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s-wxbl3e3\共有データ\感染症対策G(H27年度～)\★次の感染対策関係\☆1新興感染症対応力強化事業（国補正）\21_R7事業（1.7億円）\02_要綱\05_県交付要綱\"/>
    </mc:Choice>
  </mc:AlternateContent>
  <xr:revisionPtr revIDLastSave="0" documentId="13_ncr:1_{CE112286-6642-47E8-8592-15F09C4B6A68}" xr6:coauthVersionLast="47" xr6:coauthVersionMax="47" xr10:uidLastSave="{00000000-0000-0000-0000-000000000000}"/>
  <bookViews>
    <workbookView xWindow="-120" yWindow="-120" windowWidth="29040" windowHeight="15720" tabRatio="706" xr2:uid="{00000000-000D-0000-FFFF-FFFF00000000}"/>
  </bookViews>
  <sheets>
    <sheet name="第2号様式（施設（工事）事業計画書）" sheetId="9" r:id="rId1"/>
    <sheet name="第2号様式（設備（モノ）事業計画書）" sheetId="10" r:id="rId2"/>
    <sheet name="第3号様式（施設（工事）経費所要額調）" sheetId="12" r:id="rId3"/>
    <sheet name="第3号様式（設備（モノ）経費所要額調）" sheetId="13" r:id="rId4"/>
    <sheet name="第6号様式" sheetId="8" r:id="rId5"/>
    <sheet name="第7号様式" sheetId="4" r:id="rId6"/>
    <sheet name="第11号様式（施設（工事）補助金精算額調書）" sheetId="14" r:id="rId7"/>
    <sheet name="第11号様式（設備（モノ）補助金精算額調書）" sheetId="15" r:id="rId8"/>
    <sheet name="第12号様式" sheetId="6" r:id="rId9"/>
  </sheets>
  <externalReferences>
    <externalReference r:id="rId10"/>
    <externalReference r:id="rId11"/>
  </externalReference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ｌ" hidden="1">#REF!</definedName>
    <definedName name="_xlnm.Print_Area" localSheetId="6">'第11号様式（施設（工事）補助金精算額調書）'!$A$1:$N$55</definedName>
    <definedName name="_xlnm.Print_Area" localSheetId="7">'第11号様式（設備（モノ）補助金精算額調書）'!$B$1:$O$39</definedName>
    <definedName name="_xlnm.Print_Area" localSheetId="8">第12号様式!$A$1:$L$81</definedName>
    <definedName name="_xlnm.Print_Area" localSheetId="0">'第2号様式（施設（工事）事業計画書）'!$A$1:$I$58</definedName>
    <definedName name="_xlnm.Print_Area" localSheetId="1">'第2号様式（設備（モノ）事業計画書）'!$B$1:$I$30</definedName>
    <definedName name="_xlnm.Print_Area" localSheetId="2">'第3号様式（施設（工事）経費所要額調）'!$A$1:$M$55</definedName>
    <definedName name="_xlnm.Print_Area" localSheetId="3">'第3号様式（設備（モノ）経費所要額調）'!$B$1:$N$39</definedName>
    <definedName name="_xlnm.Print_Area" localSheetId="4">第6号様式!$A$1:$T$16</definedName>
    <definedName name="_xlnm.Print_Area" localSheetId="5">第7号様式!$A$1:$K$29</definedName>
    <definedName name="あ" hidden="1">#REF!</definedName>
    <definedName name="い" hidden="1">#REF!</definedName>
    <definedName name="こ" hidden="1">#REF!</definedName>
    <definedName name="事業分類">[1]事業分類・区分!$B$2:$H$2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0" i="15" l="1"/>
  <c r="K43" i="14"/>
  <c r="L43" i="14"/>
  <c r="M43" i="14"/>
  <c r="N30" i="15" l="1"/>
  <c r="L30" i="15"/>
  <c r="K30" i="15"/>
  <c r="J30" i="15"/>
  <c r="I30" i="15"/>
  <c r="G30" i="15"/>
  <c r="F30" i="15"/>
  <c r="D30" i="15"/>
  <c r="C30" i="15"/>
  <c r="H29" i="15"/>
  <c r="E29" i="15"/>
  <c r="H27" i="15"/>
  <c r="E27" i="15"/>
  <c r="H25" i="15"/>
  <c r="E25" i="15"/>
  <c r="H23" i="15"/>
  <c r="E23" i="15"/>
  <c r="H22" i="15"/>
  <c r="E22" i="15"/>
  <c r="H21" i="15"/>
  <c r="E21" i="15"/>
  <c r="H19" i="15"/>
  <c r="E19" i="15"/>
  <c r="H17" i="15"/>
  <c r="E17" i="15"/>
  <c r="H16" i="15"/>
  <c r="E16" i="15"/>
  <c r="H15" i="15"/>
  <c r="E15" i="15"/>
  <c r="H14" i="15"/>
  <c r="E14" i="15"/>
  <c r="E30" i="15" s="1"/>
  <c r="H43" i="14"/>
  <c r="F43" i="14"/>
  <c r="E43" i="14"/>
  <c r="B43" i="14"/>
  <c r="C43" i="14" s="1"/>
  <c r="T42" i="14"/>
  <c r="S42" i="14"/>
  <c r="R42" i="14"/>
  <c r="Q42" i="14"/>
  <c r="P42" i="14"/>
  <c r="J43" i="14"/>
  <c r="I43" i="14"/>
  <c r="G43" i="14"/>
  <c r="D42" i="14"/>
  <c r="T41" i="14"/>
  <c r="S41" i="14"/>
  <c r="R41" i="14"/>
  <c r="Q41" i="14"/>
  <c r="P41" i="14"/>
  <c r="D41" i="14"/>
  <c r="T40" i="14"/>
  <c r="S40" i="14"/>
  <c r="R40" i="14"/>
  <c r="Q40" i="14"/>
  <c r="P40" i="14"/>
  <c r="D40" i="14"/>
  <c r="T39" i="14"/>
  <c r="S39" i="14"/>
  <c r="R39" i="14"/>
  <c r="Q39" i="14"/>
  <c r="P39" i="14"/>
  <c r="D39" i="14"/>
  <c r="T38" i="14"/>
  <c r="S38" i="14"/>
  <c r="R38" i="14"/>
  <c r="Q38" i="14"/>
  <c r="P38" i="14"/>
  <c r="D38" i="14"/>
  <c r="T37" i="14"/>
  <c r="S37" i="14"/>
  <c r="R37" i="14"/>
  <c r="Q37" i="14"/>
  <c r="P37" i="14"/>
  <c r="D37" i="14"/>
  <c r="T36" i="14"/>
  <c r="S36" i="14"/>
  <c r="R36" i="14"/>
  <c r="Q36" i="14"/>
  <c r="P36" i="14"/>
  <c r="D36" i="14"/>
  <c r="T35" i="14"/>
  <c r="S35" i="14"/>
  <c r="R35" i="14"/>
  <c r="Q35" i="14"/>
  <c r="P35" i="14"/>
  <c r="D35" i="14"/>
  <c r="T34" i="14"/>
  <c r="S34" i="14"/>
  <c r="R34" i="14"/>
  <c r="Q34" i="14"/>
  <c r="P34" i="14"/>
  <c r="D34" i="14"/>
  <c r="T33" i="14"/>
  <c r="S33" i="14"/>
  <c r="R33" i="14"/>
  <c r="Q33" i="14"/>
  <c r="P33" i="14"/>
  <c r="D33" i="14"/>
  <c r="T32" i="14"/>
  <c r="S32" i="14"/>
  <c r="R32" i="14"/>
  <c r="Q32" i="14"/>
  <c r="P32" i="14"/>
  <c r="D32" i="14"/>
  <c r="T31" i="14"/>
  <c r="S31" i="14"/>
  <c r="R31" i="14"/>
  <c r="Q31" i="14"/>
  <c r="P31" i="14"/>
  <c r="D31" i="14"/>
  <c r="T30" i="14"/>
  <c r="S30" i="14"/>
  <c r="R30" i="14"/>
  <c r="Q30" i="14"/>
  <c r="P30" i="14"/>
  <c r="D30" i="14"/>
  <c r="T29" i="14"/>
  <c r="S29" i="14"/>
  <c r="R29" i="14"/>
  <c r="Q29" i="14"/>
  <c r="P29" i="14"/>
  <c r="D29" i="14"/>
  <c r="T28" i="14"/>
  <c r="S28" i="14"/>
  <c r="R28" i="14"/>
  <c r="Q28" i="14"/>
  <c r="P28" i="14"/>
  <c r="D28" i="14"/>
  <c r="T27" i="14"/>
  <c r="S27" i="14"/>
  <c r="R27" i="14"/>
  <c r="Q27" i="14"/>
  <c r="P27" i="14"/>
  <c r="D27" i="14"/>
  <c r="T26" i="14"/>
  <c r="S26" i="14"/>
  <c r="R26" i="14"/>
  <c r="Q26" i="14"/>
  <c r="P26" i="14"/>
  <c r="D26" i="14"/>
  <c r="T25" i="14"/>
  <c r="S25" i="14"/>
  <c r="R25" i="14"/>
  <c r="Q25" i="14"/>
  <c r="P25" i="14"/>
  <c r="D25" i="14"/>
  <c r="T24" i="14"/>
  <c r="S24" i="14"/>
  <c r="R24" i="14"/>
  <c r="Q24" i="14"/>
  <c r="P24" i="14"/>
  <c r="D24" i="14"/>
  <c r="T23" i="14"/>
  <c r="S23" i="14"/>
  <c r="R23" i="14"/>
  <c r="Q23" i="14"/>
  <c r="P23" i="14"/>
  <c r="D23" i="14"/>
  <c r="T22" i="14"/>
  <c r="S22" i="14"/>
  <c r="R22" i="14"/>
  <c r="Q22" i="14"/>
  <c r="P22" i="14"/>
  <c r="D22" i="14"/>
  <c r="T21" i="14"/>
  <c r="S21" i="14"/>
  <c r="R21" i="14"/>
  <c r="Q21" i="14"/>
  <c r="P21" i="14"/>
  <c r="D21" i="14"/>
  <c r="T20" i="14"/>
  <c r="S20" i="14"/>
  <c r="R20" i="14"/>
  <c r="Q20" i="14"/>
  <c r="P20" i="14"/>
  <c r="D20" i="14"/>
  <c r="T19" i="14"/>
  <c r="S19" i="14"/>
  <c r="R19" i="14"/>
  <c r="Q19" i="14"/>
  <c r="P19" i="14"/>
  <c r="D19" i="14"/>
  <c r="T18" i="14"/>
  <c r="S18" i="14"/>
  <c r="R18" i="14"/>
  <c r="Q18" i="14"/>
  <c r="P18" i="14"/>
  <c r="D18" i="14"/>
  <c r="T17" i="14"/>
  <c r="S17" i="14"/>
  <c r="R17" i="14"/>
  <c r="Q17" i="14"/>
  <c r="P17" i="14"/>
  <c r="D17" i="14"/>
  <c r="T16" i="14"/>
  <c r="S16" i="14"/>
  <c r="R16" i="14"/>
  <c r="Q16" i="14"/>
  <c r="P16" i="14"/>
  <c r="D16" i="14"/>
  <c r="T15" i="14"/>
  <c r="S15" i="14"/>
  <c r="R15" i="14"/>
  <c r="Q15" i="14"/>
  <c r="P15" i="14"/>
  <c r="D15" i="14"/>
  <c r="T14" i="14"/>
  <c r="S14" i="14"/>
  <c r="R14" i="14"/>
  <c r="Q14" i="14"/>
  <c r="P14" i="14"/>
  <c r="D14" i="14"/>
  <c r="D13" i="14"/>
  <c r="I75" i="6"/>
  <c r="F75" i="6"/>
  <c r="K75" i="6" s="1"/>
  <c r="I74" i="6"/>
  <c r="F74" i="6"/>
  <c r="I73" i="6"/>
  <c r="F73" i="6"/>
  <c r="K73" i="6" s="1"/>
  <c r="I72" i="6"/>
  <c r="F72" i="6"/>
  <c r="I71" i="6"/>
  <c r="F71" i="6"/>
  <c r="I70" i="6"/>
  <c r="F70" i="6"/>
  <c r="I69" i="6"/>
  <c r="F69" i="6"/>
  <c r="I63" i="6"/>
  <c r="F63" i="6"/>
  <c r="K63" i="6" s="1"/>
  <c r="I62" i="6"/>
  <c r="F62" i="6"/>
  <c r="I61" i="6"/>
  <c r="F61" i="6"/>
  <c r="I60" i="6"/>
  <c r="F60" i="6"/>
  <c r="K60" i="6" s="1"/>
  <c r="I59" i="6"/>
  <c r="F59" i="6"/>
  <c r="K59" i="6" s="1"/>
  <c r="I58" i="6"/>
  <c r="F58" i="6"/>
  <c r="I57" i="6"/>
  <c r="F57" i="6"/>
  <c r="F45" i="6"/>
  <c r="I51" i="6"/>
  <c r="F51" i="6"/>
  <c r="I50" i="6"/>
  <c r="F50" i="6"/>
  <c r="I49" i="6"/>
  <c r="F49" i="6"/>
  <c r="I48" i="6"/>
  <c r="F48" i="6"/>
  <c r="K48" i="6" s="1"/>
  <c r="I47" i="6"/>
  <c r="F47" i="6"/>
  <c r="I46" i="6"/>
  <c r="F46" i="6"/>
  <c r="I45" i="6"/>
  <c r="F40" i="6"/>
  <c r="I39" i="6"/>
  <c r="F39" i="6"/>
  <c r="K39" i="6" s="1"/>
  <c r="I38" i="6"/>
  <c r="F38" i="6"/>
  <c r="I37" i="6"/>
  <c r="F37" i="6"/>
  <c r="I36" i="6"/>
  <c r="F36" i="6"/>
  <c r="I35" i="6"/>
  <c r="F35" i="6"/>
  <c r="I34" i="6"/>
  <c r="F34" i="6"/>
  <c r="I33" i="6"/>
  <c r="F33" i="6"/>
  <c r="K33" i="6" s="1"/>
  <c r="F28" i="6"/>
  <c r="I27" i="6"/>
  <c r="F27" i="6"/>
  <c r="I26" i="6"/>
  <c r="F26" i="6"/>
  <c r="I25" i="6"/>
  <c r="F25" i="6"/>
  <c r="I24" i="6"/>
  <c r="F24" i="6"/>
  <c r="I23" i="6"/>
  <c r="F23" i="6"/>
  <c r="I22" i="6"/>
  <c r="F22" i="6"/>
  <c r="I21" i="6"/>
  <c r="F21" i="6"/>
  <c r="K21" i="6" s="1"/>
  <c r="I9" i="6"/>
  <c r="F16" i="6"/>
  <c r="F11" i="6"/>
  <c r="F12" i="6"/>
  <c r="F9" i="6"/>
  <c r="M30" i="13"/>
  <c r="L30" i="13"/>
  <c r="K30" i="13"/>
  <c r="J30" i="13"/>
  <c r="I30" i="13"/>
  <c r="G30" i="13"/>
  <c r="F30" i="13"/>
  <c r="D30" i="13"/>
  <c r="C30" i="13"/>
  <c r="H29" i="13"/>
  <c r="E29" i="13"/>
  <c r="H27" i="13"/>
  <c r="E27" i="13"/>
  <c r="H25" i="13"/>
  <c r="E25" i="13"/>
  <c r="H23" i="13"/>
  <c r="E23" i="13"/>
  <c r="H22" i="13"/>
  <c r="E22" i="13"/>
  <c r="H21" i="13"/>
  <c r="E21" i="13"/>
  <c r="H19" i="13"/>
  <c r="E19" i="13"/>
  <c r="H17" i="13"/>
  <c r="E17" i="13"/>
  <c r="H16" i="13"/>
  <c r="E16" i="13"/>
  <c r="H15" i="13"/>
  <c r="E15" i="13"/>
  <c r="H14" i="13"/>
  <c r="E14" i="13"/>
  <c r="H30" i="15" l="1"/>
  <c r="D43" i="14"/>
  <c r="E30" i="13"/>
  <c r="H30" i="13"/>
  <c r="K71" i="6"/>
  <c r="K74" i="6"/>
  <c r="K72" i="6"/>
  <c r="I76" i="6"/>
  <c r="K76" i="6" s="1"/>
  <c r="K35" i="6"/>
  <c r="I52" i="6"/>
  <c r="K69" i="6"/>
  <c r="K51" i="6"/>
  <c r="K45" i="6"/>
  <c r="K62" i="6"/>
  <c r="K61" i="6"/>
  <c r="F64" i="6"/>
  <c r="K64" i="6" s="1"/>
  <c r="I64" i="6"/>
  <c r="K49" i="6"/>
  <c r="K57" i="6"/>
  <c r="K24" i="6"/>
  <c r="K47" i="6"/>
  <c r="F52" i="6"/>
  <c r="K52" i="6" s="1"/>
  <c r="K50" i="6"/>
  <c r="K37" i="6"/>
  <c r="K38" i="6"/>
  <c r="K36" i="6"/>
  <c r="I40" i="6"/>
  <c r="K40" i="6"/>
  <c r="I28" i="6"/>
  <c r="K28" i="6" s="1"/>
  <c r="K23" i="6"/>
  <c r="K26" i="6"/>
  <c r="K27" i="6"/>
  <c r="K25" i="6"/>
  <c r="K9" i="6"/>
  <c r="O15" i="12"/>
  <c r="H43" i="12"/>
  <c r="F43" i="12"/>
  <c r="E43" i="12"/>
  <c r="B43" i="12"/>
  <c r="C43" i="12" s="1"/>
  <c r="S42" i="12"/>
  <c r="R42" i="12"/>
  <c r="Q42" i="12"/>
  <c r="P42" i="12"/>
  <c r="O42" i="12"/>
  <c r="J42" i="12"/>
  <c r="I42" i="12"/>
  <c r="G42" i="12"/>
  <c r="G43" i="12" s="1"/>
  <c r="D42" i="12"/>
  <c r="S41" i="12"/>
  <c r="R41" i="12"/>
  <c r="Q41" i="12"/>
  <c r="P41" i="12"/>
  <c r="O41" i="12"/>
  <c r="D41" i="12"/>
  <c r="S40" i="12"/>
  <c r="R40" i="12"/>
  <c r="Q40" i="12"/>
  <c r="P40" i="12"/>
  <c r="O40" i="12"/>
  <c r="D40" i="12"/>
  <c r="S39" i="12"/>
  <c r="R39" i="12"/>
  <c r="Q39" i="12"/>
  <c r="P39" i="12"/>
  <c r="O39" i="12"/>
  <c r="D39" i="12"/>
  <c r="S38" i="12"/>
  <c r="R38" i="12"/>
  <c r="Q38" i="12"/>
  <c r="P38" i="12"/>
  <c r="O38" i="12"/>
  <c r="D38" i="12"/>
  <c r="S37" i="12"/>
  <c r="R37" i="12"/>
  <c r="Q37" i="12"/>
  <c r="P37" i="12"/>
  <c r="O37" i="12"/>
  <c r="D37" i="12"/>
  <c r="S36" i="12"/>
  <c r="R36" i="12"/>
  <c r="Q36" i="12"/>
  <c r="P36" i="12"/>
  <c r="O36" i="12"/>
  <c r="D36" i="12"/>
  <c r="S35" i="12"/>
  <c r="R35" i="12"/>
  <c r="Q35" i="12"/>
  <c r="P35" i="12"/>
  <c r="O35" i="12"/>
  <c r="D35" i="12"/>
  <c r="S34" i="12"/>
  <c r="R34" i="12"/>
  <c r="Q34" i="12"/>
  <c r="P34" i="12"/>
  <c r="O34" i="12"/>
  <c r="D34" i="12"/>
  <c r="S33" i="12"/>
  <c r="R33" i="12"/>
  <c r="Q33" i="12"/>
  <c r="P33" i="12"/>
  <c r="O33" i="12"/>
  <c r="D33" i="12"/>
  <c r="S32" i="12"/>
  <c r="R32" i="12"/>
  <c r="Q32" i="12"/>
  <c r="P32" i="12"/>
  <c r="O32" i="12"/>
  <c r="D32" i="12"/>
  <c r="S31" i="12"/>
  <c r="R31" i="12"/>
  <c r="Q31" i="12"/>
  <c r="P31" i="12"/>
  <c r="O31" i="12"/>
  <c r="D31" i="12"/>
  <c r="S30" i="12"/>
  <c r="R30" i="12"/>
  <c r="Q30" i="12"/>
  <c r="P30" i="12"/>
  <c r="O30" i="12"/>
  <c r="D30" i="12"/>
  <c r="S29" i="12"/>
  <c r="R29" i="12"/>
  <c r="Q29" i="12"/>
  <c r="P29" i="12"/>
  <c r="O29" i="12"/>
  <c r="D29" i="12"/>
  <c r="S28" i="12"/>
  <c r="R28" i="12"/>
  <c r="Q28" i="12"/>
  <c r="P28" i="12"/>
  <c r="O28" i="12"/>
  <c r="D28" i="12"/>
  <c r="S27" i="12"/>
  <c r="R27" i="12"/>
  <c r="Q27" i="12"/>
  <c r="P27" i="12"/>
  <c r="O27" i="12"/>
  <c r="D27" i="12"/>
  <c r="S26" i="12"/>
  <c r="R26" i="12"/>
  <c r="Q26" i="12"/>
  <c r="P26" i="12"/>
  <c r="O26" i="12"/>
  <c r="D26" i="12"/>
  <c r="S25" i="12"/>
  <c r="R25" i="12"/>
  <c r="Q25" i="12"/>
  <c r="P25" i="12"/>
  <c r="O25" i="12"/>
  <c r="D25" i="12"/>
  <c r="S24" i="12"/>
  <c r="R24" i="12"/>
  <c r="Q24" i="12"/>
  <c r="P24" i="12"/>
  <c r="O24" i="12"/>
  <c r="D24" i="12"/>
  <c r="S23" i="12"/>
  <c r="R23" i="12"/>
  <c r="Q23" i="12"/>
  <c r="P23" i="12"/>
  <c r="O23" i="12"/>
  <c r="D23" i="12"/>
  <c r="S22" i="12"/>
  <c r="R22" i="12"/>
  <c r="Q22" i="12"/>
  <c r="P22" i="12"/>
  <c r="O22" i="12"/>
  <c r="D22" i="12"/>
  <c r="S21" i="12"/>
  <c r="R21" i="12"/>
  <c r="Q21" i="12"/>
  <c r="P21" i="12"/>
  <c r="O21" i="12"/>
  <c r="D21" i="12"/>
  <c r="S20" i="12"/>
  <c r="R20" i="12"/>
  <c r="Q20" i="12"/>
  <c r="P20" i="12"/>
  <c r="O20" i="12"/>
  <c r="D20" i="12"/>
  <c r="S19" i="12"/>
  <c r="R19" i="12"/>
  <c r="Q19" i="12"/>
  <c r="P19" i="12"/>
  <c r="O19" i="12"/>
  <c r="D19" i="12"/>
  <c r="S18" i="12"/>
  <c r="R18" i="12"/>
  <c r="Q18" i="12"/>
  <c r="P18" i="12"/>
  <c r="O18" i="12"/>
  <c r="D18" i="12"/>
  <c r="S17" i="12"/>
  <c r="R17" i="12"/>
  <c r="Q17" i="12"/>
  <c r="P17" i="12"/>
  <c r="O17" i="12"/>
  <c r="D17" i="12"/>
  <c r="S16" i="12"/>
  <c r="R16" i="12"/>
  <c r="Q16" i="12"/>
  <c r="P16" i="12"/>
  <c r="O16" i="12"/>
  <c r="D16" i="12"/>
  <c r="S15" i="12"/>
  <c r="R15" i="12"/>
  <c r="Q15" i="12"/>
  <c r="P15" i="12"/>
  <c r="D15" i="12"/>
  <c r="S14" i="12"/>
  <c r="R14" i="12"/>
  <c r="Q14" i="12"/>
  <c r="P14" i="12"/>
  <c r="O14" i="12"/>
  <c r="D14" i="12"/>
  <c r="D13" i="12"/>
  <c r="D43" i="12" l="1"/>
  <c r="J43" i="12"/>
  <c r="G26" i="10"/>
  <c r="G25" i="10"/>
  <c r="G24" i="10"/>
  <c r="G23" i="10"/>
  <c r="G22" i="10"/>
  <c r="G27" i="10" s="1"/>
  <c r="G18" i="10"/>
  <c r="G17" i="10"/>
  <c r="G16" i="10"/>
  <c r="G15" i="10"/>
  <c r="G14" i="10"/>
  <c r="G13" i="10"/>
  <c r="G19" i="10" s="1"/>
  <c r="G29" i="10" s="1"/>
  <c r="G12" i="10"/>
  <c r="I43" i="12" l="1"/>
  <c r="G16" i="9"/>
  <c r="G17" i="9"/>
  <c r="G18" i="9"/>
  <c r="G19" i="9"/>
  <c r="G20" i="9"/>
  <c r="G21" i="9"/>
  <c r="G22" i="9"/>
  <c r="G23" i="9"/>
  <c r="G24" i="9"/>
  <c r="E25" i="9"/>
  <c r="H25" i="9"/>
  <c r="G25" i="9" s="1"/>
  <c r="G27" i="9"/>
  <c r="G28" i="9"/>
  <c r="G29" i="9"/>
  <c r="G30" i="9"/>
  <c r="G31" i="9"/>
  <c r="G32" i="9"/>
  <c r="G33" i="9"/>
  <c r="G34" i="9"/>
  <c r="G35" i="9"/>
  <c r="E36" i="9"/>
  <c r="H36" i="9"/>
  <c r="G36" i="9" s="1"/>
  <c r="E37" i="9"/>
  <c r="H37" i="9"/>
  <c r="E41" i="9"/>
  <c r="E48" i="9"/>
  <c r="H48" i="9" l="1"/>
  <c r="G37" i="9"/>
  <c r="F15" i="6" l="1"/>
  <c r="F14" i="6" l="1"/>
  <c r="F13" i="6"/>
  <c r="I15" i="6" l="1"/>
  <c r="K15" i="6" s="1"/>
  <c r="I14" i="6"/>
  <c r="K14" i="6" s="1"/>
  <c r="I13" i="6"/>
  <c r="K13" i="6" s="1"/>
  <c r="I12" i="6"/>
  <c r="K12" i="6" s="1"/>
  <c r="I11" i="6"/>
  <c r="K11" i="6" s="1"/>
  <c r="I10" i="6"/>
  <c r="F10" i="6"/>
  <c r="I16" i="6" l="1"/>
  <c r="K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1715C609-607A-44A4-B3AA-EA8E1692C54A}">
      <text>
        <r>
          <rPr>
            <sz val="9"/>
            <color indexed="81"/>
            <rFont val="ＭＳ Ｐゴシック"/>
            <family val="3"/>
            <charset val="128"/>
          </rPr>
          <t>国からの直接補助及び都道府県自らが実施主体の場合は「-」（半角ハイフン）を入力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6FA47269-174D-4720-90E5-9D19DC7D826A}">
      <text>
        <r>
          <rPr>
            <sz val="9"/>
            <color indexed="81"/>
            <rFont val="ＭＳ Ｐゴシック"/>
            <family val="3"/>
            <charset val="128"/>
          </rPr>
          <t>国からの直接補助及び都道府県自らが実施主体の場合は「-」（半角ハイフン）を入力</t>
        </r>
      </text>
    </comment>
  </commentList>
</comments>
</file>

<file path=xl/sharedStrings.xml><?xml version="1.0" encoding="utf-8"?>
<sst xmlns="http://schemas.openxmlformats.org/spreadsheetml/2006/main" count="750" uniqueCount="315">
  <si>
    <t>申請者名</t>
  </si>
  <si>
    <t>医療機関名</t>
  </si>
  <si>
    <t>総事業費</t>
  </si>
  <si>
    <t>円</t>
  </si>
  <si>
    <t>種目</t>
  </si>
  <si>
    <t>合計</t>
  </si>
  <si>
    <t>（単位：円）</t>
  </si>
  <si>
    <t>県</t>
  </si>
  <si>
    <t>補　　助　　事　　業　　者</t>
  </si>
  <si>
    <t>歳　　　入</t>
  </si>
  <si>
    <t>歳　　　出</t>
  </si>
  <si>
    <t>交付決定額</t>
  </si>
  <si>
    <t>補助率</t>
  </si>
  <si>
    <t>科目</t>
  </si>
  <si>
    <t>予算現額</t>
  </si>
  <si>
    <t>収入済額</t>
  </si>
  <si>
    <t>支出済額</t>
  </si>
  <si>
    <t>うち県補助</t>
  </si>
  <si>
    <t>備　考</t>
  </si>
  <si>
    <t>金相当額</t>
  </si>
  <si>
    <t>（注）１　地方公共団体が開設者となっている場合には、次の（１）、（２）により記載すること。</t>
  </si>
  <si>
    <t>　　　　(1)「科目欄」のうち、歳入については、款・項・目・節を、歳出については、款・項・目をそれぞれ記入すること。</t>
  </si>
  <si>
    <t>　　　　(2)「予算現額」欄は、歳入については、当初予算額、補正予算額等の区分を、歳出については、当初予算額、補正予算額、</t>
  </si>
  <si>
    <t>　　　　　　予備費支出額、流用増減額等の区分を明らかにして記載すること。</t>
  </si>
  <si>
    <t>　　　２　「備考」欄は、参考となるべき事項を適宜記入すること。</t>
  </si>
  <si>
    <t>対象経費実支出額</t>
  </si>
  <si>
    <t>備考</t>
  </si>
  <si>
    <t>規格
（型式）</t>
  </si>
  <si>
    <t>事業区分</t>
    <rPh sb="0" eb="2">
      <t>ジギョウ</t>
    </rPh>
    <rPh sb="2" eb="4">
      <t>クブン</t>
    </rPh>
    <phoneticPr fontId="6"/>
  </si>
  <si>
    <t>第３号様式（第４関係）</t>
    <phoneticPr fontId="6"/>
  </si>
  <si>
    <t>円</t>
    <rPh sb="0" eb="1">
      <t>エン</t>
    </rPh>
    <phoneticPr fontId="6"/>
  </si>
  <si>
    <t>財　産　管　理　台　帳</t>
    <rPh sb="0" eb="1">
      <t>ザイ</t>
    </rPh>
    <rPh sb="2" eb="3">
      <t>サン</t>
    </rPh>
    <rPh sb="4" eb="5">
      <t>カン</t>
    </rPh>
    <rPh sb="6" eb="7">
      <t>リ</t>
    </rPh>
    <rPh sb="8" eb="9">
      <t>ダイ</t>
    </rPh>
    <rPh sb="10" eb="11">
      <t>トバリ</t>
    </rPh>
    <phoneticPr fontId="8"/>
  </si>
  <si>
    <t>事業名</t>
    <rPh sb="0" eb="2">
      <t>ジギョウ</t>
    </rPh>
    <rPh sb="2" eb="3">
      <t>メイ</t>
    </rPh>
    <phoneticPr fontId="8"/>
  </si>
  <si>
    <t>事業実施主体名</t>
    <rPh sb="0" eb="2">
      <t>ジギョウ</t>
    </rPh>
    <rPh sb="2" eb="4">
      <t>ジッシ</t>
    </rPh>
    <rPh sb="4" eb="6">
      <t>シュタイ</t>
    </rPh>
    <rPh sb="6" eb="7">
      <t>メイ</t>
    </rPh>
    <phoneticPr fontId="8"/>
  </si>
  <si>
    <t>取得等した財産の内容</t>
    <rPh sb="0" eb="2">
      <t>シュトク</t>
    </rPh>
    <rPh sb="2" eb="3">
      <t>トウ</t>
    </rPh>
    <rPh sb="5" eb="7">
      <t>ザイサン</t>
    </rPh>
    <rPh sb="8" eb="10">
      <t>ナイヨウ</t>
    </rPh>
    <phoneticPr fontId="8"/>
  </si>
  <si>
    <t>経費の負担区分</t>
    <rPh sb="0" eb="2">
      <t>ケイヒ</t>
    </rPh>
    <rPh sb="3" eb="5">
      <t>フタン</t>
    </rPh>
    <rPh sb="5" eb="7">
      <t>クブン</t>
    </rPh>
    <phoneticPr fontId="8"/>
  </si>
  <si>
    <t>処分制限期間</t>
    <rPh sb="0" eb="2">
      <t>ショブン</t>
    </rPh>
    <rPh sb="2" eb="4">
      <t>セイゲン</t>
    </rPh>
    <rPh sb="4" eb="6">
      <t>キカン</t>
    </rPh>
    <phoneticPr fontId="8"/>
  </si>
  <si>
    <t>処分の状況</t>
    <rPh sb="0" eb="2">
      <t>ショブン</t>
    </rPh>
    <rPh sb="3" eb="5">
      <t>ジョウキョウ</t>
    </rPh>
    <phoneticPr fontId="8"/>
  </si>
  <si>
    <t>備考</t>
    <rPh sb="0" eb="2">
      <t>ビコウ</t>
    </rPh>
    <phoneticPr fontId="8"/>
  </si>
  <si>
    <t>名称</t>
    <rPh sb="0" eb="2">
      <t>メイショウ</t>
    </rPh>
    <phoneticPr fontId="8"/>
  </si>
  <si>
    <t>規格、
数量等</t>
    <rPh sb="0" eb="2">
      <t>キカク</t>
    </rPh>
    <rPh sb="4" eb="6">
      <t>スウリョウ</t>
    </rPh>
    <rPh sb="6" eb="7">
      <t>トウ</t>
    </rPh>
    <phoneticPr fontId="8"/>
  </si>
  <si>
    <t>取得等年月日</t>
    <rPh sb="0" eb="2">
      <t>シュトク</t>
    </rPh>
    <rPh sb="2" eb="3">
      <t>トウ</t>
    </rPh>
    <rPh sb="3" eb="6">
      <t>ネンガッピ</t>
    </rPh>
    <phoneticPr fontId="8"/>
  </si>
  <si>
    <t>取得等金額</t>
    <rPh sb="0" eb="2">
      <t>シュトク</t>
    </rPh>
    <rPh sb="2" eb="3">
      <t>トウ</t>
    </rPh>
    <rPh sb="3" eb="5">
      <t>キンガク</t>
    </rPh>
    <phoneticPr fontId="8"/>
  </si>
  <si>
    <t>県補助金
（補助率）</t>
    <rPh sb="0" eb="1">
      <t>ケン</t>
    </rPh>
    <rPh sb="1" eb="4">
      <t>ホジョキン</t>
    </rPh>
    <rPh sb="6" eb="9">
      <t>ホジョリツ</t>
    </rPh>
    <phoneticPr fontId="8"/>
  </si>
  <si>
    <t>自己資金</t>
    <rPh sb="0" eb="2">
      <t>ジコ</t>
    </rPh>
    <rPh sb="2" eb="4">
      <t>シキン</t>
    </rPh>
    <phoneticPr fontId="8"/>
  </si>
  <si>
    <t>その他</t>
    <rPh sb="2" eb="3">
      <t>タ</t>
    </rPh>
    <phoneticPr fontId="8"/>
  </si>
  <si>
    <t>耐用年数</t>
    <rPh sb="0" eb="2">
      <t>タイヨウ</t>
    </rPh>
    <rPh sb="2" eb="4">
      <t>ネンスウ</t>
    </rPh>
    <phoneticPr fontId="8"/>
  </si>
  <si>
    <t>処分制限年月日</t>
    <rPh sb="0" eb="2">
      <t>ショブン</t>
    </rPh>
    <rPh sb="2" eb="4">
      <t>セイゲン</t>
    </rPh>
    <rPh sb="4" eb="7">
      <t>ネンガッピ</t>
    </rPh>
    <phoneticPr fontId="8"/>
  </si>
  <si>
    <t>承認年月日</t>
    <rPh sb="0" eb="2">
      <t>ショウニン</t>
    </rPh>
    <rPh sb="2" eb="5">
      <t>ネンガッピ</t>
    </rPh>
    <phoneticPr fontId="8"/>
  </si>
  <si>
    <t>処分の内容</t>
    <rPh sb="0" eb="2">
      <t>ショブン</t>
    </rPh>
    <rPh sb="3" eb="5">
      <t>ナイヨウ</t>
    </rPh>
    <phoneticPr fontId="8"/>
  </si>
  <si>
    <t>円</t>
    <rPh sb="0" eb="1">
      <t>エン</t>
    </rPh>
    <phoneticPr fontId="8"/>
  </si>
  <si>
    <t>注１　「処分制限年月日」欄には、処分制限の終期を記載すること。</t>
    <rPh sb="0" eb="1">
      <t>チュウ</t>
    </rPh>
    <rPh sb="4" eb="6">
      <t>ショブン</t>
    </rPh>
    <rPh sb="6" eb="8">
      <t>セイゲン</t>
    </rPh>
    <rPh sb="8" eb="11">
      <t>ネンガッピ</t>
    </rPh>
    <rPh sb="12" eb="13">
      <t>ラン</t>
    </rPh>
    <rPh sb="16" eb="18">
      <t>ショブン</t>
    </rPh>
    <rPh sb="18" eb="20">
      <t>セイゲン</t>
    </rPh>
    <rPh sb="21" eb="23">
      <t>シュウキ</t>
    </rPh>
    <rPh sb="24" eb="26">
      <t>キサイ</t>
    </rPh>
    <phoneticPr fontId="8"/>
  </si>
  <si>
    <t xml:space="preserve">  ２　「処分の内容」欄には、譲渡、交換、貸付け、担保提供等の別を記載すること。</t>
    <rPh sb="5" eb="7">
      <t>ショブン</t>
    </rPh>
    <rPh sb="8" eb="10">
      <t>ナイヨウ</t>
    </rPh>
    <rPh sb="11" eb="12">
      <t>ラン</t>
    </rPh>
    <rPh sb="15" eb="17">
      <t>ジョウト</t>
    </rPh>
    <rPh sb="18" eb="20">
      <t>コウカン</t>
    </rPh>
    <rPh sb="21" eb="23">
      <t>カシツケ</t>
    </rPh>
    <rPh sb="25" eb="27">
      <t>タンポ</t>
    </rPh>
    <rPh sb="27" eb="29">
      <t>テイキョウ</t>
    </rPh>
    <rPh sb="29" eb="30">
      <t>トウ</t>
    </rPh>
    <rPh sb="31" eb="32">
      <t>ベツ</t>
    </rPh>
    <rPh sb="33" eb="35">
      <t>キサイ</t>
    </rPh>
    <phoneticPr fontId="8"/>
  </si>
  <si>
    <t xml:space="preserve">  ３　「備考」欄には、譲渡先、交換先、貸付先及び抵当権者等の名称並びに補助金返還額を記載すること。</t>
    <rPh sb="5" eb="7">
      <t>ビコウ</t>
    </rPh>
    <rPh sb="8" eb="9">
      <t>ラン</t>
    </rPh>
    <rPh sb="12" eb="15">
      <t>ジョウトサキ</t>
    </rPh>
    <rPh sb="16" eb="18">
      <t>コウカン</t>
    </rPh>
    <rPh sb="18" eb="19">
      <t>サキ</t>
    </rPh>
    <rPh sb="20" eb="22">
      <t>カシツケ</t>
    </rPh>
    <rPh sb="22" eb="23">
      <t>サキ</t>
    </rPh>
    <rPh sb="23" eb="24">
      <t>オヨ</t>
    </rPh>
    <rPh sb="25" eb="28">
      <t>テイトウケン</t>
    </rPh>
    <rPh sb="28" eb="29">
      <t>シャ</t>
    </rPh>
    <rPh sb="29" eb="30">
      <t>トウ</t>
    </rPh>
    <rPh sb="31" eb="33">
      <t>メイショウ</t>
    </rPh>
    <rPh sb="33" eb="34">
      <t>ナラ</t>
    </rPh>
    <rPh sb="36" eb="39">
      <t>ホジョキン</t>
    </rPh>
    <rPh sb="39" eb="42">
      <t>ヘンカンガク</t>
    </rPh>
    <rPh sb="43" eb="45">
      <t>キサイ</t>
    </rPh>
    <phoneticPr fontId="8"/>
  </si>
  <si>
    <t>単価（円）</t>
    <rPh sb="3" eb="4">
      <t>エン</t>
    </rPh>
    <phoneticPr fontId="6"/>
  </si>
  <si>
    <t>金額（円）</t>
    <rPh sb="3" eb="4">
      <t>エン</t>
    </rPh>
    <phoneticPr fontId="6"/>
  </si>
  <si>
    <t>第２号様式（第４関係）</t>
    <rPh sb="3" eb="5">
      <t>ヨウシキ</t>
    </rPh>
    <phoneticPr fontId="6"/>
  </si>
  <si>
    <t>第６号様式（第５関係）</t>
    <rPh sb="0" eb="1">
      <t>ダイ</t>
    </rPh>
    <rPh sb="2" eb="3">
      <t>ゴウ</t>
    </rPh>
    <rPh sb="3" eb="5">
      <t>ヨウシキ</t>
    </rPh>
    <rPh sb="6" eb="7">
      <t>ダイ</t>
    </rPh>
    <rPh sb="8" eb="10">
      <t>カンケイ</t>
    </rPh>
    <phoneticPr fontId="8"/>
  </si>
  <si>
    <t>第７号様式（第５関係）</t>
    <phoneticPr fontId="6"/>
  </si>
  <si>
    <t>第１１号様式（第９関係）</t>
    <phoneticPr fontId="6"/>
  </si>
  <si>
    <t>第１２号様式（第９関係）</t>
    <rPh sb="4" eb="6">
      <t>ヨウシキ</t>
    </rPh>
    <phoneticPr fontId="6"/>
  </si>
  <si>
    <t>補助対象経費の
支出済額</t>
    <rPh sb="0" eb="2">
      <t>ホジョ</t>
    </rPh>
    <rPh sb="2" eb="4">
      <t>タイショウ</t>
    </rPh>
    <rPh sb="4" eb="6">
      <t>ケイヒ</t>
    </rPh>
    <rPh sb="8" eb="10">
      <t>シシュツ</t>
    </rPh>
    <rPh sb="10" eb="11">
      <t>スミ</t>
    </rPh>
    <rPh sb="11" eb="12">
      <t>ガク</t>
    </rPh>
    <phoneticPr fontId="6"/>
  </si>
  <si>
    <t>金額（円）</t>
    <rPh sb="0" eb="2">
      <t>キンガク</t>
    </rPh>
    <rPh sb="3" eb="4">
      <t>エン</t>
    </rPh>
    <phoneticPr fontId="6"/>
  </si>
  <si>
    <t>県補助
交付決定額</t>
    <rPh sb="0" eb="1">
      <t>ケン</t>
    </rPh>
    <rPh sb="1" eb="3">
      <t>ホジョ</t>
    </rPh>
    <rPh sb="4" eb="6">
      <t>コウフ</t>
    </rPh>
    <rPh sb="6" eb="8">
      <t>ケッテイ</t>
    </rPh>
    <rPh sb="8" eb="9">
      <t>ガク</t>
    </rPh>
    <phoneticPr fontId="6"/>
  </si>
  <si>
    <t>【留意事項】</t>
    <rPh sb="1" eb="3">
      <t>リュウイ</t>
    </rPh>
    <rPh sb="3" eb="5">
      <t>ジコウ</t>
    </rPh>
    <phoneticPr fontId="14"/>
  </si>
  <si>
    <t>その他　参考事項　</t>
    <phoneticPr fontId="14"/>
  </si>
  <si>
    <t>←プルダウンで選択</t>
    <rPh sb="7" eb="9">
      <t>センタク</t>
    </rPh>
    <phoneticPr fontId="14"/>
  </si>
  <si>
    <t>補助財産を取得する際に、当該補助財産を取得するための抵当権設定の有無</t>
    <phoneticPr fontId="14"/>
  </si>
  <si>
    <t>←自動計算</t>
    <rPh sb="1" eb="3">
      <t>ジドウ</t>
    </rPh>
    <rPh sb="3" eb="5">
      <t>ケイサン</t>
    </rPh>
    <phoneticPr fontId="14"/>
  </si>
  <si>
    <t>計</t>
    <rPh sb="0" eb="1">
      <t>ケイ</t>
    </rPh>
    <phoneticPr fontId="14"/>
  </si>
  <si>
    <t>(4)  その他（診療収入等）</t>
    <rPh sb="9" eb="11">
      <t>シンリョウ</t>
    </rPh>
    <rPh sb="11" eb="13">
      <t>シュウニュウ</t>
    </rPh>
    <rPh sb="13" eb="14">
      <t>トウ</t>
    </rPh>
    <phoneticPr fontId="14"/>
  </si>
  <si>
    <t>(3)  寄附金</t>
    <rPh sb="5" eb="7">
      <t>キフ</t>
    </rPh>
    <phoneticPr fontId="14"/>
  </si>
  <si>
    <t>(2)  地方債</t>
    <phoneticPr fontId="14"/>
  </si>
  <si>
    <t>　　　　うち都道府県</t>
    <phoneticPr fontId="14"/>
  </si>
  <si>
    <t>　　　　うち国</t>
    <phoneticPr fontId="14"/>
  </si>
  <si>
    <t>←国と都道府県の合計は自動計算</t>
    <rPh sb="1" eb="2">
      <t>クニ</t>
    </rPh>
    <rPh sb="3" eb="7">
      <t>トドウフケン</t>
    </rPh>
    <rPh sb="8" eb="10">
      <t>ゴウケイ</t>
    </rPh>
    <rPh sb="11" eb="13">
      <t>ジドウ</t>
    </rPh>
    <rPh sb="13" eb="15">
      <t>ケイサン</t>
    </rPh>
    <phoneticPr fontId="14"/>
  </si>
  <si>
    <t>(1)  補助金</t>
    <phoneticPr fontId="14"/>
  </si>
  <si>
    <t>（内　訳）</t>
    <rPh sb="1" eb="2">
      <t>ウチ</t>
    </rPh>
    <rPh sb="3" eb="4">
      <t>ヤク</t>
    </rPh>
    <phoneticPr fontId="14"/>
  </si>
  <si>
    <t>円</t>
    <rPh sb="0" eb="1">
      <t>エン</t>
    </rPh>
    <phoneticPr fontId="14"/>
  </si>
  <si>
    <t>備考</t>
    <rPh sb="0" eb="2">
      <t>ビコウ</t>
    </rPh>
    <phoneticPr fontId="14"/>
  </si>
  <si>
    <t>金額</t>
    <rPh sb="0" eb="2">
      <t>キンガク</t>
    </rPh>
    <phoneticPr fontId="14"/>
  </si>
  <si>
    <t>区分</t>
    <rPh sb="0" eb="2">
      <t>クブン</t>
    </rPh>
    <phoneticPr fontId="14"/>
  </si>
  <si>
    <t>財源内訳</t>
    <phoneticPr fontId="14"/>
  </si>
  <si>
    <t>合　計</t>
    <rPh sb="0" eb="1">
      <t>ゴウ</t>
    </rPh>
    <rPh sb="2" eb="3">
      <t>ケイ</t>
    </rPh>
    <phoneticPr fontId="14"/>
  </si>
  <si>
    <t>小  計</t>
  </si>
  <si>
    <t>　　　　　</t>
  </si>
  <si>
    <t>　　　　　　</t>
  </si>
  <si>
    <t>補助対象外事業分</t>
    <rPh sb="0" eb="2">
      <t>ホジョ</t>
    </rPh>
    <rPh sb="2" eb="4">
      <t>タイショウ</t>
    </rPh>
    <rPh sb="4" eb="5">
      <t>ソト</t>
    </rPh>
    <rPh sb="5" eb="8">
      <t>ジギョウブン</t>
    </rPh>
    <phoneticPr fontId="14"/>
  </si>
  <si>
    <t>　　　　単価、小計、合計は自動計算</t>
    <rPh sb="4" eb="6">
      <t>タンカ</t>
    </rPh>
    <rPh sb="7" eb="9">
      <t>ショウケイ</t>
    </rPh>
    <rPh sb="10" eb="12">
      <t>ゴウケイ</t>
    </rPh>
    <rPh sb="13" eb="15">
      <t>ジドウ</t>
    </rPh>
    <rPh sb="15" eb="17">
      <t>ケイサン</t>
    </rPh>
    <phoneticPr fontId="14"/>
  </si>
  <si>
    <t xml:space="preserve">            円</t>
  </si>
  <si>
    <t xml:space="preserve">  　　  円</t>
  </si>
  <si>
    <t xml:space="preserve">        ㎡</t>
  </si>
  <si>
    <t>　　　</t>
  </si>
  <si>
    <t>補助対象事業分</t>
    <rPh sb="0" eb="2">
      <t>ホジョ</t>
    </rPh>
    <rPh sb="2" eb="4">
      <t>タイショウ</t>
    </rPh>
    <rPh sb="4" eb="7">
      <t>ジギョウブン</t>
    </rPh>
    <phoneticPr fontId="14"/>
  </si>
  <si>
    <t>備　　考　</t>
    <phoneticPr fontId="14"/>
  </si>
  <si>
    <t>金　　額　</t>
    <phoneticPr fontId="14"/>
  </si>
  <si>
    <t>単　価　</t>
    <phoneticPr fontId="14"/>
  </si>
  <si>
    <t>面　積　</t>
    <phoneticPr fontId="14"/>
  </si>
  <si>
    <t>費　　目</t>
    <phoneticPr fontId="14"/>
  </si>
  <si>
    <t>区　分</t>
    <phoneticPr fontId="14"/>
  </si>
  <si>
    <t>整備費内訳　　　　　　　　　　　　　　　　　　　　　　　　</t>
    <phoneticPr fontId="14"/>
  </si>
  <si>
    <t xml:space="preserve"> 　 年   月　 日</t>
    <phoneticPr fontId="14"/>
  </si>
  <si>
    <t>　竣工</t>
    <phoneticPr fontId="14"/>
  </si>
  <si>
    <t>～</t>
    <phoneticPr fontId="14"/>
  </si>
  <si>
    <t>　　 年   月　 日</t>
    <phoneticPr fontId="14"/>
  </si>
  <si>
    <t>着工</t>
    <phoneticPr fontId="14"/>
  </si>
  <si>
    <t>施工期間</t>
  </si>
  <si>
    <r>
      <rPr>
        <u/>
        <sz val="9"/>
        <color rgb="FF000000"/>
        <rFont val="ＭＳ Ｐゴシック"/>
        <family val="3"/>
        <charset val="128"/>
      </rPr>
      <t xml:space="preserve">           ㎡</t>
    </r>
    <r>
      <rPr>
        <sz val="9"/>
        <color rgb="FF000000"/>
        <rFont val="ＭＳ Ｐゴシック"/>
        <family val="3"/>
        <charset val="128"/>
      </rPr>
      <t xml:space="preserve"> </t>
    </r>
    <phoneticPr fontId="14"/>
  </si>
  <si>
    <t>延べ面積</t>
    <phoneticPr fontId="14"/>
  </si>
  <si>
    <t>建築面積 　</t>
    <rPh sb="0" eb="2">
      <t>ケンチク</t>
    </rPh>
    <phoneticPr fontId="14"/>
  </si>
  <si>
    <t>←構造はプルダウンから選択</t>
    <rPh sb="1" eb="3">
      <t>コウゾウ</t>
    </rPh>
    <rPh sb="11" eb="13">
      <t>センタク</t>
    </rPh>
    <phoneticPr fontId="14"/>
  </si>
  <si>
    <t>○階建</t>
    <rPh sb="1" eb="2">
      <t>カイ</t>
    </rPh>
    <rPh sb="2" eb="3">
      <t>ダ</t>
    </rPh>
    <phoneticPr fontId="14"/>
  </si>
  <si>
    <t>構造：</t>
    <rPh sb="0" eb="2">
      <t>コウゾウ</t>
    </rPh>
    <phoneticPr fontId="14"/>
  </si>
  <si>
    <t>　　　　　　　　　　　　　　　　　　　　　　　　　　　　　　</t>
  </si>
  <si>
    <t>建物の構造及び面積</t>
    <phoneticPr fontId="14"/>
  </si>
  <si>
    <t>←プルダウンから選択</t>
    <rPh sb="8" eb="10">
      <t>センタク</t>
    </rPh>
    <phoneticPr fontId="14"/>
  </si>
  <si>
    <t>施工内容</t>
    <rPh sb="0" eb="2">
      <t>セコウ</t>
    </rPh>
    <rPh sb="2" eb="4">
      <t>ナイヨウ</t>
    </rPh>
    <phoneticPr fontId="14"/>
  </si>
  <si>
    <t>所在地</t>
    <rPh sb="0" eb="3">
      <t>ショザイチ</t>
    </rPh>
    <phoneticPr fontId="14"/>
  </si>
  <si>
    <t>施設名</t>
  </si>
  <si>
    <r>
      <t>事業</t>
    </r>
    <r>
      <rPr>
        <sz val="9"/>
        <color theme="1"/>
        <rFont val="ＭＳ Ｐゴシック"/>
        <family val="3"/>
        <charset val="128"/>
      </rPr>
      <t>区分</t>
    </r>
    <rPh sb="2" eb="4">
      <t>クブン</t>
    </rPh>
    <phoneticPr fontId="14"/>
  </si>
  <si>
    <t>１．施設の名称</t>
    <rPh sb="2" eb="4">
      <t>シセツ</t>
    </rPh>
    <rPh sb="5" eb="7">
      <t>メイショウ</t>
    </rPh>
    <phoneticPr fontId="14"/>
  </si>
  <si>
    <t>２．施設の所在地</t>
    <rPh sb="2" eb="4">
      <t>シセツ</t>
    </rPh>
    <rPh sb="5" eb="8">
      <t>ショザイチ</t>
    </rPh>
    <phoneticPr fontId="14"/>
  </si>
  <si>
    <t>品名</t>
    <rPh sb="0" eb="2">
      <t>ヒンメイ</t>
    </rPh>
    <phoneticPr fontId="14"/>
  </si>
  <si>
    <t>銘柄</t>
    <rPh sb="0" eb="2">
      <t>メイガラ</t>
    </rPh>
    <phoneticPr fontId="14"/>
  </si>
  <si>
    <t>規格</t>
    <rPh sb="0" eb="2">
      <t>キカク</t>
    </rPh>
    <phoneticPr fontId="14"/>
  </si>
  <si>
    <t>員数</t>
    <rPh sb="0" eb="2">
      <t>インスウ</t>
    </rPh>
    <phoneticPr fontId="14"/>
  </si>
  <si>
    <t>単価</t>
    <rPh sb="0" eb="2">
      <t>タンカ</t>
    </rPh>
    <phoneticPr fontId="14"/>
  </si>
  <si>
    <t>設置場所</t>
    <rPh sb="0" eb="2">
      <t>セッチ</t>
    </rPh>
    <rPh sb="2" eb="4">
      <t>バショ</t>
    </rPh>
    <phoneticPr fontId="14"/>
  </si>
  <si>
    <t>１．補助対象事業分</t>
  </si>
  <si>
    <t>円</t>
    <phoneticPr fontId="14"/>
  </si>
  <si>
    <t>小計</t>
    <rPh sb="0" eb="2">
      <t>ショウケイ</t>
    </rPh>
    <phoneticPr fontId="14"/>
  </si>
  <si>
    <t>－</t>
    <phoneticPr fontId="14"/>
  </si>
  <si>
    <t>２．補助対象外事業分</t>
  </si>
  <si>
    <t>合計</t>
    <rPh sb="0" eb="2">
      <t>ゴウケイ</t>
    </rPh>
    <phoneticPr fontId="1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</si>
  <si>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26"/>
  </si>
  <si>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26"/>
  </si>
  <si>
    <t>新築</t>
    <rPh sb="0" eb="2">
      <t>シンチク</t>
    </rPh>
    <phoneticPr fontId="16"/>
  </si>
  <si>
    <t>移転新築</t>
    <rPh sb="0" eb="2">
      <t>イテン</t>
    </rPh>
    <rPh sb="2" eb="4">
      <t>シンチク</t>
    </rPh>
    <phoneticPr fontId="16"/>
  </si>
  <si>
    <t>改築</t>
    <rPh sb="0" eb="2">
      <t>カイチク</t>
    </rPh>
    <phoneticPr fontId="16"/>
  </si>
  <si>
    <t>増築</t>
    <rPh sb="0" eb="2">
      <t>ゾウチク</t>
    </rPh>
    <phoneticPr fontId="16"/>
  </si>
  <si>
    <t>改修</t>
    <rPh sb="0" eb="2">
      <t>カイシュウ</t>
    </rPh>
    <phoneticPr fontId="16"/>
  </si>
  <si>
    <t>鉄骨鉄筋コンクリート造</t>
    <rPh sb="0" eb="2">
      <t>テッコツ</t>
    </rPh>
    <rPh sb="2" eb="4">
      <t>テッキン</t>
    </rPh>
    <phoneticPr fontId="16"/>
  </si>
  <si>
    <t>鉄筋コンクリート造</t>
    <rPh sb="0" eb="2">
      <t>テッキン</t>
    </rPh>
    <phoneticPr fontId="16"/>
  </si>
  <si>
    <t>鉄骨造（鉄筋コンクリート造と同等の強度）</t>
    <rPh sb="0" eb="2">
      <t>テッコツ</t>
    </rPh>
    <rPh sb="4" eb="6">
      <t>テッキン</t>
    </rPh>
    <rPh sb="12" eb="13">
      <t>ヅク</t>
    </rPh>
    <rPh sb="14" eb="16">
      <t>ドウトウ</t>
    </rPh>
    <rPh sb="17" eb="19">
      <t>キョウド</t>
    </rPh>
    <phoneticPr fontId="16"/>
  </si>
  <si>
    <t>鉄骨造（ブロック造と同等の強度）</t>
    <rPh sb="0" eb="2">
      <t>テッコツ</t>
    </rPh>
    <rPh sb="8" eb="9">
      <t>ツク</t>
    </rPh>
    <rPh sb="10" eb="12">
      <t>ドウトウ</t>
    </rPh>
    <rPh sb="13" eb="15">
      <t>キョウド</t>
    </rPh>
    <phoneticPr fontId="16"/>
  </si>
  <si>
    <t>ブロック造</t>
    <rPh sb="4" eb="5">
      <t>ヅク</t>
    </rPh>
    <phoneticPr fontId="16"/>
  </si>
  <si>
    <t>木造</t>
    <rPh sb="0" eb="2">
      <t>モクゾウ</t>
    </rPh>
    <phoneticPr fontId="16"/>
  </si>
  <si>
    <t>プレハブ造</t>
    <rPh sb="4" eb="5">
      <t>ツク</t>
    </rPh>
    <phoneticPr fontId="16"/>
  </si>
  <si>
    <t>その他</t>
    <rPh sb="2" eb="3">
      <t>タ</t>
    </rPh>
    <phoneticPr fontId="16"/>
  </si>
  <si>
    <t>寄附金その
他の収入額</t>
    <rPh sb="0" eb="2">
      <t>キフ</t>
    </rPh>
    <phoneticPr fontId="14"/>
  </si>
  <si>
    <t>差引額</t>
  </si>
  <si>
    <t>対象経費の
支出予定額</t>
    <phoneticPr fontId="14"/>
  </si>
  <si>
    <t>基 準 額</t>
  </si>
  <si>
    <t>都道府県
補 助 額</t>
    <phoneticPr fontId="14"/>
  </si>
  <si>
    <t>国庫補助金
交付決定額</t>
    <rPh sb="0" eb="2">
      <t>コッコ</t>
    </rPh>
    <rPh sb="2" eb="5">
      <t>ホジョキン</t>
    </rPh>
    <rPh sb="6" eb="8">
      <t>コウフ</t>
    </rPh>
    <rPh sb="8" eb="10">
      <t>ケッテイ</t>
    </rPh>
    <rPh sb="10" eb="11">
      <t>ガク</t>
    </rPh>
    <phoneticPr fontId="14"/>
  </si>
  <si>
    <t>差引追加交付
（一部取消）
申請額</t>
    <rPh sb="0" eb="2">
      <t>サシヒキ</t>
    </rPh>
    <rPh sb="2" eb="4">
      <t>ツイカ</t>
    </rPh>
    <rPh sb="4" eb="6">
      <t>コウフ</t>
    </rPh>
    <rPh sb="8" eb="10">
      <t>イチブ</t>
    </rPh>
    <rPh sb="10" eb="12">
      <t>トリケシ</t>
    </rPh>
    <rPh sb="14" eb="16">
      <t>シンセイ</t>
    </rPh>
    <rPh sb="16" eb="17">
      <t>ガク</t>
    </rPh>
    <phoneticPr fontId="14"/>
  </si>
  <si>
    <t>(Ａ)</t>
    <phoneticPr fontId="14"/>
  </si>
  <si>
    <t>(Ｂ)</t>
    <phoneticPr fontId="14"/>
  </si>
  <si>
    <t>(A)-(B)=(C)</t>
  </si>
  <si>
    <t>（Ｄ)</t>
    <phoneticPr fontId="14"/>
  </si>
  <si>
    <t>（Ｅ)</t>
    <phoneticPr fontId="14"/>
  </si>
  <si>
    <t>（Ｆ)</t>
    <phoneticPr fontId="14"/>
  </si>
  <si>
    <t>（Ｇ)</t>
    <phoneticPr fontId="14"/>
  </si>
  <si>
    <t>（Ｈ)</t>
    <phoneticPr fontId="14"/>
  </si>
  <si>
    <t>（Ｉ)</t>
    <phoneticPr fontId="14"/>
  </si>
  <si>
    <t>（J）</t>
    <phoneticPr fontId="14"/>
  </si>
  <si>
    <t>（I）-(J)＝（Ｋ)</t>
    <phoneticPr fontId="14"/>
  </si>
  <si>
    <t xml:space="preserve">         円</t>
  </si>
  <si>
    <t>　　　　円</t>
  </si>
  <si>
    <t xml:space="preserve">       円</t>
  </si>
  <si>
    <t>事業者名：</t>
    <phoneticPr fontId="14"/>
  </si>
  <si>
    <t>この色のセルへ登録してください</t>
    <rPh sb="2" eb="3">
      <t>イロ</t>
    </rPh>
    <rPh sb="7" eb="9">
      <t>トウロク</t>
    </rPh>
    <phoneticPr fontId="14"/>
  </si>
  <si>
    <t>病室整備：</t>
    <rPh sb="0" eb="2">
      <t>ビョウシツ</t>
    </rPh>
    <rPh sb="2" eb="4">
      <t>セイビ</t>
    </rPh>
    <phoneticPr fontId="14"/>
  </si>
  <si>
    <t>円/１室</t>
    <rPh sb="0" eb="1">
      <t>エン</t>
    </rPh>
    <rPh sb="3" eb="4">
      <t>シツ</t>
    </rPh>
    <phoneticPr fontId="14"/>
  </si>
  <si>
    <t>病室以外：</t>
    <rPh sb="0" eb="2">
      <t>ビョウシツ</t>
    </rPh>
    <rPh sb="2" eb="4">
      <t>イガイ</t>
    </rPh>
    <phoneticPr fontId="14"/>
  </si>
  <si>
    <t>円/１ｍ２</t>
    <rPh sb="0" eb="1">
      <t>エン</t>
    </rPh>
    <phoneticPr fontId="14"/>
  </si>
  <si>
    <t>色付きセル→登録</t>
    <rPh sb="0" eb="2">
      <t>イロツ</t>
    </rPh>
    <rPh sb="6" eb="8">
      <t>トウロク</t>
    </rPh>
    <phoneticPr fontId="14"/>
  </si>
  <si>
    <t>（Ｊ）</t>
    <phoneticPr fontId="14"/>
  </si>
  <si>
    <t>（Ｋ）</t>
    <phoneticPr fontId="14"/>
  </si>
  <si>
    <t>総事業費</t>
    <rPh sb="0" eb="3">
      <t>ソウジギョウ</t>
    </rPh>
    <rPh sb="3" eb="4">
      <t>ヒ</t>
    </rPh>
    <phoneticPr fontId="14"/>
  </si>
  <si>
    <t>寄附金その</t>
    <rPh sb="0" eb="3">
      <t>キフキン</t>
    </rPh>
    <phoneticPr fontId="14"/>
  </si>
  <si>
    <t>差引額</t>
    <rPh sb="0" eb="2">
      <t>サシヒキ</t>
    </rPh>
    <rPh sb="2" eb="3">
      <t>ガク</t>
    </rPh>
    <phoneticPr fontId="14"/>
  </si>
  <si>
    <t>対象経費の</t>
    <rPh sb="0" eb="2">
      <t>タイショウ</t>
    </rPh>
    <rPh sb="2" eb="4">
      <t>ケイヒ</t>
    </rPh>
    <phoneticPr fontId="14"/>
  </si>
  <si>
    <t>基準額</t>
    <rPh sb="0" eb="2">
      <t>キジュン</t>
    </rPh>
    <rPh sb="2" eb="3">
      <t>ガク</t>
    </rPh>
    <phoneticPr fontId="14"/>
  </si>
  <si>
    <t>選定額</t>
    <rPh sb="0" eb="2">
      <t>センテイ</t>
    </rPh>
    <rPh sb="2" eb="3">
      <t>ガク</t>
    </rPh>
    <phoneticPr fontId="14"/>
  </si>
  <si>
    <t>都道府県</t>
    <rPh sb="0" eb="4">
      <t>トドウフケン</t>
    </rPh>
    <phoneticPr fontId="14"/>
  </si>
  <si>
    <t>国庫補助金</t>
    <rPh sb="0" eb="5">
      <t>コッコホジョキン</t>
    </rPh>
    <phoneticPr fontId="14"/>
  </si>
  <si>
    <t>差引追加交付</t>
    <rPh sb="0" eb="2">
      <t>サシヒキ</t>
    </rPh>
    <rPh sb="2" eb="4">
      <t>ツイカ</t>
    </rPh>
    <rPh sb="4" eb="6">
      <t>コウフ</t>
    </rPh>
    <phoneticPr fontId="14"/>
  </si>
  <si>
    <t>他の収入額</t>
    <rPh sb="0" eb="1">
      <t>ホカ</t>
    </rPh>
    <rPh sb="2" eb="4">
      <t>シュウニュウ</t>
    </rPh>
    <rPh sb="4" eb="5">
      <t>ガク</t>
    </rPh>
    <phoneticPr fontId="14"/>
  </si>
  <si>
    <t>支出予定額</t>
    <rPh sb="0" eb="2">
      <t>シシュツ</t>
    </rPh>
    <rPh sb="2" eb="4">
      <t>ヨテイ</t>
    </rPh>
    <rPh sb="4" eb="5">
      <t>ガク</t>
    </rPh>
    <phoneticPr fontId="14"/>
  </si>
  <si>
    <t>補助額</t>
    <rPh sb="0" eb="3">
      <t>ホジョガク</t>
    </rPh>
    <phoneticPr fontId="14"/>
  </si>
  <si>
    <t>基本額</t>
    <rPh sb="0" eb="3">
      <t>キホンガク</t>
    </rPh>
    <phoneticPr fontId="14"/>
  </si>
  <si>
    <t>所要額</t>
    <rPh sb="0" eb="2">
      <t>ショヨウ</t>
    </rPh>
    <rPh sb="2" eb="3">
      <t>ガク</t>
    </rPh>
    <phoneticPr fontId="14"/>
  </si>
  <si>
    <t>交付決定額</t>
    <rPh sb="0" eb="2">
      <t>コウフ</t>
    </rPh>
    <rPh sb="2" eb="5">
      <t>ケッテイガク</t>
    </rPh>
    <phoneticPr fontId="14"/>
  </si>
  <si>
    <t>（一部取消）申請額</t>
    <rPh sb="1" eb="3">
      <t>イチブ</t>
    </rPh>
    <rPh sb="3" eb="4">
      <t>ト</t>
    </rPh>
    <rPh sb="4" eb="5">
      <t>ケ</t>
    </rPh>
    <rPh sb="6" eb="9">
      <t>シンセイガク</t>
    </rPh>
    <phoneticPr fontId="14"/>
  </si>
  <si>
    <t>（１）医療施設等施設整備事業（病室の感染対策に係る整備、病棟等の感染対策に係る整備）</t>
  </si>
  <si>
    <t>（１）医療施設等施設整備事業（病室の感染対策に係る整備、病棟等の感染対策に係る整備）</t>
    <phoneticPr fontId="7"/>
  </si>
  <si>
    <t>（２）医療施設等施設整備事業（個人防護具保管施設の整備）</t>
  </si>
  <si>
    <t>（２）医療施設等施設整備事業（個人防護具保管施設の整備）</t>
    <phoneticPr fontId="7"/>
  </si>
  <si>
    <t>事業費補助金調書</t>
    <rPh sb="2" eb="3">
      <t>ヒ</t>
    </rPh>
    <phoneticPr fontId="6"/>
  </si>
  <si>
    <t>事業実績書</t>
    <rPh sb="2" eb="4">
      <t>ジッセキ</t>
    </rPh>
    <phoneticPr fontId="6"/>
  </si>
  <si>
    <t>（２）医療施設等施設整備事業（個人防護具保管施設の整備）</t>
    <phoneticPr fontId="6"/>
  </si>
  <si>
    <t>専用の陰圧装置</t>
    <rPh sb="0" eb="2">
      <t>センヨウ</t>
    </rPh>
    <rPh sb="3" eb="5">
      <t>インアツ</t>
    </rPh>
    <rPh sb="5" eb="7">
      <t>ソウチ</t>
    </rPh>
    <phoneticPr fontId="6"/>
  </si>
  <si>
    <t>空調設備</t>
    <rPh sb="0" eb="2">
      <t>クウチョウ</t>
    </rPh>
    <rPh sb="2" eb="4">
      <t>セツビ</t>
    </rPh>
    <phoneticPr fontId="6"/>
  </si>
  <si>
    <t>トイレ、バス等附属設備</t>
    <rPh sb="6" eb="7">
      <t>トウ</t>
    </rPh>
    <rPh sb="7" eb="9">
      <t>フゾク</t>
    </rPh>
    <rPh sb="9" eb="11">
      <t>セツビ</t>
    </rPh>
    <phoneticPr fontId="6"/>
  </si>
  <si>
    <t>数量</t>
    <phoneticPr fontId="6"/>
  </si>
  <si>
    <t>数量
（室）</t>
    <rPh sb="4" eb="5">
      <t>シツ</t>
    </rPh>
    <phoneticPr fontId="6"/>
  </si>
  <si>
    <t>（１）－１医療施設等施設整備事業（病室の感染対策に係る整備）</t>
    <phoneticPr fontId="6"/>
  </si>
  <si>
    <t>数量
（ｍ２）</t>
    <phoneticPr fontId="6"/>
  </si>
  <si>
    <t>（１）－２医療施設等施設整備事業（病棟等の感染対策に係る整備）</t>
    <phoneticPr fontId="6"/>
  </si>
  <si>
    <t>個室化するための可動式パーテーション</t>
    <phoneticPr fontId="6"/>
  </si>
  <si>
    <t>病棟入り口の扉</t>
    <rPh sb="0" eb="2">
      <t>ビョウトウ</t>
    </rPh>
    <rPh sb="2" eb="3">
      <t>イ</t>
    </rPh>
    <rPh sb="4" eb="5">
      <t>グチ</t>
    </rPh>
    <rPh sb="6" eb="7">
      <t>トビラ</t>
    </rPh>
    <phoneticPr fontId="6"/>
  </si>
  <si>
    <t>病棟のゾーニングを行うための改修</t>
    <rPh sb="0" eb="2">
      <t>ビョウトウ</t>
    </rPh>
    <rPh sb="9" eb="10">
      <t>オコナ</t>
    </rPh>
    <rPh sb="14" eb="16">
      <t>カイシュウ</t>
    </rPh>
    <phoneticPr fontId="6"/>
  </si>
  <si>
    <t>基準額</t>
    <rPh sb="0" eb="2">
      <t>キジュン</t>
    </rPh>
    <rPh sb="2" eb="3">
      <t>ガク</t>
    </rPh>
    <phoneticPr fontId="6"/>
  </si>
  <si>
    <t>個人防護具保管庫</t>
    <rPh sb="0" eb="2">
      <t>コジン</t>
    </rPh>
    <rPh sb="2" eb="4">
      <t>ボウゴ</t>
    </rPh>
    <rPh sb="4" eb="5">
      <t>グ</t>
    </rPh>
    <rPh sb="5" eb="8">
      <t>ホカンコ</t>
    </rPh>
    <phoneticPr fontId="6"/>
  </si>
  <si>
    <t>個人防護具保管スペース確保のための改修</t>
    <rPh sb="0" eb="2">
      <t>コジン</t>
    </rPh>
    <rPh sb="2" eb="4">
      <t>ボウゴ</t>
    </rPh>
    <rPh sb="4" eb="5">
      <t>グ</t>
    </rPh>
    <rPh sb="5" eb="7">
      <t>ホカン</t>
    </rPh>
    <rPh sb="11" eb="13">
      <t>カクホ</t>
    </rPh>
    <rPh sb="17" eb="19">
      <t>カイシュウ</t>
    </rPh>
    <phoneticPr fontId="6"/>
  </si>
  <si>
    <t>簡易陰圧装置</t>
    <rPh sb="0" eb="2">
      <t>カンイ</t>
    </rPh>
    <rPh sb="2" eb="4">
      <t>インアツ</t>
    </rPh>
    <rPh sb="4" eb="6">
      <t>ソウチ</t>
    </rPh>
    <phoneticPr fontId="6"/>
  </si>
  <si>
    <t>簡易ベッド</t>
    <rPh sb="0" eb="2">
      <t>カンイ</t>
    </rPh>
    <phoneticPr fontId="6"/>
  </si>
  <si>
    <t>1施設</t>
    <rPh sb="1" eb="3">
      <t>シセツ</t>
    </rPh>
    <phoneticPr fontId="6"/>
  </si>
  <si>
    <t>（４）－２【発熱外来】医療施設等設備整備事業（ＨＥＰＡフィルター付き空気清浄機（陰圧対応可能なものに限る。））</t>
    <phoneticPr fontId="6"/>
  </si>
  <si>
    <t>ＨＥＰＡフィルター付き空気清浄機</t>
    <rPh sb="9" eb="10">
      <t>ツ</t>
    </rPh>
    <rPh sb="11" eb="13">
      <t>クウキ</t>
    </rPh>
    <rPh sb="13" eb="16">
      <t>セイジョウキ</t>
    </rPh>
    <phoneticPr fontId="6"/>
  </si>
  <si>
    <t>色付きセルに登録してください</t>
    <rPh sb="0" eb="2">
      <t>イロツ</t>
    </rPh>
    <rPh sb="6" eb="8">
      <t>トウロク</t>
    </rPh>
    <phoneticPr fontId="6"/>
  </si>
  <si>
    <t>　 整備費内訳の「費目」欄は、国交付要綱（医療施設等施設整備費補助金交付要綱（厚生省発医第１３７号））の５（交付額の算定方法）の対象経費に定める各部門に区分して記入すること。</t>
    <rPh sb="15" eb="16">
      <t>クニ</t>
    </rPh>
    <rPh sb="21" eb="23">
      <t>イリョウ</t>
    </rPh>
    <rPh sb="23" eb="25">
      <t>シセツ</t>
    </rPh>
    <rPh sb="25" eb="26">
      <t>トウ</t>
    </rPh>
    <rPh sb="26" eb="28">
      <t>シセツ</t>
    </rPh>
    <rPh sb="28" eb="31">
      <t>セイビヒ</t>
    </rPh>
    <rPh sb="31" eb="34">
      <t>ホジョキン</t>
    </rPh>
    <rPh sb="34" eb="36">
      <t>コウフ</t>
    </rPh>
    <rPh sb="36" eb="38">
      <t>ヨウコウ</t>
    </rPh>
    <rPh sb="39" eb="42">
      <t>コウセイショウ</t>
    </rPh>
    <rPh sb="42" eb="43">
      <t>ハツ</t>
    </rPh>
    <rPh sb="43" eb="44">
      <t>イ</t>
    </rPh>
    <rPh sb="44" eb="45">
      <t>ダイ</t>
    </rPh>
    <rPh sb="48" eb="49">
      <t>ゴウ</t>
    </rPh>
    <phoneticPr fontId="14"/>
  </si>
  <si>
    <t>選 定 額</t>
    <phoneticPr fontId="6"/>
  </si>
  <si>
    <t>【県2/3、事業者1/3】</t>
    <rPh sb="1" eb="2">
      <t>ケン</t>
    </rPh>
    <rPh sb="6" eb="9">
      <t>ジギョウシャ</t>
    </rPh>
    <phoneticPr fontId="14"/>
  </si>
  <si>
    <t>千円未満切り捨て</t>
    <phoneticPr fontId="6"/>
  </si>
  <si>
    <t>）</t>
    <phoneticPr fontId="6"/>
  </si>
  <si>
    <t>（補助事業者名：</t>
    <phoneticPr fontId="14"/>
  </si>
  <si>
    <t>２　（Ｅ）欄には、交付要綱別表第３欄に基づいて積算した額を記入すること。</t>
    <rPh sb="5" eb="6">
      <t>ラン</t>
    </rPh>
    <rPh sb="9" eb="11">
      <t>コウフ</t>
    </rPh>
    <rPh sb="11" eb="13">
      <t>ヨウコウ</t>
    </rPh>
    <rPh sb="13" eb="15">
      <t>ベッピョウ</t>
    </rPh>
    <rPh sb="15" eb="16">
      <t>ダイ</t>
    </rPh>
    <rPh sb="17" eb="18">
      <t>ラン</t>
    </rPh>
    <rPh sb="19" eb="20">
      <t>モト</t>
    </rPh>
    <rPh sb="23" eb="25">
      <t>セキサン</t>
    </rPh>
    <rPh sb="27" eb="28">
      <t>ガク</t>
    </rPh>
    <rPh sb="29" eb="31">
      <t>キニュウ</t>
    </rPh>
    <phoneticPr fontId="14"/>
  </si>
  <si>
    <t>３　（Ｆ）欄には、（Ｄ）欄又は（Ｅ）欄のいずれか低い額を記入すること。</t>
    <rPh sb="5" eb="6">
      <t>ラン</t>
    </rPh>
    <rPh sb="12" eb="13">
      <t>ラン</t>
    </rPh>
    <rPh sb="13" eb="14">
      <t>マタ</t>
    </rPh>
    <rPh sb="18" eb="19">
      <t>ラン</t>
    </rPh>
    <rPh sb="24" eb="25">
      <t>ヒク</t>
    </rPh>
    <rPh sb="26" eb="27">
      <t>ガク</t>
    </rPh>
    <rPh sb="28" eb="30">
      <t>キニュウ</t>
    </rPh>
    <phoneticPr fontId="6"/>
  </si>
  <si>
    <t>４　（Ｈ）欄には、（Ｃ）欄又は（Ｆ）欄のいずれか低い額を記入すること。</t>
    <rPh sb="5" eb="6">
      <t>ラン</t>
    </rPh>
    <rPh sb="12" eb="13">
      <t>ラン</t>
    </rPh>
    <rPh sb="13" eb="14">
      <t>マタ</t>
    </rPh>
    <rPh sb="18" eb="19">
      <t>ラン</t>
    </rPh>
    <rPh sb="24" eb="25">
      <t>ヒク</t>
    </rPh>
    <rPh sb="26" eb="27">
      <t>ガク</t>
    </rPh>
    <rPh sb="28" eb="30">
      <t>キニュウ</t>
    </rPh>
    <phoneticPr fontId="6"/>
  </si>
  <si>
    <t>（参考）基準額　【補助率】</t>
    <rPh sb="1" eb="3">
      <t>サンコウ</t>
    </rPh>
    <rPh sb="4" eb="6">
      <t>キジュン</t>
    </rPh>
    <rPh sb="6" eb="7">
      <t>ガク</t>
    </rPh>
    <rPh sb="9" eb="11">
      <t>ホジョ</t>
    </rPh>
    <rPh sb="11" eb="12">
      <t>リツ</t>
    </rPh>
    <phoneticPr fontId="14"/>
  </si>
  <si>
    <t>５　（Ｉ）欄には、（Ｈ）欄の額に交付要綱別表第５欄の補助率を乗じて得た額を記入すること。（千円未満切り捨て）</t>
    <rPh sb="5" eb="6">
      <t>ラン</t>
    </rPh>
    <rPh sb="12" eb="13">
      <t>ラン</t>
    </rPh>
    <rPh sb="14" eb="15">
      <t>ガク</t>
    </rPh>
    <rPh sb="16" eb="18">
      <t>コウフ</t>
    </rPh>
    <rPh sb="18" eb="20">
      <t>ヨウコウ</t>
    </rPh>
    <rPh sb="20" eb="22">
      <t>ベッピョウ</t>
    </rPh>
    <rPh sb="22" eb="23">
      <t>ダイ</t>
    </rPh>
    <rPh sb="24" eb="25">
      <t>ラン</t>
    </rPh>
    <rPh sb="26" eb="29">
      <t>ホジョリツ</t>
    </rPh>
    <rPh sb="30" eb="31">
      <t>ジョウ</t>
    </rPh>
    <rPh sb="33" eb="34">
      <t>エ</t>
    </rPh>
    <rPh sb="35" eb="36">
      <t>ガク</t>
    </rPh>
    <rPh sb="37" eb="39">
      <t>キニュウ</t>
    </rPh>
    <rPh sb="45" eb="47">
      <t>センエン</t>
    </rPh>
    <rPh sb="47" eb="49">
      <t>ミマン</t>
    </rPh>
    <rPh sb="49" eb="50">
      <t>キ</t>
    </rPh>
    <rPh sb="51" eb="52">
      <t>ス</t>
    </rPh>
    <phoneticPr fontId="6"/>
  </si>
  <si>
    <t>医療措置協定種別：</t>
    <rPh sb="0" eb="2">
      <t>イリョウ</t>
    </rPh>
    <rPh sb="2" eb="4">
      <t>ソチ</t>
    </rPh>
    <rPh sb="4" eb="6">
      <t>キョウテイ</t>
    </rPh>
    <rPh sb="6" eb="8">
      <t>シュベツ</t>
    </rPh>
    <phoneticPr fontId="6"/>
  </si>
  <si>
    <t>法第３６条の２第１項第１号「病床確保」</t>
  </si>
  <si>
    <t>法第３６条の２第１項第１号「病床確保」</t>
    <phoneticPr fontId="6"/>
  </si>
  <si>
    <t>法第３６条の２第１項第２号「発熱外来」</t>
    <rPh sb="10" eb="11">
      <t>ダイ</t>
    </rPh>
    <phoneticPr fontId="6"/>
  </si>
  <si>
    <t>法第３６条の２第１項第３号「自宅療養者への医療の提供」</t>
    <rPh sb="10" eb="11">
      <t>ダイ</t>
    </rPh>
    <phoneticPr fontId="6"/>
  </si>
  <si>
    <t>　↑選択</t>
    <rPh sb="2" eb="4">
      <t>センタク</t>
    </rPh>
    <phoneticPr fontId="6"/>
  </si>
  <si>
    <t>　第２（１）病室</t>
    <rPh sb="1" eb="2">
      <t>ダイ</t>
    </rPh>
    <rPh sb="6" eb="8">
      <t>ビョウシツ</t>
    </rPh>
    <phoneticPr fontId="6"/>
  </si>
  <si>
    <t>　第２（１）病棟等</t>
    <rPh sb="1" eb="2">
      <t>ダイ</t>
    </rPh>
    <rPh sb="6" eb="8">
      <t>ビョウトウ</t>
    </rPh>
    <rPh sb="8" eb="9">
      <t>トウ</t>
    </rPh>
    <phoneticPr fontId="6"/>
  </si>
  <si>
    <t>　第２（２）個人防護具保管施設</t>
    <rPh sb="1" eb="2">
      <t>ダイ</t>
    </rPh>
    <rPh sb="6" eb="8">
      <t>コジン</t>
    </rPh>
    <rPh sb="8" eb="10">
      <t>ボウゴ</t>
    </rPh>
    <rPh sb="10" eb="11">
      <t>グ</t>
    </rPh>
    <rPh sb="11" eb="13">
      <t>ホカン</t>
    </rPh>
    <rPh sb="13" eb="15">
      <t>シセツ</t>
    </rPh>
    <phoneticPr fontId="6"/>
  </si>
  <si>
    <t>第２（３）簡易陰圧装置【病床】</t>
    <rPh sb="0" eb="1">
      <t>ダイ</t>
    </rPh>
    <rPh sb="5" eb="7">
      <t>カンイ</t>
    </rPh>
    <rPh sb="7" eb="9">
      <t>インアツ</t>
    </rPh>
    <rPh sb="9" eb="11">
      <t>ソウチ</t>
    </rPh>
    <phoneticPr fontId="14"/>
  </si>
  <si>
    <t>第２（３）簡易ベッド【病床】</t>
    <rPh sb="0" eb="1">
      <t>ダイ</t>
    </rPh>
    <rPh sb="5" eb="7">
      <t>カンイ</t>
    </rPh>
    <phoneticPr fontId="14"/>
  </si>
  <si>
    <t>第２（４）簡易ベッド【発熱外来】</t>
    <rPh sb="0" eb="1">
      <t>ダイ</t>
    </rPh>
    <rPh sb="5" eb="7">
      <t>カンイ</t>
    </rPh>
    <rPh sb="11" eb="13">
      <t>ハツネツ</t>
    </rPh>
    <rPh sb="13" eb="15">
      <t>ガイライ</t>
    </rPh>
    <phoneticPr fontId="14"/>
  </si>
  <si>
    <t>第２（４）HEPAフィルター付き空気清浄機【発熱外来】</t>
    <rPh sb="0" eb="1">
      <t>ダイ</t>
    </rPh>
    <rPh sb="22" eb="24">
      <t>ハツネツ</t>
    </rPh>
    <rPh sb="24" eb="26">
      <t>ガイライ</t>
    </rPh>
    <phoneticPr fontId="14"/>
  </si>
  <si>
    <t>補助事業区分（選択）</t>
    <rPh sb="0" eb="2">
      <t>ホジョ</t>
    </rPh>
    <rPh sb="2" eb="4">
      <t>ジギョウ</t>
    </rPh>
    <rPh sb="4" eb="6">
      <t>クブン</t>
    </rPh>
    <rPh sb="7" eb="9">
      <t>センタク</t>
    </rPh>
    <phoneticPr fontId="6"/>
  </si>
  <si>
    <t>　第２（３）簡易陰圧装置【病床】</t>
    <rPh sb="1" eb="2">
      <t>ダイ</t>
    </rPh>
    <rPh sb="6" eb="8">
      <t>カンイ</t>
    </rPh>
    <rPh sb="8" eb="10">
      <t>インアツ</t>
    </rPh>
    <rPh sb="10" eb="12">
      <t>ソウチ</t>
    </rPh>
    <phoneticPr fontId="14"/>
  </si>
  <si>
    <t>　第２（３）簡易ベッド【病床】</t>
    <rPh sb="1" eb="2">
      <t>ダイ</t>
    </rPh>
    <rPh sb="6" eb="8">
      <t>カンイ</t>
    </rPh>
    <phoneticPr fontId="14"/>
  </si>
  <si>
    <t>　第２（４）簡易ベッド【発熱外来】</t>
    <rPh sb="1" eb="2">
      <t>ダイ</t>
    </rPh>
    <rPh sb="6" eb="8">
      <t>カンイ</t>
    </rPh>
    <rPh sb="12" eb="14">
      <t>ハツネツ</t>
    </rPh>
    <rPh sb="14" eb="16">
      <t>ガイライ</t>
    </rPh>
    <phoneticPr fontId="14"/>
  </si>
  <si>
    <t>　第２（４）HEPAフィルター付き空気清浄機【発熱外来】</t>
    <phoneticPr fontId="14"/>
  </si>
  <si>
    <t>【商品名、製品ID等】</t>
    <rPh sb="1" eb="4">
      <t>ショウヒンメイ</t>
    </rPh>
    <rPh sb="5" eb="7">
      <t>セイヒン</t>
    </rPh>
    <rPh sb="9" eb="10">
      <t>トウ</t>
    </rPh>
    <phoneticPr fontId="6"/>
  </si>
  <si>
    <t>（K）</t>
    <phoneticPr fontId="6"/>
  </si>
  <si>
    <t>（I）-(K)＝（L)</t>
    <phoneticPr fontId="14"/>
  </si>
  <si>
    <t>（補助事業者名：　　　　　　　　　　　　　　　　　　）</t>
    <phoneticPr fontId="6"/>
  </si>
  <si>
    <t>県補助金
受入済額</t>
    <rPh sb="0" eb="1">
      <t>ケン</t>
    </rPh>
    <rPh sb="1" eb="3">
      <t>ホジョ</t>
    </rPh>
    <rPh sb="3" eb="4">
      <t>キン</t>
    </rPh>
    <rPh sb="5" eb="7">
      <t>ウケイ</t>
    </rPh>
    <rPh sb="7" eb="8">
      <t>スミ</t>
    </rPh>
    <rPh sb="8" eb="9">
      <t>ガク</t>
    </rPh>
    <phoneticPr fontId="6"/>
  </si>
  <si>
    <t>受入済額</t>
    <rPh sb="0" eb="2">
      <t>ウケイ</t>
    </rPh>
    <rPh sb="2" eb="3">
      <t>スミ</t>
    </rPh>
    <rPh sb="3" eb="4">
      <t>ガク</t>
    </rPh>
    <phoneticPr fontId="14"/>
  </si>
  <si>
    <t>県補助金</t>
    <rPh sb="0" eb="1">
      <t>ケン</t>
    </rPh>
    <rPh sb="1" eb="4">
      <t>ホジョキン</t>
    </rPh>
    <phoneticPr fontId="14"/>
  </si>
  <si>
    <r>
      <rPr>
        <sz val="9"/>
        <color rgb="FFFF0000"/>
        <rFont val="ＭＳ Ｐゴシック"/>
        <family val="3"/>
        <charset val="128"/>
      </rPr>
      <t>病室</t>
    </r>
    <r>
      <rPr>
        <sz val="9"/>
        <color rgb="FF000000"/>
        <rFont val="ＭＳ Ｐゴシック"/>
        <family val="3"/>
        <charset val="128"/>
      </rPr>
      <t>の感染対策に係る整備</t>
    </r>
    <rPh sb="0" eb="2">
      <t>ビョウシツ</t>
    </rPh>
    <rPh sb="3" eb="5">
      <t>カンセン</t>
    </rPh>
    <rPh sb="5" eb="7">
      <t>タイサク</t>
    </rPh>
    <rPh sb="8" eb="9">
      <t>カカ</t>
    </rPh>
    <rPh sb="10" eb="12">
      <t>セイビ</t>
    </rPh>
    <phoneticPr fontId="26"/>
  </si>
  <si>
    <r>
      <rPr>
        <sz val="9"/>
        <color rgb="FFFF0000"/>
        <rFont val="ＭＳ Ｐゴシック"/>
        <family val="3"/>
        <charset val="128"/>
      </rPr>
      <t>病室</t>
    </r>
    <r>
      <rPr>
        <sz val="9"/>
        <color rgb="FF000000"/>
        <rFont val="ＭＳ Ｐゴシック"/>
        <family val="3"/>
        <charset val="128"/>
      </rPr>
      <t>の感染対策に係る整備</t>
    </r>
    <r>
      <rPr>
        <sz val="9"/>
        <color rgb="FFFF0000"/>
        <rFont val="ＭＳ Ｐゴシック"/>
        <family val="3"/>
        <charset val="128"/>
      </rPr>
      <t>以外</t>
    </r>
    <rPh sb="0" eb="2">
      <t>ビョウシツ</t>
    </rPh>
    <rPh sb="3" eb="5">
      <t>カンセン</t>
    </rPh>
    <rPh sb="5" eb="7">
      <t>タイサク</t>
    </rPh>
    <rPh sb="8" eb="9">
      <t>カカ</t>
    </rPh>
    <rPh sb="10" eb="12">
      <t>セイビ</t>
    </rPh>
    <rPh sb="12" eb="14">
      <t>イガイ</t>
    </rPh>
    <phoneticPr fontId="26"/>
  </si>
  <si>
    <t>（A）－（B）</t>
  </si>
  <si>
    <t>基　本　額</t>
    <rPh sb="0" eb="1">
      <t>モト</t>
    </rPh>
    <rPh sb="2" eb="3">
      <t>ホン</t>
    </rPh>
    <rPh sb="4" eb="5">
      <t>ガク</t>
    </rPh>
    <phoneticPr fontId="14"/>
  </si>
  <si>
    <t>所　要　額</t>
    <rPh sb="0" eb="1">
      <t>ショ</t>
    </rPh>
    <rPh sb="2" eb="3">
      <t>ヨウ</t>
    </rPh>
    <rPh sb="4" eb="5">
      <t>ガク</t>
    </rPh>
    <phoneticPr fontId="14"/>
  </si>
  <si>
    <t>種目（選択）</t>
    <rPh sb="0" eb="2">
      <t>シュモク</t>
    </rPh>
    <rPh sb="3" eb="5">
      <t>センタク</t>
    </rPh>
    <phoneticPr fontId="6"/>
  </si>
  <si>
    <t>（A）</t>
  </si>
  <si>
    <t>（B）</t>
  </si>
  <si>
    <t>（C）</t>
  </si>
  <si>
    <t>（D）</t>
  </si>
  <si>
    <t>（E）</t>
  </si>
  <si>
    <t>（F）</t>
  </si>
  <si>
    <t>（G）</t>
  </si>
  <si>
    <t>（H）</t>
  </si>
  <si>
    <t>（I）</t>
  </si>
  <si>
    <t>(J)</t>
  </si>
  <si>
    <t>（K）</t>
  </si>
  <si>
    <t>(I)-(K)＝(L)</t>
  </si>
  <si>
    <t>　　※上記の対象経費実支出額及び数量が確認できる書類を添付すること。</t>
    <rPh sb="3" eb="5">
      <t>ジョウキ</t>
    </rPh>
    <rPh sb="6" eb="8">
      <t>タイショウ</t>
    </rPh>
    <rPh sb="8" eb="10">
      <t>ケイヒ</t>
    </rPh>
    <rPh sb="10" eb="13">
      <t>ジツシシュツ</t>
    </rPh>
    <rPh sb="13" eb="14">
      <t>ガク</t>
    </rPh>
    <rPh sb="14" eb="15">
      <t>オヨ</t>
    </rPh>
    <rPh sb="16" eb="18">
      <t>スウリョウ</t>
    </rPh>
    <rPh sb="19" eb="21">
      <t>カクニン</t>
    </rPh>
    <rPh sb="24" eb="26">
      <t>ショルイ</t>
    </rPh>
    <rPh sb="27" eb="29">
      <t>テンプ</t>
    </rPh>
    <phoneticPr fontId="6"/>
  </si>
  <si>
    <t>３．設備整備の内容</t>
    <phoneticPr fontId="6"/>
  </si>
  <si>
    <t>補助事業区分</t>
    <rPh sb="0" eb="2">
      <t>ホジョ</t>
    </rPh>
    <rPh sb="2" eb="4">
      <t>ジギョウ</t>
    </rPh>
    <rPh sb="4" eb="6">
      <t>クブン</t>
    </rPh>
    <phoneticPr fontId="14"/>
  </si>
  <si>
    <t>県補助</t>
    <rPh sb="0" eb="1">
      <t>ケン</t>
    </rPh>
    <rPh sb="1" eb="3">
      <t>ホジョ</t>
    </rPh>
    <phoneticPr fontId="14"/>
  </si>
  <si>
    <t>１　「補助事業区分」欄、上段には交付の対象となる事業をプルダウンから選択、下段には設備の名称を記載すること。</t>
    <rPh sb="3" eb="5">
      <t>ホジョ</t>
    </rPh>
    <rPh sb="41" eb="43">
      <t>セツビ</t>
    </rPh>
    <phoneticPr fontId="14"/>
  </si>
  <si>
    <t>県補助
基 本 額</t>
    <rPh sb="0" eb="1">
      <t>ケン</t>
    </rPh>
    <phoneticPr fontId="14"/>
  </si>
  <si>
    <r>
      <t xml:space="preserve">県補助
所 要 額
</t>
    </r>
    <r>
      <rPr>
        <sz val="7"/>
        <color theme="1"/>
        <rFont val="ＭＳ Ｐゴシック"/>
        <family val="3"/>
        <charset val="128"/>
      </rPr>
      <t>千円未満切り捨て</t>
    </r>
    <rPh sb="0" eb="1">
      <t>ケン</t>
    </rPh>
    <phoneticPr fontId="14"/>
  </si>
  <si>
    <t>県補助金
交付決定額</t>
    <rPh sb="0" eb="1">
      <t>ケン</t>
    </rPh>
    <rPh sb="1" eb="4">
      <t>ホジョキン</t>
    </rPh>
    <rPh sb="5" eb="7">
      <t>コウフ</t>
    </rPh>
    <rPh sb="7" eb="9">
      <t>ケッテイ</t>
    </rPh>
    <rPh sb="9" eb="10">
      <t>ガク</t>
    </rPh>
    <phoneticPr fontId="14"/>
  </si>
  <si>
    <t>備　　　考
（施設名称を記載）</t>
    <phoneticPr fontId="14"/>
  </si>
  <si>
    <t>【県10/10、事業者0】</t>
    <rPh sb="1" eb="2">
      <t>ケン</t>
    </rPh>
    <rPh sb="8" eb="11">
      <t>ジギョウシャ</t>
    </rPh>
    <phoneticPr fontId="14"/>
  </si>
  <si>
    <t>１　「事業区分」欄、上段には交付の対象となる事業の名称を、下段には施設の種目をプルダウンから選択すること。</t>
    <rPh sb="33" eb="35">
      <t>シセツ</t>
    </rPh>
    <rPh sb="36" eb="38">
      <t>シュモク</t>
    </rPh>
    <phoneticPr fontId="14"/>
  </si>
  <si>
    <t>県　補　助</t>
    <rPh sb="0" eb="1">
      <t>ケン</t>
    </rPh>
    <rPh sb="2" eb="3">
      <t>ホ</t>
    </rPh>
    <rPh sb="4" eb="5">
      <t>スケ</t>
    </rPh>
    <phoneticPr fontId="14"/>
  </si>
  <si>
    <t>備　　　考
（施設名称を記載）</t>
    <rPh sb="7" eb="9">
      <t>シセツ</t>
    </rPh>
    <rPh sb="9" eb="11">
      <t>メイショウ</t>
    </rPh>
    <rPh sb="12" eb="14">
      <t>キサイ</t>
    </rPh>
    <phoneticPr fontId="14"/>
  </si>
  <si>
    <r>
      <t>第２（４）検査機器（ＰＣＲ検査装置</t>
    </r>
    <r>
      <rPr>
        <u/>
        <sz val="11"/>
        <color rgb="FFFF0000"/>
        <rFont val="ＭＳ ゴシック"/>
        <family val="3"/>
        <charset val="128"/>
      </rPr>
      <t>、等温遺伝子増幅装置</t>
    </r>
    <r>
      <rPr>
        <sz val="11"/>
        <color theme="1"/>
        <rFont val="ＭＳ ゴシック"/>
        <family val="3"/>
        <charset val="128"/>
      </rPr>
      <t>）【発熱外来】</t>
    </r>
    <rPh sb="0" eb="1">
      <t>ダイ</t>
    </rPh>
    <rPh sb="5" eb="7">
      <t>ケンサ</t>
    </rPh>
    <rPh sb="7" eb="9">
      <t>キキ</t>
    </rPh>
    <rPh sb="13" eb="15">
      <t>ケンサ</t>
    </rPh>
    <rPh sb="15" eb="17">
      <t>ソウチ</t>
    </rPh>
    <rPh sb="29" eb="31">
      <t>ハツネツ</t>
    </rPh>
    <rPh sb="31" eb="33">
      <t>ガイライ</t>
    </rPh>
    <phoneticPr fontId="14"/>
  </si>
  <si>
    <r>
      <t>第２（３）検査機器（ＰＣＲ検査装置</t>
    </r>
    <r>
      <rPr>
        <u/>
        <sz val="11"/>
        <color rgb="FFFF0000"/>
        <rFont val="ＭＳ ゴシック"/>
        <family val="3"/>
        <charset val="128"/>
      </rPr>
      <t>、等温遺伝子増幅装置</t>
    </r>
    <r>
      <rPr>
        <sz val="11"/>
        <color theme="1"/>
        <rFont val="ＭＳ ゴシック"/>
        <family val="3"/>
        <charset val="128"/>
      </rPr>
      <t>）【病床】</t>
    </r>
    <rPh sb="0" eb="1">
      <t>ダイ</t>
    </rPh>
    <rPh sb="5" eb="7">
      <t>ケンサ</t>
    </rPh>
    <rPh sb="7" eb="9">
      <t>キキ</t>
    </rPh>
    <rPh sb="13" eb="15">
      <t>ケンサ</t>
    </rPh>
    <rPh sb="15" eb="17">
      <t>ソウチ</t>
    </rPh>
    <phoneticPr fontId="14"/>
  </si>
  <si>
    <r>
      <t>（３）【病床確保】医療施設等設備整備事業（簡易陰圧装置、検査機器（ＰＣＲ検査装置</t>
    </r>
    <r>
      <rPr>
        <u/>
        <sz val="11"/>
        <color rgb="FFFF0000"/>
        <rFont val="ＭＳ 明朝"/>
        <family val="1"/>
        <charset val="128"/>
      </rPr>
      <t>、等温遺伝子増幅装置</t>
    </r>
    <r>
      <rPr>
        <sz val="11"/>
        <color theme="1"/>
        <rFont val="ＭＳ 明朝"/>
        <family val="1"/>
        <charset val="128"/>
      </rPr>
      <t>）及び簡易ベッド）</t>
    </r>
    <rPh sb="4" eb="6">
      <t>ビョウショウ</t>
    </rPh>
    <rPh sb="6" eb="8">
      <t>カクホ</t>
    </rPh>
    <phoneticPr fontId="7"/>
  </si>
  <si>
    <r>
      <t>（４）【発熱外来】医療施設等設備整備事業（検査機器（ＰＣＲ検査装置</t>
    </r>
    <r>
      <rPr>
        <u/>
        <sz val="11"/>
        <color rgb="FFFF0000"/>
        <rFont val="ＭＳ 明朝"/>
        <family val="1"/>
        <charset val="128"/>
      </rPr>
      <t>、等温遺伝子増幅装置</t>
    </r>
    <r>
      <rPr>
        <sz val="11"/>
        <color theme="1"/>
        <rFont val="ＭＳ 明朝"/>
        <family val="1"/>
        <charset val="128"/>
      </rPr>
      <t>）、簡易ベッド及びＨＥＰＡフィルター付き空気清浄機（陰圧対応可能なものに限る。））</t>
    </r>
    <rPh sb="4" eb="6">
      <t>ハツネツ</t>
    </rPh>
    <rPh sb="6" eb="8">
      <t>ガイライ</t>
    </rPh>
    <phoneticPr fontId="7"/>
  </si>
  <si>
    <t>病室の感染対策に係る整備</t>
    <rPh sb="0" eb="2">
      <t>ビョウシツ</t>
    </rPh>
    <rPh sb="3" eb="5">
      <t>カンセン</t>
    </rPh>
    <rPh sb="5" eb="7">
      <t>タイサク</t>
    </rPh>
    <rPh sb="8" eb="9">
      <t>カカ</t>
    </rPh>
    <rPh sb="10" eb="12">
      <t>セイビ</t>
    </rPh>
    <phoneticPr fontId="26"/>
  </si>
  <si>
    <t>病室の感染対策に係る整備以外</t>
    <rPh sb="0" eb="2">
      <t>ビョウシツ</t>
    </rPh>
    <rPh sb="3" eb="5">
      <t>カンセン</t>
    </rPh>
    <rPh sb="5" eb="7">
      <t>タイサク</t>
    </rPh>
    <rPh sb="8" eb="9">
      <t>カカ</t>
    </rPh>
    <rPh sb="10" eb="12">
      <t>セイビ</t>
    </rPh>
    <rPh sb="12" eb="14">
      <t>イガイ</t>
    </rPh>
    <phoneticPr fontId="26"/>
  </si>
  <si>
    <t>補　助　事  業  区  分　及　び　種　目</t>
    <rPh sb="0" eb="1">
      <t>ホ</t>
    </rPh>
    <rPh sb="2" eb="3">
      <t>スケ</t>
    </rPh>
    <rPh sb="4" eb="5">
      <t>コト</t>
    </rPh>
    <rPh sb="7" eb="8">
      <t>ギョウ</t>
    </rPh>
    <rPh sb="10" eb="11">
      <t>ク</t>
    </rPh>
    <rPh sb="13" eb="14">
      <t>ブン</t>
    </rPh>
    <rPh sb="15" eb="16">
      <t>オヨ</t>
    </rPh>
    <rPh sb="19" eb="20">
      <t>シュ</t>
    </rPh>
    <rPh sb="21" eb="22">
      <t>メ</t>
    </rPh>
    <phoneticPr fontId="14"/>
  </si>
  <si>
    <t>（医療施設等施設整備事業）事業実施計画書</t>
    <rPh sb="1" eb="3">
      <t>イリョウ</t>
    </rPh>
    <rPh sb="3" eb="5">
      <t>シセツ</t>
    </rPh>
    <rPh sb="5" eb="6">
      <t>トウ</t>
    </rPh>
    <rPh sb="6" eb="8">
      <t>シセツ</t>
    </rPh>
    <rPh sb="8" eb="10">
      <t>セイビ</t>
    </rPh>
    <rPh sb="10" eb="12">
      <t>ジギョウ</t>
    </rPh>
    <rPh sb="15" eb="16">
      <t>ジツ</t>
    </rPh>
    <rPh sb="16" eb="17">
      <t>セ</t>
    </rPh>
    <rPh sb="17" eb="18">
      <t>ケイ</t>
    </rPh>
    <phoneticPr fontId="14"/>
  </si>
  <si>
    <t>（医療施設等設備整備事業）事業実施計画書</t>
    <rPh sb="6" eb="8">
      <t>セツビ</t>
    </rPh>
    <rPh sb="15" eb="16">
      <t>ジツ</t>
    </rPh>
    <rPh sb="16" eb="17">
      <t>セ</t>
    </rPh>
    <rPh sb="17" eb="18">
      <t>ケイ</t>
    </rPh>
    <phoneticPr fontId="14"/>
  </si>
  <si>
    <t>（医療施設等施設整備事業）補助金所要額調書</t>
    <rPh sb="13" eb="16">
      <t>ホジョキン</t>
    </rPh>
    <rPh sb="16" eb="18">
      <t>ショヨウ</t>
    </rPh>
    <rPh sb="18" eb="19">
      <t>ガク</t>
    </rPh>
    <rPh sb="19" eb="21">
      <t>チョウショ</t>
    </rPh>
    <phoneticPr fontId="14"/>
  </si>
  <si>
    <t>（医療施設等設備整備事業）補助金所要額調書</t>
    <phoneticPr fontId="14"/>
  </si>
  <si>
    <t>（医療施設等施設整備事業）補助金精算額調書</t>
    <phoneticPr fontId="14"/>
  </si>
  <si>
    <t>（医療施設等設備整備事業）補助金精算額調書</t>
    <phoneticPr fontId="6"/>
  </si>
  <si>
    <r>
      <t>第２（３）検査機器（ＰＣＲ検査装置</t>
    </r>
    <r>
      <rPr>
        <sz val="11"/>
        <rFont val="ＭＳ ゴシック"/>
        <family val="3"/>
        <charset val="128"/>
      </rPr>
      <t>、等温遺伝子増幅装置）【病床】</t>
    </r>
    <rPh sb="0" eb="1">
      <t>ダイ</t>
    </rPh>
    <rPh sb="5" eb="7">
      <t>ケンサ</t>
    </rPh>
    <rPh sb="7" eb="9">
      <t>キキ</t>
    </rPh>
    <rPh sb="13" eb="15">
      <t>ケンサ</t>
    </rPh>
    <rPh sb="15" eb="17">
      <t>ソウチ</t>
    </rPh>
    <phoneticPr fontId="14"/>
  </si>
  <si>
    <r>
      <t>第２（４）検査機器（ＰＣＲ検査装置</t>
    </r>
    <r>
      <rPr>
        <sz val="11"/>
        <rFont val="ＭＳ ゴシック"/>
        <family val="3"/>
        <charset val="128"/>
      </rPr>
      <t>、等温遺伝子増幅装置）【発熱外来】</t>
    </r>
    <rPh sb="0" eb="1">
      <t>ダイ</t>
    </rPh>
    <rPh sb="5" eb="7">
      <t>ケンサ</t>
    </rPh>
    <rPh sb="7" eb="9">
      <t>キキ</t>
    </rPh>
    <rPh sb="13" eb="15">
      <t>ケンサ</t>
    </rPh>
    <rPh sb="15" eb="17">
      <t>ソウチ</t>
    </rPh>
    <rPh sb="29" eb="31">
      <t>ハツネツ</t>
    </rPh>
    <rPh sb="31" eb="33">
      <t>ガイライ</t>
    </rPh>
    <phoneticPr fontId="14"/>
  </si>
  <si>
    <t>　第２（３）検査機器（ＰＣＲ検査装置、等温遺伝子増幅装置）【病床】</t>
    <rPh sb="1" eb="2">
      <t>ダイ</t>
    </rPh>
    <rPh sb="6" eb="8">
      <t>ケンサ</t>
    </rPh>
    <rPh sb="8" eb="10">
      <t>キキ</t>
    </rPh>
    <rPh sb="14" eb="16">
      <t>ケンサ</t>
    </rPh>
    <rPh sb="16" eb="18">
      <t>ソウチ</t>
    </rPh>
    <phoneticPr fontId="14"/>
  </si>
  <si>
    <t>　第２（４）検査機器（ＰＣＲ検査装置、等温遺伝子増幅装置）【発熱外来】</t>
    <rPh sb="1" eb="2">
      <t>ダイ</t>
    </rPh>
    <rPh sb="6" eb="8">
      <t>ケンサ</t>
    </rPh>
    <rPh sb="8" eb="10">
      <t>キキ</t>
    </rPh>
    <rPh sb="14" eb="16">
      <t>ケンサ</t>
    </rPh>
    <rPh sb="16" eb="18">
      <t>ソウチ</t>
    </rPh>
    <rPh sb="30" eb="32">
      <t>ハツネツ</t>
    </rPh>
    <rPh sb="32" eb="34">
      <t>ガイライ</t>
    </rPh>
    <phoneticPr fontId="14"/>
  </si>
  <si>
    <t>第２（３）検査機器（ＰＣＲ検査装置、等温遺伝子増幅装置）【病床】</t>
    <rPh sb="0" eb="1">
      <t>ダイ</t>
    </rPh>
    <rPh sb="5" eb="7">
      <t>ケンサ</t>
    </rPh>
    <rPh sb="7" eb="9">
      <t>キキ</t>
    </rPh>
    <rPh sb="13" eb="15">
      <t>ケンサ</t>
    </rPh>
    <rPh sb="15" eb="17">
      <t>ソウチ</t>
    </rPh>
    <phoneticPr fontId="14"/>
  </si>
  <si>
    <t>第２（４）検査機器（ＰＣＲ検査装置、等温遺伝子増幅装置）【発熱外来】</t>
    <rPh sb="0" eb="1">
      <t>ダイ</t>
    </rPh>
    <rPh sb="5" eb="7">
      <t>ケンサ</t>
    </rPh>
    <rPh sb="7" eb="9">
      <t>キキ</t>
    </rPh>
    <rPh sb="13" eb="15">
      <t>ケンサ</t>
    </rPh>
    <rPh sb="15" eb="17">
      <t>ソウチ</t>
    </rPh>
    <rPh sb="29" eb="31">
      <t>ハツネツ</t>
    </rPh>
    <rPh sb="31" eb="33">
      <t>ガイライ</t>
    </rPh>
    <phoneticPr fontId="14"/>
  </si>
  <si>
    <r>
      <t>（３）【病床確保】医療施設等設備整備事業（簡易陰圧装置、検査機器（ＰＣＲ検査装置</t>
    </r>
    <r>
      <rPr>
        <sz val="11"/>
        <rFont val="ＭＳ 明朝"/>
        <family val="1"/>
        <charset val="128"/>
      </rPr>
      <t>、等温遺伝子増幅装置）及び簡易ベッド）</t>
    </r>
    <rPh sb="4" eb="6">
      <t>ビョウショウ</t>
    </rPh>
    <rPh sb="6" eb="8">
      <t>カクホ</t>
    </rPh>
    <phoneticPr fontId="7"/>
  </si>
  <si>
    <t>（３）【病床確保】医療施設等設備整備事業（簡易陰圧装置、検査機器（ＰＣＲ検査装置、等温遺伝子増幅装置）及び簡易ベッド）</t>
    <rPh sb="4" eb="6">
      <t>ビョウショウ</t>
    </rPh>
    <rPh sb="6" eb="8">
      <t>カクホ</t>
    </rPh>
    <phoneticPr fontId="7"/>
  </si>
  <si>
    <r>
      <t>（４）【発熱外来】医療施設等設備整備事業（検査機器（ＰＣＲ検査装置</t>
    </r>
    <r>
      <rPr>
        <sz val="11"/>
        <rFont val="ＭＳ 明朝"/>
        <family val="1"/>
        <charset val="128"/>
      </rPr>
      <t>、等温遺伝子増幅装置）、簡易ベッド及びＨＥＰＡフィルター付き空気清浄機（陰圧対応可能なものに限る。））</t>
    </r>
    <rPh sb="4" eb="6">
      <t>ハツネツ</t>
    </rPh>
    <rPh sb="6" eb="8">
      <t>ガイライ</t>
    </rPh>
    <phoneticPr fontId="7"/>
  </si>
  <si>
    <t>（４）【発熱外来】医療施設等設備整備事業（検査機器（ＰＣＲ検査装置、等温遺伝子増幅装置）、簡易ベッド及びＨＥＰＡフィルター付き空気清浄機（陰圧対応可能なものに限る。））</t>
    <rPh sb="4" eb="6">
      <t>ハツネツ</t>
    </rPh>
    <rPh sb="6" eb="8">
      <t>ガイライ</t>
    </rPh>
    <phoneticPr fontId="7"/>
  </si>
  <si>
    <t>（３）【病床確保】医療施設等設備整備事業（簡易陰圧装置、検査機器（ＰＣＲ検査装置、等温遺伝子増幅装置）及び簡易ベッド）</t>
    <phoneticPr fontId="6"/>
  </si>
  <si>
    <t>検査機器（ＰＣＲ検査装置、等温遺伝子増幅装置）</t>
    <rPh sb="0" eb="2">
      <t>ケンサ</t>
    </rPh>
    <rPh sb="2" eb="4">
      <t>キキ</t>
    </rPh>
    <rPh sb="8" eb="10">
      <t>ケンサ</t>
    </rPh>
    <rPh sb="10" eb="12">
      <t>ソウチ</t>
    </rPh>
    <phoneticPr fontId="6"/>
  </si>
  <si>
    <t>（４）－１【発熱外来】医療施設等設備整備事業（検査機器（ＰＣＲ検査装置、等温遺伝子増幅装置）、簡易ベッド）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</si>
</sst>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quot;▲ &quot;#,##0"/>
    <numFmt numFmtId="178" formatCode="#,##0;&quot;△ &quot;#,##0"/>
    <numFmt numFmtId="179" formatCode="#,##0_ "/>
    <numFmt numFmtId="180" formatCode="#,##0.00_);[Red]\(#,##0.00\)"/>
    <numFmt numFmtId="181" formatCode="#,##0.00;&quot;△ &quot;#,##0.00"/>
  </numFmts>
  <fonts count="49" x14ac:knownFonts="1">
    <font>
      <sz val="11"/>
      <color theme="1"/>
      <name val="ＭＳ Ｐゴシック"/>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Ｐゴシック"/>
      <family val="3"/>
      <charset val="128"/>
      <scheme val="minor"/>
    </font>
    <font>
      <sz val="6"/>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ＭＳ 明朝"/>
      <family val="1"/>
      <charset val="128"/>
    </font>
    <font>
      <sz val="11"/>
      <color theme="1"/>
      <name val="ＭＳ Ｐゴシック"/>
      <family val="3"/>
      <charset val="128"/>
    </font>
    <font>
      <sz val="6"/>
      <name val="ＭＳ Ｐゴシック"/>
      <family val="3"/>
      <charset val="128"/>
      <scheme val="minor"/>
    </font>
    <font>
      <sz val="9"/>
      <color theme="1"/>
      <name val="ＭＳ Ｐゴシック"/>
      <family val="3"/>
      <charset val="128"/>
    </font>
    <font>
      <sz val="9"/>
      <color rgb="FF000000"/>
      <name val="ＭＳ Ｐゴシック"/>
      <family val="3"/>
      <charset val="128"/>
    </font>
    <font>
      <sz val="6"/>
      <name val="ＭＳ Ｐゴシック"/>
      <family val="3"/>
      <charset val="128"/>
    </font>
    <font>
      <sz val="10"/>
      <color theme="1"/>
      <name val="ＭＳ Ｐゴシック"/>
      <family val="3"/>
      <charset val="128"/>
    </font>
    <font>
      <sz val="9"/>
      <color indexed="8"/>
      <name val="ＭＳ Ｐゴシック"/>
      <family val="3"/>
      <charset val="128"/>
    </font>
    <font>
      <sz val="9"/>
      <name val="ＭＳ Ｐゴシック"/>
      <family val="3"/>
      <charset val="128"/>
    </font>
    <font>
      <b/>
      <sz val="9"/>
      <color theme="1"/>
      <name val="ＭＳ Ｐゴシック"/>
      <family val="3"/>
      <charset val="128"/>
    </font>
    <font>
      <u/>
      <sz val="9"/>
      <color rgb="FF000000"/>
      <name val="ＭＳ Ｐゴシック"/>
      <family val="3"/>
      <charset val="128"/>
    </font>
    <font>
      <sz val="11"/>
      <color rgb="FFFF0000"/>
      <name val="ＭＳ Ｐゴシック"/>
      <family val="3"/>
      <charset val="128"/>
    </font>
    <font>
      <u/>
      <sz val="9"/>
      <color rgb="FFFF0000"/>
      <name val="ＭＳ Ｐゴシック"/>
      <family val="3"/>
      <charset val="128"/>
    </font>
    <font>
      <sz val="11"/>
      <color rgb="FF000000"/>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12"/>
      <color indexed="8"/>
      <name val="ＭＳ Ｐゴシック"/>
      <family val="3"/>
      <charset val="128"/>
    </font>
    <font>
      <sz val="9"/>
      <color theme="0"/>
      <name val="ＭＳ Ｐゴシック"/>
      <family val="3"/>
      <charset val="128"/>
    </font>
    <font>
      <sz val="11"/>
      <color theme="0"/>
      <name val="ＭＳ Ｐゴシック"/>
      <family val="3"/>
      <charset val="128"/>
    </font>
    <font>
      <sz val="11"/>
      <color theme="0"/>
      <name val="ＭＳ Ｐゴシック"/>
      <family val="3"/>
      <charset val="128"/>
      <scheme val="minor"/>
    </font>
    <font>
      <u/>
      <sz val="9"/>
      <color theme="1"/>
      <name val="ＭＳ Ｐゴシック"/>
      <family val="3"/>
      <charset val="128"/>
    </font>
    <font>
      <sz val="9"/>
      <color indexed="81"/>
      <name val="ＭＳ Ｐゴシック"/>
      <family val="3"/>
      <charset val="128"/>
    </font>
    <font>
      <sz val="9"/>
      <color rgb="FFFF0000"/>
      <name val="ＭＳ Ｐ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12"/>
      <color theme="1"/>
      <name val="ＭＳ Ｐゴシック"/>
      <family val="3"/>
      <charset val="128"/>
    </font>
    <font>
      <sz val="7"/>
      <color theme="1"/>
      <name val="ＭＳ Ｐゴシック"/>
      <family val="3"/>
      <charset val="128"/>
    </font>
    <font>
      <u/>
      <sz val="11"/>
      <color rgb="FFFF0000"/>
      <name val="ＭＳ ゴシック"/>
      <family val="3"/>
      <charset val="128"/>
    </font>
    <font>
      <u/>
      <sz val="11"/>
      <color rgb="FFFF0000"/>
      <name val="ＭＳ 明朝"/>
      <family val="1"/>
      <charset val="128"/>
    </font>
    <font>
      <sz val="14"/>
      <name val="ＭＳ 明朝"/>
      <family val="1"/>
      <charset val="128"/>
    </font>
    <font>
      <sz val="10"/>
      <name val="ＭＳ ゴシック"/>
      <family val="3"/>
      <charset val="128"/>
    </font>
    <font>
      <sz val="12"/>
      <name val="ＭＳ Ｐゴシック"/>
      <family val="3"/>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22"/>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9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theme="0"/>
      </bottom>
      <diagonal/>
    </border>
    <border>
      <left/>
      <right/>
      <top style="thin">
        <color indexed="64"/>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auto="1"/>
      </bottom>
      <diagonal/>
    </border>
    <border>
      <left/>
      <right style="thin">
        <color indexed="64"/>
      </right>
      <top/>
      <bottom/>
      <diagonal/>
    </border>
    <border>
      <left/>
      <right style="thin">
        <color auto="1"/>
      </right>
      <top style="thin">
        <color auto="1"/>
      </top>
      <bottom/>
      <diagonal/>
    </border>
    <border>
      <left/>
      <right style="thin">
        <color auto="1"/>
      </right>
      <top/>
      <bottom style="thin">
        <color auto="1"/>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thick">
        <color rgb="FF000000"/>
      </right>
      <top/>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style="medium">
        <color rgb="FF000000"/>
      </left>
      <right style="thick">
        <color rgb="FF000000"/>
      </right>
      <top/>
      <bottom style="thick">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thin">
        <color auto="1"/>
      </right>
      <top style="hair">
        <color theme="1"/>
      </top>
      <bottom/>
      <diagonal style="thin">
        <color auto="1"/>
      </diagonal>
    </border>
    <border diagonalDown="1">
      <left style="thin">
        <color auto="1"/>
      </left>
      <right style="thin">
        <color auto="1"/>
      </right>
      <top style="hair">
        <color theme="1"/>
      </top>
      <bottom style="thin">
        <color auto="1"/>
      </bottom>
      <diagonal style="thin">
        <color auto="1"/>
      </diagonal>
    </border>
    <border diagonalDown="1">
      <left style="thin">
        <color auto="1"/>
      </left>
      <right style="thin">
        <color auto="1"/>
      </right>
      <top style="hair">
        <color indexed="64"/>
      </top>
      <bottom/>
      <diagonal style="thin">
        <color auto="1"/>
      </diagonal>
    </border>
    <border diagonalDown="1">
      <left style="thin">
        <color auto="1"/>
      </left>
      <right style="thin">
        <color auto="1"/>
      </right>
      <top style="hair">
        <color indexed="64"/>
      </top>
      <bottom style="hair">
        <color indexed="64"/>
      </bottom>
      <diagonal style="thin">
        <color auto="1"/>
      </diagonal>
    </border>
    <border diagonalDown="1">
      <left style="thin">
        <color auto="1"/>
      </left>
      <right style="thin">
        <color auto="1"/>
      </right>
      <top/>
      <bottom style="thin">
        <color auto="1"/>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right/>
      <top style="thick">
        <color rgb="FF000000"/>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23" fillId="0" borderId="0"/>
    <xf numFmtId="38" fontId="23" fillId="0" borderId="0" applyFont="0" applyFill="0" applyBorder="0" applyAlignment="0" applyProtection="0"/>
  </cellStyleXfs>
  <cellXfs count="561">
    <xf numFmtId="0" fontId="0" fillId="0" borderId="0" xfId="0">
      <alignment vertical="center"/>
    </xf>
    <xf numFmtId="0" fontId="1" fillId="0" borderId="0" xfId="0" applyFont="1">
      <alignment vertical="center"/>
    </xf>
    <xf numFmtId="0" fontId="3" fillId="0" borderId="0" xfId="0" applyFont="1">
      <alignment vertical="center"/>
    </xf>
    <xf numFmtId="0" fontId="2" fillId="0" borderId="0" xfId="0" applyFont="1">
      <alignment vertical="center"/>
    </xf>
    <xf numFmtId="0" fontId="1" fillId="0" borderId="1"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right"/>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2" applyFont="1">
      <alignment vertical="center"/>
    </xf>
    <xf numFmtId="0" fontId="1" fillId="0" borderId="0" xfId="0" applyFont="1" applyBorder="1" applyAlignment="1">
      <alignment vertical="center" wrapText="1"/>
    </xf>
    <xf numFmtId="0" fontId="2" fillId="0" borderId="11" xfId="0" applyFont="1" applyBorder="1">
      <alignment vertical="center"/>
    </xf>
    <xf numFmtId="0" fontId="1" fillId="0" borderId="2" xfId="0" applyFont="1" applyBorder="1">
      <alignment vertical="center"/>
    </xf>
    <xf numFmtId="0" fontId="1" fillId="0" borderId="2" xfId="0" applyFont="1" applyBorder="1" applyAlignment="1">
      <alignment horizontal="right" vertical="top"/>
    </xf>
    <xf numFmtId="0" fontId="1" fillId="0" borderId="0" xfId="0" applyFont="1" applyBorder="1">
      <alignment vertical="center"/>
    </xf>
    <xf numFmtId="0" fontId="2" fillId="0" borderId="11" xfId="0" applyFont="1" applyBorder="1" applyAlignment="1">
      <alignment horizontal="right" vertical="center"/>
    </xf>
    <xf numFmtId="0" fontId="10" fillId="0" borderId="0" xfId="2" applyFont="1">
      <alignment vertical="center"/>
    </xf>
    <xf numFmtId="0" fontId="13" fillId="0" borderId="0" xfId="2" applyFont="1">
      <alignment vertical="center"/>
    </xf>
    <xf numFmtId="0" fontId="12" fillId="0" borderId="1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8" xfId="2" applyFont="1" applyBorder="1" applyAlignment="1">
      <alignment vertical="center" wrapText="1"/>
    </xf>
    <xf numFmtId="0" fontId="12" fillId="0" borderId="1" xfId="2" applyFont="1" applyBorder="1" applyAlignment="1">
      <alignment vertical="center" wrapText="1"/>
    </xf>
    <xf numFmtId="0" fontId="12" fillId="0" borderId="10" xfId="2" applyFont="1" applyBorder="1" applyAlignment="1">
      <alignment vertical="center" wrapText="1"/>
    </xf>
    <xf numFmtId="0" fontId="12" fillId="0" borderId="2" xfId="2" applyFont="1" applyBorder="1" applyAlignment="1">
      <alignment vertical="center" wrapText="1"/>
    </xf>
    <xf numFmtId="176" fontId="12" fillId="0" borderId="2" xfId="2" applyNumberFormat="1" applyFont="1" applyBorder="1" applyAlignment="1">
      <alignment vertical="center" wrapText="1"/>
    </xf>
    <xf numFmtId="180" fontId="12" fillId="0" borderId="2" xfId="2" applyNumberFormat="1" applyFont="1" applyBorder="1" applyAlignment="1">
      <alignment vertical="center" wrapText="1"/>
    </xf>
    <xf numFmtId="0" fontId="13" fillId="0" borderId="2" xfId="2" applyFont="1" applyBorder="1" applyAlignment="1">
      <alignment vertical="center" wrapText="1"/>
    </xf>
    <xf numFmtId="176" fontId="13" fillId="0" borderId="2" xfId="2" applyNumberFormat="1" applyFont="1" applyBorder="1" applyAlignment="1">
      <alignment vertical="center" wrapText="1"/>
    </xf>
    <xf numFmtId="180" fontId="13" fillId="0" borderId="2" xfId="2" applyNumberFormat="1" applyFont="1" applyBorder="1" applyAlignment="1">
      <alignment vertical="center" wrapText="1"/>
    </xf>
    <xf numFmtId="0" fontId="12" fillId="0" borderId="19" xfId="2" applyFont="1" applyBorder="1" applyAlignment="1">
      <alignment vertical="center" wrapText="1"/>
    </xf>
    <xf numFmtId="0" fontId="13" fillId="0" borderId="16" xfId="2" applyFont="1" applyBorder="1" applyAlignment="1">
      <alignment vertical="center" wrapText="1"/>
    </xf>
    <xf numFmtId="176" fontId="13" fillId="3" borderId="7" xfId="2" applyNumberFormat="1" applyFont="1" applyFill="1" applyBorder="1" applyAlignment="1">
      <alignment vertical="center" wrapText="1"/>
    </xf>
    <xf numFmtId="180" fontId="13" fillId="0" borderId="7" xfId="2" applyNumberFormat="1" applyFont="1" applyBorder="1" applyAlignment="1">
      <alignment vertical="center" wrapText="1"/>
    </xf>
    <xf numFmtId="0" fontId="13" fillId="3" borderId="18" xfId="2" applyFont="1" applyFill="1" applyBorder="1" applyAlignment="1">
      <alignment vertical="center" wrapText="1"/>
    </xf>
    <xf numFmtId="0" fontId="13" fillId="3" borderId="1" xfId="2" applyFont="1" applyFill="1" applyBorder="1" applyAlignment="1">
      <alignment vertical="center" wrapText="1"/>
    </xf>
    <xf numFmtId="0" fontId="13" fillId="3" borderId="10" xfId="2" applyFont="1" applyFill="1" applyBorder="1" applyAlignment="1">
      <alignment vertical="center" wrapText="1"/>
    </xf>
    <xf numFmtId="0" fontId="13" fillId="0" borderId="19" xfId="2" applyFont="1" applyBorder="1" applyAlignment="1">
      <alignment horizontal="center" vertical="center" textRotation="255" wrapText="1"/>
    </xf>
    <xf numFmtId="0" fontId="13" fillId="3" borderId="16" xfId="2" applyFont="1" applyFill="1" applyBorder="1" applyAlignment="1">
      <alignment vertical="center" wrapText="1"/>
    </xf>
    <xf numFmtId="0" fontId="13" fillId="3" borderId="0" xfId="2" applyFont="1" applyFill="1" applyAlignment="1">
      <alignment vertical="center" wrapText="1"/>
    </xf>
    <xf numFmtId="0" fontId="13" fillId="3" borderId="19" xfId="2" applyFont="1" applyFill="1" applyBorder="1" applyAlignment="1">
      <alignment vertical="center" wrapText="1"/>
    </xf>
    <xf numFmtId="0" fontId="13" fillId="0" borderId="6" xfId="2" applyFont="1" applyBorder="1" applyAlignment="1">
      <alignment horizontal="right" vertical="top" wrapText="1"/>
    </xf>
    <xf numFmtId="0" fontId="13" fillId="0" borderId="19" xfId="2" applyFont="1" applyBorder="1" applyAlignment="1">
      <alignment vertical="center" wrapText="1"/>
    </xf>
    <xf numFmtId="0" fontId="12" fillId="0" borderId="8" xfId="2" applyFont="1" applyBorder="1" applyAlignment="1">
      <alignment vertical="center" wrapText="1"/>
    </xf>
    <xf numFmtId="0" fontId="13" fillId="0" borderId="7" xfId="2" applyFont="1" applyBorder="1" applyAlignment="1">
      <alignment horizontal="center" vertical="center" textRotation="255" wrapText="1"/>
    </xf>
    <xf numFmtId="0" fontId="13" fillId="0" borderId="7" xfId="2" applyFont="1" applyBorder="1" applyAlignment="1">
      <alignment horizontal="right" vertical="top" wrapText="1"/>
    </xf>
    <xf numFmtId="0" fontId="13" fillId="0" borderId="6" xfId="2" applyFont="1" applyBorder="1" applyAlignment="1">
      <alignment vertical="center" wrapText="1"/>
    </xf>
    <xf numFmtId="0" fontId="13" fillId="0" borderId="5" xfId="2" applyFont="1" applyBorder="1" applyAlignment="1">
      <alignment horizontal="center" vertical="center" wrapText="1"/>
    </xf>
    <xf numFmtId="0" fontId="13" fillId="0" borderId="2" xfId="2" applyFont="1" applyBorder="1" applyAlignment="1">
      <alignment horizontal="center" vertical="center" wrapText="1"/>
    </xf>
    <xf numFmtId="0" fontId="13" fillId="3" borderId="5" xfId="2" applyFont="1" applyFill="1" applyBorder="1" applyAlignment="1">
      <alignment vertical="center" wrapText="1"/>
    </xf>
    <xf numFmtId="0" fontId="13" fillId="0" borderId="4" xfId="2" applyFont="1" applyBorder="1" applyAlignment="1">
      <alignment vertical="center" wrapText="1"/>
    </xf>
    <xf numFmtId="0" fontId="13" fillId="0" borderId="4" xfId="2" applyFont="1" applyBorder="1" applyAlignment="1">
      <alignment horizontal="center" vertical="center" wrapText="1"/>
    </xf>
    <xf numFmtId="0" fontId="13" fillId="0" borderId="3" xfId="2" applyFont="1" applyBorder="1" applyAlignment="1">
      <alignment horizontal="right" vertical="center" wrapText="1"/>
    </xf>
    <xf numFmtId="0" fontId="13" fillId="0" borderId="18" xfId="2" applyFont="1" applyBorder="1" applyAlignment="1">
      <alignment vertical="center" wrapText="1"/>
    </xf>
    <xf numFmtId="0" fontId="13" fillId="0" borderId="1" xfId="2" applyFont="1" applyBorder="1" applyAlignment="1">
      <alignment vertical="center" wrapText="1"/>
    </xf>
    <xf numFmtId="0" fontId="13" fillId="0" borderId="0" xfId="2" applyFont="1" applyAlignment="1">
      <alignment vertical="center" wrapText="1"/>
    </xf>
    <xf numFmtId="0" fontId="12" fillId="0" borderId="0" xfId="2" applyFont="1" applyAlignment="1">
      <alignment horizontal="right" vertical="center" wrapText="1"/>
    </xf>
    <xf numFmtId="0" fontId="20" fillId="0" borderId="0" xfId="2" applyFont="1">
      <alignment vertical="center"/>
    </xf>
    <xf numFmtId="0" fontId="24" fillId="0" borderId="0" xfId="3" applyFont="1" applyAlignment="1">
      <alignment vertical="center"/>
    </xf>
    <xf numFmtId="0" fontId="24" fillId="0" borderId="0" xfId="3" applyFont="1" applyAlignment="1">
      <alignment horizontal="left" vertical="center"/>
    </xf>
    <xf numFmtId="0" fontId="24" fillId="0" borderId="20" xfId="3" applyFont="1" applyBorder="1" applyAlignment="1">
      <alignment horizontal="distributed" vertical="center" justifyLastLine="1"/>
    </xf>
    <xf numFmtId="0" fontId="24" fillId="0" borderId="21" xfId="3" applyFont="1" applyBorder="1" applyAlignment="1">
      <alignment horizontal="distributed" vertical="center" justifyLastLine="1"/>
    </xf>
    <xf numFmtId="0" fontId="24" fillId="0" borderId="22" xfId="3" applyFont="1" applyBorder="1" applyAlignment="1">
      <alignment horizontal="distributed" vertical="center" justifyLastLine="1"/>
    </xf>
    <xf numFmtId="0" fontId="24" fillId="0" borderId="23" xfId="3" applyFont="1" applyBorder="1" applyAlignment="1">
      <alignment horizontal="distributed" vertical="center" justifyLastLine="1"/>
    </xf>
    <xf numFmtId="0" fontId="24" fillId="0" borderId="24" xfId="3" applyFont="1" applyBorder="1" applyAlignment="1">
      <alignment vertical="center"/>
    </xf>
    <xf numFmtId="38" fontId="24" fillId="0" borderId="7" xfId="4" applyFont="1" applyBorder="1" applyAlignment="1">
      <alignment vertical="center"/>
    </xf>
    <xf numFmtId="38" fontId="24" fillId="0" borderId="9" xfId="4" applyFont="1" applyBorder="1" applyAlignment="1">
      <alignment horizontal="right" vertical="center"/>
    </xf>
    <xf numFmtId="38" fontId="24" fillId="0" borderId="9" xfId="4" applyFont="1" applyFill="1" applyBorder="1" applyAlignment="1">
      <alignment horizontal="right" vertical="center"/>
    </xf>
    <xf numFmtId="38" fontId="24" fillId="0" borderId="25" xfId="4" applyFont="1" applyBorder="1" applyAlignment="1">
      <alignment vertical="center"/>
    </xf>
    <xf numFmtId="0" fontId="24" fillId="2" borderId="24" xfId="3" applyFont="1" applyFill="1" applyBorder="1" applyAlignment="1">
      <alignment vertical="center"/>
    </xf>
    <xf numFmtId="38" fontId="24" fillId="2" borderId="7" xfId="4" applyFont="1" applyFill="1" applyBorder="1" applyAlignment="1">
      <alignment vertical="center"/>
    </xf>
    <xf numFmtId="38" fontId="24" fillId="2" borderId="19" xfId="4" applyFont="1" applyFill="1" applyBorder="1" applyAlignment="1">
      <alignment vertical="center"/>
    </xf>
    <xf numFmtId="38" fontId="24" fillId="0" borderId="19" xfId="4" applyFont="1" applyFill="1" applyBorder="1" applyAlignment="1">
      <alignment vertical="center"/>
    </xf>
    <xf numFmtId="38" fontId="24" fillId="2" borderId="25" xfId="4" applyFont="1" applyFill="1" applyBorder="1" applyAlignment="1">
      <alignment vertical="center"/>
    </xf>
    <xf numFmtId="38" fontId="24" fillId="0" borderId="19" xfId="4" applyFont="1" applyBorder="1" applyAlignment="1">
      <alignment horizontal="right" vertical="center"/>
    </xf>
    <xf numFmtId="38" fontId="24" fillId="0" borderId="19" xfId="4" applyFont="1" applyFill="1" applyBorder="1" applyAlignment="1">
      <alignment horizontal="right" vertical="center"/>
    </xf>
    <xf numFmtId="38" fontId="25" fillId="2" borderId="19" xfId="4" applyFont="1" applyFill="1" applyBorder="1" applyAlignment="1">
      <alignment vertical="center"/>
    </xf>
    <xf numFmtId="0" fontId="24" fillId="0" borderId="25" xfId="3" applyFont="1" applyBorder="1" applyAlignment="1">
      <alignment vertical="center"/>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27" fillId="3" borderId="3" xfId="0" applyFont="1" applyFill="1" applyBorder="1" applyAlignment="1">
      <alignment vertical="center" wrapText="1"/>
    </xf>
    <xf numFmtId="0" fontId="28" fillId="0" borderId="0" xfId="2" applyFont="1">
      <alignment vertical="center"/>
    </xf>
    <xf numFmtId="0" fontId="29" fillId="0" borderId="0" xfId="0" applyFont="1">
      <alignment vertical="center"/>
    </xf>
    <xf numFmtId="0" fontId="22" fillId="0" borderId="0" xfId="2" applyFont="1" applyAlignment="1">
      <alignment horizontal="center" vertical="center"/>
    </xf>
    <xf numFmtId="0" fontId="12" fillId="0" borderId="34" xfId="2" applyFont="1" applyBorder="1" applyAlignment="1">
      <alignment horizontal="right" vertical="center"/>
    </xf>
    <xf numFmtId="0" fontId="13" fillId="0" borderId="36" xfId="2" applyFont="1" applyBorder="1" applyAlignment="1">
      <alignment horizontal="center" vertical="center" wrapText="1"/>
    </xf>
    <xf numFmtId="0" fontId="12" fillId="0" borderId="40"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44" xfId="2" applyFont="1" applyBorder="1" applyAlignment="1">
      <alignment vertical="top" wrapText="1"/>
    </xf>
    <xf numFmtId="0" fontId="13" fillId="0" borderId="45" xfId="2" applyFont="1" applyBorder="1" applyAlignment="1">
      <alignment horizontal="right" vertical="top" wrapText="1"/>
    </xf>
    <xf numFmtId="178" fontId="13" fillId="0" borderId="48" xfId="2" applyNumberFormat="1" applyFont="1" applyBorder="1" applyAlignment="1">
      <alignment vertical="center" shrinkToFit="1"/>
    </xf>
    <xf numFmtId="178" fontId="13" fillId="0" borderId="49" xfId="2" applyNumberFormat="1" applyFont="1" applyBorder="1" applyAlignment="1">
      <alignment vertical="center" shrinkToFit="1"/>
    </xf>
    <xf numFmtId="178" fontId="13" fillId="3" borderId="52" xfId="2" applyNumberFormat="1" applyFont="1" applyFill="1" applyBorder="1" applyAlignment="1">
      <alignment vertical="center" shrinkToFit="1"/>
    </xf>
    <xf numFmtId="178" fontId="13" fillId="0" borderId="52" xfId="2" applyNumberFormat="1" applyFont="1" applyBorder="1" applyAlignment="1">
      <alignment vertical="center" shrinkToFit="1"/>
    </xf>
    <xf numFmtId="178" fontId="13" fillId="0" borderId="53" xfId="2" applyNumberFormat="1" applyFont="1" applyBorder="1" applyAlignment="1">
      <alignment vertical="center" shrinkToFit="1"/>
    </xf>
    <xf numFmtId="0" fontId="10" fillId="0" borderId="0" xfId="2" applyFont="1" applyAlignment="1">
      <alignment horizontal="center" vertical="center"/>
    </xf>
    <xf numFmtId="12" fontId="10" fillId="0" borderId="0" xfId="2" applyNumberFormat="1" applyFont="1" applyAlignment="1">
      <alignment horizontal="center" vertical="center"/>
    </xf>
    <xf numFmtId="178" fontId="13" fillId="3" borderId="56" xfId="2" applyNumberFormat="1" applyFont="1" applyFill="1" applyBorder="1" applyAlignment="1">
      <alignment vertical="center" shrinkToFit="1"/>
    </xf>
    <xf numFmtId="178" fontId="13" fillId="0" borderId="56" xfId="2" applyNumberFormat="1" applyFont="1" applyBorder="1" applyAlignment="1">
      <alignment vertical="center" shrinkToFit="1"/>
    </xf>
    <xf numFmtId="178" fontId="13" fillId="0" borderId="57" xfId="2" applyNumberFormat="1" applyFont="1" applyBorder="1" applyAlignment="1">
      <alignment vertical="center" shrinkToFit="1"/>
    </xf>
    <xf numFmtId="0" fontId="13" fillId="0" borderId="59" xfId="2" applyFont="1" applyBorder="1" applyAlignment="1">
      <alignment horizontal="right" vertical="center" shrinkToFit="1"/>
    </xf>
    <xf numFmtId="178" fontId="13" fillId="0" borderId="60" xfId="2" applyNumberFormat="1" applyFont="1" applyBorder="1" applyAlignment="1">
      <alignment vertical="center" shrinkToFit="1"/>
    </xf>
    <xf numFmtId="178" fontId="13" fillId="0" borderId="61" xfId="2" applyNumberFormat="1" applyFont="1" applyBorder="1" applyAlignment="1">
      <alignment vertical="center" shrinkToFit="1"/>
    </xf>
    <xf numFmtId="0" fontId="13" fillId="0" borderId="62" xfId="2" applyFont="1" applyBorder="1" applyAlignment="1">
      <alignment vertical="center" wrapText="1"/>
    </xf>
    <xf numFmtId="0" fontId="22" fillId="0" borderId="0" xfId="2" applyFont="1" applyAlignment="1">
      <alignment vertical="center"/>
    </xf>
    <xf numFmtId="0" fontId="22" fillId="3" borderId="0" xfId="2" applyFont="1" applyFill="1" applyAlignment="1">
      <alignment horizontal="left" vertical="center"/>
    </xf>
    <xf numFmtId="0" fontId="22" fillId="3" borderId="0" xfId="2" applyFont="1" applyFill="1" applyAlignment="1">
      <alignment horizontal="center" vertical="center"/>
    </xf>
    <xf numFmtId="0" fontId="13" fillId="3" borderId="47" xfId="2" applyFont="1" applyFill="1" applyBorder="1" applyAlignment="1" applyProtection="1">
      <alignment vertical="center" wrapText="1"/>
      <protection locked="0"/>
    </xf>
    <xf numFmtId="0" fontId="13" fillId="3" borderId="51" xfId="2" applyFont="1" applyFill="1" applyBorder="1" applyAlignment="1" applyProtection="1">
      <alignment vertical="center" wrapText="1"/>
      <protection locked="0"/>
    </xf>
    <xf numFmtId="178" fontId="13" fillId="3" borderId="52" xfId="2" applyNumberFormat="1" applyFont="1" applyFill="1" applyBorder="1" applyAlignment="1" applyProtection="1">
      <alignment vertical="center" shrinkToFit="1"/>
      <protection locked="0"/>
    </xf>
    <xf numFmtId="0" fontId="13" fillId="3" borderId="55" xfId="2" applyFont="1" applyFill="1" applyBorder="1" applyAlignment="1" applyProtection="1">
      <alignment vertical="center" wrapText="1"/>
      <protection locked="0"/>
    </xf>
    <xf numFmtId="178" fontId="13" fillId="3" borderId="56" xfId="2" applyNumberFormat="1" applyFont="1" applyFill="1" applyBorder="1" applyAlignment="1" applyProtection="1">
      <alignment vertical="center" shrinkToFit="1"/>
      <protection locked="0"/>
    </xf>
    <xf numFmtId="0" fontId="10" fillId="0" borderId="64" xfId="2" applyFont="1" applyBorder="1">
      <alignment vertical="center"/>
    </xf>
    <xf numFmtId="0" fontId="10" fillId="0" borderId="65" xfId="2" applyFont="1" applyBorder="1">
      <alignment vertical="center"/>
    </xf>
    <xf numFmtId="0" fontId="10" fillId="0" borderId="25" xfId="2" applyFont="1" applyBorder="1">
      <alignment vertical="center"/>
    </xf>
    <xf numFmtId="0" fontId="10" fillId="0" borderId="68" xfId="2" applyFont="1" applyBorder="1">
      <alignment vertical="center"/>
    </xf>
    <xf numFmtId="0" fontId="10" fillId="0" borderId="69" xfId="2" applyFont="1" applyBorder="1">
      <alignment vertical="center"/>
    </xf>
    <xf numFmtId="0" fontId="1" fillId="0" borderId="0" xfId="0" applyFont="1" applyAlignment="1">
      <alignment vertical="center" wrapText="1"/>
    </xf>
    <xf numFmtId="0" fontId="10" fillId="0" borderId="0" xfId="2" applyFont="1" applyBorder="1">
      <alignment vertical="center"/>
    </xf>
    <xf numFmtId="0" fontId="13" fillId="0" borderId="36" xfId="2" applyFont="1" applyFill="1" applyBorder="1" applyAlignment="1">
      <alignment horizontal="center" vertical="center" wrapText="1"/>
    </xf>
    <xf numFmtId="0" fontId="22" fillId="0" borderId="0" xfId="2" applyFont="1" applyAlignment="1">
      <alignment horizontal="center" vertical="center"/>
    </xf>
    <xf numFmtId="0" fontId="22" fillId="0" borderId="0" xfId="2" applyFont="1" applyAlignment="1">
      <alignment horizontal="right" vertical="center"/>
    </xf>
    <xf numFmtId="0" fontId="22" fillId="0" borderId="0" xfId="2" applyFont="1" applyFill="1" applyBorder="1" applyAlignment="1">
      <alignment horizontal="left" vertical="center"/>
    </xf>
    <xf numFmtId="0" fontId="13" fillId="0" borderId="0" xfId="2" applyFont="1" applyFill="1" applyBorder="1" applyAlignment="1">
      <alignment horizontal="left" vertical="center"/>
    </xf>
    <xf numFmtId="0" fontId="32" fillId="3" borderId="54" xfId="2" applyFont="1" applyFill="1" applyBorder="1" applyAlignment="1" applyProtection="1">
      <alignment vertical="center" wrapText="1"/>
      <protection locked="0"/>
    </xf>
    <xf numFmtId="0" fontId="32" fillId="3" borderId="50" xfId="2" applyFont="1" applyFill="1" applyBorder="1" applyAlignment="1" applyProtection="1">
      <alignment vertical="center" wrapText="1"/>
      <protection locked="0"/>
    </xf>
    <xf numFmtId="0" fontId="32" fillId="3" borderId="58" xfId="2" applyFont="1" applyFill="1" applyBorder="1" applyAlignment="1" applyProtection="1">
      <alignment vertical="center" wrapText="1"/>
      <protection locked="0"/>
    </xf>
    <xf numFmtId="0" fontId="9" fillId="0" borderId="0" xfId="0" applyFont="1" applyAlignment="1">
      <alignment horizontal="center" vertical="center"/>
    </xf>
    <xf numFmtId="0" fontId="10" fillId="0" borderId="0" xfId="2" applyFont="1" applyFill="1">
      <alignment vertical="center"/>
    </xf>
    <xf numFmtId="0" fontId="34" fillId="0" borderId="0" xfId="3" applyFont="1" applyAlignment="1">
      <alignment vertical="center"/>
    </xf>
    <xf numFmtId="0" fontId="10" fillId="0" borderId="0" xfId="2" applyFont="1" applyAlignment="1">
      <alignment horizontal="right" vertical="center"/>
    </xf>
    <xf numFmtId="0" fontId="34" fillId="0" borderId="0" xfId="3" applyFont="1" applyAlignment="1">
      <alignment horizontal="center" vertical="center"/>
    </xf>
    <xf numFmtId="0" fontId="34" fillId="2" borderId="0" xfId="3" applyFont="1" applyFill="1" applyAlignment="1">
      <alignment vertical="center"/>
    </xf>
    <xf numFmtId="0" fontId="10" fillId="0" borderId="0" xfId="2" applyFont="1" applyFill="1" applyBorder="1" applyAlignment="1">
      <alignment horizontal="left" vertical="center"/>
    </xf>
    <xf numFmtId="0" fontId="12" fillId="0" borderId="0" xfId="2" applyFont="1" applyFill="1" applyBorder="1" applyAlignment="1">
      <alignment horizontal="left" vertical="center"/>
    </xf>
    <xf numFmtId="0" fontId="34" fillId="0" borderId="0" xfId="3" applyFont="1" applyFill="1" applyAlignment="1">
      <alignment vertical="center"/>
    </xf>
    <xf numFmtId="0" fontId="34" fillId="0" borderId="68" xfId="3" applyFont="1" applyFill="1" applyBorder="1" applyAlignment="1">
      <alignment vertical="center"/>
    </xf>
    <xf numFmtId="0" fontId="34" fillId="2" borderId="68" xfId="3" applyFont="1" applyFill="1" applyBorder="1" applyAlignment="1">
      <alignment vertical="center"/>
    </xf>
    <xf numFmtId="0" fontId="34" fillId="2" borderId="0" xfId="3" applyFont="1" applyFill="1" applyAlignment="1">
      <alignment horizontal="right" vertical="center"/>
    </xf>
    <xf numFmtId="0" fontId="34" fillId="0" borderId="71" xfId="3" applyFont="1" applyBorder="1" applyAlignment="1">
      <alignment horizontal="center" vertical="center"/>
    </xf>
    <xf numFmtId="0" fontId="34" fillId="0" borderId="72" xfId="3" applyFont="1" applyBorder="1" applyAlignment="1">
      <alignment horizontal="center" vertical="center"/>
    </xf>
    <xf numFmtId="0" fontId="34" fillId="0" borderId="65" xfId="3" applyFont="1" applyBorder="1" applyAlignment="1">
      <alignment horizontal="center" vertical="center"/>
    </xf>
    <xf numFmtId="0" fontId="34" fillId="0" borderId="64" xfId="3" applyFont="1" applyBorder="1" applyAlignment="1">
      <alignment horizontal="center" vertical="center"/>
    </xf>
    <xf numFmtId="0" fontId="34" fillId="0" borderId="85" xfId="3" applyFont="1" applyBorder="1" applyAlignment="1">
      <alignment vertical="center"/>
    </xf>
    <xf numFmtId="0" fontId="34" fillId="0" borderId="19" xfId="3" applyFont="1" applyBorder="1" applyAlignment="1">
      <alignment horizontal="distributed" vertical="center" indent="1"/>
    </xf>
    <xf numFmtId="0" fontId="34" fillId="0" borderId="7" xfId="3" applyFont="1" applyBorder="1" applyAlignment="1">
      <alignment horizontal="distributed" vertical="center" justifyLastLine="1"/>
    </xf>
    <xf numFmtId="0" fontId="34" fillId="0" borderId="25" xfId="3" applyFont="1" applyBorder="1" applyAlignment="1">
      <alignment horizontal="distributed" vertical="center" justifyLastLine="1"/>
    </xf>
    <xf numFmtId="0" fontId="34" fillId="0" borderId="0" xfId="3" applyFont="1" applyBorder="1" applyAlignment="1">
      <alignment horizontal="distributed" vertical="center" justifyLastLine="1"/>
    </xf>
    <xf numFmtId="0" fontId="34" fillId="0" borderId="86" xfId="3" applyFont="1" applyBorder="1" applyAlignment="1">
      <alignment horizontal="center" vertical="center"/>
    </xf>
    <xf numFmtId="0" fontId="34" fillId="0" borderId="10" xfId="3" applyFont="1" applyBorder="1" applyAlignment="1">
      <alignment horizontal="center" vertical="center"/>
    </xf>
    <xf numFmtId="0" fontId="34" fillId="0" borderId="8" xfId="3" applyFont="1" applyBorder="1" applyAlignment="1">
      <alignment horizontal="distributed" vertical="center" justifyLastLine="1"/>
    </xf>
    <xf numFmtId="0" fontId="34" fillId="0" borderId="73" xfId="3" applyFont="1" applyBorder="1" applyAlignment="1">
      <alignment horizontal="distributed" vertical="center" justifyLastLine="1"/>
    </xf>
    <xf numFmtId="0" fontId="34" fillId="0" borderId="1" xfId="3" applyFont="1" applyBorder="1" applyAlignment="1">
      <alignment horizontal="distributed" vertical="center" justifyLastLine="1"/>
    </xf>
    <xf numFmtId="0" fontId="34" fillId="0" borderId="87" xfId="3" applyFont="1" applyBorder="1" applyAlignment="1">
      <alignment vertical="center" shrinkToFit="1"/>
    </xf>
    <xf numFmtId="0" fontId="34" fillId="0" borderId="24" xfId="3" applyFont="1" applyBorder="1" applyAlignment="1">
      <alignment horizontal="center" vertical="center"/>
    </xf>
    <xf numFmtId="0" fontId="34" fillId="0" borderId="7" xfId="3" applyFont="1" applyBorder="1" applyAlignment="1">
      <alignment horizontal="center" vertical="center"/>
    </xf>
    <xf numFmtId="0" fontId="34" fillId="0" borderId="25" xfId="3" applyFont="1" applyBorder="1" applyAlignment="1">
      <alignment horizontal="center" vertical="center"/>
    </xf>
    <xf numFmtId="0" fontId="34" fillId="0" borderId="0" xfId="3" applyFont="1" applyBorder="1" applyAlignment="1">
      <alignment horizontal="center" vertical="center"/>
    </xf>
    <xf numFmtId="0" fontId="34" fillId="0" borderId="86" xfId="3" applyFont="1" applyBorder="1" applyAlignment="1">
      <alignment vertical="center"/>
    </xf>
    <xf numFmtId="0" fontId="34" fillId="0" borderId="24" xfId="3" applyFont="1" applyBorder="1" applyAlignment="1">
      <alignment vertical="center"/>
    </xf>
    <xf numFmtId="38" fontId="34" fillId="0" borderId="0" xfId="4" applyFont="1" applyBorder="1" applyAlignment="1" applyProtection="1">
      <alignment horizontal="right" vertical="center"/>
    </xf>
    <xf numFmtId="38" fontId="34" fillId="0" borderId="7" xfId="4" applyFont="1" applyBorder="1" applyAlignment="1" applyProtection="1">
      <alignment horizontal="right" vertical="center"/>
    </xf>
    <xf numFmtId="38" fontId="34" fillId="0" borderId="7" xfId="4" applyFont="1" applyFill="1" applyBorder="1" applyAlignment="1" applyProtection="1">
      <alignment horizontal="right" vertical="center"/>
    </xf>
    <xf numFmtId="38" fontId="34" fillId="0" borderId="25" xfId="4" applyFont="1" applyBorder="1" applyAlignment="1" applyProtection="1">
      <alignment horizontal="right" vertical="center"/>
    </xf>
    <xf numFmtId="0" fontId="35" fillId="0" borderId="24" xfId="3" applyFont="1" applyFill="1" applyBorder="1" applyAlignment="1" applyProtection="1">
      <alignment vertical="center" wrapText="1"/>
      <protection locked="0"/>
    </xf>
    <xf numFmtId="38" fontId="34" fillId="0" borderId="0" xfId="4" applyFont="1" applyFill="1" applyBorder="1" applyAlignment="1" applyProtection="1">
      <alignment vertical="center"/>
      <protection locked="0"/>
    </xf>
    <xf numFmtId="38" fontId="34" fillId="0" borderId="7" xfId="4" applyFont="1" applyFill="1" applyBorder="1" applyAlignment="1" applyProtection="1">
      <alignment vertical="center"/>
      <protection locked="0"/>
    </xf>
    <xf numFmtId="38" fontId="34" fillId="0" borderId="7" xfId="4" applyFont="1" applyFill="1" applyBorder="1" applyAlignment="1" applyProtection="1">
      <alignment vertical="center"/>
    </xf>
    <xf numFmtId="38" fontId="34" fillId="0" borderId="7" xfId="4" applyFont="1" applyFill="1" applyBorder="1" applyAlignment="1" applyProtection="1">
      <alignment vertical="center" shrinkToFit="1"/>
    </xf>
    <xf numFmtId="38" fontId="34" fillId="0" borderId="25" xfId="4" applyFont="1" applyFill="1" applyBorder="1" applyAlignment="1" applyProtection="1">
      <alignment vertical="center" shrinkToFit="1"/>
    </xf>
    <xf numFmtId="38" fontId="34" fillId="0" borderId="25" xfId="4" applyFont="1" applyFill="1" applyBorder="1" applyAlignment="1" applyProtection="1">
      <alignment vertical="center"/>
    </xf>
    <xf numFmtId="38" fontId="34" fillId="0" borderId="0" xfId="4" applyFont="1" applyFill="1" applyBorder="1" applyAlignment="1" applyProtection="1">
      <alignment vertical="center"/>
    </xf>
    <xf numFmtId="0" fontId="34" fillId="0" borderId="88" xfId="3" applyFont="1" applyFill="1" applyBorder="1" applyAlignment="1" applyProtection="1">
      <alignment vertical="center"/>
      <protection locked="0"/>
    </xf>
    <xf numFmtId="0" fontId="35" fillId="2" borderId="24" xfId="3" applyFont="1" applyFill="1" applyBorder="1" applyAlignment="1" applyProtection="1">
      <alignment vertical="center" wrapText="1"/>
      <protection locked="0"/>
    </xf>
    <xf numFmtId="0" fontId="34" fillId="2" borderId="86" xfId="3" applyFont="1" applyFill="1" applyBorder="1" applyAlignment="1" applyProtection="1">
      <alignment vertical="center"/>
      <protection locked="0"/>
    </xf>
    <xf numFmtId="0" fontId="35" fillId="2" borderId="28" xfId="3" applyFont="1" applyFill="1" applyBorder="1" applyAlignment="1" applyProtection="1">
      <alignment vertical="center" wrapText="1"/>
      <protection locked="0"/>
    </xf>
    <xf numFmtId="38" fontId="34" fillId="2" borderId="1" xfId="4" applyFont="1" applyFill="1" applyBorder="1" applyAlignment="1" applyProtection="1">
      <alignment vertical="center"/>
      <protection locked="0"/>
    </xf>
    <xf numFmtId="38" fontId="34" fillId="2" borderId="8" xfId="4" applyFont="1" applyFill="1" applyBorder="1" applyAlignment="1" applyProtection="1">
      <alignment vertical="center"/>
      <protection locked="0"/>
    </xf>
    <xf numFmtId="38" fontId="34" fillId="0" borderId="8" xfId="4" applyFont="1" applyFill="1" applyBorder="1" applyAlignment="1" applyProtection="1">
      <alignment vertical="center"/>
    </xf>
    <xf numFmtId="38" fontId="34" fillId="2" borderId="8" xfId="4" applyFont="1" applyFill="1" applyBorder="1" applyAlignment="1" applyProtection="1">
      <alignment vertical="center"/>
    </xf>
    <xf numFmtId="38" fontId="34" fillId="2" borderId="73" xfId="4" applyFont="1" applyFill="1" applyBorder="1" applyAlignment="1" applyProtection="1">
      <alignment vertical="center"/>
    </xf>
    <xf numFmtId="38" fontId="34" fillId="2" borderId="1" xfId="4" applyFont="1" applyFill="1" applyBorder="1" applyAlignment="1" applyProtection="1">
      <alignment vertical="center"/>
    </xf>
    <xf numFmtId="0" fontId="34" fillId="2" borderId="87" xfId="3" applyFont="1" applyFill="1" applyBorder="1" applyAlignment="1" applyProtection="1">
      <alignment vertical="center"/>
      <protection locked="0"/>
    </xf>
    <xf numFmtId="38" fontId="34" fillId="2" borderId="0" xfId="4" applyFont="1" applyFill="1" applyBorder="1" applyAlignment="1" applyProtection="1">
      <alignment vertical="center"/>
      <protection locked="0"/>
    </xf>
    <xf numFmtId="38" fontId="34" fillId="2" borderId="7" xfId="4" applyFont="1" applyFill="1" applyBorder="1" applyAlignment="1" applyProtection="1">
      <alignment vertical="center"/>
      <protection locked="0"/>
    </xf>
    <xf numFmtId="38" fontId="34" fillId="2" borderId="7" xfId="4" applyFont="1" applyFill="1" applyBorder="1" applyAlignment="1" applyProtection="1">
      <alignment vertical="center"/>
    </xf>
    <xf numFmtId="38" fontId="34" fillId="2" borderId="25" xfId="4" applyFont="1" applyFill="1" applyBorder="1" applyAlignment="1" applyProtection="1">
      <alignment vertical="center"/>
    </xf>
    <xf numFmtId="38" fontId="34" fillId="2" borderId="0" xfId="4" applyFont="1" applyFill="1" applyBorder="1" applyAlignment="1" applyProtection="1">
      <alignment vertical="center"/>
    </xf>
    <xf numFmtId="38" fontId="1" fillId="2" borderId="7" xfId="4" applyFont="1" applyFill="1" applyBorder="1" applyAlignment="1" applyProtection="1">
      <alignment vertical="center"/>
      <protection locked="0"/>
    </xf>
    <xf numFmtId="0" fontId="34" fillId="0" borderId="74" xfId="3" applyFont="1" applyBorder="1" applyAlignment="1">
      <alignment horizontal="distributed" vertical="center" indent="2"/>
    </xf>
    <xf numFmtId="38" fontId="34" fillId="0" borderId="75" xfId="4" applyFont="1" applyBorder="1" applyAlignment="1" applyProtection="1">
      <alignment vertical="center"/>
    </xf>
    <xf numFmtId="38" fontId="34" fillId="0" borderId="76" xfId="4" applyFont="1" applyBorder="1" applyAlignment="1" applyProtection="1">
      <alignment vertical="center"/>
    </xf>
    <xf numFmtId="38" fontId="34" fillId="0" borderId="76" xfId="4" applyFont="1" applyFill="1" applyBorder="1" applyAlignment="1" applyProtection="1">
      <alignment vertical="center"/>
    </xf>
    <xf numFmtId="38" fontId="34" fillId="0" borderId="77" xfId="4" applyFont="1" applyBorder="1" applyAlignment="1" applyProtection="1">
      <alignment vertical="center"/>
    </xf>
    <xf numFmtId="0" fontId="34" fillId="2" borderId="89" xfId="3" applyFont="1" applyFill="1" applyBorder="1" applyAlignment="1" applyProtection="1">
      <alignment vertical="center"/>
      <protection locked="0"/>
    </xf>
    <xf numFmtId="0" fontId="12" fillId="0" borderId="0" xfId="2" applyFont="1" applyAlignment="1">
      <alignment horizontal="left" vertical="center"/>
    </xf>
    <xf numFmtId="0" fontId="36" fillId="0" borderId="0" xfId="2" applyFont="1">
      <alignment vertical="center"/>
    </xf>
    <xf numFmtId="0" fontId="12" fillId="0" borderId="0" xfId="2" applyFont="1" applyAlignment="1">
      <alignment horizontal="left" vertical="center" indent="1"/>
    </xf>
    <xf numFmtId="0" fontId="2" fillId="0" borderId="0" xfId="3" applyFont="1" applyAlignment="1">
      <alignment horizontal="left" vertical="center"/>
    </xf>
    <xf numFmtId="0" fontId="2" fillId="0" borderId="0" xfId="3" applyFont="1" applyAlignment="1">
      <alignment vertical="center"/>
    </xf>
    <xf numFmtId="0" fontId="34" fillId="2" borderId="24" xfId="3" applyFont="1" applyFill="1" applyBorder="1" applyAlignment="1" applyProtection="1">
      <alignment horizontal="left" vertical="center"/>
      <protection locked="0"/>
    </xf>
    <xf numFmtId="0" fontId="12" fillId="0" borderId="36" xfId="2" applyFont="1" applyBorder="1" applyAlignment="1">
      <alignment horizontal="center" vertical="center" wrapText="1"/>
    </xf>
    <xf numFmtId="0" fontId="12" fillId="0" borderId="36" xfId="2" applyFont="1" applyFill="1" applyBorder="1" applyAlignment="1">
      <alignment horizontal="center" vertical="center" wrapText="1"/>
    </xf>
    <xf numFmtId="0" fontId="12" fillId="0" borderId="37" xfId="2" applyFont="1" applyBorder="1" applyAlignment="1">
      <alignment horizontal="center" vertical="center" wrapText="1"/>
    </xf>
    <xf numFmtId="0" fontId="12" fillId="0" borderId="85" xfId="2" applyFont="1" applyBorder="1" applyAlignment="1">
      <alignment horizontal="center" vertical="center" wrapText="1"/>
    </xf>
    <xf numFmtId="0" fontId="12" fillId="0" borderId="90"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91" xfId="2" applyFont="1" applyBorder="1" applyAlignment="1">
      <alignment horizontal="center" vertical="center" wrapText="1"/>
    </xf>
    <xf numFmtId="0" fontId="12" fillId="0" borderId="45" xfId="2" applyFont="1" applyBorder="1" applyAlignment="1">
      <alignment horizontal="right" vertical="top" wrapText="1"/>
    </xf>
    <xf numFmtId="0" fontId="12" fillId="3" borderId="46" xfId="2" applyFont="1" applyFill="1" applyBorder="1" applyAlignment="1" applyProtection="1">
      <alignment vertical="top" wrapText="1"/>
      <protection locked="0"/>
    </xf>
    <xf numFmtId="178" fontId="12" fillId="0" borderId="48" xfId="2" applyNumberFormat="1" applyFont="1" applyBorder="1" applyAlignment="1">
      <alignment vertical="center" shrinkToFit="1"/>
    </xf>
    <xf numFmtId="178" fontId="12" fillId="0" borderId="49" xfId="2" applyNumberFormat="1" applyFont="1" applyBorder="1" applyAlignment="1">
      <alignment vertical="center" shrinkToFit="1"/>
    </xf>
    <xf numFmtId="0" fontId="12" fillId="3" borderId="50" xfId="2" applyFont="1" applyFill="1" applyBorder="1" applyAlignment="1" applyProtection="1">
      <alignment vertical="center" wrapText="1"/>
      <protection locked="0"/>
    </xf>
    <xf numFmtId="178" fontId="12" fillId="3" borderId="52" xfId="2" applyNumberFormat="1" applyFont="1" applyFill="1" applyBorder="1" applyAlignment="1" applyProtection="1">
      <alignment vertical="center" shrinkToFit="1"/>
      <protection locked="0"/>
    </xf>
    <xf numFmtId="178" fontId="12" fillId="0" borderId="52" xfId="2" applyNumberFormat="1" applyFont="1" applyBorder="1" applyAlignment="1">
      <alignment vertical="center" shrinkToFit="1"/>
    </xf>
    <xf numFmtId="178" fontId="12" fillId="3" borderId="52" xfId="2" applyNumberFormat="1" applyFont="1" applyFill="1" applyBorder="1" applyAlignment="1">
      <alignment vertical="center" shrinkToFit="1"/>
    </xf>
    <xf numFmtId="178" fontId="12" fillId="3" borderId="53" xfId="2" applyNumberFormat="1" applyFont="1" applyFill="1" applyBorder="1" applyAlignment="1">
      <alignment vertical="center" shrinkToFit="1"/>
    </xf>
    <xf numFmtId="0" fontId="12" fillId="3" borderId="54" xfId="2" applyFont="1" applyFill="1" applyBorder="1" applyAlignment="1" applyProtection="1">
      <alignment vertical="center" wrapText="1"/>
      <protection locked="0"/>
    </xf>
    <xf numFmtId="178" fontId="12" fillId="0" borderId="53" xfId="2" applyNumberFormat="1" applyFont="1" applyBorder="1" applyAlignment="1">
      <alignment vertical="center" shrinkToFit="1"/>
    </xf>
    <xf numFmtId="178" fontId="12" fillId="3" borderId="56" xfId="2" applyNumberFormat="1" applyFont="1" applyFill="1" applyBorder="1" applyAlignment="1" applyProtection="1">
      <alignment vertical="center" shrinkToFit="1"/>
      <protection locked="0"/>
    </xf>
    <xf numFmtId="178" fontId="12" fillId="0" borderId="56" xfId="2" applyNumberFormat="1" applyFont="1" applyBorder="1" applyAlignment="1">
      <alignment vertical="center" shrinkToFit="1"/>
    </xf>
    <xf numFmtId="178" fontId="12" fillId="3" borderId="56" xfId="2" applyNumberFormat="1" applyFont="1" applyFill="1" applyBorder="1" applyAlignment="1">
      <alignment vertical="center" shrinkToFit="1"/>
    </xf>
    <xf numFmtId="178" fontId="12" fillId="3" borderId="57" xfId="2" applyNumberFormat="1" applyFont="1" applyFill="1" applyBorder="1" applyAlignment="1">
      <alignment vertical="center" shrinkToFit="1"/>
    </xf>
    <xf numFmtId="0" fontId="12" fillId="3" borderId="58" xfId="2" applyFont="1" applyFill="1" applyBorder="1" applyAlignment="1" applyProtection="1">
      <alignment vertical="center" wrapText="1"/>
      <protection locked="0"/>
    </xf>
    <xf numFmtId="178" fontId="12" fillId="0" borderId="60" xfId="2" applyNumberFormat="1" applyFont="1" applyBorder="1" applyAlignment="1">
      <alignment vertical="center" shrinkToFit="1"/>
    </xf>
    <xf numFmtId="0" fontId="12" fillId="0" borderId="62" xfId="2" applyFont="1" applyBorder="1" applyAlignment="1">
      <alignment vertical="center" wrapText="1"/>
    </xf>
    <xf numFmtId="0" fontId="1" fillId="0" borderId="4" xfId="0" applyFont="1" applyBorder="1" applyAlignment="1">
      <alignment horizontal="center" vertical="center"/>
    </xf>
    <xf numFmtId="0" fontId="2" fillId="0" borderId="8" xfId="0" applyFont="1" applyBorder="1" applyAlignment="1">
      <alignment horizontal="right" vertical="top"/>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2" fillId="0" borderId="42" xfId="2" applyFont="1" applyBorder="1" applyAlignment="1">
      <alignment horizontal="center" vertical="center" wrapText="1"/>
    </xf>
    <xf numFmtId="0" fontId="12" fillId="0" borderId="0" xfId="2" applyFont="1">
      <alignment vertical="center"/>
    </xf>
    <xf numFmtId="0" fontId="10" fillId="0" borderId="0" xfId="2" applyFont="1" applyAlignment="1">
      <alignment vertical="center"/>
    </xf>
    <xf numFmtId="0" fontId="10" fillId="0" borderId="0" xfId="2" applyFont="1" applyAlignment="1">
      <alignment horizontal="center" vertical="center"/>
    </xf>
    <xf numFmtId="0" fontId="17" fillId="3" borderId="47" xfId="2" applyFont="1" applyFill="1" applyBorder="1" applyAlignment="1" applyProtection="1">
      <alignment vertical="center" wrapText="1"/>
      <protection locked="0"/>
    </xf>
    <xf numFmtId="0" fontId="17" fillId="3" borderId="51" xfId="2" applyFont="1" applyFill="1" applyBorder="1" applyAlignment="1" applyProtection="1">
      <alignment vertical="center" wrapText="1"/>
      <protection locked="0"/>
    </xf>
    <xf numFmtId="0" fontId="17" fillId="0" borderId="44" xfId="2" applyFont="1" applyBorder="1" applyAlignment="1">
      <alignment vertical="top" wrapText="1"/>
    </xf>
    <xf numFmtId="0" fontId="24" fillId="0" borderId="24" xfId="3" applyFont="1" applyBorder="1" applyAlignment="1">
      <alignment horizontal="center" vertical="center"/>
    </xf>
    <xf numFmtId="0" fontId="40" fillId="0" borderId="0" xfId="0" applyFont="1">
      <alignment vertical="center"/>
    </xf>
    <xf numFmtId="0" fontId="23" fillId="0" borderId="0" xfId="2" applyFont="1" applyAlignment="1">
      <alignment horizontal="right" vertical="center"/>
    </xf>
    <xf numFmtId="0" fontId="24" fillId="0" borderId="0" xfId="3" applyFont="1" applyAlignment="1">
      <alignment horizontal="center" vertical="center"/>
    </xf>
    <xf numFmtId="0" fontId="24" fillId="2" borderId="0" xfId="3" applyFont="1" applyFill="1" applyAlignment="1">
      <alignment vertical="center"/>
    </xf>
    <xf numFmtId="0" fontId="23" fillId="0" borderId="0" xfId="2" applyFont="1" applyFill="1" applyBorder="1" applyAlignment="1">
      <alignment horizontal="left" vertical="center"/>
    </xf>
    <xf numFmtId="0" fontId="17" fillId="0" borderId="0" xfId="2" applyFont="1" applyFill="1" applyBorder="1" applyAlignment="1">
      <alignment horizontal="left" vertical="center"/>
    </xf>
    <xf numFmtId="0" fontId="24" fillId="0" borderId="0" xfId="3" applyFont="1" applyFill="1" applyAlignment="1">
      <alignment vertical="center"/>
    </xf>
    <xf numFmtId="0" fontId="24" fillId="0" borderId="68" xfId="3" applyFont="1" applyFill="1" applyBorder="1" applyAlignment="1">
      <alignment vertical="center"/>
    </xf>
    <xf numFmtId="0" fontId="24" fillId="2" borderId="0" xfId="3" applyFont="1" applyFill="1" applyAlignment="1">
      <alignment horizontal="right" vertical="center"/>
    </xf>
    <xf numFmtId="0" fontId="24" fillId="0" borderId="71" xfId="3" applyFont="1" applyBorder="1" applyAlignment="1">
      <alignment horizontal="center" vertical="center"/>
    </xf>
    <xf numFmtId="0" fontId="24" fillId="0" borderId="72" xfId="3" applyFont="1" applyBorder="1" applyAlignment="1">
      <alignment horizontal="center" vertical="center"/>
    </xf>
    <xf numFmtId="0" fontId="24" fillId="0" borderId="65" xfId="3" applyFont="1" applyBorder="1" applyAlignment="1">
      <alignment horizontal="center" vertical="center"/>
    </xf>
    <xf numFmtId="0" fontId="24" fillId="0" borderId="65" xfId="3" applyFont="1" applyBorder="1" applyAlignment="1">
      <alignment horizontal="right" vertical="center"/>
    </xf>
    <xf numFmtId="0" fontId="24" fillId="0" borderId="64" xfId="3" applyFont="1" applyBorder="1" applyAlignment="1">
      <alignment horizontal="right" vertical="center"/>
    </xf>
    <xf numFmtId="0" fontId="24" fillId="0" borderId="85" xfId="3" applyFont="1" applyBorder="1" applyAlignment="1">
      <alignment vertical="center"/>
    </xf>
    <xf numFmtId="0" fontId="24" fillId="0" borderId="19" xfId="3" applyFont="1" applyBorder="1" applyAlignment="1">
      <alignment horizontal="center" vertical="center"/>
    </xf>
    <xf numFmtId="0" fontId="24" fillId="0" borderId="7" xfId="3" applyFont="1" applyBorder="1" applyAlignment="1">
      <alignment horizontal="center" vertical="center" justifyLastLine="1"/>
    </xf>
    <xf numFmtId="0" fontId="24" fillId="0" borderId="25" xfId="3" applyFont="1" applyBorder="1" applyAlignment="1">
      <alignment horizontal="center" vertical="center" justifyLastLine="1"/>
    </xf>
    <xf numFmtId="0" fontId="24" fillId="0" borderId="25" xfId="3" applyFont="1" applyBorder="1" applyAlignment="1">
      <alignment horizontal="distributed" vertical="center" justifyLastLine="1"/>
    </xf>
    <xf numFmtId="0" fontId="24" fillId="0" borderId="0" xfId="3" applyFont="1" applyBorder="1" applyAlignment="1">
      <alignment horizontal="distributed" vertical="center" justifyLastLine="1"/>
    </xf>
    <xf numFmtId="0" fontId="24" fillId="0" borderId="86" xfId="3" applyFont="1" applyBorder="1" applyAlignment="1">
      <alignment horizontal="center" vertical="center"/>
    </xf>
    <xf numFmtId="0" fontId="24" fillId="0" borderId="10" xfId="3" applyFont="1" applyBorder="1" applyAlignment="1">
      <alignment horizontal="center" vertical="center"/>
    </xf>
    <xf numFmtId="0" fontId="24" fillId="0" borderId="8" xfId="3" applyFont="1" applyBorder="1" applyAlignment="1">
      <alignment horizontal="distributed" vertical="center" justifyLastLine="1"/>
    </xf>
    <xf numFmtId="0" fontId="24" fillId="0" borderId="73" xfId="3" applyFont="1" applyBorder="1" applyAlignment="1">
      <alignment horizontal="distributed" vertical="center" justifyLastLine="1"/>
    </xf>
    <xf numFmtId="0" fontId="24" fillId="0" borderId="1" xfId="3" applyFont="1" applyBorder="1" applyAlignment="1">
      <alignment horizontal="distributed" vertical="center" justifyLastLine="1"/>
    </xf>
    <xf numFmtId="0" fontId="24" fillId="0" borderId="87" xfId="3" applyFont="1" applyBorder="1" applyAlignment="1">
      <alignment vertical="center" shrinkToFit="1"/>
    </xf>
    <xf numFmtId="0" fontId="24" fillId="0" borderId="7" xfId="3" applyFont="1" applyBorder="1" applyAlignment="1">
      <alignment horizontal="center" vertical="center"/>
    </xf>
    <xf numFmtId="0" fontId="24" fillId="0" borderId="25" xfId="3" applyFont="1" applyBorder="1" applyAlignment="1">
      <alignment horizontal="center" vertical="center"/>
    </xf>
    <xf numFmtId="0" fontId="24" fillId="0" borderId="0" xfId="3" applyFont="1" applyBorder="1" applyAlignment="1">
      <alignment horizontal="center" vertical="center"/>
    </xf>
    <xf numFmtId="0" fontId="24" fillId="0" borderId="86" xfId="3" applyFont="1" applyBorder="1" applyAlignment="1">
      <alignment vertical="center"/>
    </xf>
    <xf numFmtId="38" fontId="24" fillId="0" borderId="0" xfId="4" applyFont="1" applyBorder="1" applyAlignment="1" applyProtection="1">
      <alignment horizontal="right" vertical="center"/>
    </xf>
    <xf numFmtId="38" fontId="24" fillId="0" borderId="7" xfId="4" applyFont="1" applyBorder="1" applyAlignment="1" applyProtection="1">
      <alignment horizontal="right" vertical="center"/>
    </xf>
    <xf numFmtId="38" fontId="24" fillId="0" borderId="7" xfId="4" applyFont="1" applyFill="1" applyBorder="1" applyAlignment="1" applyProtection="1">
      <alignment horizontal="right" vertical="center"/>
    </xf>
    <xf numFmtId="38" fontId="24" fillId="0" borderId="25" xfId="4" applyFont="1" applyBorder="1" applyAlignment="1" applyProtection="1">
      <alignment horizontal="right" vertical="center"/>
    </xf>
    <xf numFmtId="0" fontId="41" fillId="0" borderId="24" xfId="3" applyFont="1" applyFill="1" applyBorder="1" applyAlignment="1" applyProtection="1">
      <alignment vertical="center" wrapText="1"/>
      <protection locked="0"/>
    </xf>
    <xf numFmtId="38" fontId="24" fillId="0" borderId="0" xfId="4" applyFont="1" applyFill="1" applyBorder="1" applyAlignment="1" applyProtection="1">
      <alignment vertical="center"/>
      <protection locked="0"/>
    </xf>
    <xf numFmtId="38" fontId="24" fillId="0" borderId="7" xfId="4" applyFont="1" applyFill="1" applyBorder="1" applyAlignment="1" applyProtection="1">
      <alignment vertical="center"/>
      <protection locked="0"/>
    </xf>
    <xf numFmtId="38" fontId="24" fillId="0" borderId="7" xfId="4" applyFont="1" applyFill="1" applyBorder="1" applyAlignment="1" applyProtection="1">
      <alignment vertical="center"/>
    </xf>
    <xf numFmtId="38" fontId="24" fillId="0" borderId="7" xfId="4" applyFont="1" applyFill="1" applyBorder="1" applyAlignment="1" applyProtection="1">
      <alignment vertical="center" shrinkToFit="1"/>
    </xf>
    <xf numFmtId="38" fontId="24" fillId="0" borderId="25" xfId="4" applyFont="1" applyFill="1" applyBorder="1" applyAlignment="1" applyProtection="1">
      <alignment vertical="center"/>
    </xf>
    <xf numFmtId="38" fontId="24" fillId="0" borderId="0" xfId="4" applyFont="1" applyFill="1" applyBorder="1" applyAlignment="1" applyProtection="1">
      <alignment vertical="center"/>
    </xf>
    <xf numFmtId="0" fontId="24" fillId="0" borderId="88" xfId="3" applyFont="1" applyFill="1" applyBorder="1" applyAlignment="1" applyProtection="1">
      <alignment vertical="center"/>
      <protection locked="0"/>
    </xf>
    <xf numFmtId="0" fontId="41" fillId="2" borderId="24" xfId="3" applyFont="1" applyFill="1" applyBorder="1" applyAlignment="1" applyProtection="1">
      <alignment vertical="center" wrapText="1"/>
      <protection locked="0"/>
    </xf>
    <xf numFmtId="38" fontId="24" fillId="2" borderId="25" xfId="4" applyFont="1" applyFill="1" applyBorder="1" applyAlignment="1" applyProtection="1">
      <alignment vertical="center"/>
    </xf>
    <xf numFmtId="38" fontId="24" fillId="2" borderId="0" xfId="4" applyFont="1" applyFill="1" applyBorder="1" applyAlignment="1" applyProtection="1">
      <alignment vertical="center"/>
    </xf>
    <xf numFmtId="0" fontId="24" fillId="2" borderId="86" xfId="3" applyFont="1" applyFill="1" applyBorder="1" applyAlignment="1" applyProtection="1">
      <alignment vertical="center"/>
      <protection locked="0"/>
    </xf>
    <xf numFmtId="0" fontId="41" fillId="2" borderId="28" xfId="3" applyFont="1" applyFill="1" applyBorder="1" applyAlignment="1" applyProtection="1">
      <alignment vertical="center" wrapText="1"/>
      <protection locked="0"/>
    </xf>
    <xf numFmtId="38" fontId="24" fillId="2" borderId="1" xfId="4" applyFont="1" applyFill="1" applyBorder="1" applyAlignment="1" applyProtection="1">
      <alignment vertical="center"/>
      <protection locked="0"/>
    </xf>
    <xf numFmtId="38" fontId="24" fillId="2" borderId="8" xfId="4" applyFont="1" applyFill="1" applyBorder="1" applyAlignment="1" applyProtection="1">
      <alignment vertical="center"/>
      <protection locked="0"/>
    </xf>
    <xf numFmtId="38" fontId="24" fillId="0" borderId="8" xfId="4" applyFont="1" applyFill="1" applyBorder="1" applyAlignment="1" applyProtection="1">
      <alignment vertical="center"/>
    </xf>
    <xf numFmtId="38" fontId="24" fillId="2" borderId="8" xfId="4" applyFont="1" applyFill="1" applyBorder="1" applyAlignment="1" applyProtection="1">
      <alignment vertical="center"/>
    </xf>
    <xf numFmtId="38" fontId="24" fillId="2" borderId="73" xfId="4" applyFont="1" applyFill="1" applyBorder="1" applyAlignment="1" applyProtection="1">
      <alignment vertical="center"/>
    </xf>
    <xf numFmtId="38" fontId="24" fillId="2" borderId="1" xfId="4" applyFont="1" applyFill="1" applyBorder="1" applyAlignment="1" applyProtection="1">
      <alignment vertical="center"/>
    </xf>
    <xf numFmtId="0" fontId="24" fillId="2" borderId="87" xfId="3" applyFont="1" applyFill="1" applyBorder="1" applyAlignment="1" applyProtection="1">
      <alignment vertical="center"/>
      <protection locked="0"/>
    </xf>
    <xf numFmtId="38" fontId="24" fillId="2" borderId="0" xfId="4" applyFont="1" applyFill="1" applyBorder="1" applyAlignment="1" applyProtection="1">
      <alignment vertical="center"/>
      <protection locked="0"/>
    </xf>
    <xf numFmtId="38" fontId="24" fillId="2" borderId="7" xfId="4" applyFont="1" applyFill="1" applyBorder="1" applyAlignment="1" applyProtection="1">
      <alignment vertical="center"/>
      <protection locked="0"/>
    </xf>
    <xf numFmtId="38" fontId="24" fillId="2" borderId="7" xfId="4" applyFont="1" applyFill="1" applyBorder="1" applyAlignment="1" applyProtection="1">
      <alignment vertical="center"/>
    </xf>
    <xf numFmtId="38" fontId="25" fillId="2" borderId="7" xfId="4" applyFont="1" applyFill="1" applyBorder="1" applyAlignment="1" applyProtection="1">
      <alignment vertical="center"/>
      <protection locked="0"/>
    </xf>
    <xf numFmtId="0" fontId="24" fillId="0" borderId="74" xfId="3" applyFont="1" applyBorder="1" applyAlignment="1">
      <alignment horizontal="distributed" vertical="center" indent="2"/>
    </xf>
    <xf numFmtId="38" fontId="24" fillId="0" borderId="75" xfId="4" applyFont="1" applyBorder="1" applyAlignment="1" applyProtection="1">
      <alignment vertical="center"/>
    </xf>
    <xf numFmtId="38" fontId="24" fillId="0" borderId="76" xfId="4" applyFont="1" applyBorder="1" applyAlignment="1" applyProtection="1">
      <alignment vertical="center"/>
    </xf>
    <xf numFmtId="38" fontId="24" fillId="0" borderId="76" xfId="4" applyFont="1" applyFill="1" applyBorder="1" applyAlignment="1" applyProtection="1">
      <alignment vertical="center"/>
    </xf>
    <xf numFmtId="38" fontId="24" fillId="0" borderId="77" xfId="4" applyFont="1" applyBorder="1" applyAlignment="1" applyProtection="1">
      <alignment vertical="center"/>
    </xf>
    <xf numFmtId="0" fontId="24" fillId="2" borderId="89" xfId="3" applyFont="1" applyFill="1" applyBorder="1" applyAlignment="1" applyProtection="1">
      <alignment vertical="center"/>
      <protection locked="0"/>
    </xf>
    <xf numFmtId="0" fontId="17" fillId="0" borderId="0" xfId="2" applyFont="1" applyAlignment="1">
      <alignment horizontal="left" vertical="center"/>
    </xf>
    <xf numFmtId="0" fontId="23" fillId="0" borderId="0" xfId="2" applyFont="1">
      <alignment vertical="center"/>
    </xf>
    <xf numFmtId="0" fontId="42" fillId="0" borderId="0" xfId="2" applyFont="1">
      <alignment vertical="center"/>
    </xf>
    <xf numFmtId="0" fontId="17" fillId="0" borderId="0" xfId="2" applyFont="1" applyAlignment="1">
      <alignment horizontal="left" vertical="center" indent="1"/>
    </xf>
    <xf numFmtId="0" fontId="43" fillId="0" borderId="0" xfId="3" applyFont="1" applyAlignment="1">
      <alignment horizontal="left" vertical="center"/>
    </xf>
    <xf numFmtId="0" fontId="43" fillId="0" borderId="0" xfId="3" applyFont="1" applyAlignment="1">
      <alignment vertical="center"/>
    </xf>
    <xf numFmtId="0" fontId="24" fillId="2" borderId="24" xfId="3" applyFont="1" applyFill="1" applyBorder="1" applyAlignment="1" applyProtection="1">
      <alignment horizontal="left" vertical="center"/>
      <protection locked="0"/>
    </xf>
    <xf numFmtId="0" fontId="25" fillId="0" borderId="2" xfId="0" applyFont="1" applyBorder="1">
      <alignment vertical="center"/>
    </xf>
    <xf numFmtId="0" fontId="25" fillId="0" borderId="2" xfId="0" applyFont="1" applyBorder="1" applyAlignment="1">
      <alignment horizontal="right" vertical="top"/>
    </xf>
    <xf numFmtId="0" fontId="25" fillId="0" borderId="0" xfId="0" applyFont="1" applyBorder="1" applyAlignment="1">
      <alignment vertical="center" wrapText="1"/>
    </xf>
    <xf numFmtId="0" fontId="25" fillId="0" borderId="0" xfId="0" applyFont="1" applyBorder="1">
      <alignment vertical="center"/>
    </xf>
    <xf numFmtId="0" fontId="45" fillId="0" borderId="0" xfId="0" applyFont="1">
      <alignment vertical="center"/>
    </xf>
    <xf numFmtId="0" fontId="25" fillId="0" borderId="0" xfId="0" applyFont="1">
      <alignment vertical="center"/>
    </xf>
    <xf numFmtId="0" fontId="45" fillId="0" borderId="0" xfId="0" applyFont="1" applyFill="1">
      <alignment vertical="center"/>
    </xf>
    <xf numFmtId="0" fontId="43" fillId="0" borderId="0" xfId="0" applyFont="1">
      <alignment vertical="center"/>
    </xf>
    <xf numFmtId="0" fontId="43" fillId="2" borderId="0" xfId="0" applyFont="1" applyFill="1" applyAlignment="1">
      <alignment horizontal="center" vertical="center"/>
    </xf>
    <xf numFmtId="0" fontId="43" fillId="0" borderId="0" xfId="0" applyFont="1" applyAlignment="1">
      <alignment horizontal="center" vertical="center"/>
    </xf>
    <xf numFmtId="0" fontId="25" fillId="0" borderId="1" xfId="0" applyFont="1" applyBorder="1" applyAlignment="1">
      <alignment horizontal="right" vertical="center"/>
    </xf>
    <xf numFmtId="0" fontId="43" fillId="0" borderId="1" xfId="0" applyFont="1" applyBorder="1">
      <alignment vertical="center"/>
    </xf>
    <xf numFmtId="0" fontId="25" fillId="0" borderId="4" xfId="0" applyFont="1" applyBorder="1" applyAlignment="1">
      <alignment horizontal="right" vertical="center"/>
    </xf>
    <xf numFmtId="0" fontId="45" fillId="0" borderId="0" xfId="0" applyFont="1" applyAlignment="1">
      <alignment horizontal="center" vertical="center"/>
    </xf>
    <xf numFmtId="0" fontId="47" fillId="0" borderId="12" xfId="0" applyFont="1" applyBorder="1">
      <alignment vertical="center"/>
    </xf>
    <xf numFmtId="0" fontId="40" fillId="0" borderId="12" xfId="0" applyFont="1" applyBorder="1">
      <alignment vertical="center"/>
    </xf>
    <xf numFmtId="0" fontId="40" fillId="0" borderId="12" xfId="0" applyFont="1" applyFill="1" applyBorder="1">
      <alignment vertical="center"/>
    </xf>
    <xf numFmtId="0" fontId="43" fillId="0" borderId="1" xfId="0" applyFont="1" applyBorder="1" applyAlignment="1">
      <alignment horizontal="left" vertical="center"/>
    </xf>
    <xf numFmtId="0" fontId="25" fillId="0" borderId="1" xfId="0" applyFont="1" applyBorder="1">
      <alignment vertical="center"/>
    </xf>
    <xf numFmtId="0" fontId="40" fillId="0" borderId="1" xfId="0" applyFont="1" applyBorder="1">
      <alignment vertical="center"/>
    </xf>
    <xf numFmtId="0" fontId="40" fillId="0" borderId="1" xfId="0" applyFont="1" applyFill="1" applyBorder="1">
      <alignment vertical="center"/>
    </xf>
    <xf numFmtId="0" fontId="45" fillId="0" borderId="2" xfId="0" applyFont="1" applyFill="1" applyBorder="1" applyAlignment="1">
      <alignment horizontal="center" vertical="center" wrapText="1"/>
    </xf>
    <xf numFmtId="0" fontId="45" fillId="0" borderId="2" xfId="0" applyFont="1" applyBorder="1" applyAlignment="1">
      <alignment horizontal="center" vertical="center" wrapText="1"/>
    </xf>
    <xf numFmtId="177" fontId="45" fillId="0" borderId="2" xfId="0" applyNumberFormat="1" applyFont="1" applyBorder="1" applyAlignment="1">
      <alignment horizontal="center" vertical="center"/>
    </xf>
    <xf numFmtId="0" fontId="45" fillId="0" borderId="2" xfId="0" applyFont="1" applyFill="1" applyBorder="1" applyAlignment="1">
      <alignment horizontal="center" vertical="center"/>
    </xf>
    <xf numFmtId="0" fontId="45" fillId="0" borderId="2" xfId="0" applyFont="1" applyBorder="1" applyAlignment="1">
      <alignment horizontal="center" vertical="center"/>
    </xf>
    <xf numFmtId="0" fontId="44" fillId="0" borderId="6" xfId="0" applyFont="1" applyBorder="1" applyAlignment="1">
      <alignment horizontal="left" vertical="center" wrapText="1"/>
    </xf>
    <xf numFmtId="176" fontId="44" fillId="2" borderId="6" xfId="0" applyNumberFormat="1" applyFont="1" applyFill="1" applyBorder="1" applyAlignment="1">
      <alignment horizontal="left" vertical="center"/>
    </xf>
    <xf numFmtId="177" fontId="44" fillId="2" borderId="6" xfId="0" applyNumberFormat="1" applyFont="1" applyFill="1" applyBorder="1" applyAlignment="1">
      <alignment horizontal="right" vertical="center"/>
    </xf>
    <xf numFmtId="177" fontId="44" fillId="0" borderId="79" xfId="0" applyNumberFormat="1" applyFont="1" applyFill="1" applyBorder="1" applyAlignment="1">
      <alignment horizontal="right" vertical="center"/>
    </xf>
    <xf numFmtId="177" fontId="44" fillId="0" borderId="6" xfId="0" applyNumberFormat="1" applyFont="1" applyFill="1" applyBorder="1" applyAlignment="1">
      <alignment horizontal="right" vertical="center"/>
    </xf>
    <xf numFmtId="0" fontId="44" fillId="0" borderId="6" xfId="0" applyFont="1" applyBorder="1">
      <alignment vertical="center"/>
    </xf>
    <xf numFmtId="0" fontId="44" fillId="0" borderId="14" xfId="0" applyFont="1" applyBorder="1">
      <alignment vertical="center"/>
    </xf>
    <xf numFmtId="176" fontId="44" fillId="2" borderId="13" xfId="0" applyNumberFormat="1" applyFont="1" applyFill="1" applyBorder="1" applyAlignment="1">
      <alignment horizontal="left" vertical="center"/>
    </xf>
    <xf numFmtId="177" fontId="44" fillId="2" borderId="13" xfId="0" applyNumberFormat="1" applyFont="1" applyFill="1" applyBorder="1" applyAlignment="1">
      <alignment horizontal="right" vertical="center"/>
    </xf>
    <xf numFmtId="177" fontId="44" fillId="0" borderId="82" xfId="0" applyNumberFormat="1" applyFont="1" applyFill="1" applyBorder="1" applyAlignment="1">
      <alignment horizontal="right" vertical="center"/>
    </xf>
    <xf numFmtId="177" fontId="44" fillId="0" borderId="83" xfId="0" applyNumberFormat="1" applyFont="1" applyFill="1" applyBorder="1" applyAlignment="1">
      <alignment horizontal="right" vertical="center"/>
    </xf>
    <xf numFmtId="177" fontId="44" fillId="2" borderId="14" xfId="0" applyNumberFormat="1" applyFont="1" applyFill="1" applyBorder="1" applyAlignment="1">
      <alignment horizontal="right" vertical="center"/>
    </xf>
    <xf numFmtId="177" fontId="44" fillId="0" borderId="13" xfId="0" applyNumberFormat="1" applyFont="1" applyFill="1" applyBorder="1" applyAlignment="1">
      <alignment horizontal="right" vertical="center"/>
    </xf>
    <xf numFmtId="177" fontId="44" fillId="0" borderId="80" xfId="0" applyNumberFormat="1" applyFont="1" applyFill="1" applyBorder="1" applyAlignment="1">
      <alignment horizontal="right" vertical="center"/>
    </xf>
    <xf numFmtId="0" fontId="44" fillId="0" borderId="7" xfId="0" applyFont="1" applyBorder="1">
      <alignment vertical="center"/>
    </xf>
    <xf numFmtId="177" fontId="44" fillId="0" borderId="7" xfId="0" applyNumberFormat="1" applyFont="1" applyFill="1" applyBorder="1" applyAlignment="1">
      <alignment horizontal="right" vertical="center"/>
    </xf>
    <xf numFmtId="0" fontId="44" fillId="2" borderId="13" xfId="0" applyFont="1" applyFill="1" applyBorder="1">
      <alignment vertical="center"/>
    </xf>
    <xf numFmtId="177" fontId="44" fillId="0" borderId="14" xfId="0" applyNumberFormat="1" applyFont="1" applyFill="1" applyBorder="1" applyAlignment="1">
      <alignment horizontal="right" vertical="center"/>
    </xf>
    <xf numFmtId="0" fontId="44" fillId="2" borderId="7" xfId="0" applyFont="1" applyFill="1" applyBorder="1">
      <alignment vertical="center"/>
    </xf>
    <xf numFmtId="177" fontId="44" fillId="2" borderId="7" xfId="0" applyNumberFormat="1" applyFont="1" applyFill="1" applyBorder="1" applyAlignment="1">
      <alignment horizontal="right" vertical="center"/>
    </xf>
    <xf numFmtId="0" fontId="44" fillId="2" borderId="14" xfId="0" applyFont="1" applyFill="1" applyBorder="1">
      <alignment vertical="center"/>
    </xf>
    <xf numFmtId="176" fontId="44" fillId="2" borderId="7" xfId="0" applyNumberFormat="1" applyFont="1" applyFill="1" applyBorder="1" applyAlignment="1">
      <alignment horizontal="left" vertical="center"/>
    </xf>
    <xf numFmtId="0" fontId="44" fillId="2" borderId="15" xfId="0" applyFont="1" applyFill="1" applyBorder="1">
      <alignment vertical="center"/>
    </xf>
    <xf numFmtId="176" fontId="44" fillId="2" borderId="15" xfId="0" applyNumberFormat="1" applyFont="1" applyFill="1" applyBorder="1" applyAlignment="1">
      <alignment horizontal="left" vertical="center"/>
    </xf>
    <xf numFmtId="177" fontId="44" fillId="2" borderId="8" xfId="0" applyNumberFormat="1" applyFont="1" applyFill="1" applyBorder="1" applyAlignment="1">
      <alignment horizontal="right" vertical="center"/>
    </xf>
    <xf numFmtId="177" fontId="44" fillId="0" borderId="84" xfId="0" applyNumberFormat="1" applyFont="1" applyFill="1" applyBorder="1" applyAlignment="1">
      <alignment horizontal="right" vertical="center"/>
    </xf>
    <xf numFmtId="177" fontId="44" fillId="2" borderId="15" xfId="0" applyNumberFormat="1" applyFont="1" applyFill="1" applyBorder="1" applyAlignment="1">
      <alignment horizontal="right" vertical="center"/>
    </xf>
    <xf numFmtId="177" fontId="44" fillId="0" borderId="15" xfId="0" applyNumberFormat="1" applyFont="1" applyFill="1" applyBorder="1" applyAlignment="1">
      <alignment horizontal="right" vertical="center"/>
    </xf>
    <xf numFmtId="177" fontId="44" fillId="0" borderId="81" xfId="0" applyNumberFormat="1" applyFont="1" applyFill="1" applyBorder="1" applyAlignment="1">
      <alignment horizontal="right" vertical="center"/>
    </xf>
    <xf numFmtId="0" fontId="44" fillId="0" borderId="8" xfId="0" applyFont="1" applyBorder="1">
      <alignment vertical="center"/>
    </xf>
    <xf numFmtId="0" fontId="44" fillId="0" borderId="2" xfId="0" applyFont="1" applyBorder="1" applyAlignment="1">
      <alignment horizontal="right" vertical="center"/>
    </xf>
    <xf numFmtId="0" fontId="44" fillId="0" borderId="78" xfId="0" applyFont="1" applyBorder="1">
      <alignment vertical="center"/>
    </xf>
    <xf numFmtId="177" fontId="44" fillId="2" borderId="2" xfId="0" applyNumberFormat="1" applyFont="1" applyFill="1" applyBorder="1" applyAlignment="1">
      <alignment horizontal="right" vertical="center"/>
    </xf>
    <xf numFmtId="177" fontId="44" fillId="0" borderId="2" xfId="0" applyNumberFormat="1" applyFont="1" applyFill="1" applyBorder="1" applyAlignment="1">
      <alignment horizontal="right" vertical="center"/>
    </xf>
    <xf numFmtId="177" fontId="44" fillId="0" borderId="78" xfId="0" applyNumberFormat="1" applyFont="1" applyFill="1" applyBorder="1" applyAlignment="1">
      <alignment horizontal="right" vertical="center"/>
    </xf>
    <xf numFmtId="0" fontId="44" fillId="0" borderId="2" xfId="0" applyFont="1" applyBorder="1">
      <alignment vertical="center"/>
    </xf>
    <xf numFmtId="0" fontId="45" fillId="0" borderId="12" xfId="0" applyFont="1" applyBorder="1">
      <alignment vertical="center"/>
    </xf>
    <xf numFmtId="0" fontId="44" fillId="0" borderId="0" xfId="0" applyFont="1" applyFill="1" applyBorder="1" applyAlignment="1">
      <alignment horizontal="right" vertical="center"/>
    </xf>
    <xf numFmtId="0" fontId="44" fillId="0" borderId="0" xfId="0" applyFont="1" applyFill="1" applyBorder="1">
      <alignment vertical="center"/>
    </xf>
    <xf numFmtId="177" fontId="44" fillId="0" borderId="0" xfId="0" applyNumberFormat="1" applyFont="1" applyFill="1" applyBorder="1" applyAlignment="1">
      <alignment horizontal="right" vertical="center"/>
    </xf>
    <xf numFmtId="0" fontId="48" fillId="0" borderId="0" xfId="0" applyFont="1">
      <alignment vertical="center"/>
    </xf>
    <xf numFmtId="0" fontId="44" fillId="0" borderId="14" xfId="0" applyFont="1" applyBorder="1" applyAlignment="1">
      <alignment vertical="center" shrinkToFit="1"/>
    </xf>
    <xf numFmtId="177" fontId="44" fillId="0" borderId="8" xfId="0" applyNumberFormat="1" applyFont="1" applyFill="1" applyBorder="1" applyAlignment="1">
      <alignment horizontal="right" vertical="center"/>
    </xf>
    <xf numFmtId="0" fontId="10" fillId="0" borderId="63" xfId="2" applyFont="1" applyFill="1" applyBorder="1">
      <alignment vertical="center"/>
    </xf>
    <xf numFmtId="0" fontId="10" fillId="0" borderId="64" xfId="2" applyFont="1" applyFill="1" applyBorder="1">
      <alignment vertical="center"/>
    </xf>
    <xf numFmtId="0" fontId="10" fillId="0" borderId="65" xfId="2" applyFont="1" applyFill="1" applyBorder="1">
      <alignment vertical="center"/>
    </xf>
    <xf numFmtId="0" fontId="10" fillId="0" borderId="66" xfId="2" applyFont="1" applyFill="1" applyBorder="1" applyAlignment="1">
      <alignment horizontal="right" vertical="center"/>
    </xf>
    <xf numFmtId="3" fontId="10" fillId="0" borderId="0" xfId="2" applyNumberFormat="1" applyFont="1" applyFill="1" applyBorder="1">
      <alignment vertical="center"/>
    </xf>
    <xf numFmtId="0" fontId="10" fillId="0" borderId="0" xfId="2" applyFont="1" applyFill="1" applyBorder="1">
      <alignment vertical="center"/>
    </xf>
    <xf numFmtId="0" fontId="10" fillId="0" borderId="25" xfId="2" applyFont="1" applyFill="1" applyBorder="1">
      <alignment vertical="center"/>
    </xf>
    <xf numFmtId="0" fontId="10" fillId="0" borderId="67" xfId="2" applyFont="1" applyFill="1" applyBorder="1" applyAlignment="1">
      <alignment horizontal="right" vertical="center"/>
    </xf>
    <xf numFmtId="3" fontId="10" fillId="0" borderId="68" xfId="2" applyNumberFormat="1" applyFont="1" applyFill="1" applyBorder="1">
      <alignment vertical="center"/>
    </xf>
    <xf numFmtId="0" fontId="10" fillId="0" borderId="68" xfId="2" applyFont="1" applyFill="1" applyBorder="1">
      <alignment vertical="center"/>
    </xf>
    <xf numFmtId="0" fontId="10" fillId="0" borderId="69" xfId="2" applyFont="1" applyFill="1" applyBorder="1">
      <alignment vertical="center"/>
    </xf>
    <xf numFmtId="49" fontId="13" fillId="0" borderId="0" xfId="2" applyNumberFormat="1" applyFont="1" applyAlignment="1">
      <alignment horizontal="left" vertical="top" wrapText="1"/>
    </xf>
    <xf numFmtId="0" fontId="13" fillId="0" borderId="2" xfId="2" applyFont="1" applyBorder="1" applyAlignment="1">
      <alignment horizontal="center" vertical="center" wrapText="1"/>
    </xf>
    <xf numFmtId="0" fontId="13" fillId="3" borderId="0" xfId="2" applyFont="1" applyFill="1" applyAlignment="1">
      <alignment vertical="center" wrapText="1"/>
    </xf>
    <xf numFmtId="181" fontId="13" fillId="3" borderId="19" xfId="2" applyNumberFormat="1" applyFont="1" applyFill="1" applyBorder="1" applyAlignment="1">
      <alignment vertical="center" wrapText="1"/>
    </xf>
    <xf numFmtId="181" fontId="13" fillId="3" borderId="16" xfId="2" applyNumberFormat="1" applyFont="1" applyFill="1" applyBorder="1" applyAlignment="1">
      <alignment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0" xfId="2" applyFont="1" applyAlignment="1">
      <alignment vertical="center" wrapText="1"/>
    </xf>
    <xf numFmtId="0" fontId="13" fillId="0" borderId="19" xfId="2" applyFont="1" applyBorder="1" applyAlignment="1">
      <alignment horizontal="right" vertical="top" wrapText="1"/>
    </xf>
    <xf numFmtId="0" fontId="13" fillId="0" borderId="16" xfId="2" applyFont="1" applyBorder="1" applyAlignment="1">
      <alignment horizontal="right" vertical="top" wrapText="1"/>
    </xf>
    <xf numFmtId="0" fontId="13" fillId="3" borderId="4" xfId="2" applyFont="1" applyFill="1" applyBorder="1" applyAlignment="1">
      <alignment horizontal="right" vertical="center" wrapText="1"/>
    </xf>
    <xf numFmtId="0" fontId="13" fillId="3" borderId="19" xfId="2" applyFont="1" applyFill="1" applyBorder="1" applyAlignment="1">
      <alignment vertical="center" wrapText="1"/>
    </xf>
    <xf numFmtId="0" fontId="13" fillId="3" borderId="16" xfId="2" applyFont="1" applyFill="1" applyBorder="1" applyAlignment="1">
      <alignment vertical="center" wrapText="1"/>
    </xf>
    <xf numFmtId="180" fontId="13" fillId="3" borderId="19" xfId="2" applyNumberFormat="1" applyFont="1" applyFill="1" applyBorder="1" applyAlignment="1">
      <alignment vertical="center" wrapText="1"/>
    </xf>
    <xf numFmtId="180" fontId="13" fillId="3" borderId="16" xfId="2" applyNumberFormat="1" applyFont="1" applyFill="1" applyBorder="1" applyAlignment="1">
      <alignment vertical="center" wrapText="1"/>
    </xf>
    <xf numFmtId="0" fontId="13" fillId="0" borderId="9" xfId="2" applyFont="1" applyBorder="1" applyAlignment="1">
      <alignment vertical="center" wrapText="1"/>
    </xf>
    <xf numFmtId="0" fontId="13" fillId="0" borderId="12" xfId="2" applyFont="1" applyBorder="1" applyAlignment="1">
      <alignment vertical="center" wrapText="1"/>
    </xf>
    <xf numFmtId="0" fontId="13" fillId="0" borderId="17" xfId="2" applyFont="1" applyBorder="1" applyAlignment="1">
      <alignment vertical="center" wrapText="1"/>
    </xf>
    <xf numFmtId="0" fontId="10" fillId="0" borderId="0" xfId="2" applyFont="1" applyAlignment="1">
      <alignment horizontal="center" vertical="center"/>
    </xf>
    <xf numFmtId="0" fontId="13" fillId="3" borderId="3" xfId="2" applyFont="1" applyFill="1" applyBorder="1" applyAlignment="1">
      <alignment horizontal="center" vertical="center" wrapText="1"/>
    </xf>
    <xf numFmtId="0" fontId="13" fillId="3" borderId="4"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2" fillId="0" borderId="2" xfId="2" applyFont="1" applyBorder="1" applyAlignment="1">
      <alignment horizontal="center" vertical="center" wrapText="1"/>
    </xf>
    <xf numFmtId="0" fontId="21" fillId="0" borderId="2" xfId="2" applyFont="1" applyBorder="1" applyAlignment="1">
      <alignment horizontal="center" vertical="center" wrapText="1"/>
    </xf>
    <xf numFmtId="0" fontId="13" fillId="3" borderId="3" xfId="2" applyFont="1" applyFill="1" applyBorder="1" applyAlignment="1">
      <alignment vertical="center" wrapText="1"/>
    </xf>
    <xf numFmtId="0" fontId="13" fillId="3" borderId="4" xfId="2" applyFont="1" applyFill="1" applyBorder="1" applyAlignment="1">
      <alignment vertical="center" wrapText="1"/>
    </xf>
    <xf numFmtId="0" fontId="13" fillId="3" borderId="5" xfId="2" applyFont="1" applyFill="1" applyBorder="1" applyAlignment="1">
      <alignment vertical="center" wrapText="1"/>
    </xf>
    <xf numFmtId="0" fontId="13" fillId="3" borderId="2" xfId="2" applyFont="1" applyFill="1" applyBorder="1" applyAlignment="1">
      <alignment vertical="center" wrapText="1"/>
    </xf>
    <xf numFmtId="0" fontId="12" fillId="0" borderId="19" xfId="2" applyFont="1" applyBorder="1" applyAlignment="1">
      <alignment horizontal="center" vertical="center" wrapText="1"/>
    </xf>
    <xf numFmtId="0" fontId="12" fillId="0" borderId="16" xfId="2" applyFont="1" applyBorder="1" applyAlignment="1">
      <alignment horizontal="center" vertical="center" wrapText="1"/>
    </xf>
    <xf numFmtId="179" fontId="12" fillId="3" borderId="19" xfId="2" applyNumberFormat="1" applyFont="1" applyFill="1" applyBorder="1" applyAlignment="1">
      <alignment horizontal="right" vertical="center" wrapText="1"/>
    </xf>
    <xf numFmtId="179" fontId="12" fillId="3" borderId="0" xfId="2" applyNumberFormat="1" applyFont="1" applyFill="1" applyAlignment="1">
      <alignment horizontal="right" vertical="center" wrapText="1"/>
    </xf>
    <xf numFmtId="179" fontId="12" fillId="3" borderId="16" xfId="2" applyNumberFormat="1" applyFont="1" applyFill="1" applyBorder="1" applyAlignment="1">
      <alignment horizontal="right" vertical="center" wrapText="1"/>
    </xf>
    <xf numFmtId="0" fontId="12" fillId="3" borderId="19" xfId="2" applyFont="1" applyFill="1" applyBorder="1" applyAlignment="1">
      <alignment horizontal="center" vertical="center" wrapText="1"/>
    </xf>
    <xf numFmtId="0" fontId="12" fillId="3" borderId="16" xfId="2" applyFont="1" applyFill="1" applyBorder="1" applyAlignment="1">
      <alignment horizontal="center" vertical="center" wrapText="1"/>
    </xf>
    <xf numFmtId="0" fontId="13" fillId="0" borderId="6" xfId="2" applyFont="1" applyBorder="1" applyAlignment="1">
      <alignment horizontal="center" vertical="center" wrapText="1"/>
    </xf>
    <xf numFmtId="180" fontId="13" fillId="0" borderId="2" xfId="2" applyNumberFormat="1" applyFont="1" applyBorder="1" applyAlignment="1">
      <alignment vertical="center" wrapText="1"/>
    </xf>
    <xf numFmtId="0" fontId="12" fillId="0" borderId="9" xfId="2" applyFont="1" applyBorder="1" applyAlignment="1">
      <alignment vertical="center" wrapText="1"/>
    </xf>
    <xf numFmtId="0" fontId="12" fillId="0" borderId="12" xfId="2" applyFont="1" applyBorder="1" applyAlignment="1">
      <alignment vertical="center" wrapText="1"/>
    </xf>
    <xf numFmtId="0" fontId="12" fillId="0" borderId="17" xfId="2" applyFont="1" applyBorder="1" applyAlignment="1">
      <alignment vertical="center" wrapText="1"/>
    </xf>
    <xf numFmtId="0" fontId="12" fillId="0" borderId="9" xfId="2" applyFont="1" applyBorder="1" applyAlignment="1">
      <alignment horizontal="right" vertical="center" wrapText="1"/>
    </xf>
    <xf numFmtId="0" fontId="12" fillId="0" borderId="12" xfId="2" applyFont="1" applyBorder="1" applyAlignment="1">
      <alignment horizontal="right" vertical="center" wrapText="1"/>
    </xf>
    <xf numFmtId="0" fontId="12" fillId="0" borderId="17" xfId="2" applyFont="1" applyBorder="1" applyAlignment="1">
      <alignment horizontal="right" vertical="center" wrapText="1"/>
    </xf>
    <xf numFmtId="0" fontId="12" fillId="0" borderId="19" xfId="2" applyFont="1" applyBorder="1" applyAlignment="1">
      <alignment vertical="center" wrapText="1"/>
    </xf>
    <xf numFmtId="0" fontId="12" fillId="0" borderId="0" xfId="2" applyFont="1" applyAlignment="1">
      <alignment vertical="center" wrapText="1"/>
    </xf>
    <xf numFmtId="0" fontId="12" fillId="0" borderId="16" xfId="2" applyFont="1" applyBorder="1" applyAlignment="1">
      <alignment vertical="center" wrapText="1"/>
    </xf>
    <xf numFmtId="179" fontId="12" fillId="0" borderId="19" xfId="2" applyNumberFormat="1" applyFont="1" applyBorder="1" applyAlignment="1">
      <alignment horizontal="right" vertical="center" wrapText="1"/>
    </xf>
    <xf numFmtId="179" fontId="12" fillId="0" borderId="0" xfId="2" applyNumberFormat="1" applyFont="1" applyAlignment="1">
      <alignment horizontal="right" vertical="center" wrapText="1"/>
    </xf>
    <xf numFmtId="179" fontId="12" fillId="0" borderId="16" xfId="2" applyNumberFormat="1" applyFont="1" applyBorder="1" applyAlignment="1">
      <alignment horizontal="right" vertical="center" wrapText="1"/>
    </xf>
    <xf numFmtId="180" fontId="12" fillId="0" borderId="3" xfId="2" applyNumberFormat="1" applyFont="1" applyBorder="1" applyAlignment="1">
      <alignment vertical="center" wrapText="1"/>
    </xf>
    <xf numFmtId="180" fontId="12" fillId="0" borderId="5" xfId="2" applyNumberFormat="1" applyFont="1" applyBorder="1" applyAlignment="1">
      <alignment vertical="center" wrapText="1"/>
    </xf>
    <xf numFmtId="0" fontId="12" fillId="0" borderId="2" xfId="2" applyFont="1" applyBorder="1" applyAlignment="1">
      <alignment horizontal="left" vertical="center" wrapText="1"/>
    </xf>
    <xf numFmtId="0" fontId="15" fillId="3" borderId="9" xfId="2" applyFont="1" applyFill="1" applyBorder="1" applyAlignment="1">
      <alignment vertical="center" wrapText="1"/>
    </xf>
    <xf numFmtId="0" fontId="15" fillId="3" borderId="12" xfId="2" applyFont="1" applyFill="1" applyBorder="1" applyAlignment="1">
      <alignment vertical="center" wrapText="1"/>
    </xf>
    <xf numFmtId="0" fontId="15" fillId="3" borderId="17" xfId="2" applyFont="1" applyFill="1" applyBorder="1" applyAlignment="1">
      <alignment vertical="center" wrapText="1"/>
    </xf>
    <xf numFmtId="0" fontId="15" fillId="3" borderId="19" xfId="2" applyFont="1" applyFill="1" applyBorder="1" applyAlignment="1">
      <alignment vertical="center" wrapText="1"/>
    </xf>
    <xf numFmtId="0" fontId="15" fillId="3" borderId="0" xfId="2" applyFont="1" applyFill="1" applyAlignment="1">
      <alignment vertical="center" wrapText="1"/>
    </xf>
    <xf numFmtId="0" fontId="15" fillId="3" borderId="16" xfId="2" applyFont="1" applyFill="1" applyBorder="1" applyAlignment="1">
      <alignment vertical="center" wrapText="1"/>
    </xf>
    <xf numFmtId="0" fontId="15" fillId="3" borderId="10" xfId="2" applyFont="1" applyFill="1" applyBorder="1" applyAlignment="1">
      <alignment vertical="center" wrapText="1"/>
    </xf>
    <xf numFmtId="0" fontId="15" fillId="3" borderId="1" xfId="2" applyFont="1" applyFill="1" applyBorder="1" applyAlignment="1">
      <alignment vertical="center" wrapText="1"/>
    </xf>
    <xf numFmtId="0" fontId="15" fillId="3" borderId="18" xfId="2" applyFont="1" applyFill="1" applyBorder="1" applyAlignment="1">
      <alignment vertical="center" wrapText="1"/>
    </xf>
    <xf numFmtId="0" fontId="15" fillId="0" borderId="0" xfId="2" applyFont="1" applyAlignment="1">
      <alignment horizontal="center" vertical="center" wrapText="1"/>
    </xf>
    <xf numFmtId="179" fontId="12" fillId="0" borderId="3" xfId="2" applyNumberFormat="1" applyFont="1" applyBorder="1" applyAlignment="1">
      <alignment vertical="center" wrapText="1"/>
    </xf>
    <xf numFmtId="179" fontId="12" fillId="0" borderId="4" xfId="2" applyNumberFormat="1" applyFont="1" applyBorder="1" applyAlignment="1">
      <alignment vertical="center" wrapText="1"/>
    </xf>
    <xf numFmtId="179" fontId="12" fillId="0" borderId="5" xfId="2" applyNumberFormat="1" applyFont="1" applyBorder="1" applyAlignment="1">
      <alignment vertical="center" wrapText="1"/>
    </xf>
    <xf numFmtId="0" fontId="15" fillId="0" borderId="0" xfId="2" applyFont="1" applyAlignment="1">
      <alignment vertical="center" wrapText="1"/>
    </xf>
    <xf numFmtId="0" fontId="16" fillId="0" borderId="2" xfId="2" applyFont="1" applyBorder="1" applyAlignment="1">
      <alignment vertical="center" wrapText="1"/>
    </xf>
    <xf numFmtId="0" fontId="12" fillId="0" borderId="2" xfId="2" applyFont="1" applyBorder="1" applyAlignment="1">
      <alignment vertical="center" wrapText="1"/>
    </xf>
    <xf numFmtId="0" fontId="17" fillId="0" borderId="3" xfId="2" applyFont="1" applyBorder="1" applyAlignment="1">
      <alignment horizontal="left" vertical="center" wrapText="1"/>
    </xf>
    <xf numFmtId="0" fontId="17" fillId="0" borderId="4" xfId="2" applyFont="1" applyBorder="1" applyAlignment="1">
      <alignment horizontal="left" vertical="center" wrapText="1"/>
    </xf>
    <xf numFmtId="0" fontId="12" fillId="3" borderId="4"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8" fillId="0" borderId="3" xfId="2" applyFont="1" applyBorder="1" applyAlignment="1">
      <alignment horizontal="center" vertical="center" shrinkToFit="1"/>
    </xf>
    <xf numFmtId="0" fontId="18" fillId="0" borderId="5" xfId="2" applyFont="1" applyBorder="1" applyAlignment="1">
      <alignment horizontal="center" vertical="center" shrinkToFit="1"/>
    </xf>
    <xf numFmtId="0" fontId="13" fillId="0" borderId="19" xfId="2" applyFont="1" applyBorder="1" applyAlignment="1">
      <alignment horizontal="center" vertical="center" textRotation="255" wrapText="1"/>
    </xf>
    <xf numFmtId="0" fontId="16" fillId="0" borderId="19" xfId="2" applyFont="1" applyBorder="1" applyAlignment="1">
      <alignment horizontal="right" vertical="center" wrapText="1"/>
    </xf>
    <xf numFmtId="0" fontId="13" fillId="0" borderId="0" xfId="2" applyFont="1" applyAlignment="1">
      <alignment horizontal="right" vertical="center" wrapText="1"/>
    </xf>
    <xf numFmtId="0" fontId="16" fillId="0" borderId="10" xfId="2" applyFont="1" applyBorder="1" applyAlignment="1">
      <alignment horizontal="right" vertical="center" wrapText="1"/>
    </xf>
    <xf numFmtId="0" fontId="13" fillId="0" borderId="1" xfId="2" applyFont="1" applyBorder="1" applyAlignment="1">
      <alignment horizontal="right" vertical="center" wrapText="1"/>
    </xf>
    <xf numFmtId="0" fontId="13" fillId="3" borderId="1" xfId="2" applyFont="1" applyFill="1" applyBorder="1" applyAlignment="1">
      <alignment vertical="center" wrapText="1"/>
    </xf>
    <xf numFmtId="0" fontId="13" fillId="0" borderId="7" xfId="2" applyFont="1" applyBorder="1" applyAlignment="1">
      <alignment horizontal="center" vertical="center" textRotation="255" wrapText="1"/>
    </xf>
    <xf numFmtId="0" fontId="13" fillId="0" borderId="3" xfId="2" applyFont="1" applyBorder="1" applyAlignment="1">
      <alignment vertical="center" wrapText="1"/>
    </xf>
    <xf numFmtId="0" fontId="13" fillId="0" borderId="4" xfId="2" applyFont="1" applyBorder="1" applyAlignment="1">
      <alignment vertical="center" wrapText="1"/>
    </xf>
    <xf numFmtId="0" fontId="13" fillId="0" borderId="5" xfId="2" applyFont="1" applyBorder="1" applyAlignment="1">
      <alignment vertical="center" wrapText="1"/>
    </xf>
    <xf numFmtId="181" fontId="13" fillId="0" borderId="2" xfId="2" applyNumberFormat="1" applyFont="1" applyBorder="1" applyAlignment="1">
      <alignment vertical="center" wrapText="1"/>
    </xf>
    <xf numFmtId="0" fontId="13" fillId="0" borderId="9" xfId="2" applyFont="1" applyBorder="1" applyAlignment="1">
      <alignment horizontal="right" vertical="top" wrapText="1"/>
    </xf>
    <xf numFmtId="0" fontId="13" fillId="0" borderId="17" xfId="2" applyFont="1" applyBorder="1" applyAlignment="1">
      <alignment horizontal="right" vertical="top" wrapText="1"/>
    </xf>
    <xf numFmtId="0" fontId="24" fillId="0" borderId="24" xfId="3" applyFont="1" applyBorder="1" applyAlignment="1">
      <alignment horizontal="center" vertical="center"/>
    </xf>
    <xf numFmtId="0" fontId="24" fillId="0" borderId="30" xfId="3" applyFont="1" applyBorder="1" applyAlignment="1">
      <alignment horizontal="center" vertical="center"/>
    </xf>
    <xf numFmtId="38" fontId="24" fillId="0" borderId="6" xfId="4" applyFont="1" applyBorder="1" applyAlignment="1">
      <alignment horizontal="center" vertical="center"/>
    </xf>
    <xf numFmtId="38" fontId="24" fillId="0" borderId="31" xfId="4" applyFont="1" applyBorder="1" applyAlignment="1">
      <alignment horizontal="center" vertical="center"/>
    </xf>
    <xf numFmtId="38" fontId="24" fillId="0" borderId="9" xfId="4" applyFont="1" applyBorder="1" applyAlignment="1">
      <alignment horizontal="center" vertical="center"/>
    </xf>
    <xf numFmtId="38" fontId="24" fillId="0" borderId="32" xfId="4" applyFont="1" applyBorder="1" applyAlignment="1">
      <alignment horizontal="center" vertical="center"/>
    </xf>
    <xf numFmtId="38" fontId="24" fillId="0" borderId="9" xfId="4" applyFont="1" applyFill="1" applyBorder="1" applyAlignment="1">
      <alignment vertical="center"/>
    </xf>
    <xf numFmtId="38" fontId="24" fillId="0" borderId="10" xfId="4" applyFont="1" applyFill="1" applyBorder="1" applyAlignment="1">
      <alignment vertical="center"/>
    </xf>
    <xf numFmtId="38" fontId="24" fillId="0" borderId="8" xfId="4" applyFont="1" applyBorder="1" applyAlignment="1">
      <alignment horizontal="center" vertical="center"/>
    </xf>
    <xf numFmtId="38" fontId="24" fillId="0" borderId="27" xfId="4" applyFont="1" applyBorder="1" applyAlignment="1">
      <alignment horizontal="center" vertical="center"/>
    </xf>
    <xf numFmtId="38" fontId="24" fillId="0" borderId="29" xfId="4" applyFont="1" applyBorder="1" applyAlignment="1">
      <alignment horizontal="center" vertical="center"/>
    </xf>
    <xf numFmtId="38" fontId="24" fillId="0" borderId="33" xfId="4" applyFont="1" applyBorder="1" applyAlignment="1">
      <alignment horizontal="center" vertical="center"/>
    </xf>
    <xf numFmtId="38" fontId="24" fillId="0" borderId="32" xfId="4" applyFont="1" applyFill="1" applyBorder="1" applyAlignment="1">
      <alignment vertical="center"/>
    </xf>
    <xf numFmtId="0" fontId="24" fillId="0" borderId="26" xfId="3" applyFont="1" applyBorder="1" applyAlignment="1">
      <alignment horizontal="center" vertical="center"/>
    </xf>
    <xf numFmtId="0" fontId="24" fillId="0" borderId="28" xfId="3" applyFont="1" applyBorder="1" applyAlignment="1">
      <alignment horizontal="center" vertical="center"/>
    </xf>
    <xf numFmtId="38" fontId="24" fillId="0" borderId="10" xfId="4" applyFont="1" applyBorder="1" applyAlignment="1">
      <alignment horizontal="center" vertical="center"/>
    </xf>
    <xf numFmtId="0" fontId="24" fillId="2" borderId="0" xfId="3" applyFont="1" applyFill="1" applyAlignment="1">
      <alignment horizontal="left" vertical="center"/>
    </xf>
    <xf numFmtId="38" fontId="24" fillId="0" borderId="6" xfId="4" applyFont="1" applyFill="1" applyBorder="1" applyAlignment="1">
      <alignment vertical="center"/>
    </xf>
    <xf numFmtId="38" fontId="24" fillId="0" borderId="8" xfId="4" applyFont="1" applyFill="1" applyBorder="1" applyAlignment="1">
      <alignment vertical="center"/>
    </xf>
    <xf numFmtId="0" fontId="30" fillId="0" borderId="34" xfId="2" applyFont="1" applyFill="1" applyBorder="1" applyAlignment="1" applyProtection="1">
      <alignment horizontal="left" vertical="center" shrinkToFit="1"/>
      <protection locked="0"/>
    </xf>
    <xf numFmtId="0" fontId="17" fillId="0" borderId="35" xfId="2" applyFont="1" applyBorder="1" applyAlignment="1">
      <alignment horizontal="center" vertical="center" wrapText="1"/>
    </xf>
    <xf numFmtId="0" fontId="17" fillId="0" borderId="39"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43" xfId="2" applyFont="1" applyBorder="1" applyAlignment="1">
      <alignment horizontal="center" vertical="center" wrapText="1"/>
    </xf>
    <xf numFmtId="0" fontId="30" fillId="3" borderId="34" xfId="2" applyFont="1" applyFill="1" applyBorder="1" applyAlignment="1" applyProtection="1">
      <alignment horizontal="left" vertical="center" shrinkToFit="1"/>
      <protection locked="0"/>
    </xf>
    <xf numFmtId="0" fontId="22" fillId="3" borderId="1" xfId="2" applyFont="1" applyFill="1" applyBorder="1" applyAlignment="1">
      <alignment horizontal="left" vertical="center"/>
    </xf>
    <xf numFmtId="0" fontId="24" fillId="0" borderId="0" xfId="3" applyFont="1" applyAlignment="1">
      <alignment horizontal="center" vertical="center"/>
    </xf>
    <xf numFmtId="0" fontId="24" fillId="0" borderId="68" xfId="3" applyFont="1" applyFill="1" applyBorder="1" applyAlignment="1" applyProtection="1">
      <alignment horizontal="center" vertical="center"/>
      <protection locked="0"/>
    </xf>
    <xf numFmtId="0" fontId="24" fillId="0" borderId="70" xfId="3" applyFont="1" applyBorder="1" applyAlignment="1">
      <alignment horizontal="center" vertical="center"/>
    </xf>
    <xf numFmtId="0" fontId="24" fillId="2" borderId="0" xfId="3" applyFont="1" applyFill="1" applyBorder="1" applyAlignment="1">
      <alignment horizontal="left" vertical="center"/>
    </xf>
    <xf numFmtId="0" fontId="24" fillId="2" borderId="68" xfId="3" applyFont="1" applyFill="1" applyBorder="1" applyAlignment="1">
      <alignment horizontal="left" vertical="center"/>
    </xf>
    <xf numFmtId="0" fontId="23" fillId="2" borderId="1" xfId="2" applyFont="1" applyFill="1" applyBorder="1" applyAlignment="1">
      <alignment horizontal="left" vertical="center"/>
    </xf>
    <xf numFmtId="0" fontId="25" fillId="0" borderId="3" xfId="0" applyFont="1" applyBorder="1" applyAlignment="1">
      <alignment horizontal="right" vertical="top"/>
    </xf>
    <xf numFmtId="0" fontId="25" fillId="0" borderId="5" xfId="0" applyFont="1" applyBorder="1" applyAlignment="1">
      <alignment horizontal="right" vertical="top"/>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25" fillId="0" borderId="12" xfId="0" applyFont="1" applyBorder="1" applyAlignment="1">
      <alignment horizontal="left" vertical="center"/>
    </xf>
    <xf numFmtId="0" fontId="1" fillId="0" borderId="0"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right" vertical="top"/>
    </xf>
    <xf numFmtId="0" fontId="1" fillId="0" borderId="5" xfId="0" applyFont="1" applyBorder="1" applyAlignment="1">
      <alignment horizontal="right" vertical="top"/>
    </xf>
    <xf numFmtId="0" fontId="9" fillId="0" borderId="0" xfId="0" applyFont="1" applyAlignment="1">
      <alignment horizontal="center" vertical="center"/>
    </xf>
    <xf numFmtId="0" fontId="1" fillId="0" borderId="1" xfId="0" applyFont="1" applyBorder="1" applyAlignment="1">
      <alignment horizontal="righ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4"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2" fillId="0" borderId="2" xfId="0" applyFont="1" applyBorder="1" applyAlignment="1">
      <alignment horizontal="center" vertical="center"/>
    </xf>
    <xf numFmtId="0" fontId="33" fillId="0" borderId="0" xfId="0" applyFont="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44" fillId="0" borderId="6" xfId="0" applyFont="1" applyBorder="1" applyAlignment="1">
      <alignment horizontal="left" vertical="center" wrapText="1"/>
    </xf>
    <xf numFmtId="0" fontId="44" fillId="0" borderId="8" xfId="0" applyFont="1" applyBorder="1" applyAlignment="1">
      <alignment horizontal="left" vertical="center" wrapText="1"/>
    </xf>
    <xf numFmtId="0" fontId="44" fillId="0" borderId="2" xfId="0" applyFont="1" applyBorder="1" applyAlignment="1">
      <alignment horizontal="left" vertical="center" wrapText="1"/>
    </xf>
    <xf numFmtId="0" fontId="4" fillId="0" borderId="2" xfId="0" applyFont="1" applyBorder="1" applyAlignment="1">
      <alignment horizontal="left" vertical="center" wrapText="1"/>
    </xf>
    <xf numFmtId="0" fontId="1" fillId="0" borderId="1" xfId="0" applyFont="1" applyBorder="1" applyAlignment="1">
      <alignment horizontal="left" vertical="center" shrinkToFit="1"/>
    </xf>
    <xf numFmtId="0" fontId="34" fillId="2" borderId="0" xfId="3" applyFont="1" applyFill="1" applyBorder="1" applyAlignment="1">
      <alignment horizontal="left" vertical="center"/>
    </xf>
    <xf numFmtId="0" fontId="34" fillId="0" borderId="0" xfId="3" applyFont="1" applyAlignment="1">
      <alignment horizontal="center" vertical="center"/>
    </xf>
    <xf numFmtId="0" fontId="10" fillId="2" borderId="1" xfId="2" applyFont="1" applyFill="1" applyBorder="1" applyAlignment="1">
      <alignment horizontal="left" vertical="center"/>
    </xf>
    <xf numFmtId="0" fontId="34" fillId="0" borderId="68" xfId="3" applyFont="1" applyFill="1" applyBorder="1" applyAlignment="1" applyProtection="1">
      <alignment horizontal="center" vertical="center"/>
      <protection locked="0"/>
    </xf>
    <xf numFmtId="0" fontId="34" fillId="0" borderId="68" xfId="3" applyFont="1" applyFill="1" applyBorder="1" applyAlignment="1">
      <alignment horizontal="left" vertical="center"/>
    </xf>
    <xf numFmtId="0" fontId="34" fillId="0" borderId="70" xfId="3" applyFont="1" applyBorder="1" applyAlignment="1">
      <alignment horizontal="center" vertical="center"/>
    </xf>
    <xf numFmtId="0" fontId="34" fillId="0" borderId="24" xfId="3" applyFont="1" applyBorder="1" applyAlignment="1">
      <alignment horizontal="center" vertical="center"/>
    </xf>
    <xf numFmtId="0" fontId="34" fillId="0" borderId="28" xfId="3" applyFont="1" applyBorder="1" applyAlignment="1">
      <alignment horizontal="center" vertical="center"/>
    </xf>
    <xf numFmtId="0" fontId="45" fillId="0" borderId="6"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horizontal="center" vertical="center" wrapText="1"/>
    </xf>
    <xf numFmtId="0" fontId="25" fillId="2" borderId="1" xfId="0" applyFont="1" applyFill="1" applyBorder="1" applyAlignment="1">
      <alignment horizontal="left" vertical="center" shrinkToFit="1"/>
    </xf>
    <xf numFmtId="0" fontId="25" fillId="2" borderId="4" xfId="0" applyFont="1" applyFill="1" applyBorder="1" applyAlignment="1">
      <alignment horizontal="left" vertical="center"/>
    </xf>
  </cellXfs>
  <cellStyles count="5">
    <cellStyle name="桁区切り 2" xfId="1" xr:uid="{00000000-0005-0000-0000-000001000000}"/>
    <cellStyle name="桁区切り 3" xfId="4" xr:uid="{2EAA1B25-3E84-489B-9B0B-C11EEBE2363A}"/>
    <cellStyle name="標準" xfId="0" builtinId="0"/>
    <cellStyle name="標準 2" xfId="2" xr:uid="{00000000-0005-0000-0000-000003000000}"/>
    <cellStyle name="標準 3" xfId="3" xr:uid="{7D6B604C-1337-4995-9D58-D59F39FF9C3C}"/>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DF91E6DC-92D0-42A6-A3BE-9D4AB4014F5F}"/>
            </a:ext>
          </a:extLst>
        </xdr:cNvPr>
        <xdr:cNvSpPr>
          <a:spLocks/>
        </xdr:cNvSpPr>
      </xdr:nvSpPr>
      <xdr:spPr bwMode="auto">
        <a:xfrm>
          <a:off x="6229350" y="2447925"/>
          <a:ext cx="304800" cy="38862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581026</xdr:colOff>
      <xdr:row>4</xdr:row>
      <xdr:rowOff>76200</xdr:rowOff>
    </xdr:from>
    <xdr:to>
      <xdr:col>1</xdr:col>
      <xdr:colOff>800100</xdr:colOff>
      <xdr:row>6</xdr:row>
      <xdr:rowOff>180975</xdr:rowOff>
    </xdr:to>
    <xdr:sp macro="" textlink="">
      <xdr:nvSpPr>
        <xdr:cNvPr id="2" name="左中かっこ 1">
          <a:extLst>
            <a:ext uri="{FF2B5EF4-FFF2-40B4-BE49-F238E27FC236}">
              <a16:creationId xmlns:a16="http://schemas.microsoft.com/office/drawing/2014/main" id="{F61D5546-DC07-4BE0-880D-A2BA1A4BEBA7}"/>
            </a:ext>
          </a:extLst>
        </xdr:cNvPr>
        <xdr:cNvSpPr/>
      </xdr:nvSpPr>
      <xdr:spPr>
        <a:xfrm>
          <a:off x="2503797" y="1042916"/>
          <a:ext cx="219074" cy="602350"/>
        </a:xfrm>
        <a:prstGeom prst="leftBrace">
          <a:avLst>
            <a:gd name="adj1" fmla="val 8333"/>
            <a:gd name="adj2" fmla="val 181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842211</xdr:colOff>
      <xdr:row>43</xdr:row>
      <xdr:rowOff>160420</xdr:rowOff>
    </xdr:from>
    <xdr:to>
      <xdr:col>9</xdr:col>
      <xdr:colOff>360947</xdr:colOff>
      <xdr:row>49</xdr:row>
      <xdr:rowOff>20052</xdr:rowOff>
    </xdr:to>
    <xdr:sp macro="" textlink="">
      <xdr:nvSpPr>
        <xdr:cNvPr id="4" name="正方形/長方形 3">
          <a:extLst>
            <a:ext uri="{FF2B5EF4-FFF2-40B4-BE49-F238E27FC236}">
              <a16:creationId xmlns:a16="http://schemas.microsoft.com/office/drawing/2014/main" id="{B98C7471-F5C2-40DA-BF0B-4CFD666AFB42}"/>
            </a:ext>
          </a:extLst>
        </xdr:cNvPr>
        <xdr:cNvSpPr/>
      </xdr:nvSpPr>
      <xdr:spPr>
        <a:xfrm>
          <a:off x="6216316" y="5524499"/>
          <a:ext cx="2105526" cy="90236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581025</xdr:colOff>
      <xdr:row>3</xdr:row>
      <xdr:rowOff>76200</xdr:rowOff>
    </xdr:from>
    <xdr:to>
      <xdr:col>2</xdr:col>
      <xdr:colOff>804332</xdr:colOff>
      <xdr:row>4</xdr:row>
      <xdr:rowOff>169333</xdr:rowOff>
    </xdr:to>
    <xdr:sp macro="" textlink="">
      <xdr:nvSpPr>
        <xdr:cNvPr id="2" name="左中かっこ 1">
          <a:extLst>
            <a:ext uri="{FF2B5EF4-FFF2-40B4-BE49-F238E27FC236}">
              <a16:creationId xmlns:a16="http://schemas.microsoft.com/office/drawing/2014/main" id="{B6DA03AD-1819-4209-8167-9BB092B1B4B0}"/>
            </a:ext>
          </a:extLst>
        </xdr:cNvPr>
        <xdr:cNvSpPr/>
      </xdr:nvSpPr>
      <xdr:spPr>
        <a:xfrm>
          <a:off x="3025775" y="817033"/>
          <a:ext cx="223307" cy="325967"/>
        </a:xfrm>
        <a:prstGeom prst="leftBrace">
          <a:avLst>
            <a:gd name="adj1" fmla="val 8333"/>
            <a:gd name="adj2" fmla="val 181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952499</xdr:colOff>
      <xdr:row>30</xdr:row>
      <xdr:rowOff>169332</xdr:rowOff>
    </xdr:from>
    <xdr:to>
      <xdr:col>13</xdr:col>
      <xdr:colOff>1375832</xdr:colOff>
      <xdr:row>38</xdr:row>
      <xdr:rowOff>137582</xdr:rowOff>
    </xdr:to>
    <xdr:sp macro="" textlink="">
      <xdr:nvSpPr>
        <xdr:cNvPr id="3" name="正方形/長方形 2">
          <a:extLst>
            <a:ext uri="{FF2B5EF4-FFF2-40B4-BE49-F238E27FC236}">
              <a16:creationId xmlns:a16="http://schemas.microsoft.com/office/drawing/2014/main" id="{519553F2-1076-41AD-BEDF-14797FBBC642}"/>
            </a:ext>
          </a:extLst>
        </xdr:cNvPr>
        <xdr:cNvSpPr/>
      </xdr:nvSpPr>
      <xdr:spPr>
        <a:xfrm>
          <a:off x="7757582" y="6402915"/>
          <a:ext cx="4656667" cy="16933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581026</xdr:colOff>
      <xdr:row>4</xdr:row>
      <xdr:rowOff>76200</xdr:rowOff>
    </xdr:from>
    <xdr:to>
      <xdr:col>1</xdr:col>
      <xdr:colOff>800100</xdr:colOff>
      <xdr:row>6</xdr:row>
      <xdr:rowOff>180975</xdr:rowOff>
    </xdr:to>
    <xdr:sp macro="" textlink="">
      <xdr:nvSpPr>
        <xdr:cNvPr id="2" name="左中かっこ 1">
          <a:extLst>
            <a:ext uri="{FF2B5EF4-FFF2-40B4-BE49-F238E27FC236}">
              <a16:creationId xmlns:a16="http://schemas.microsoft.com/office/drawing/2014/main" id="{00FB788D-AC34-4190-9FF8-5349313A2D77}"/>
            </a:ext>
          </a:extLst>
        </xdr:cNvPr>
        <xdr:cNvSpPr/>
      </xdr:nvSpPr>
      <xdr:spPr>
        <a:xfrm>
          <a:off x="2505076" y="1038225"/>
          <a:ext cx="219074" cy="466725"/>
        </a:xfrm>
        <a:prstGeom prst="leftBrace">
          <a:avLst>
            <a:gd name="adj1" fmla="val 8333"/>
            <a:gd name="adj2" fmla="val 181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782053</xdr:colOff>
      <xdr:row>43</xdr:row>
      <xdr:rowOff>120315</xdr:rowOff>
    </xdr:from>
    <xdr:to>
      <xdr:col>9</xdr:col>
      <xdr:colOff>401052</xdr:colOff>
      <xdr:row>48</xdr:row>
      <xdr:rowOff>80210</xdr:rowOff>
    </xdr:to>
    <xdr:sp macro="" textlink="">
      <xdr:nvSpPr>
        <xdr:cNvPr id="3" name="正方形/長方形 2">
          <a:extLst>
            <a:ext uri="{FF2B5EF4-FFF2-40B4-BE49-F238E27FC236}">
              <a16:creationId xmlns:a16="http://schemas.microsoft.com/office/drawing/2014/main" id="{A7D3D8F0-44F3-4C9C-B041-CD0E029A65B6}"/>
            </a:ext>
          </a:extLst>
        </xdr:cNvPr>
        <xdr:cNvSpPr/>
      </xdr:nvSpPr>
      <xdr:spPr>
        <a:xfrm>
          <a:off x="6156158" y="5484394"/>
          <a:ext cx="2205789" cy="8221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581025</xdr:colOff>
      <xdr:row>3</xdr:row>
      <xdr:rowOff>76200</xdr:rowOff>
    </xdr:from>
    <xdr:to>
      <xdr:col>2</xdr:col>
      <xdr:colOff>804332</xdr:colOff>
      <xdr:row>4</xdr:row>
      <xdr:rowOff>169333</xdr:rowOff>
    </xdr:to>
    <xdr:sp macro="" textlink="">
      <xdr:nvSpPr>
        <xdr:cNvPr id="2" name="左中かっこ 1">
          <a:extLst>
            <a:ext uri="{FF2B5EF4-FFF2-40B4-BE49-F238E27FC236}">
              <a16:creationId xmlns:a16="http://schemas.microsoft.com/office/drawing/2014/main" id="{B0175557-EDF1-4C8E-A954-259FA56EEBA1}"/>
            </a:ext>
          </a:extLst>
        </xdr:cNvPr>
        <xdr:cNvSpPr/>
      </xdr:nvSpPr>
      <xdr:spPr>
        <a:xfrm>
          <a:off x="3019425" y="809625"/>
          <a:ext cx="223307" cy="321733"/>
        </a:xfrm>
        <a:prstGeom prst="leftBrace">
          <a:avLst>
            <a:gd name="adj1" fmla="val 8333"/>
            <a:gd name="adj2" fmla="val 181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952501</xdr:colOff>
      <xdr:row>30</xdr:row>
      <xdr:rowOff>169332</xdr:rowOff>
    </xdr:from>
    <xdr:to>
      <xdr:col>11</xdr:col>
      <xdr:colOff>359834</xdr:colOff>
      <xdr:row>38</xdr:row>
      <xdr:rowOff>137582</xdr:rowOff>
    </xdr:to>
    <xdr:sp macro="" textlink="">
      <xdr:nvSpPr>
        <xdr:cNvPr id="3" name="正方形/長方形 2">
          <a:extLst>
            <a:ext uri="{FF2B5EF4-FFF2-40B4-BE49-F238E27FC236}">
              <a16:creationId xmlns:a16="http://schemas.microsoft.com/office/drawing/2014/main" id="{374A504F-2B9D-4C62-8FA0-ED3401476338}"/>
            </a:ext>
          </a:extLst>
        </xdr:cNvPr>
        <xdr:cNvSpPr/>
      </xdr:nvSpPr>
      <xdr:spPr>
        <a:xfrm>
          <a:off x="7757584" y="6974415"/>
          <a:ext cx="4699000" cy="16933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3.30.222\&#20849;&#26377;&#12487;&#12540;&#12479;\&#24863;&#26579;&#30151;&#23550;&#31574;G(H27&#24180;&#24230;&#65374;)\&#9733;&#27425;&#12398;&#24863;&#26579;&#23550;&#31574;&#38306;&#20418;\&#9734;1&#26032;&#33288;&#24863;&#26579;&#30151;&#23550;&#24540;&#21147;&#24375;&#21270;&#20107;&#26989;&#65288;&#22269;&#35036;&#27491;&#65289;\07_&#30476;&#20132;&#20184;&#35201;&#32177;\1&#35036;&#21161;&#37329;&#35201;&#32177;&#20316;&#25104;&#20316;&#26989;\&#22269;&#27096;&#24335;\ID&#12295;&#12295;&#65288;&#26045;&#35373;&#21517;&#65289;1&#12304;&#26045;&#35373;&#65288;&#24037;&#20107;&#65289;20240906&#12294;&#20999;&#12305;&#20107;&#26989;&#32773;&#8594;&#30476;_&#20132;&#20184;&#30003;&#35531;&#36039;&#26009;1&#1239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号様式_別紙1 経費所要額調"/>
      <sheetName val="第2号様式_別紙2 事業計画書"/>
      <sheetName val="管理用（このシートは削除しないでください）"/>
    </sheetNames>
    <sheetDataSet>
      <sheetData sheetId="0"/>
      <sheetData sheetId="1"/>
      <sheetData sheetId="2">
        <row r="3">
          <cell r="K3" t="str">
            <v>へき地診療所施設整備事業</v>
          </cell>
          <cell r="L3" t="str">
            <v>b</v>
          </cell>
          <cell r="M3">
            <v>0.5</v>
          </cell>
          <cell r="N3" t="str">
            <v>A</v>
          </cell>
          <cell r="O3">
            <v>0.5</v>
          </cell>
          <cell r="P3">
            <v>1</v>
          </cell>
        </row>
        <row r="4">
          <cell r="K4" t="str">
            <v>過疎地域等特定診療所施設整備事業</v>
          </cell>
          <cell r="L4" t="str">
            <v>b</v>
          </cell>
          <cell r="M4">
            <v>0.75</v>
          </cell>
          <cell r="N4" t="str">
            <v>A</v>
          </cell>
          <cell r="O4">
            <v>0.5</v>
          </cell>
          <cell r="P4">
            <v>0.66666666666666663</v>
          </cell>
        </row>
        <row r="5">
          <cell r="K5" t="str">
            <v>へき地保健指導所施設整備事業</v>
          </cell>
          <cell r="L5" t="str">
            <v>b</v>
          </cell>
          <cell r="M5">
            <v>0.33333333333333331</v>
          </cell>
          <cell r="N5" t="str">
            <v>A</v>
          </cell>
          <cell r="O5">
            <v>0.33333333333333331</v>
          </cell>
          <cell r="P5">
            <v>1</v>
          </cell>
        </row>
        <row r="6">
          <cell r="K6" t="str">
            <v>研修医のための研修施設整備事業</v>
          </cell>
          <cell r="L6" t="str">
            <v>c</v>
          </cell>
          <cell r="M6" t="str">
            <v>-</v>
          </cell>
          <cell r="N6" t="str">
            <v>A</v>
          </cell>
          <cell r="O6">
            <v>0.5</v>
          </cell>
          <cell r="P6">
            <v>0.5</v>
          </cell>
        </row>
        <row r="7">
          <cell r="K7" t="str">
            <v>臨床研修病院施設整備事業</v>
          </cell>
          <cell r="L7" t="str">
            <v>c</v>
          </cell>
          <cell r="M7" t="str">
            <v>-</v>
          </cell>
          <cell r="N7" t="str">
            <v>A</v>
          </cell>
          <cell r="O7">
            <v>0.5</v>
          </cell>
          <cell r="P7">
            <v>0.5</v>
          </cell>
        </row>
        <row r="8">
          <cell r="K8" t="str">
            <v>へき地医療拠点病院施設整備事業</v>
          </cell>
          <cell r="L8" t="str">
            <v>a</v>
          </cell>
          <cell r="M8" t="str">
            <v>-</v>
          </cell>
          <cell r="N8" t="str">
            <v>A</v>
          </cell>
          <cell r="O8">
            <v>0.5</v>
          </cell>
          <cell r="P8">
            <v>0.5</v>
          </cell>
        </row>
        <row r="9">
          <cell r="K9" t="str">
            <v>医師臨床研修病院研修医環境整備事業</v>
          </cell>
          <cell r="L9" t="str">
            <v>b</v>
          </cell>
          <cell r="M9">
            <v>0.66666666666666663</v>
          </cell>
          <cell r="N9" t="str">
            <v>A</v>
          </cell>
          <cell r="O9">
            <v>0.33333333333333331</v>
          </cell>
          <cell r="P9">
            <v>0.5</v>
          </cell>
        </row>
        <row r="10">
          <cell r="K10" t="str">
            <v>離島等患者宿泊施設施設整備事業</v>
          </cell>
          <cell r="L10" t="str">
            <v>b</v>
          </cell>
          <cell r="M10">
            <v>0.66666666666666663</v>
          </cell>
          <cell r="N10" t="str">
            <v>A</v>
          </cell>
          <cell r="O10">
            <v>0.33333333333333331</v>
          </cell>
          <cell r="P10">
            <v>0.5</v>
          </cell>
        </row>
        <row r="11">
          <cell r="K11" t="str">
            <v>産科医療機関施設整備事業</v>
          </cell>
          <cell r="L11" t="str">
            <v>b</v>
          </cell>
          <cell r="M11">
            <v>0.5</v>
          </cell>
          <cell r="N11" t="str">
            <v>A</v>
          </cell>
          <cell r="O11">
            <v>0.5</v>
          </cell>
          <cell r="P11">
            <v>1</v>
          </cell>
        </row>
        <row r="12">
          <cell r="K12" t="str">
            <v>分娩取扱施設施設整備事業</v>
          </cell>
          <cell r="L12" t="str">
            <v>b</v>
          </cell>
          <cell r="M12">
            <v>0.5</v>
          </cell>
          <cell r="N12" t="str">
            <v>A</v>
          </cell>
          <cell r="O12">
            <v>0.5</v>
          </cell>
          <cell r="P12">
            <v>1</v>
          </cell>
        </row>
        <row r="13">
          <cell r="K13" t="str">
            <v>死亡時画像診断システム施設整備事業</v>
          </cell>
          <cell r="L13" t="str">
            <v>b</v>
          </cell>
          <cell r="M13">
            <v>0.5</v>
          </cell>
          <cell r="N13" t="str">
            <v>A</v>
          </cell>
          <cell r="O13">
            <v>0.5</v>
          </cell>
          <cell r="P13">
            <v>1</v>
          </cell>
        </row>
        <row r="14">
          <cell r="K14" t="str">
            <v>有床診療所等スプリンクラー等施設整備事業</v>
          </cell>
          <cell r="L14" t="str">
            <v>a</v>
          </cell>
          <cell r="M14" t="str">
            <v>-</v>
          </cell>
          <cell r="N14" t="str">
            <v>B</v>
          </cell>
          <cell r="O14" t="str">
            <v>-</v>
          </cell>
          <cell r="P14">
            <v>1</v>
          </cell>
        </row>
        <row r="15">
          <cell r="K15" t="str">
            <v>南海トラフ及び日本海溝・千島海溝周辺海溝型地震に係る津波避難対策緊急事業</v>
          </cell>
          <cell r="L15" t="str">
            <v>b</v>
          </cell>
          <cell r="M15">
            <v>0.5</v>
          </cell>
          <cell r="N15" t="str">
            <v>A</v>
          </cell>
          <cell r="O15">
            <v>0.5</v>
          </cell>
          <cell r="P15">
            <v>1</v>
          </cell>
        </row>
        <row r="16">
          <cell r="K16" t="str">
            <v>院内感染対策施設整備事業</v>
          </cell>
          <cell r="L16" t="str">
            <v>b</v>
          </cell>
          <cell r="M16">
            <v>0.33333333333333331</v>
          </cell>
          <cell r="N16" t="str">
            <v>A</v>
          </cell>
          <cell r="O16">
            <v>0.33333333333333331</v>
          </cell>
          <cell r="P16">
            <v>1</v>
          </cell>
        </row>
        <row r="17">
          <cell r="K17" t="str">
            <v>医療施設ブロック塀改修等施設整備事業</v>
          </cell>
          <cell r="L17" t="str">
            <v>b</v>
          </cell>
          <cell r="M17">
            <v>0.33333333333333331</v>
          </cell>
          <cell r="N17" t="str">
            <v>B</v>
          </cell>
          <cell r="O17">
            <v>0.33333333333333331</v>
          </cell>
          <cell r="P17">
            <v>0.33333333333333331</v>
          </cell>
        </row>
        <row r="18">
          <cell r="K18" t="str">
            <v>新興感染症対応力強化事業（病室の感染対策に係る整備）</v>
          </cell>
          <cell r="L18" t="str">
            <v>b</v>
          </cell>
          <cell r="M18">
            <v>0.66666666666666663</v>
          </cell>
          <cell r="N18" t="str">
            <v>A</v>
          </cell>
          <cell r="O18">
            <v>0.33333333333333331</v>
          </cell>
          <cell r="P18">
            <v>0.5</v>
          </cell>
        </row>
        <row r="19">
          <cell r="K19" t="str">
            <v>新興感染症対応力強化事業（病室の感染対策に係る整備以外）</v>
          </cell>
          <cell r="L19" t="str">
            <v>a</v>
          </cell>
          <cell r="M19" t="str">
            <v>-</v>
          </cell>
          <cell r="N19" t="str">
            <v>A</v>
          </cell>
          <cell r="O19">
            <v>0.5</v>
          </cell>
          <cell r="P19">
            <v>0.5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6043-14E5-45FA-BB75-BF42FAB127AA}">
  <sheetPr>
    <tabColor theme="9" tint="0.39997558519241921"/>
  </sheetPr>
  <dimension ref="A1:R57"/>
  <sheetViews>
    <sheetView tabSelected="1" view="pageBreakPreview" topLeftCell="A4" zoomScaleNormal="100" zoomScaleSheetLayoutView="100" workbookViewId="0">
      <selection activeCell="A2" sqref="A2:I2"/>
    </sheetView>
  </sheetViews>
  <sheetFormatPr defaultColWidth="9" defaultRowHeight="13.5" x14ac:dyDescent="0.15"/>
  <cols>
    <col min="1" max="3" width="6.875" style="20" customWidth="1"/>
    <col min="4" max="4" width="7.125" style="20" customWidth="1"/>
    <col min="5" max="6" width="7.5" style="20" customWidth="1"/>
    <col min="7" max="8" width="15" style="20" customWidth="1"/>
    <col min="9" max="9" width="17.875" style="20" customWidth="1"/>
    <col min="10" max="12" width="9" style="20"/>
    <col min="13" max="13" width="54.75" style="20" customWidth="1"/>
    <col min="14" max="16384" width="9" style="20"/>
  </cols>
  <sheetData>
    <row r="1" spans="1:18" ht="14.25" x14ac:dyDescent="0.15">
      <c r="A1" s="13" t="s">
        <v>56</v>
      </c>
    </row>
    <row r="2" spans="1:18" ht="19.5" customHeight="1" x14ac:dyDescent="0.15">
      <c r="A2" s="412" t="s">
        <v>296</v>
      </c>
      <c r="B2" s="412"/>
      <c r="C2" s="412"/>
      <c r="D2" s="412"/>
      <c r="E2" s="412"/>
      <c r="F2" s="412"/>
      <c r="G2" s="412"/>
      <c r="H2" s="412"/>
      <c r="I2" s="412"/>
    </row>
    <row r="3" spans="1:18" ht="7.5" customHeight="1" x14ac:dyDescent="0.15">
      <c r="A3" s="21"/>
    </row>
    <row r="4" spans="1:18" ht="18.75" customHeight="1" x14ac:dyDescent="0.15">
      <c r="A4" s="394" t="s">
        <v>119</v>
      </c>
      <c r="B4" s="394"/>
      <c r="C4" s="394"/>
      <c r="D4" s="413"/>
      <c r="E4" s="414"/>
      <c r="F4" s="414"/>
      <c r="G4" s="414"/>
      <c r="H4" s="414"/>
      <c r="I4" s="415"/>
      <c r="J4" s="20" t="s">
        <v>115</v>
      </c>
      <c r="M4" s="84" t="s">
        <v>134</v>
      </c>
      <c r="N4" s="82"/>
      <c r="O4" s="82"/>
      <c r="P4" s="82"/>
      <c r="Q4" s="82"/>
      <c r="R4" s="83"/>
    </row>
    <row r="5" spans="1:18" ht="18.75" customHeight="1" x14ac:dyDescent="0.15">
      <c r="A5" s="416"/>
      <c r="B5" s="417"/>
      <c r="C5" s="417"/>
      <c r="D5" s="398" t="s">
        <v>118</v>
      </c>
      <c r="E5" s="399"/>
      <c r="F5" s="399"/>
      <c r="G5" s="400"/>
      <c r="H5" s="416" t="s">
        <v>117</v>
      </c>
      <c r="I5" s="394"/>
      <c r="J5" s="61"/>
      <c r="K5" s="61"/>
      <c r="M5" s="84" t="s">
        <v>135</v>
      </c>
      <c r="N5" s="82"/>
      <c r="O5" s="82"/>
      <c r="P5" s="82"/>
      <c r="Q5" s="82"/>
      <c r="R5" s="83"/>
    </row>
    <row r="6" spans="1:18" ht="22.5" customHeight="1" x14ac:dyDescent="0.15">
      <c r="A6" s="418"/>
      <c r="B6" s="419"/>
      <c r="C6" s="420"/>
      <c r="D6" s="418"/>
      <c r="E6" s="419"/>
      <c r="F6" s="419"/>
      <c r="G6" s="420"/>
      <c r="H6" s="421"/>
      <c r="I6" s="421"/>
      <c r="J6" s="61"/>
      <c r="K6" s="61"/>
      <c r="M6" s="85"/>
    </row>
    <row r="7" spans="1:18" ht="14.25" customHeight="1" x14ac:dyDescent="0.15">
      <c r="A7" s="416" t="s">
        <v>116</v>
      </c>
      <c r="B7" s="394"/>
      <c r="C7" s="394"/>
      <c r="D7" s="413"/>
      <c r="E7" s="414"/>
      <c r="F7" s="414"/>
      <c r="G7" s="414"/>
      <c r="H7" s="414"/>
      <c r="I7" s="415"/>
      <c r="J7" s="20" t="s">
        <v>115</v>
      </c>
      <c r="M7" s="85"/>
    </row>
    <row r="8" spans="1:18" ht="13.5" customHeight="1" x14ac:dyDescent="0.15">
      <c r="A8" s="394" t="s">
        <v>114</v>
      </c>
      <c r="B8" s="394"/>
      <c r="C8" s="394"/>
      <c r="D8" s="410" t="s">
        <v>113</v>
      </c>
      <c r="E8" s="410"/>
      <c r="F8" s="410"/>
      <c r="G8" s="410"/>
      <c r="H8" s="410"/>
      <c r="I8" s="411"/>
      <c r="M8" s="85"/>
    </row>
    <row r="9" spans="1:18" ht="13.5" customHeight="1" x14ac:dyDescent="0.15">
      <c r="A9" s="394"/>
      <c r="B9" s="394"/>
      <c r="C9" s="394"/>
      <c r="D9" s="60" t="s">
        <v>112</v>
      </c>
      <c r="E9" s="473"/>
      <c r="F9" s="473"/>
      <c r="G9" s="473"/>
      <c r="H9" s="43" t="s">
        <v>111</v>
      </c>
      <c r="I9" s="35"/>
      <c r="J9" s="20" t="s">
        <v>110</v>
      </c>
      <c r="M9" s="86" t="s">
        <v>136</v>
      </c>
    </row>
    <row r="10" spans="1:18" ht="13.5" customHeight="1" x14ac:dyDescent="0.15">
      <c r="A10" s="394"/>
      <c r="B10" s="394"/>
      <c r="C10" s="394"/>
      <c r="D10" s="469" t="s">
        <v>109</v>
      </c>
      <c r="E10" s="470"/>
      <c r="F10" s="470"/>
      <c r="G10" s="43" t="s">
        <v>107</v>
      </c>
      <c r="H10" s="59"/>
      <c r="I10" s="35"/>
      <c r="M10" s="86" t="s">
        <v>137</v>
      </c>
    </row>
    <row r="11" spans="1:18" ht="14.25" customHeight="1" x14ac:dyDescent="0.15">
      <c r="A11" s="394"/>
      <c r="B11" s="394"/>
      <c r="C11" s="394"/>
      <c r="D11" s="471" t="s">
        <v>108</v>
      </c>
      <c r="E11" s="472"/>
      <c r="F11" s="472"/>
      <c r="G11" s="39" t="s">
        <v>107</v>
      </c>
      <c r="H11" s="58"/>
      <c r="I11" s="57"/>
      <c r="M11" s="86" t="s">
        <v>138</v>
      </c>
    </row>
    <row r="12" spans="1:18" ht="13.5" customHeight="1" x14ac:dyDescent="0.15">
      <c r="A12" s="398" t="s">
        <v>106</v>
      </c>
      <c r="B12" s="399"/>
      <c r="C12" s="400"/>
      <c r="D12" s="56" t="s">
        <v>105</v>
      </c>
      <c r="E12" s="404" t="s">
        <v>104</v>
      </c>
      <c r="F12" s="404"/>
      <c r="G12" s="55" t="s">
        <v>103</v>
      </c>
      <c r="H12" s="54" t="s">
        <v>102</v>
      </c>
      <c r="I12" s="53" t="s">
        <v>101</v>
      </c>
      <c r="M12" s="86" t="s">
        <v>139</v>
      </c>
    </row>
    <row r="13" spans="1:18" ht="13.5" customHeight="1" x14ac:dyDescent="0.15">
      <c r="A13" s="475" t="s">
        <v>100</v>
      </c>
      <c r="B13" s="476"/>
      <c r="C13" s="476"/>
      <c r="D13" s="476"/>
      <c r="E13" s="476"/>
      <c r="F13" s="476"/>
      <c r="G13" s="476"/>
      <c r="H13" s="476"/>
      <c r="I13" s="477"/>
      <c r="M13" s="86" t="s">
        <v>140</v>
      </c>
    </row>
    <row r="14" spans="1:18" ht="14.25" customHeight="1" x14ac:dyDescent="0.15">
      <c r="A14" s="52" t="s">
        <v>99</v>
      </c>
      <c r="B14" s="394" t="s">
        <v>98</v>
      </c>
      <c r="C14" s="394"/>
      <c r="D14" s="398"/>
      <c r="E14" s="394" t="s">
        <v>97</v>
      </c>
      <c r="F14" s="394"/>
      <c r="G14" s="52" t="s">
        <v>96</v>
      </c>
      <c r="H14" s="52" t="s">
        <v>95</v>
      </c>
      <c r="I14" s="51" t="s">
        <v>94</v>
      </c>
      <c r="M14" s="85"/>
    </row>
    <row r="15" spans="1:18" ht="13.5" customHeight="1" x14ac:dyDescent="0.15">
      <c r="A15" s="50" t="s">
        <v>92</v>
      </c>
      <c r="B15" s="401" t="s">
        <v>85</v>
      </c>
      <c r="C15" s="401"/>
      <c r="D15" s="401"/>
      <c r="E15" s="402" t="s">
        <v>91</v>
      </c>
      <c r="F15" s="403"/>
      <c r="G15" s="49" t="s">
        <v>90</v>
      </c>
      <c r="H15" s="49" t="s">
        <v>89</v>
      </c>
      <c r="I15" s="35" t="s">
        <v>86</v>
      </c>
      <c r="M15" s="86" t="s">
        <v>141</v>
      </c>
    </row>
    <row r="16" spans="1:18" ht="13.5" customHeight="1" x14ac:dyDescent="0.15">
      <c r="A16" s="474" t="s">
        <v>93</v>
      </c>
      <c r="B16" s="395" t="s">
        <v>85</v>
      </c>
      <c r="C16" s="395"/>
      <c r="D16" s="395"/>
      <c r="E16" s="396"/>
      <c r="F16" s="397"/>
      <c r="G16" s="37" t="str">
        <f t="shared" ref="G16:G25" si="0">IF(H16="","",H16/E16)</f>
        <v/>
      </c>
      <c r="H16" s="36"/>
      <c r="I16" s="35" t="s">
        <v>86</v>
      </c>
      <c r="M16" s="86" t="s">
        <v>142</v>
      </c>
    </row>
    <row r="17" spans="1:13" ht="13.5" customHeight="1" x14ac:dyDescent="0.15">
      <c r="A17" s="474"/>
      <c r="B17" s="395" t="s">
        <v>85</v>
      </c>
      <c r="C17" s="395"/>
      <c r="D17" s="395"/>
      <c r="E17" s="396"/>
      <c r="F17" s="397"/>
      <c r="G17" s="37" t="str">
        <f t="shared" si="0"/>
        <v/>
      </c>
      <c r="H17" s="36"/>
      <c r="I17" s="35" t="s">
        <v>86</v>
      </c>
      <c r="M17" s="86" t="s">
        <v>143</v>
      </c>
    </row>
    <row r="18" spans="1:13" ht="13.5" customHeight="1" x14ac:dyDescent="0.15">
      <c r="A18" s="474"/>
      <c r="B18" s="395" t="s">
        <v>85</v>
      </c>
      <c r="C18" s="395"/>
      <c r="D18" s="395"/>
      <c r="E18" s="396"/>
      <c r="F18" s="397"/>
      <c r="G18" s="37" t="str">
        <f t="shared" si="0"/>
        <v/>
      </c>
      <c r="H18" s="36"/>
      <c r="I18" s="35" t="s">
        <v>86</v>
      </c>
      <c r="M18" s="86" t="s">
        <v>144</v>
      </c>
    </row>
    <row r="19" spans="1:13" ht="13.5" customHeight="1" x14ac:dyDescent="0.15">
      <c r="A19" s="474"/>
      <c r="B19" s="395" t="s">
        <v>85</v>
      </c>
      <c r="C19" s="395"/>
      <c r="D19" s="395"/>
      <c r="E19" s="396" t="s">
        <v>85</v>
      </c>
      <c r="F19" s="397"/>
      <c r="G19" s="37" t="str">
        <f t="shared" si="0"/>
        <v/>
      </c>
      <c r="H19" s="36"/>
      <c r="I19" s="35" t="s">
        <v>86</v>
      </c>
      <c r="M19" s="86" t="s">
        <v>145</v>
      </c>
    </row>
    <row r="20" spans="1:13" x14ac:dyDescent="0.15">
      <c r="A20" s="474"/>
      <c r="B20" s="395" t="s">
        <v>85</v>
      </c>
      <c r="C20" s="395"/>
      <c r="D20" s="395"/>
      <c r="E20" s="396" t="s">
        <v>85</v>
      </c>
      <c r="F20" s="397"/>
      <c r="G20" s="37" t="str">
        <f t="shared" si="0"/>
        <v/>
      </c>
      <c r="H20" s="36"/>
      <c r="I20" s="35" t="s">
        <v>86</v>
      </c>
      <c r="M20" s="86" t="s">
        <v>146</v>
      </c>
    </row>
    <row r="21" spans="1:13" ht="15" customHeight="1" x14ac:dyDescent="0.15">
      <c r="A21" s="474"/>
      <c r="B21" s="395" t="s">
        <v>85</v>
      </c>
      <c r="C21" s="395"/>
      <c r="D21" s="395"/>
      <c r="E21" s="396" t="s">
        <v>85</v>
      </c>
      <c r="F21" s="397"/>
      <c r="G21" s="37" t="str">
        <f t="shared" si="0"/>
        <v/>
      </c>
      <c r="H21" s="36"/>
      <c r="I21" s="35" t="s">
        <v>86</v>
      </c>
      <c r="M21" s="86" t="s">
        <v>147</v>
      </c>
    </row>
    <row r="22" spans="1:13" ht="15" customHeight="1" x14ac:dyDescent="0.15">
      <c r="A22" s="474"/>
      <c r="B22" s="395" t="s">
        <v>85</v>
      </c>
      <c r="C22" s="395"/>
      <c r="D22" s="395"/>
      <c r="E22" s="396" t="s">
        <v>85</v>
      </c>
      <c r="F22" s="397"/>
      <c r="G22" s="37" t="str">
        <f t="shared" si="0"/>
        <v/>
      </c>
      <c r="H22" s="36"/>
      <c r="I22" s="35" t="s">
        <v>86</v>
      </c>
      <c r="M22" s="86" t="s">
        <v>148</v>
      </c>
    </row>
    <row r="23" spans="1:13" ht="15" customHeight="1" x14ac:dyDescent="0.15">
      <c r="A23" s="48"/>
      <c r="B23" s="43"/>
      <c r="C23" s="43"/>
      <c r="D23" s="43"/>
      <c r="E23" s="396" t="s">
        <v>85</v>
      </c>
      <c r="F23" s="397"/>
      <c r="G23" s="37" t="str">
        <f t="shared" si="0"/>
        <v/>
      </c>
      <c r="H23" s="36"/>
      <c r="I23" s="35"/>
      <c r="M23" s="85"/>
    </row>
    <row r="24" spans="1:13" ht="15" customHeight="1" x14ac:dyDescent="0.15">
      <c r="A24" s="48"/>
      <c r="B24" s="43"/>
      <c r="C24" s="43"/>
      <c r="D24" s="43"/>
      <c r="E24" s="396" t="s">
        <v>85</v>
      </c>
      <c r="F24" s="397"/>
      <c r="G24" s="37" t="str">
        <f t="shared" si="0"/>
        <v/>
      </c>
      <c r="H24" s="36"/>
      <c r="I24" s="35"/>
    </row>
    <row r="25" spans="1:13" ht="15" customHeight="1" x14ac:dyDescent="0.15">
      <c r="A25" s="47"/>
      <c r="B25" s="400" t="s">
        <v>84</v>
      </c>
      <c r="C25" s="394"/>
      <c r="D25" s="394"/>
      <c r="E25" s="478" t="str">
        <f>IF(SUM(E16:F24)=0,"",SUM(E16:F24))</f>
        <v/>
      </c>
      <c r="F25" s="478"/>
      <c r="G25" s="33" t="str">
        <f t="shared" si="0"/>
        <v/>
      </c>
      <c r="H25" s="32" t="str">
        <f>IF(SUM(H16:H24)=0,"",SUM(H16:H24))</f>
        <v/>
      </c>
      <c r="I25" s="31"/>
    </row>
    <row r="26" spans="1:13" x14ac:dyDescent="0.15">
      <c r="A26" s="46" t="s">
        <v>92</v>
      </c>
      <c r="B26" s="409" t="s">
        <v>85</v>
      </c>
      <c r="C26" s="410"/>
      <c r="D26" s="411"/>
      <c r="E26" s="479" t="s">
        <v>91</v>
      </c>
      <c r="F26" s="480"/>
      <c r="G26" s="45" t="s">
        <v>90</v>
      </c>
      <c r="H26" s="45" t="s">
        <v>89</v>
      </c>
      <c r="I26" s="35" t="s">
        <v>86</v>
      </c>
      <c r="J26" s="20" t="s">
        <v>88</v>
      </c>
    </row>
    <row r="27" spans="1:13" ht="13.5" customHeight="1" x14ac:dyDescent="0.15">
      <c r="A27" s="468" t="s">
        <v>87</v>
      </c>
      <c r="B27" s="405" t="s">
        <v>85</v>
      </c>
      <c r="C27" s="395"/>
      <c r="D27" s="406"/>
      <c r="E27" s="407" t="s">
        <v>85</v>
      </c>
      <c r="F27" s="408"/>
      <c r="G27" s="37" t="str">
        <f t="shared" ref="G27:G37" si="1">IF(H27="","",H27/E27)</f>
        <v/>
      </c>
      <c r="H27" s="36"/>
      <c r="I27" s="35" t="s">
        <v>86</v>
      </c>
    </row>
    <row r="28" spans="1:13" x14ac:dyDescent="0.15">
      <c r="A28" s="468"/>
      <c r="B28" s="405" t="s">
        <v>85</v>
      </c>
      <c r="C28" s="395"/>
      <c r="D28" s="406"/>
      <c r="E28" s="407"/>
      <c r="F28" s="408"/>
      <c r="G28" s="37" t="str">
        <f t="shared" si="1"/>
        <v/>
      </c>
      <c r="H28" s="36"/>
      <c r="I28" s="35" t="s">
        <v>86</v>
      </c>
    </row>
    <row r="29" spans="1:13" x14ac:dyDescent="0.15">
      <c r="A29" s="468"/>
      <c r="B29" s="405" t="s">
        <v>85</v>
      </c>
      <c r="C29" s="395"/>
      <c r="D29" s="406"/>
      <c r="E29" s="407"/>
      <c r="F29" s="408"/>
      <c r="G29" s="37" t="str">
        <f t="shared" si="1"/>
        <v/>
      </c>
      <c r="H29" s="36"/>
      <c r="I29" s="35" t="s">
        <v>86</v>
      </c>
    </row>
    <row r="30" spans="1:13" x14ac:dyDescent="0.15">
      <c r="A30" s="468"/>
      <c r="B30" s="405" t="s">
        <v>85</v>
      </c>
      <c r="C30" s="395"/>
      <c r="D30" s="406"/>
      <c r="E30" s="407"/>
      <c r="F30" s="408"/>
      <c r="G30" s="37" t="str">
        <f t="shared" si="1"/>
        <v/>
      </c>
      <c r="H30" s="36"/>
      <c r="I30" s="35" t="s">
        <v>86</v>
      </c>
    </row>
    <row r="31" spans="1:13" x14ac:dyDescent="0.15">
      <c r="A31" s="468"/>
      <c r="B31" s="405" t="s">
        <v>85</v>
      </c>
      <c r="C31" s="395"/>
      <c r="D31" s="406"/>
      <c r="E31" s="407" t="s">
        <v>85</v>
      </c>
      <c r="F31" s="408"/>
      <c r="G31" s="37" t="str">
        <f t="shared" si="1"/>
        <v/>
      </c>
      <c r="H31" s="36"/>
      <c r="I31" s="35" t="s">
        <v>86</v>
      </c>
    </row>
    <row r="32" spans="1:13" x14ac:dyDescent="0.15">
      <c r="A32" s="468"/>
      <c r="B32" s="405" t="s">
        <v>85</v>
      </c>
      <c r="C32" s="395"/>
      <c r="D32" s="406"/>
      <c r="E32" s="407" t="s">
        <v>85</v>
      </c>
      <c r="F32" s="408"/>
      <c r="G32" s="37" t="str">
        <f t="shared" si="1"/>
        <v/>
      </c>
      <c r="H32" s="36"/>
      <c r="I32" s="35" t="s">
        <v>86</v>
      </c>
    </row>
    <row r="33" spans="1:10" x14ac:dyDescent="0.15">
      <c r="A33" s="468"/>
      <c r="B33" s="405" t="s">
        <v>85</v>
      </c>
      <c r="C33" s="395"/>
      <c r="D33" s="406"/>
      <c r="E33" s="407" t="s">
        <v>85</v>
      </c>
      <c r="F33" s="408"/>
      <c r="G33" s="37" t="str">
        <f t="shared" si="1"/>
        <v/>
      </c>
      <c r="H33" s="36"/>
      <c r="I33" s="35" t="s">
        <v>86</v>
      </c>
    </row>
    <row r="34" spans="1:10" x14ac:dyDescent="0.15">
      <c r="A34" s="41"/>
      <c r="B34" s="44"/>
      <c r="C34" s="43"/>
      <c r="D34" s="42"/>
      <c r="E34" s="407" t="s">
        <v>85</v>
      </c>
      <c r="F34" s="408"/>
      <c r="G34" s="37" t="str">
        <f t="shared" si="1"/>
        <v/>
      </c>
      <c r="H34" s="36"/>
      <c r="I34" s="35"/>
    </row>
    <row r="35" spans="1:10" x14ac:dyDescent="0.15">
      <c r="A35" s="41"/>
      <c r="B35" s="40"/>
      <c r="C35" s="39"/>
      <c r="D35" s="38"/>
      <c r="E35" s="407" t="s">
        <v>85</v>
      </c>
      <c r="F35" s="408"/>
      <c r="G35" s="37" t="str">
        <f t="shared" si="1"/>
        <v/>
      </c>
      <c r="H35" s="36"/>
      <c r="I35" s="35"/>
    </row>
    <row r="36" spans="1:10" ht="15" customHeight="1" x14ac:dyDescent="0.15">
      <c r="A36" s="34"/>
      <c r="B36" s="429" t="s">
        <v>84</v>
      </c>
      <c r="C36" s="429"/>
      <c r="D36" s="429"/>
      <c r="E36" s="430" t="str">
        <f>IF(SUM(E27:F35)=0,"",SUM(E27:F35))</f>
        <v/>
      </c>
      <c r="F36" s="430"/>
      <c r="G36" s="33" t="str">
        <f t="shared" si="1"/>
        <v/>
      </c>
      <c r="H36" s="32" t="str">
        <f>IF(SUM(H27:H35)=0,"",SUM(H27:H35))</f>
        <v/>
      </c>
      <c r="I36" s="31"/>
    </row>
    <row r="37" spans="1:10" ht="15" customHeight="1" x14ac:dyDescent="0.15">
      <c r="A37" s="416" t="s">
        <v>83</v>
      </c>
      <c r="B37" s="416"/>
      <c r="C37" s="416"/>
      <c r="D37" s="416"/>
      <c r="E37" s="443" t="str">
        <f>IF(E36="",E25,E25+E36)</f>
        <v/>
      </c>
      <c r="F37" s="444"/>
      <c r="G37" s="30" t="str">
        <f t="shared" si="1"/>
        <v/>
      </c>
      <c r="H37" s="29" t="str">
        <f>IF(H36="",H25,H25+H36)</f>
        <v/>
      </c>
      <c r="I37" s="28"/>
    </row>
    <row r="38" spans="1:10" hidden="1" x14ac:dyDescent="0.15">
      <c r="A38" s="445" t="s">
        <v>82</v>
      </c>
      <c r="B38" s="445"/>
      <c r="C38" s="445"/>
      <c r="D38" s="445"/>
      <c r="E38" s="445"/>
      <c r="F38" s="445"/>
      <c r="G38" s="445"/>
      <c r="H38" s="445"/>
      <c r="I38" s="445"/>
    </row>
    <row r="39" spans="1:10" hidden="1" x14ac:dyDescent="0.15">
      <c r="A39" s="416" t="s">
        <v>81</v>
      </c>
      <c r="B39" s="416"/>
      <c r="C39" s="416"/>
      <c r="D39" s="416"/>
      <c r="E39" s="416" t="s">
        <v>80</v>
      </c>
      <c r="F39" s="416"/>
      <c r="G39" s="416"/>
      <c r="H39" s="416" t="s">
        <v>79</v>
      </c>
      <c r="I39" s="416"/>
    </row>
    <row r="40" spans="1:10" ht="13.5" hidden="1" customHeight="1" x14ac:dyDescent="0.15">
      <c r="A40" s="431"/>
      <c r="B40" s="432"/>
      <c r="C40" s="432"/>
      <c r="D40" s="433"/>
      <c r="E40" s="434" t="s">
        <v>78</v>
      </c>
      <c r="F40" s="435"/>
      <c r="G40" s="436"/>
      <c r="H40" s="431" t="s">
        <v>77</v>
      </c>
      <c r="I40" s="433"/>
    </row>
    <row r="41" spans="1:10" ht="13.5" hidden="1" customHeight="1" x14ac:dyDescent="0.15">
      <c r="A41" s="437" t="s">
        <v>76</v>
      </c>
      <c r="B41" s="438"/>
      <c r="C41" s="438"/>
      <c r="D41" s="439"/>
      <c r="E41" s="440" t="str">
        <f>IF(E42="","",E42+E43)</f>
        <v/>
      </c>
      <c r="F41" s="441"/>
      <c r="G41" s="442"/>
      <c r="H41" s="422"/>
      <c r="I41" s="423"/>
      <c r="J41" s="20" t="s">
        <v>75</v>
      </c>
    </row>
    <row r="42" spans="1:10" ht="13.5" hidden="1" customHeight="1" x14ac:dyDescent="0.15">
      <c r="A42" s="437" t="s">
        <v>74</v>
      </c>
      <c r="B42" s="438"/>
      <c r="C42" s="438"/>
      <c r="D42" s="439"/>
      <c r="E42" s="424"/>
      <c r="F42" s="425"/>
      <c r="G42" s="426"/>
      <c r="H42" s="427"/>
      <c r="I42" s="428"/>
    </row>
    <row r="43" spans="1:10" ht="13.5" hidden="1" customHeight="1" x14ac:dyDescent="0.15">
      <c r="A43" s="437" t="s">
        <v>73</v>
      </c>
      <c r="B43" s="438"/>
      <c r="C43" s="438"/>
      <c r="D43" s="439"/>
      <c r="E43" s="424"/>
      <c r="F43" s="425"/>
      <c r="G43" s="426"/>
      <c r="H43" s="427"/>
      <c r="I43" s="428"/>
    </row>
    <row r="44" spans="1:10" ht="13.5" hidden="1" customHeight="1" x14ac:dyDescent="0.15">
      <c r="A44" s="437" t="s">
        <v>72</v>
      </c>
      <c r="B44" s="438"/>
      <c r="C44" s="438"/>
      <c r="D44" s="439"/>
      <c r="E44" s="424"/>
      <c r="F44" s="425"/>
      <c r="G44" s="426"/>
      <c r="H44" s="427"/>
      <c r="I44" s="428"/>
    </row>
    <row r="45" spans="1:10" ht="13.5" hidden="1" customHeight="1" x14ac:dyDescent="0.15">
      <c r="A45" s="437" t="s">
        <v>71</v>
      </c>
      <c r="B45" s="438"/>
      <c r="C45" s="438"/>
      <c r="D45" s="439"/>
      <c r="E45" s="424"/>
      <c r="F45" s="425"/>
      <c r="G45" s="426"/>
      <c r="H45" s="427"/>
      <c r="I45" s="428"/>
    </row>
    <row r="46" spans="1:10" ht="13.5" hidden="1" customHeight="1" x14ac:dyDescent="0.15">
      <c r="A46" s="437" t="s">
        <v>70</v>
      </c>
      <c r="B46" s="438"/>
      <c r="C46" s="438"/>
      <c r="D46" s="439"/>
      <c r="E46" s="424"/>
      <c r="F46" s="425"/>
      <c r="G46" s="426"/>
      <c r="H46" s="427"/>
      <c r="I46" s="428"/>
    </row>
    <row r="47" spans="1:10" ht="13.5" hidden="1" customHeight="1" x14ac:dyDescent="0.15">
      <c r="A47" s="27"/>
      <c r="B47" s="26"/>
      <c r="C47" s="26"/>
      <c r="D47" s="25"/>
      <c r="E47" s="23"/>
      <c r="F47" s="24"/>
      <c r="G47" s="22"/>
      <c r="H47" s="23"/>
      <c r="I47" s="22"/>
    </row>
    <row r="48" spans="1:10" ht="15" customHeight="1" x14ac:dyDescent="0.15">
      <c r="A48" s="416" t="s">
        <v>69</v>
      </c>
      <c r="B48" s="416"/>
      <c r="C48" s="416"/>
      <c r="D48" s="416"/>
      <c r="E48" s="456" t="str">
        <f>IF(E42="","",SUM(E41+E44+E45+E46))</f>
        <v/>
      </c>
      <c r="F48" s="457"/>
      <c r="G48" s="458"/>
      <c r="H48" s="466" t="str">
        <f>IF(H37=E48,"","←【確認】財源内訳の合計と事業費の合計が不一致")</f>
        <v/>
      </c>
      <c r="I48" s="467"/>
      <c r="J48" s="20" t="s">
        <v>68</v>
      </c>
    </row>
    <row r="49" spans="1:10" ht="13.5" customHeight="1" x14ac:dyDescent="0.15">
      <c r="A49" s="462" t="s">
        <v>67</v>
      </c>
      <c r="B49" s="463"/>
      <c r="C49" s="463"/>
      <c r="D49" s="463"/>
      <c r="E49" s="463"/>
      <c r="F49" s="463"/>
      <c r="G49" s="463"/>
      <c r="H49" s="464"/>
      <c r="I49" s="465"/>
      <c r="J49" s="20" t="s">
        <v>66</v>
      </c>
    </row>
    <row r="50" spans="1:10" ht="13.5" customHeight="1" x14ac:dyDescent="0.15">
      <c r="A50" s="460" t="s">
        <v>65</v>
      </c>
      <c r="B50" s="461"/>
      <c r="C50" s="461"/>
      <c r="D50" s="461"/>
      <c r="E50" s="461"/>
      <c r="F50" s="461"/>
      <c r="G50" s="461"/>
      <c r="H50" s="461"/>
      <c r="I50" s="461"/>
    </row>
    <row r="51" spans="1:10" x14ac:dyDescent="0.15">
      <c r="A51" s="446"/>
      <c r="B51" s="447"/>
      <c r="C51" s="447"/>
      <c r="D51" s="447"/>
      <c r="E51" s="447"/>
      <c r="F51" s="447"/>
      <c r="G51" s="447"/>
      <c r="H51" s="447"/>
      <c r="I51" s="448"/>
    </row>
    <row r="52" spans="1:10" x14ac:dyDescent="0.15">
      <c r="A52" s="449"/>
      <c r="B52" s="450"/>
      <c r="C52" s="450"/>
      <c r="D52" s="450"/>
      <c r="E52" s="450"/>
      <c r="F52" s="450"/>
      <c r="G52" s="450"/>
      <c r="H52" s="450"/>
      <c r="I52" s="451"/>
    </row>
    <row r="53" spans="1:10" x14ac:dyDescent="0.15">
      <c r="A53" s="449"/>
      <c r="B53" s="450"/>
      <c r="C53" s="450"/>
      <c r="D53" s="450"/>
      <c r="E53" s="450"/>
      <c r="F53" s="450"/>
      <c r="G53" s="450"/>
      <c r="H53" s="450"/>
      <c r="I53" s="451"/>
    </row>
    <row r="54" spans="1:10" x14ac:dyDescent="0.15">
      <c r="A54" s="452"/>
      <c r="B54" s="453"/>
      <c r="C54" s="453"/>
      <c r="D54" s="453"/>
      <c r="E54" s="453"/>
      <c r="F54" s="453"/>
      <c r="G54" s="453"/>
      <c r="H54" s="453"/>
      <c r="I54" s="454"/>
    </row>
    <row r="55" spans="1:10" ht="14.25" customHeight="1" x14ac:dyDescent="0.15">
      <c r="A55" s="459"/>
      <c r="B55" s="459"/>
      <c r="C55" s="459"/>
      <c r="D55" s="459"/>
      <c r="E55" s="455"/>
      <c r="F55" s="455"/>
      <c r="G55" s="455"/>
      <c r="H55" s="455"/>
      <c r="I55" s="455"/>
    </row>
    <row r="56" spans="1:10" x14ac:dyDescent="0.15">
      <c r="A56" s="21" t="s">
        <v>64</v>
      </c>
      <c r="B56" s="21"/>
    </row>
    <row r="57" spans="1:10" ht="25.5" customHeight="1" x14ac:dyDescent="0.15">
      <c r="A57" s="393" t="s">
        <v>222</v>
      </c>
      <c r="B57" s="393"/>
      <c r="C57" s="393"/>
      <c r="D57" s="393"/>
      <c r="E57" s="393"/>
      <c r="F57" s="393"/>
      <c r="G57" s="393"/>
      <c r="H57" s="393"/>
      <c r="I57" s="393"/>
    </row>
  </sheetData>
  <mergeCells count="101">
    <mergeCell ref="B30:D30"/>
    <mergeCell ref="E30:F30"/>
    <mergeCell ref="B31:D31"/>
    <mergeCell ref="E31:F31"/>
    <mergeCell ref="A27:A33"/>
    <mergeCell ref="D10:F10"/>
    <mergeCell ref="D11:F11"/>
    <mergeCell ref="D8:I8"/>
    <mergeCell ref="E9:G9"/>
    <mergeCell ref="A16:A22"/>
    <mergeCell ref="B16:D16"/>
    <mergeCell ref="E16:F16"/>
    <mergeCell ref="B17:D17"/>
    <mergeCell ref="E17:F17"/>
    <mergeCell ref="E29:F29"/>
    <mergeCell ref="A13:I13"/>
    <mergeCell ref="B22:D22"/>
    <mergeCell ref="E22:F22"/>
    <mergeCell ref="B18:D18"/>
    <mergeCell ref="E18:F18"/>
    <mergeCell ref="E25:F25"/>
    <mergeCell ref="E26:F26"/>
    <mergeCell ref="B27:D27"/>
    <mergeCell ref="E27:F27"/>
    <mergeCell ref="A51:I54"/>
    <mergeCell ref="E55:G55"/>
    <mergeCell ref="H55:I55"/>
    <mergeCell ref="A43:D43"/>
    <mergeCell ref="A44:D44"/>
    <mergeCell ref="A45:D45"/>
    <mergeCell ref="A48:D48"/>
    <mergeCell ref="A46:D46"/>
    <mergeCell ref="E48:G48"/>
    <mergeCell ref="A55:D55"/>
    <mergeCell ref="A50:I50"/>
    <mergeCell ref="E46:G46"/>
    <mergeCell ref="A49:G49"/>
    <mergeCell ref="H49:I49"/>
    <mergeCell ref="H48:I48"/>
    <mergeCell ref="E43:G43"/>
    <mergeCell ref="H43:I43"/>
    <mergeCell ref="E44:G44"/>
    <mergeCell ref="H44:I44"/>
    <mergeCell ref="H45:I45"/>
    <mergeCell ref="H41:I41"/>
    <mergeCell ref="E42:G42"/>
    <mergeCell ref="H42:I42"/>
    <mergeCell ref="H46:I46"/>
    <mergeCell ref="E45:G45"/>
    <mergeCell ref="B36:D36"/>
    <mergeCell ref="E36:F36"/>
    <mergeCell ref="A40:D40"/>
    <mergeCell ref="E40:G40"/>
    <mergeCell ref="A41:D41"/>
    <mergeCell ref="A39:D39"/>
    <mergeCell ref="E39:G39"/>
    <mergeCell ref="A42:D42"/>
    <mergeCell ref="E41:G41"/>
    <mergeCell ref="H40:I40"/>
    <mergeCell ref="A37:D37"/>
    <mergeCell ref="E37:F37"/>
    <mergeCell ref="A38:I38"/>
    <mergeCell ref="H39:I39"/>
    <mergeCell ref="B28:D28"/>
    <mergeCell ref="E28:F28"/>
    <mergeCell ref="B29:D29"/>
    <mergeCell ref="A2:I2"/>
    <mergeCell ref="A4:C4"/>
    <mergeCell ref="D4:I4"/>
    <mergeCell ref="A5:C5"/>
    <mergeCell ref="A6:C6"/>
    <mergeCell ref="D5:G5"/>
    <mergeCell ref="H5:I5"/>
    <mergeCell ref="H6:I6"/>
    <mergeCell ref="D6:G6"/>
    <mergeCell ref="D7:I7"/>
    <mergeCell ref="A7:C7"/>
    <mergeCell ref="A57:I57"/>
    <mergeCell ref="A8:C11"/>
    <mergeCell ref="B20:D20"/>
    <mergeCell ref="E20:F20"/>
    <mergeCell ref="B21:D21"/>
    <mergeCell ref="E21:F21"/>
    <mergeCell ref="B19:D19"/>
    <mergeCell ref="E19:F19"/>
    <mergeCell ref="A12:C12"/>
    <mergeCell ref="B15:D15"/>
    <mergeCell ref="E15:F15"/>
    <mergeCell ref="B14:D14"/>
    <mergeCell ref="E14:F14"/>
    <mergeCell ref="E12:F12"/>
    <mergeCell ref="B33:D33"/>
    <mergeCell ref="E33:F33"/>
    <mergeCell ref="E35:F35"/>
    <mergeCell ref="B25:D25"/>
    <mergeCell ref="E23:F23"/>
    <mergeCell ref="E24:F24"/>
    <mergeCell ref="E34:F34"/>
    <mergeCell ref="E32:F32"/>
    <mergeCell ref="B32:D32"/>
    <mergeCell ref="B26:D26"/>
  </mergeCells>
  <phoneticPr fontId="11"/>
  <dataValidations count="4">
    <dataValidation type="list" allowBlank="1" showInputMessage="1" showErrorMessage="1" sqref="H49" xr:uid="{00000000-0002-0000-0300-000000000000}">
      <formula1>"有,無"</formula1>
    </dataValidation>
    <dataValidation type="list" allowBlank="1" showInputMessage="1" showErrorMessage="1" sqref="D4:I4" xr:uid="{C4725D26-0508-4B97-B998-45972A5400B0}">
      <formula1>$M$4:$M$5</formula1>
    </dataValidation>
    <dataValidation type="list" allowBlank="1" showInputMessage="1" showErrorMessage="1" sqref="D7:I7" xr:uid="{F0FBE94E-3869-413E-B5AB-E9F9DD10D38A}">
      <formula1>$M$9:$M$13</formula1>
    </dataValidation>
    <dataValidation type="list" allowBlank="1" showInputMessage="1" showErrorMessage="1" sqref="E9:G9" xr:uid="{AE6ECCF3-C837-4084-9C12-7829E5E11A67}">
      <formula1>$M$15:$M$22</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1831-7F0C-490B-9D9F-EE2B9EB50C3F}">
  <sheetPr>
    <tabColor rgb="FF92D050"/>
    <pageSetUpPr fitToPage="1"/>
  </sheetPr>
  <dimension ref="A1:K58"/>
  <sheetViews>
    <sheetView view="pageBreakPreview" zoomScaleNormal="100" zoomScaleSheetLayoutView="100" workbookViewId="0">
      <selection activeCell="A2" sqref="A2:I2"/>
    </sheetView>
  </sheetViews>
  <sheetFormatPr defaultColWidth="9" defaultRowHeight="20.100000000000001" customHeight="1" x14ac:dyDescent="0.15"/>
  <cols>
    <col min="1" max="1" width="0.875" style="62" customWidth="1"/>
    <col min="2" max="2" width="24.75" style="62" customWidth="1"/>
    <col min="3" max="9" width="13" style="62" customWidth="1"/>
    <col min="10" max="10" width="1.375" style="62" customWidth="1"/>
    <col min="11" max="16384" width="9" style="62"/>
  </cols>
  <sheetData>
    <row r="1" spans="2:11" ht="14.25" x14ac:dyDescent="0.15">
      <c r="B1" s="13" t="s">
        <v>56</v>
      </c>
    </row>
    <row r="2" spans="2:11" ht="13.5" x14ac:dyDescent="0.15"/>
    <row r="3" spans="2:11" ht="13.5" x14ac:dyDescent="0.15">
      <c r="D3" s="236"/>
      <c r="E3" s="237" t="s">
        <v>297</v>
      </c>
      <c r="F3" s="108"/>
      <c r="G3" s="108"/>
      <c r="H3" s="108"/>
      <c r="I3" s="108"/>
      <c r="J3" s="108"/>
      <c r="K3" s="108"/>
    </row>
    <row r="4" spans="2:11" ht="13.5" x14ac:dyDescent="0.15"/>
    <row r="5" spans="2:11" ht="17.25" customHeight="1" x14ac:dyDescent="0.15">
      <c r="B5" s="63" t="s">
        <v>120</v>
      </c>
      <c r="C5" s="497"/>
      <c r="D5" s="497"/>
      <c r="E5" s="497"/>
      <c r="F5" s="497"/>
      <c r="G5" s="497"/>
      <c r="H5" s="497"/>
      <c r="I5" s="497"/>
    </row>
    <row r="6" spans="2:11" ht="17.25" customHeight="1" x14ac:dyDescent="0.15">
      <c r="B6" s="63" t="s">
        <v>121</v>
      </c>
      <c r="C6" s="497"/>
      <c r="D6" s="497"/>
      <c r="E6" s="497"/>
      <c r="F6" s="497"/>
      <c r="G6" s="497"/>
      <c r="H6" s="497"/>
      <c r="I6" s="497"/>
    </row>
    <row r="7" spans="2:11" ht="17.25" customHeight="1" x14ac:dyDescent="0.15">
      <c r="B7" s="63" t="s">
        <v>277</v>
      </c>
      <c r="C7" s="497"/>
      <c r="D7" s="497"/>
      <c r="E7" s="497"/>
      <c r="F7" s="497"/>
      <c r="G7" s="497"/>
      <c r="H7" s="497"/>
      <c r="I7" s="497"/>
    </row>
    <row r="8" spans="2:11" ht="17.25" customHeight="1" x14ac:dyDescent="0.15">
      <c r="B8" s="63"/>
      <c r="C8" s="63"/>
      <c r="D8" s="63"/>
      <c r="E8" s="63"/>
      <c r="F8" s="63"/>
      <c r="G8" s="63"/>
      <c r="H8" s="63"/>
      <c r="I8" s="63"/>
    </row>
    <row r="9" spans="2:11" ht="7.5" customHeight="1" thickBot="1" x14ac:dyDescent="0.2"/>
    <row r="10" spans="2:11" ht="13.5" x14ac:dyDescent="0.15">
      <c r="B10" s="64" t="s">
        <v>122</v>
      </c>
      <c r="C10" s="65" t="s">
        <v>123</v>
      </c>
      <c r="D10" s="65" t="s">
        <v>124</v>
      </c>
      <c r="E10" s="65" t="s">
        <v>125</v>
      </c>
      <c r="F10" s="66" t="s">
        <v>126</v>
      </c>
      <c r="G10" s="66" t="s">
        <v>80</v>
      </c>
      <c r="H10" s="65" t="s">
        <v>127</v>
      </c>
      <c r="I10" s="67" t="s">
        <v>79</v>
      </c>
    </row>
    <row r="11" spans="2:11" ht="13.5" x14ac:dyDescent="0.15">
      <c r="B11" s="68" t="s">
        <v>128</v>
      </c>
      <c r="C11" s="69"/>
      <c r="D11" s="69"/>
      <c r="E11" s="69"/>
      <c r="F11" s="70" t="s">
        <v>129</v>
      </c>
      <c r="G11" s="71" t="s">
        <v>129</v>
      </c>
      <c r="H11" s="69"/>
      <c r="I11" s="72"/>
    </row>
    <row r="12" spans="2:11" ht="13.5" x14ac:dyDescent="0.15">
      <c r="B12" s="73"/>
      <c r="C12" s="74"/>
      <c r="D12" s="74"/>
      <c r="E12" s="74"/>
      <c r="F12" s="75"/>
      <c r="G12" s="76">
        <f>F12*E12</f>
        <v>0</v>
      </c>
      <c r="H12" s="74"/>
      <c r="I12" s="77"/>
    </row>
    <row r="13" spans="2:11" ht="13.5" x14ac:dyDescent="0.15">
      <c r="B13" s="73"/>
      <c r="C13" s="74"/>
      <c r="D13" s="74"/>
      <c r="E13" s="74"/>
      <c r="F13" s="75"/>
      <c r="G13" s="76">
        <f t="shared" ref="G13:G18" si="0">F13*E13</f>
        <v>0</v>
      </c>
      <c r="H13" s="74"/>
      <c r="I13" s="77"/>
    </row>
    <row r="14" spans="2:11" ht="13.5" x14ac:dyDescent="0.15">
      <c r="B14" s="73"/>
      <c r="C14" s="74"/>
      <c r="D14" s="74"/>
      <c r="E14" s="74"/>
      <c r="F14" s="75"/>
      <c r="G14" s="76">
        <f t="shared" si="0"/>
        <v>0</v>
      </c>
      <c r="H14" s="74"/>
      <c r="I14" s="77"/>
    </row>
    <row r="15" spans="2:11" ht="13.5" x14ac:dyDescent="0.15">
      <c r="B15" s="73"/>
      <c r="C15" s="74"/>
      <c r="D15" s="74"/>
      <c r="E15" s="74"/>
      <c r="F15" s="75"/>
      <c r="G15" s="76">
        <f t="shared" si="0"/>
        <v>0</v>
      </c>
      <c r="H15" s="74"/>
      <c r="I15" s="77"/>
    </row>
    <row r="16" spans="2:11" ht="13.5" x14ac:dyDescent="0.15">
      <c r="B16" s="73"/>
      <c r="C16" s="74"/>
      <c r="D16" s="74"/>
      <c r="E16" s="74"/>
      <c r="F16" s="75"/>
      <c r="G16" s="76">
        <f t="shared" si="0"/>
        <v>0</v>
      </c>
      <c r="H16" s="74"/>
      <c r="I16" s="77"/>
    </row>
    <row r="17" spans="1:9" ht="13.5" x14ac:dyDescent="0.15">
      <c r="B17" s="73"/>
      <c r="C17" s="74"/>
      <c r="D17" s="74"/>
      <c r="E17" s="74"/>
      <c r="F17" s="75"/>
      <c r="G17" s="76">
        <f t="shared" si="0"/>
        <v>0</v>
      </c>
      <c r="H17" s="74"/>
      <c r="I17" s="77"/>
    </row>
    <row r="18" spans="1:9" ht="13.5" x14ac:dyDescent="0.15">
      <c r="B18" s="73"/>
      <c r="C18" s="74"/>
      <c r="D18" s="74"/>
      <c r="E18" s="74"/>
      <c r="F18" s="75"/>
      <c r="G18" s="76">
        <f t="shared" si="0"/>
        <v>0</v>
      </c>
      <c r="H18" s="74"/>
      <c r="I18" s="77"/>
    </row>
    <row r="19" spans="1:9" ht="13.5" x14ac:dyDescent="0.15">
      <c r="B19" s="494" t="s">
        <v>130</v>
      </c>
      <c r="C19" s="483" t="s">
        <v>131</v>
      </c>
      <c r="D19" s="483" t="s">
        <v>131</v>
      </c>
      <c r="E19" s="483" t="s">
        <v>131</v>
      </c>
      <c r="F19" s="485" t="s">
        <v>131</v>
      </c>
      <c r="G19" s="498">
        <f>SUM(G12:G18)</f>
        <v>0</v>
      </c>
      <c r="H19" s="483" t="s">
        <v>131</v>
      </c>
      <c r="I19" s="490" t="s">
        <v>131</v>
      </c>
    </row>
    <row r="20" spans="1:9" ht="13.5" x14ac:dyDescent="0.15">
      <c r="B20" s="495"/>
      <c r="C20" s="489"/>
      <c r="D20" s="489"/>
      <c r="E20" s="489"/>
      <c r="F20" s="496"/>
      <c r="G20" s="499"/>
      <c r="H20" s="489"/>
      <c r="I20" s="491"/>
    </row>
    <row r="21" spans="1:9" ht="13.5" x14ac:dyDescent="0.15">
      <c r="B21" s="68" t="s">
        <v>132</v>
      </c>
      <c r="C21" s="69"/>
      <c r="D21" s="69"/>
      <c r="E21" s="69"/>
      <c r="F21" s="78" t="s">
        <v>129</v>
      </c>
      <c r="G21" s="79" t="s">
        <v>3</v>
      </c>
      <c r="H21" s="69"/>
      <c r="I21" s="72"/>
    </row>
    <row r="22" spans="1:9" ht="13.5" x14ac:dyDescent="0.15">
      <c r="B22" s="73"/>
      <c r="C22" s="74"/>
      <c r="D22" s="74"/>
      <c r="E22" s="74"/>
      <c r="F22" s="75"/>
      <c r="G22" s="76">
        <f>F22*E22</f>
        <v>0</v>
      </c>
      <c r="H22" s="74"/>
      <c r="I22" s="77"/>
    </row>
    <row r="23" spans="1:9" ht="13.5" x14ac:dyDescent="0.15">
      <c r="B23" s="73"/>
      <c r="C23" s="74"/>
      <c r="D23" s="74"/>
      <c r="E23" s="74"/>
      <c r="F23" s="75"/>
      <c r="G23" s="76">
        <f>F23*E23</f>
        <v>0</v>
      </c>
      <c r="H23" s="74"/>
      <c r="I23" s="77"/>
    </row>
    <row r="24" spans="1:9" ht="13.5" x14ac:dyDescent="0.15">
      <c r="B24" s="73"/>
      <c r="C24" s="74"/>
      <c r="D24" s="74"/>
      <c r="E24" s="74"/>
      <c r="F24" s="75"/>
      <c r="G24" s="76">
        <f>F24*E24</f>
        <v>0</v>
      </c>
      <c r="H24" s="74"/>
      <c r="I24" s="77"/>
    </row>
    <row r="25" spans="1:9" ht="13.5" x14ac:dyDescent="0.15">
      <c r="B25" s="73"/>
      <c r="C25" s="74"/>
      <c r="D25" s="74"/>
      <c r="E25" s="74"/>
      <c r="F25" s="80"/>
      <c r="G25" s="76">
        <f>F25*E25</f>
        <v>0</v>
      </c>
      <c r="H25" s="74"/>
      <c r="I25" s="77"/>
    </row>
    <row r="26" spans="1:9" ht="13.5" x14ac:dyDescent="0.15">
      <c r="B26" s="73"/>
      <c r="C26" s="74"/>
      <c r="D26" s="74"/>
      <c r="E26" s="74"/>
      <c r="F26" s="75"/>
      <c r="G26" s="76">
        <f>F26*E26</f>
        <v>0</v>
      </c>
      <c r="H26" s="74"/>
      <c r="I26" s="77"/>
    </row>
    <row r="27" spans="1:9" ht="13.5" x14ac:dyDescent="0.15">
      <c r="A27" s="81"/>
      <c r="B27" s="494" t="s">
        <v>130</v>
      </c>
      <c r="C27" s="483" t="s">
        <v>131</v>
      </c>
      <c r="D27" s="483" t="s">
        <v>131</v>
      </c>
      <c r="E27" s="483" t="s">
        <v>131</v>
      </c>
      <c r="F27" s="485" t="s">
        <v>131</v>
      </c>
      <c r="G27" s="487">
        <f>SUM(G22:G26)</f>
        <v>0</v>
      </c>
      <c r="H27" s="483" t="s">
        <v>131</v>
      </c>
      <c r="I27" s="490" t="s">
        <v>131</v>
      </c>
    </row>
    <row r="28" spans="1:9" ht="13.5" x14ac:dyDescent="0.15">
      <c r="A28" s="81"/>
      <c r="B28" s="495"/>
      <c r="C28" s="489"/>
      <c r="D28" s="489"/>
      <c r="E28" s="489"/>
      <c r="F28" s="496"/>
      <c r="G28" s="488"/>
      <c r="H28" s="489"/>
      <c r="I28" s="491"/>
    </row>
    <row r="29" spans="1:9" ht="13.5" x14ac:dyDescent="0.15">
      <c r="B29" s="481" t="s">
        <v>133</v>
      </c>
      <c r="C29" s="483" t="s">
        <v>131</v>
      </c>
      <c r="D29" s="483" t="s">
        <v>131</v>
      </c>
      <c r="E29" s="483" t="s">
        <v>131</v>
      </c>
      <c r="F29" s="485" t="s">
        <v>131</v>
      </c>
      <c r="G29" s="487">
        <f>SUM(G19,G27)</f>
        <v>0</v>
      </c>
      <c r="H29" s="483" t="s">
        <v>131</v>
      </c>
      <c r="I29" s="490" t="s">
        <v>131</v>
      </c>
    </row>
    <row r="30" spans="1:9" ht="14.25" thickBot="1" x14ac:dyDescent="0.2">
      <c r="B30" s="482"/>
      <c r="C30" s="484"/>
      <c r="D30" s="484"/>
      <c r="E30" s="484"/>
      <c r="F30" s="486"/>
      <c r="G30" s="493"/>
      <c r="H30" s="484"/>
      <c r="I30" s="492"/>
    </row>
    <row r="31" spans="1:9" ht="7.5" customHeight="1" x14ac:dyDescent="0.15"/>
    <row r="32" spans="1:9" ht="13.5" x14ac:dyDescent="0.15"/>
    <row r="33" ht="13.5" x14ac:dyDescent="0.15"/>
    <row r="34" ht="13.5" x14ac:dyDescent="0.15"/>
    <row r="35" ht="13.5" x14ac:dyDescent="0.15"/>
    <row r="36" ht="13.5" x14ac:dyDescent="0.15"/>
    <row r="37" ht="13.5" x14ac:dyDescent="0.15"/>
    <row r="38" ht="13.5" x14ac:dyDescent="0.15"/>
    <row r="39" ht="13.5" x14ac:dyDescent="0.15"/>
    <row r="40" ht="13.5" x14ac:dyDescent="0.15"/>
    <row r="41" ht="13.5" x14ac:dyDescent="0.15"/>
    <row r="42" ht="13.5" x14ac:dyDescent="0.15"/>
    <row r="43" ht="13.5" x14ac:dyDescent="0.15"/>
    <row r="44" ht="13.5" x14ac:dyDescent="0.15"/>
    <row r="45" ht="13.5" x14ac:dyDescent="0.15"/>
    <row r="46" ht="13.5" x14ac:dyDescent="0.15"/>
    <row r="47" ht="13.5" x14ac:dyDescent="0.15"/>
    <row r="48" ht="13.5" x14ac:dyDescent="0.15"/>
    <row r="49" ht="13.5" x14ac:dyDescent="0.15"/>
    <row r="50" ht="13.5" x14ac:dyDescent="0.15"/>
    <row r="51" ht="13.5" x14ac:dyDescent="0.15"/>
    <row r="52" ht="13.5" x14ac:dyDescent="0.15"/>
    <row r="53" ht="13.5" x14ac:dyDescent="0.15"/>
    <row r="54" ht="13.5" x14ac:dyDescent="0.15"/>
    <row r="55" ht="13.5" x14ac:dyDescent="0.15"/>
    <row r="56" ht="13.5" x14ac:dyDescent="0.15"/>
    <row r="57" ht="13.5" x14ac:dyDescent="0.15"/>
    <row r="58" ht="13.5" x14ac:dyDescent="0.15"/>
  </sheetData>
  <mergeCells count="27">
    <mergeCell ref="C5:I5"/>
    <mergeCell ref="C6:I6"/>
    <mergeCell ref="B19:B20"/>
    <mergeCell ref="C19:C20"/>
    <mergeCell ref="D19:D20"/>
    <mergeCell ref="E19:E20"/>
    <mergeCell ref="F19:F20"/>
    <mergeCell ref="G19:G20"/>
    <mergeCell ref="H19:H20"/>
    <mergeCell ref="I19:I20"/>
    <mergeCell ref="C7:I7"/>
    <mergeCell ref="B27:B28"/>
    <mergeCell ref="C27:C28"/>
    <mergeCell ref="D27:D28"/>
    <mergeCell ref="E27:E28"/>
    <mergeCell ref="F27:F28"/>
    <mergeCell ref="G27:G28"/>
    <mergeCell ref="H27:H28"/>
    <mergeCell ref="I27:I28"/>
    <mergeCell ref="H29:H30"/>
    <mergeCell ref="I29:I30"/>
    <mergeCell ref="G29:G30"/>
    <mergeCell ref="B29:B30"/>
    <mergeCell ref="C29:C30"/>
    <mergeCell ref="D29:D30"/>
    <mergeCell ref="E29:E30"/>
    <mergeCell ref="F29:F30"/>
  </mergeCells>
  <phoneticPr fontId="6"/>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52D7-79DC-49AF-BE7C-A5A4E8FB7E51}">
  <sheetPr>
    <tabColor theme="9" tint="0.39997558519241921"/>
  </sheetPr>
  <dimension ref="A1:S63"/>
  <sheetViews>
    <sheetView view="pageBreakPreview" zoomScale="95" zoomScaleNormal="100" zoomScaleSheetLayoutView="95" workbookViewId="0"/>
  </sheetViews>
  <sheetFormatPr defaultColWidth="9" defaultRowHeight="13.5" x14ac:dyDescent="0.15"/>
  <cols>
    <col min="1" max="1" width="25.25" style="20" customWidth="1"/>
    <col min="2" max="7" width="11.25" style="20" customWidth="1"/>
    <col min="8" max="8" width="11.25" style="20" hidden="1" customWidth="1"/>
    <col min="9" max="10" width="11.25" style="20" customWidth="1"/>
    <col min="11" max="12" width="11.25" style="20" hidden="1" customWidth="1"/>
    <col min="13" max="13" width="15" style="20" customWidth="1"/>
    <col min="14" max="14" width="9" style="20"/>
    <col min="15" max="17" width="5.75" style="20" customWidth="1"/>
    <col min="18" max="19" width="5.625" style="20" customWidth="1"/>
    <col min="20" max="16384" width="9" style="20"/>
  </cols>
  <sheetData>
    <row r="1" spans="1:19" ht="17.25" x14ac:dyDescent="0.15">
      <c r="A1" s="2" t="s">
        <v>29</v>
      </c>
    </row>
    <row r="2" spans="1:19" ht="19.5" customHeight="1" x14ac:dyDescent="0.15">
      <c r="A2" s="412" t="s">
        <v>298</v>
      </c>
      <c r="B2" s="412"/>
      <c r="C2" s="412"/>
      <c r="D2" s="412"/>
      <c r="E2" s="412"/>
      <c r="F2" s="412"/>
      <c r="G2" s="412"/>
      <c r="H2" s="412"/>
      <c r="I2" s="412"/>
      <c r="J2" s="412"/>
      <c r="K2" s="412"/>
      <c r="L2" s="412"/>
      <c r="M2" s="412"/>
    </row>
    <row r="3" spans="1:19" ht="19.5" customHeight="1" x14ac:dyDescent="0.15">
      <c r="A3" s="124"/>
      <c r="B3" s="124"/>
      <c r="C3" s="124"/>
      <c r="D3" s="124"/>
      <c r="E3" s="124"/>
      <c r="F3" s="124"/>
      <c r="G3" s="124"/>
      <c r="H3" s="124"/>
      <c r="I3" s="109" t="s">
        <v>171</v>
      </c>
      <c r="J3" s="110"/>
      <c r="K3" s="110"/>
      <c r="L3" s="124"/>
      <c r="M3" s="124"/>
    </row>
    <row r="4" spans="1:19" ht="19.5" customHeight="1" x14ac:dyDescent="0.15">
      <c r="A4" s="125" t="s">
        <v>233</v>
      </c>
      <c r="B4" s="506"/>
      <c r="C4" s="506"/>
      <c r="D4" s="506"/>
      <c r="E4" s="506"/>
      <c r="F4" s="506"/>
      <c r="G4" s="506"/>
      <c r="H4" s="124"/>
      <c r="I4" s="124"/>
      <c r="J4" s="124"/>
      <c r="K4" s="124"/>
      <c r="L4" s="124"/>
      <c r="M4" s="124"/>
    </row>
    <row r="5" spans="1:19" ht="14.25" customHeight="1" x14ac:dyDescent="0.15">
      <c r="A5" s="125"/>
      <c r="B5" s="126" t="s">
        <v>238</v>
      </c>
      <c r="C5" s="127" t="s">
        <v>234</v>
      </c>
      <c r="D5" s="127"/>
      <c r="E5" s="127"/>
      <c r="F5" s="126"/>
      <c r="G5" s="126"/>
      <c r="H5" s="124"/>
      <c r="I5" s="124"/>
      <c r="J5" s="124"/>
      <c r="K5" s="124"/>
      <c r="L5" s="124"/>
      <c r="M5" s="124"/>
    </row>
    <row r="6" spans="1:19" ht="14.25" customHeight="1" x14ac:dyDescent="0.15">
      <c r="A6" s="125"/>
      <c r="B6" s="126"/>
      <c r="C6" s="127" t="s">
        <v>236</v>
      </c>
      <c r="D6" s="127"/>
      <c r="E6" s="127"/>
      <c r="F6" s="126"/>
      <c r="G6" s="126"/>
      <c r="H6" s="124"/>
      <c r="I6" s="124"/>
      <c r="J6" s="124"/>
      <c r="K6" s="124"/>
      <c r="L6" s="124"/>
      <c r="M6" s="124"/>
    </row>
    <row r="7" spans="1:19" ht="14.25" customHeight="1" x14ac:dyDescent="0.15">
      <c r="A7" s="125"/>
      <c r="B7" s="126"/>
      <c r="C7" s="127" t="s">
        <v>237</v>
      </c>
      <c r="D7" s="127"/>
      <c r="E7" s="127"/>
      <c r="F7" s="126"/>
      <c r="G7" s="126"/>
      <c r="H7" s="124"/>
      <c r="I7" s="124"/>
      <c r="J7" s="124"/>
      <c r="K7" s="124"/>
      <c r="L7" s="124"/>
      <c r="M7" s="124"/>
    </row>
    <row r="8" spans="1:19" ht="7.5" customHeight="1" x14ac:dyDescent="0.15">
      <c r="A8" s="87"/>
      <c r="E8" s="87"/>
      <c r="F8" s="87"/>
      <c r="G8" s="87"/>
      <c r="H8" s="87"/>
      <c r="I8" s="99"/>
      <c r="J8" s="99"/>
      <c r="K8" s="99"/>
      <c r="L8" s="99"/>
      <c r="M8" s="99"/>
    </row>
    <row r="9" spans="1:19" ht="14.25" thickBot="1" x14ac:dyDescent="0.2">
      <c r="A9" s="21"/>
      <c r="C9" s="88" t="s">
        <v>170</v>
      </c>
      <c r="D9" s="505"/>
      <c r="E9" s="505"/>
      <c r="F9" s="505"/>
      <c r="G9" s="505"/>
      <c r="I9" s="88"/>
      <c r="J9" s="500"/>
      <c r="K9" s="500"/>
      <c r="L9" s="500"/>
      <c r="M9" s="500"/>
    </row>
    <row r="10" spans="1:19" ht="45" customHeight="1" thickTop="1" x14ac:dyDescent="0.15">
      <c r="A10" s="501" t="s">
        <v>295</v>
      </c>
      <c r="B10" s="89" t="s">
        <v>2</v>
      </c>
      <c r="C10" s="89" t="s">
        <v>149</v>
      </c>
      <c r="D10" s="89" t="s">
        <v>150</v>
      </c>
      <c r="E10" s="89" t="s">
        <v>151</v>
      </c>
      <c r="F10" s="123" t="s">
        <v>152</v>
      </c>
      <c r="G10" s="89" t="s">
        <v>223</v>
      </c>
      <c r="H10" s="89" t="s">
        <v>153</v>
      </c>
      <c r="I10" s="205" t="s">
        <v>281</v>
      </c>
      <c r="J10" s="205" t="s">
        <v>282</v>
      </c>
      <c r="K10" s="207" t="s">
        <v>154</v>
      </c>
      <c r="L10" s="207" t="s">
        <v>155</v>
      </c>
      <c r="M10" s="503" t="s">
        <v>288</v>
      </c>
    </row>
    <row r="11" spans="1:19" ht="13.5" customHeight="1" thickBot="1" x14ac:dyDescent="0.2">
      <c r="A11" s="502"/>
      <c r="B11" s="90" t="s">
        <v>156</v>
      </c>
      <c r="C11" s="91" t="s">
        <v>157</v>
      </c>
      <c r="D11" s="90" t="s">
        <v>158</v>
      </c>
      <c r="E11" s="91" t="s">
        <v>159</v>
      </c>
      <c r="F11" s="90" t="s">
        <v>160</v>
      </c>
      <c r="G11" s="90" t="s">
        <v>161</v>
      </c>
      <c r="H11" s="91" t="s">
        <v>162</v>
      </c>
      <c r="I11" s="90" t="s">
        <v>163</v>
      </c>
      <c r="J11" s="90" t="s">
        <v>164</v>
      </c>
      <c r="K11" s="210" t="s">
        <v>165</v>
      </c>
      <c r="L11" s="234" t="s">
        <v>166</v>
      </c>
      <c r="M11" s="504"/>
    </row>
    <row r="12" spans="1:19" ht="16.5" customHeight="1" x14ac:dyDescent="0.15">
      <c r="A12" s="92"/>
      <c r="B12" s="93" t="s">
        <v>167</v>
      </c>
      <c r="C12" s="93" t="s">
        <v>168</v>
      </c>
      <c r="D12" s="93" t="s">
        <v>167</v>
      </c>
      <c r="E12" s="93" t="s">
        <v>167</v>
      </c>
      <c r="F12" s="93" t="s">
        <v>169</v>
      </c>
      <c r="G12" s="93" t="s">
        <v>169</v>
      </c>
      <c r="H12" s="93" t="s">
        <v>169</v>
      </c>
      <c r="I12" s="212" t="s">
        <v>169</v>
      </c>
      <c r="J12" s="212" t="s">
        <v>169</v>
      </c>
      <c r="K12" s="212" t="s">
        <v>169</v>
      </c>
      <c r="L12" s="212" t="s">
        <v>169</v>
      </c>
      <c r="M12" s="213"/>
    </row>
    <row r="13" spans="1:19" ht="22.5" customHeight="1" x14ac:dyDescent="0.15">
      <c r="A13" s="238" t="s">
        <v>293</v>
      </c>
      <c r="B13" s="94"/>
      <c r="C13" s="94"/>
      <c r="D13" s="94" t="str">
        <f>IF(B13="","",(B13-C13))</f>
        <v/>
      </c>
      <c r="E13" s="94"/>
      <c r="F13" s="94"/>
      <c r="G13" s="94"/>
      <c r="H13" s="94"/>
      <c r="I13" s="214"/>
      <c r="J13" s="214"/>
      <c r="K13" s="215"/>
      <c r="L13" s="215"/>
      <c r="M13" s="216"/>
    </row>
    <row r="14" spans="1:19" ht="22.5" customHeight="1" x14ac:dyDescent="0.15">
      <c r="A14" s="239" t="s">
        <v>239</v>
      </c>
      <c r="B14" s="113"/>
      <c r="C14" s="113"/>
      <c r="D14" s="97">
        <f t="shared" ref="D14:D18" si="0">IF(A14="","",(B14-C14))</f>
        <v>0</v>
      </c>
      <c r="E14" s="113"/>
      <c r="F14" s="113"/>
      <c r="G14" s="96"/>
      <c r="H14" s="96"/>
      <c r="I14" s="219"/>
      <c r="J14" s="219"/>
      <c r="K14" s="222"/>
      <c r="L14" s="222"/>
      <c r="M14" s="221"/>
      <c r="O14" s="99" t="e">
        <f>VLOOKUP(A13,'[2]管理用（このシートは削除しないでください）'!$K$3:$P$19,2,FALSE)</f>
        <v>#N/A</v>
      </c>
      <c r="P14" s="100" t="e">
        <f>VLOOKUP(A13,'[2]管理用（このシートは削除しないでください）'!$K$3:$P$19,3,)</f>
        <v>#N/A</v>
      </c>
      <c r="Q14" s="100" t="e">
        <f>VLOOKUP(A13,'[2]管理用（このシートは削除しないでください）'!$K$3:$P$19,4,FALSE)</f>
        <v>#N/A</v>
      </c>
      <c r="R14" s="100" t="e">
        <f>VLOOKUP(A13,'[2]管理用（このシートは削除しないでください）'!$K$3:$P$19,5,FALSE)</f>
        <v>#N/A</v>
      </c>
      <c r="S14" s="100" t="e">
        <f>VLOOKUP(A13,'[2]管理用（このシートは削除しないでください）'!$K$3:$P$19,6,FALSE)</f>
        <v>#N/A</v>
      </c>
    </row>
    <row r="15" spans="1:19" ht="22.5" customHeight="1" x14ac:dyDescent="0.15">
      <c r="A15" s="238" t="s">
        <v>294</v>
      </c>
      <c r="B15" s="94"/>
      <c r="C15" s="94"/>
      <c r="D15" s="94" t="str">
        <f>IF(B15="","",(B15-C15))</f>
        <v/>
      </c>
      <c r="E15" s="94"/>
      <c r="F15" s="94"/>
      <c r="G15" s="94"/>
      <c r="H15" s="94"/>
      <c r="I15" s="214"/>
      <c r="J15" s="214"/>
      <c r="K15" s="215"/>
      <c r="L15" s="215"/>
      <c r="M15" s="216"/>
      <c r="O15" s="99" t="e">
        <f>VLOOKUP(A14,'[2]管理用（このシートは削除しないでください）'!$K$3:$P$19,2,FALSE)</f>
        <v>#N/A</v>
      </c>
      <c r="P15" s="100" t="e">
        <f>VLOOKUP(A14,'[2]管理用（このシートは削除しないでください）'!$K$3:$P$19,3,)</f>
        <v>#N/A</v>
      </c>
      <c r="Q15" s="100" t="e">
        <f>VLOOKUP(A14,'[2]管理用（このシートは削除しないでください）'!$K$3:$P$19,4,FALSE)</f>
        <v>#N/A</v>
      </c>
      <c r="R15" s="100" t="e">
        <f>VLOOKUP(A14,'[2]管理用（このシートは削除しないでください）'!$K$3:$P$19,5,FALSE)</f>
        <v>#N/A</v>
      </c>
      <c r="S15" s="100" t="e">
        <f>VLOOKUP(A14,'[2]管理用（このシートは削除しないでください）'!$K$3:$P$19,6,FALSE)</f>
        <v>#N/A</v>
      </c>
    </row>
    <row r="16" spans="1:19" ht="22.5" customHeight="1" x14ac:dyDescent="0.15">
      <c r="A16" s="239" t="s">
        <v>240</v>
      </c>
      <c r="B16" s="113"/>
      <c r="C16" s="113"/>
      <c r="D16" s="97">
        <f t="shared" si="0"/>
        <v>0</v>
      </c>
      <c r="E16" s="113"/>
      <c r="F16" s="113"/>
      <c r="G16" s="96"/>
      <c r="H16" s="96"/>
      <c r="I16" s="219"/>
      <c r="J16" s="219"/>
      <c r="K16" s="222"/>
      <c r="L16" s="222"/>
      <c r="M16" s="221"/>
      <c r="O16" s="99" t="e">
        <f>VLOOKUP(A15,'[2]管理用（このシートは削除しないでください）'!$K$3:$P$19,2,FALSE)</f>
        <v>#N/A</v>
      </c>
      <c r="P16" s="100" t="e">
        <f>VLOOKUP(A15,'[2]管理用（このシートは削除しないでください）'!$K$3:$P$19,3,)</f>
        <v>#N/A</v>
      </c>
      <c r="Q16" s="100" t="e">
        <f>VLOOKUP(A15,'[2]管理用（このシートは削除しないでください）'!$K$3:$P$19,4,FALSE)</f>
        <v>#N/A</v>
      </c>
      <c r="R16" s="100" t="e">
        <f>VLOOKUP(A15,'[2]管理用（このシートは削除しないでください）'!$K$3:$P$19,5,FALSE)</f>
        <v>#N/A</v>
      </c>
      <c r="S16" s="100" t="e">
        <f>VLOOKUP(A15,'[2]管理用（このシートは削除しないでください）'!$K$3:$P$19,6,FALSE)</f>
        <v>#N/A</v>
      </c>
    </row>
    <row r="17" spans="1:19" ht="22.5" customHeight="1" x14ac:dyDescent="0.15">
      <c r="A17" s="238" t="s">
        <v>294</v>
      </c>
      <c r="B17" s="94"/>
      <c r="C17" s="94"/>
      <c r="D17" s="94" t="str">
        <f>IF(B17="","",(B17-C17))</f>
        <v/>
      </c>
      <c r="E17" s="94"/>
      <c r="F17" s="94"/>
      <c r="G17" s="94"/>
      <c r="H17" s="94"/>
      <c r="I17" s="94"/>
      <c r="J17" s="94"/>
      <c r="K17" s="95"/>
      <c r="L17" s="95"/>
      <c r="M17" s="129"/>
      <c r="O17" s="99" t="e">
        <f>VLOOKUP(A16,'[2]管理用（このシートは削除しないでください）'!$K$3:$P$19,2,FALSE)</f>
        <v>#N/A</v>
      </c>
      <c r="P17" s="100" t="e">
        <f>VLOOKUP(A16,'[2]管理用（このシートは削除しないでください）'!$K$3:$P$19,3,)</f>
        <v>#N/A</v>
      </c>
      <c r="Q17" s="100" t="e">
        <f>VLOOKUP(A16,'[2]管理用（このシートは削除しないでください）'!$K$3:$P$19,4,FALSE)</f>
        <v>#N/A</v>
      </c>
      <c r="R17" s="100" t="e">
        <f>VLOOKUP(A16,'[2]管理用（このシートは削除しないでください）'!$K$3:$P$19,5,FALSE)</f>
        <v>#N/A</v>
      </c>
      <c r="S17" s="100" t="e">
        <f>VLOOKUP(A16,'[2]管理用（このシートは削除しないでください）'!$K$3:$P$19,6,FALSE)</f>
        <v>#N/A</v>
      </c>
    </row>
    <row r="18" spans="1:19" ht="22.5" customHeight="1" x14ac:dyDescent="0.15">
      <c r="A18" s="239" t="s">
        <v>241</v>
      </c>
      <c r="B18" s="113"/>
      <c r="C18" s="113"/>
      <c r="D18" s="97">
        <f t="shared" si="0"/>
        <v>0</v>
      </c>
      <c r="E18" s="113"/>
      <c r="F18" s="113"/>
      <c r="G18" s="96"/>
      <c r="H18" s="96"/>
      <c r="I18" s="96"/>
      <c r="J18" s="96"/>
      <c r="K18" s="98"/>
      <c r="L18" s="98"/>
      <c r="M18" s="128"/>
      <c r="O18" s="99" t="e">
        <f>VLOOKUP(A17,'[2]管理用（このシートは削除しないでください）'!$K$3:$P$19,2,FALSE)</f>
        <v>#N/A</v>
      </c>
      <c r="P18" s="100" t="e">
        <f>VLOOKUP(A17,'[2]管理用（このシートは削除しないでください）'!$K$3:$P$19,3,)</f>
        <v>#N/A</v>
      </c>
      <c r="Q18" s="100" t="e">
        <f>VLOOKUP(A17,'[2]管理用（このシートは削除しないでください）'!$K$3:$P$19,4,FALSE)</f>
        <v>#N/A</v>
      </c>
      <c r="R18" s="100" t="e">
        <f>VLOOKUP(A17,'[2]管理用（このシートは削除しないでください）'!$K$3:$P$19,5,FALSE)</f>
        <v>#N/A</v>
      </c>
      <c r="S18" s="100" t="e">
        <f>VLOOKUP(A17,'[2]管理用（このシートは削除しないでください）'!$K$3:$P$19,6,FALSE)</f>
        <v>#N/A</v>
      </c>
    </row>
    <row r="19" spans="1:19" ht="22.5" hidden="1" customHeight="1" x14ac:dyDescent="0.15">
      <c r="A19" s="111"/>
      <c r="B19" s="94"/>
      <c r="C19" s="94"/>
      <c r="D19" s="94" t="str">
        <f t="shared" ref="D19" si="1">IF(B19="","",(B19-C19))</f>
        <v/>
      </c>
      <c r="E19" s="94"/>
      <c r="F19" s="94"/>
      <c r="G19" s="94"/>
      <c r="H19" s="94"/>
      <c r="I19" s="94"/>
      <c r="J19" s="94"/>
      <c r="K19" s="95"/>
      <c r="L19" s="95"/>
      <c r="M19" s="129"/>
      <c r="O19" s="99" t="e">
        <f>VLOOKUP(A18,'[2]管理用（このシートは削除しないでください）'!$K$3:$P$19,2,FALSE)</f>
        <v>#N/A</v>
      </c>
      <c r="P19" s="100" t="e">
        <f>VLOOKUP(A18,'[2]管理用（このシートは削除しないでください）'!$K$3:$P$19,3,)</f>
        <v>#N/A</v>
      </c>
      <c r="Q19" s="100" t="e">
        <f>VLOOKUP(A18,'[2]管理用（このシートは削除しないでください）'!$K$3:$P$19,4,FALSE)</f>
        <v>#N/A</v>
      </c>
      <c r="R19" s="100" t="e">
        <f>VLOOKUP(A18,'[2]管理用（このシートは削除しないでください）'!$K$3:$P$19,5,FALSE)</f>
        <v>#N/A</v>
      </c>
      <c r="S19" s="100" t="e">
        <f>VLOOKUP(A18,'[2]管理用（このシートは削除しないでください）'!$K$3:$P$19,6,FALSE)</f>
        <v>#N/A</v>
      </c>
    </row>
    <row r="20" spans="1:19" ht="22.5" hidden="1" customHeight="1" x14ac:dyDescent="0.15">
      <c r="A20" s="112"/>
      <c r="B20" s="96"/>
      <c r="C20" s="96"/>
      <c r="D20" s="97" t="str">
        <f t="shared" ref="D20" si="2">IF(A20="","",(B20-C20))</f>
        <v/>
      </c>
      <c r="E20" s="96"/>
      <c r="F20" s="96"/>
      <c r="G20" s="97"/>
      <c r="H20" s="96"/>
      <c r="I20" s="97"/>
      <c r="J20" s="97"/>
      <c r="K20" s="98"/>
      <c r="L20" s="98"/>
      <c r="M20" s="128"/>
      <c r="O20" s="99" t="e">
        <f>VLOOKUP(A19,'[2]管理用（このシートは削除しないでください）'!$K$3:$P$19,2,FALSE)</f>
        <v>#N/A</v>
      </c>
      <c r="P20" s="100" t="e">
        <f>VLOOKUP(A19,'[2]管理用（このシートは削除しないでください）'!$K$3:$P$19,3,)</f>
        <v>#N/A</v>
      </c>
      <c r="Q20" s="100" t="e">
        <f>VLOOKUP(A19,'[2]管理用（このシートは削除しないでください）'!$K$3:$P$19,4,FALSE)</f>
        <v>#N/A</v>
      </c>
      <c r="R20" s="100" t="e">
        <f>VLOOKUP(A19,'[2]管理用（このシートは削除しないでください）'!$K$3:$P$19,5,FALSE)</f>
        <v>#N/A</v>
      </c>
      <c r="S20" s="100" t="e">
        <f>VLOOKUP(A19,'[2]管理用（このシートは削除しないでください）'!$K$3:$P$19,6,FALSE)</f>
        <v>#N/A</v>
      </c>
    </row>
    <row r="21" spans="1:19" ht="22.5" hidden="1" customHeight="1" x14ac:dyDescent="0.15">
      <c r="A21" s="111"/>
      <c r="B21" s="94"/>
      <c r="C21" s="94"/>
      <c r="D21" s="94" t="str">
        <f t="shared" ref="D21" si="3">IF(B21="","",(B21-C21))</f>
        <v/>
      </c>
      <c r="E21" s="94"/>
      <c r="F21" s="94"/>
      <c r="G21" s="94"/>
      <c r="H21" s="94"/>
      <c r="I21" s="94"/>
      <c r="J21" s="94"/>
      <c r="K21" s="95"/>
      <c r="L21" s="95"/>
      <c r="M21" s="129"/>
      <c r="O21" s="99" t="e">
        <f>VLOOKUP(A20,'[2]管理用（このシートは削除しないでください）'!$K$3:$P$19,2,FALSE)</f>
        <v>#N/A</v>
      </c>
      <c r="P21" s="100" t="e">
        <f>VLOOKUP(A20,'[2]管理用（このシートは削除しないでください）'!$K$3:$P$19,3,)</f>
        <v>#N/A</v>
      </c>
      <c r="Q21" s="100" t="e">
        <f>VLOOKUP(A20,'[2]管理用（このシートは削除しないでください）'!$K$3:$P$19,4,FALSE)</f>
        <v>#N/A</v>
      </c>
      <c r="R21" s="100" t="e">
        <f>VLOOKUP(A20,'[2]管理用（このシートは削除しないでください）'!$K$3:$P$19,5,FALSE)</f>
        <v>#N/A</v>
      </c>
      <c r="S21" s="100" t="e">
        <f>VLOOKUP(A20,'[2]管理用（このシートは削除しないでください）'!$K$3:$P$19,6,FALSE)</f>
        <v>#N/A</v>
      </c>
    </row>
    <row r="22" spans="1:19" ht="22.5" hidden="1" customHeight="1" x14ac:dyDescent="0.15">
      <c r="A22" s="112"/>
      <c r="B22" s="96"/>
      <c r="C22" s="96"/>
      <c r="D22" s="97" t="str">
        <f t="shared" ref="D22" si="4">IF(A22="","",(B22-C22))</f>
        <v/>
      </c>
      <c r="E22" s="96"/>
      <c r="F22" s="96"/>
      <c r="G22" s="97"/>
      <c r="H22" s="96"/>
      <c r="I22" s="97"/>
      <c r="J22" s="97"/>
      <c r="K22" s="98"/>
      <c r="L22" s="98"/>
      <c r="M22" s="128"/>
      <c r="O22" s="99" t="e">
        <f>VLOOKUP(A21,'[2]管理用（このシートは削除しないでください）'!$K$3:$P$19,2,FALSE)</f>
        <v>#N/A</v>
      </c>
      <c r="P22" s="100" t="e">
        <f>VLOOKUP(A21,'[2]管理用（このシートは削除しないでください）'!$K$3:$P$19,3,)</f>
        <v>#N/A</v>
      </c>
      <c r="Q22" s="100" t="e">
        <f>VLOOKUP(A21,'[2]管理用（このシートは削除しないでください）'!$K$3:$P$19,4,FALSE)</f>
        <v>#N/A</v>
      </c>
      <c r="R22" s="100" t="e">
        <f>VLOOKUP(A21,'[2]管理用（このシートは削除しないでください）'!$K$3:$P$19,5,FALSE)</f>
        <v>#N/A</v>
      </c>
      <c r="S22" s="100" t="e">
        <f>VLOOKUP(A21,'[2]管理用（このシートは削除しないでください）'!$K$3:$P$19,6,FALSE)</f>
        <v>#N/A</v>
      </c>
    </row>
    <row r="23" spans="1:19" ht="22.5" hidden="1" customHeight="1" x14ac:dyDescent="0.15">
      <c r="A23" s="111"/>
      <c r="B23" s="94"/>
      <c r="C23" s="94"/>
      <c r="D23" s="94" t="str">
        <f t="shared" ref="D23" si="5">IF(B23="","",(B23-C23))</f>
        <v/>
      </c>
      <c r="E23" s="94"/>
      <c r="F23" s="94"/>
      <c r="G23" s="94"/>
      <c r="H23" s="94"/>
      <c r="I23" s="94"/>
      <c r="J23" s="94"/>
      <c r="K23" s="95"/>
      <c r="L23" s="95"/>
      <c r="M23" s="129"/>
      <c r="O23" s="99" t="e">
        <f>VLOOKUP(A22,'[2]管理用（このシートは削除しないでください）'!$K$3:$P$19,2,FALSE)</f>
        <v>#N/A</v>
      </c>
      <c r="P23" s="100" t="e">
        <f>VLOOKUP(A22,'[2]管理用（このシートは削除しないでください）'!$K$3:$P$19,3,)</f>
        <v>#N/A</v>
      </c>
      <c r="Q23" s="100" t="e">
        <f>VLOOKUP(A22,'[2]管理用（このシートは削除しないでください）'!$K$3:$P$19,4,FALSE)</f>
        <v>#N/A</v>
      </c>
      <c r="R23" s="100" t="e">
        <f>VLOOKUP(A22,'[2]管理用（このシートは削除しないでください）'!$K$3:$P$19,5,FALSE)</f>
        <v>#N/A</v>
      </c>
      <c r="S23" s="100" t="e">
        <f>VLOOKUP(A22,'[2]管理用（このシートは削除しないでください）'!$K$3:$P$19,6,FALSE)</f>
        <v>#N/A</v>
      </c>
    </row>
    <row r="24" spans="1:19" ht="22.5" hidden="1" customHeight="1" x14ac:dyDescent="0.15">
      <c r="A24" s="112"/>
      <c r="B24" s="96"/>
      <c r="C24" s="96"/>
      <c r="D24" s="97" t="str">
        <f t="shared" ref="D24" si="6">IF(A24="","",(B24-C24))</f>
        <v/>
      </c>
      <c r="E24" s="96"/>
      <c r="F24" s="96"/>
      <c r="G24" s="97"/>
      <c r="H24" s="96"/>
      <c r="I24" s="97"/>
      <c r="J24" s="97"/>
      <c r="K24" s="98"/>
      <c r="L24" s="98"/>
      <c r="M24" s="128"/>
      <c r="O24" s="99" t="e">
        <f>VLOOKUP(A23,'[2]管理用（このシートは削除しないでください）'!$K$3:$P$19,2,FALSE)</f>
        <v>#N/A</v>
      </c>
      <c r="P24" s="100" t="e">
        <f>VLOOKUP(A23,'[2]管理用（このシートは削除しないでください）'!$K$3:$P$19,3,)</f>
        <v>#N/A</v>
      </c>
      <c r="Q24" s="100" t="e">
        <f>VLOOKUP(A23,'[2]管理用（このシートは削除しないでください）'!$K$3:$P$19,4,FALSE)</f>
        <v>#N/A</v>
      </c>
      <c r="R24" s="100" t="e">
        <f>VLOOKUP(A23,'[2]管理用（このシートは削除しないでください）'!$K$3:$P$19,5,FALSE)</f>
        <v>#N/A</v>
      </c>
      <c r="S24" s="100" t="e">
        <f>VLOOKUP(A23,'[2]管理用（このシートは削除しないでください）'!$K$3:$P$19,6,FALSE)</f>
        <v>#N/A</v>
      </c>
    </row>
    <row r="25" spans="1:19" ht="22.5" hidden="1" customHeight="1" x14ac:dyDescent="0.15">
      <c r="A25" s="111"/>
      <c r="B25" s="94"/>
      <c r="C25" s="94"/>
      <c r="D25" s="94" t="str">
        <f t="shared" ref="D25" si="7">IF(B25="","",(B25-C25))</f>
        <v/>
      </c>
      <c r="E25" s="94"/>
      <c r="F25" s="94"/>
      <c r="G25" s="94"/>
      <c r="H25" s="94"/>
      <c r="I25" s="94"/>
      <c r="J25" s="94"/>
      <c r="K25" s="95"/>
      <c r="L25" s="95"/>
      <c r="M25" s="129"/>
      <c r="O25" s="99" t="e">
        <f>VLOOKUP(A24,'[2]管理用（このシートは削除しないでください）'!$K$3:$P$19,2,FALSE)</f>
        <v>#N/A</v>
      </c>
      <c r="P25" s="100" t="e">
        <f>VLOOKUP(A24,'[2]管理用（このシートは削除しないでください）'!$K$3:$P$19,3,)</f>
        <v>#N/A</v>
      </c>
      <c r="Q25" s="100" t="e">
        <f>VLOOKUP(A24,'[2]管理用（このシートは削除しないでください）'!$K$3:$P$19,4,FALSE)</f>
        <v>#N/A</v>
      </c>
      <c r="R25" s="100" t="e">
        <f>VLOOKUP(A24,'[2]管理用（このシートは削除しないでください）'!$K$3:$P$19,5,FALSE)</f>
        <v>#N/A</v>
      </c>
      <c r="S25" s="100" t="e">
        <f>VLOOKUP(A24,'[2]管理用（このシートは削除しないでください）'!$K$3:$P$19,6,FALSE)</f>
        <v>#N/A</v>
      </c>
    </row>
    <row r="26" spans="1:19" ht="22.5" hidden="1" customHeight="1" x14ac:dyDescent="0.15">
      <c r="A26" s="112"/>
      <c r="B26" s="96"/>
      <c r="C26" s="96"/>
      <c r="D26" s="97" t="str">
        <f t="shared" ref="D26" si="8">IF(A26="","",(B26-C26))</f>
        <v/>
      </c>
      <c r="E26" s="96"/>
      <c r="F26" s="96"/>
      <c r="G26" s="97"/>
      <c r="H26" s="96"/>
      <c r="I26" s="97"/>
      <c r="J26" s="97"/>
      <c r="K26" s="98"/>
      <c r="L26" s="98"/>
      <c r="M26" s="128"/>
      <c r="O26" s="99" t="e">
        <f>VLOOKUP(A25,'[2]管理用（このシートは削除しないでください）'!$K$3:$P$19,2,FALSE)</f>
        <v>#N/A</v>
      </c>
      <c r="P26" s="100" t="e">
        <f>VLOOKUP(A25,'[2]管理用（このシートは削除しないでください）'!$K$3:$P$19,3,)</f>
        <v>#N/A</v>
      </c>
      <c r="Q26" s="100" t="e">
        <f>VLOOKUP(A25,'[2]管理用（このシートは削除しないでください）'!$K$3:$P$19,4,FALSE)</f>
        <v>#N/A</v>
      </c>
      <c r="R26" s="100" t="e">
        <f>VLOOKUP(A25,'[2]管理用（このシートは削除しないでください）'!$K$3:$P$19,5,FALSE)</f>
        <v>#N/A</v>
      </c>
      <c r="S26" s="100" t="e">
        <f>VLOOKUP(A25,'[2]管理用（このシートは削除しないでください）'!$K$3:$P$19,6,FALSE)</f>
        <v>#N/A</v>
      </c>
    </row>
    <row r="27" spans="1:19" ht="22.5" hidden="1" customHeight="1" x14ac:dyDescent="0.15">
      <c r="A27" s="111"/>
      <c r="B27" s="94"/>
      <c r="C27" s="94"/>
      <c r="D27" s="94" t="str">
        <f t="shared" ref="D27" si="9">IF(B27="","",(B27-C27))</f>
        <v/>
      </c>
      <c r="E27" s="94"/>
      <c r="F27" s="94"/>
      <c r="G27" s="94"/>
      <c r="H27" s="94"/>
      <c r="I27" s="94"/>
      <c r="J27" s="94"/>
      <c r="K27" s="95"/>
      <c r="L27" s="95"/>
      <c r="M27" s="129"/>
      <c r="O27" s="99" t="e">
        <f>VLOOKUP(A26,'[2]管理用（このシートは削除しないでください）'!$K$3:$P$19,2,FALSE)</f>
        <v>#N/A</v>
      </c>
      <c r="P27" s="100" t="e">
        <f>VLOOKUP(A26,'[2]管理用（このシートは削除しないでください）'!$K$3:$P$19,3,)</f>
        <v>#N/A</v>
      </c>
      <c r="Q27" s="100" t="e">
        <f>VLOOKUP(A26,'[2]管理用（このシートは削除しないでください）'!$K$3:$P$19,4,FALSE)</f>
        <v>#N/A</v>
      </c>
      <c r="R27" s="100" t="e">
        <f>VLOOKUP(A26,'[2]管理用（このシートは削除しないでください）'!$K$3:$P$19,5,FALSE)</f>
        <v>#N/A</v>
      </c>
      <c r="S27" s="100" t="e">
        <f>VLOOKUP(A26,'[2]管理用（このシートは削除しないでください）'!$K$3:$P$19,6,FALSE)</f>
        <v>#N/A</v>
      </c>
    </row>
    <row r="28" spans="1:19" ht="22.5" hidden="1" customHeight="1" x14ac:dyDescent="0.15">
      <c r="A28" s="112"/>
      <c r="B28" s="96"/>
      <c r="C28" s="96"/>
      <c r="D28" s="97" t="str">
        <f t="shared" ref="D28" si="10">IF(A28="","",(B28-C28))</f>
        <v/>
      </c>
      <c r="E28" s="96"/>
      <c r="F28" s="96"/>
      <c r="G28" s="97"/>
      <c r="H28" s="96"/>
      <c r="I28" s="97"/>
      <c r="J28" s="97"/>
      <c r="K28" s="98"/>
      <c r="L28" s="98"/>
      <c r="M28" s="128"/>
      <c r="O28" s="99" t="e">
        <f>VLOOKUP(A27,'[2]管理用（このシートは削除しないでください）'!$K$3:$P$19,2,FALSE)</f>
        <v>#N/A</v>
      </c>
      <c r="P28" s="100" t="e">
        <f>VLOOKUP(A27,'[2]管理用（このシートは削除しないでください）'!$K$3:$P$19,3,)</f>
        <v>#N/A</v>
      </c>
      <c r="Q28" s="100" t="e">
        <f>VLOOKUP(A27,'[2]管理用（このシートは削除しないでください）'!$K$3:$P$19,4,FALSE)</f>
        <v>#N/A</v>
      </c>
      <c r="R28" s="100" t="e">
        <f>VLOOKUP(A27,'[2]管理用（このシートは削除しないでください）'!$K$3:$P$19,5,FALSE)</f>
        <v>#N/A</v>
      </c>
      <c r="S28" s="100" t="e">
        <f>VLOOKUP(A27,'[2]管理用（このシートは削除しないでください）'!$K$3:$P$19,6,FALSE)</f>
        <v>#N/A</v>
      </c>
    </row>
    <row r="29" spans="1:19" ht="22.5" hidden="1" customHeight="1" x14ac:dyDescent="0.15">
      <c r="A29" s="111"/>
      <c r="B29" s="94"/>
      <c r="C29" s="94"/>
      <c r="D29" s="94" t="str">
        <f t="shared" ref="D29" si="11">IF(B29="","",(B29-C29))</f>
        <v/>
      </c>
      <c r="E29" s="94"/>
      <c r="F29" s="94"/>
      <c r="G29" s="94"/>
      <c r="H29" s="94"/>
      <c r="I29" s="94"/>
      <c r="J29" s="94"/>
      <c r="K29" s="95"/>
      <c r="L29" s="95"/>
      <c r="M29" s="129"/>
      <c r="O29" s="99" t="e">
        <f>VLOOKUP(A28,'[2]管理用（このシートは削除しないでください）'!$K$3:$P$19,2,FALSE)</f>
        <v>#N/A</v>
      </c>
      <c r="P29" s="100" t="e">
        <f>VLOOKUP(A28,'[2]管理用（このシートは削除しないでください）'!$K$3:$P$19,3,)</f>
        <v>#N/A</v>
      </c>
      <c r="Q29" s="100" t="e">
        <f>VLOOKUP(A28,'[2]管理用（このシートは削除しないでください）'!$K$3:$P$19,4,FALSE)</f>
        <v>#N/A</v>
      </c>
      <c r="R29" s="100" t="e">
        <f>VLOOKUP(A28,'[2]管理用（このシートは削除しないでください）'!$K$3:$P$19,5,FALSE)</f>
        <v>#N/A</v>
      </c>
      <c r="S29" s="100" t="e">
        <f>VLOOKUP(A28,'[2]管理用（このシートは削除しないでください）'!$K$3:$P$19,6,FALSE)</f>
        <v>#N/A</v>
      </c>
    </row>
    <row r="30" spans="1:19" ht="22.5" hidden="1" customHeight="1" x14ac:dyDescent="0.15">
      <c r="A30" s="112"/>
      <c r="B30" s="96"/>
      <c r="C30" s="96"/>
      <c r="D30" s="97" t="str">
        <f t="shared" ref="D30" si="12">IF(A30="","",(B30-C30))</f>
        <v/>
      </c>
      <c r="E30" s="96"/>
      <c r="F30" s="96"/>
      <c r="G30" s="97"/>
      <c r="H30" s="96"/>
      <c r="I30" s="97"/>
      <c r="J30" s="97"/>
      <c r="K30" s="98"/>
      <c r="L30" s="98"/>
      <c r="M30" s="128"/>
      <c r="O30" s="99" t="e">
        <f>VLOOKUP(A29,'[2]管理用（このシートは削除しないでください）'!$K$3:$P$19,2,FALSE)</f>
        <v>#N/A</v>
      </c>
      <c r="P30" s="100" t="e">
        <f>VLOOKUP(A29,'[2]管理用（このシートは削除しないでください）'!$K$3:$P$19,3,)</f>
        <v>#N/A</v>
      </c>
      <c r="Q30" s="100" t="e">
        <f>VLOOKUP(A29,'[2]管理用（このシートは削除しないでください）'!$K$3:$P$19,4,FALSE)</f>
        <v>#N/A</v>
      </c>
      <c r="R30" s="100" t="e">
        <f>VLOOKUP(A29,'[2]管理用（このシートは削除しないでください）'!$K$3:$P$19,5,FALSE)</f>
        <v>#N/A</v>
      </c>
      <c r="S30" s="100" t="e">
        <f>VLOOKUP(A29,'[2]管理用（このシートは削除しないでください）'!$K$3:$P$19,6,FALSE)</f>
        <v>#N/A</v>
      </c>
    </row>
    <row r="31" spans="1:19" ht="22.5" hidden="1" customHeight="1" x14ac:dyDescent="0.15">
      <c r="A31" s="111"/>
      <c r="B31" s="94"/>
      <c r="C31" s="94"/>
      <c r="D31" s="94" t="str">
        <f t="shared" ref="D31" si="13">IF(B31="","",(B31-C31))</f>
        <v/>
      </c>
      <c r="E31" s="94"/>
      <c r="F31" s="94"/>
      <c r="G31" s="94"/>
      <c r="H31" s="94"/>
      <c r="I31" s="94"/>
      <c r="J31" s="94"/>
      <c r="K31" s="95"/>
      <c r="L31" s="95"/>
      <c r="M31" s="129"/>
      <c r="O31" s="99" t="e">
        <f>VLOOKUP(A30,'[2]管理用（このシートは削除しないでください）'!$K$3:$P$19,2,FALSE)</f>
        <v>#N/A</v>
      </c>
      <c r="P31" s="100" t="e">
        <f>VLOOKUP(A30,'[2]管理用（このシートは削除しないでください）'!$K$3:$P$19,3,)</f>
        <v>#N/A</v>
      </c>
      <c r="Q31" s="100" t="e">
        <f>VLOOKUP(A30,'[2]管理用（このシートは削除しないでください）'!$K$3:$P$19,4,FALSE)</f>
        <v>#N/A</v>
      </c>
      <c r="R31" s="100" t="e">
        <f>VLOOKUP(A30,'[2]管理用（このシートは削除しないでください）'!$K$3:$P$19,5,FALSE)</f>
        <v>#N/A</v>
      </c>
      <c r="S31" s="100" t="e">
        <f>VLOOKUP(A30,'[2]管理用（このシートは削除しないでください）'!$K$3:$P$19,6,FALSE)</f>
        <v>#N/A</v>
      </c>
    </row>
    <row r="32" spans="1:19" ht="22.5" hidden="1" customHeight="1" x14ac:dyDescent="0.15">
      <c r="A32" s="112"/>
      <c r="B32" s="96"/>
      <c r="C32" s="96"/>
      <c r="D32" s="97" t="str">
        <f t="shared" ref="D32" si="14">IF(A32="","",(B32-C32))</f>
        <v/>
      </c>
      <c r="E32" s="96"/>
      <c r="F32" s="96"/>
      <c r="G32" s="97"/>
      <c r="H32" s="96"/>
      <c r="I32" s="97"/>
      <c r="J32" s="97"/>
      <c r="K32" s="98"/>
      <c r="L32" s="98"/>
      <c r="M32" s="128"/>
      <c r="O32" s="99" t="e">
        <f>VLOOKUP(A31,'[2]管理用（このシートは削除しないでください）'!$K$3:$P$19,2,FALSE)</f>
        <v>#N/A</v>
      </c>
      <c r="P32" s="100" t="e">
        <f>VLOOKUP(A31,'[2]管理用（このシートは削除しないでください）'!$K$3:$P$19,3,)</f>
        <v>#N/A</v>
      </c>
      <c r="Q32" s="100" t="e">
        <f>VLOOKUP(A31,'[2]管理用（このシートは削除しないでください）'!$K$3:$P$19,4,FALSE)</f>
        <v>#N/A</v>
      </c>
      <c r="R32" s="100" t="e">
        <f>VLOOKUP(A31,'[2]管理用（このシートは削除しないでください）'!$K$3:$P$19,5,FALSE)</f>
        <v>#N/A</v>
      </c>
      <c r="S32" s="100" t="e">
        <f>VLOOKUP(A31,'[2]管理用（このシートは削除しないでください）'!$K$3:$P$19,6,FALSE)</f>
        <v>#N/A</v>
      </c>
    </row>
    <row r="33" spans="1:19" ht="22.5" hidden="1" customHeight="1" x14ac:dyDescent="0.15">
      <c r="A33" s="111"/>
      <c r="B33" s="94"/>
      <c r="C33" s="94"/>
      <c r="D33" s="94" t="str">
        <f t="shared" ref="D33" si="15">IF(B33="","",(B33-C33))</f>
        <v/>
      </c>
      <c r="E33" s="94"/>
      <c r="F33" s="94"/>
      <c r="G33" s="94"/>
      <c r="H33" s="94"/>
      <c r="I33" s="94"/>
      <c r="J33" s="94"/>
      <c r="K33" s="95"/>
      <c r="L33" s="95"/>
      <c r="M33" s="129"/>
      <c r="O33" s="99" t="e">
        <f>VLOOKUP(A32,'[2]管理用（このシートは削除しないでください）'!$K$3:$P$19,2,FALSE)</f>
        <v>#N/A</v>
      </c>
      <c r="P33" s="100" t="e">
        <f>VLOOKUP(A32,'[2]管理用（このシートは削除しないでください）'!$K$3:$P$19,3,)</f>
        <v>#N/A</v>
      </c>
      <c r="Q33" s="100" t="e">
        <f>VLOOKUP(A32,'[2]管理用（このシートは削除しないでください）'!$K$3:$P$19,4,FALSE)</f>
        <v>#N/A</v>
      </c>
      <c r="R33" s="100" t="e">
        <f>VLOOKUP(A32,'[2]管理用（このシートは削除しないでください）'!$K$3:$P$19,5,FALSE)</f>
        <v>#N/A</v>
      </c>
      <c r="S33" s="100" t="e">
        <f>VLOOKUP(A32,'[2]管理用（このシートは削除しないでください）'!$K$3:$P$19,6,FALSE)</f>
        <v>#N/A</v>
      </c>
    </row>
    <row r="34" spans="1:19" ht="22.5" hidden="1" customHeight="1" x14ac:dyDescent="0.15">
      <c r="A34" s="112"/>
      <c r="B34" s="96"/>
      <c r="C34" s="96"/>
      <c r="D34" s="97" t="str">
        <f t="shared" ref="D34" si="16">IF(A34="","",(B34-C34))</f>
        <v/>
      </c>
      <c r="E34" s="96"/>
      <c r="F34" s="96"/>
      <c r="G34" s="97"/>
      <c r="H34" s="96"/>
      <c r="I34" s="97"/>
      <c r="J34" s="97"/>
      <c r="K34" s="98"/>
      <c r="L34" s="98"/>
      <c r="M34" s="128"/>
      <c r="O34" s="99" t="e">
        <f>VLOOKUP(A33,'[2]管理用（このシートは削除しないでください）'!$K$3:$P$19,2,FALSE)</f>
        <v>#N/A</v>
      </c>
      <c r="P34" s="100" t="e">
        <f>VLOOKUP(A33,'[2]管理用（このシートは削除しないでください）'!$K$3:$P$19,3,)</f>
        <v>#N/A</v>
      </c>
      <c r="Q34" s="100" t="e">
        <f>VLOOKUP(A33,'[2]管理用（このシートは削除しないでください）'!$K$3:$P$19,4,FALSE)</f>
        <v>#N/A</v>
      </c>
      <c r="R34" s="100" t="e">
        <f>VLOOKUP(A33,'[2]管理用（このシートは削除しないでください）'!$K$3:$P$19,5,FALSE)</f>
        <v>#N/A</v>
      </c>
      <c r="S34" s="100" t="e">
        <f>VLOOKUP(A33,'[2]管理用（このシートは削除しないでください）'!$K$3:$P$19,6,FALSE)</f>
        <v>#N/A</v>
      </c>
    </row>
    <row r="35" spans="1:19" ht="22.5" hidden="1" customHeight="1" x14ac:dyDescent="0.15">
      <c r="A35" s="111"/>
      <c r="B35" s="94"/>
      <c r="C35" s="94"/>
      <c r="D35" s="94" t="str">
        <f t="shared" ref="D35" si="17">IF(B35="","",(B35-C35))</f>
        <v/>
      </c>
      <c r="E35" s="94"/>
      <c r="F35" s="94"/>
      <c r="G35" s="94"/>
      <c r="H35" s="94"/>
      <c r="I35" s="94"/>
      <c r="J35" s="94"/>
      <c r="K35" s="95"/>
      <c r="L35" s="95"/>
      <c r="M35" s="129"/>
      <c r="O35" s="99" t="e">
        <f>VLOOKUP(A34,'[2]管理用（このシートは削除しないでください）'!$K$3:$P$19,2,FALSE)</f>
        <v>#N/A</v>
      </c>
      <c r="P35" s="100" t="e">
        <f>VLOOKUP(A34,'[2]管理用（このシートは削除しないでください）'!$K$3:$P$19,3,)</f>
        <v>#N/A</v>
      </c>
      <c r="Q35" s="100" t="e">
        <f>VLOOKUP(A34,'[2]管理用（このシートは削除しないでください）'!$K$3:$P$19,4,FALSE)</f>
        <v>#N/A</v>
      </c>
      <c r="R35" s="100" t="e">
        <f>VLOOKUP(A34,'[2]管理用（このシートは削除しないでください）'!$K$3:$P$19,5,FALSE)</f>
        <v>#N/A</v>
      </c>
      <c r="S35" s="100" t="e">
        <f>VLOOKUP(A34,'[2]管理用（このシートは削除しないでください）'!$K$3:$P$19,6,FALSE)</f>
        <v>#N/A</v>
      </c>
    </row>
    <row r="36" spans="1:19" ht="22.5" hidden="1" customHeight="1" x14ac:dyDescent="0.15">
      <c r="A36" s="112"/>
      <c r="B36" s="96"/>
      <c r="C36" s="96"/>
      <c r="D36" s="97" t="str">
        <f t="shared" ref="D36" si="18">IF(A36="","",(B36-C36))</f>
        <v/>
      </c>
      <c r="E36" s="96"/>
      <c r="F36" s="96"/>
      <c r="G36" s="97"/>
      <c r="H36" s="96"/>
      <c r="I36" s="97"/>
      <c r="J36" s="97"/>
      <c r="K36" s="98"/>
      <c r="L36" s="98"/>
      <c r="M36" s="128"/>
      <c r="O36" s="99" t="e">
        <f>VLOOKUP(A35,'[2]管理用（このシートは削除しないでください）'!$K$3:$P$19,2,FALSE)</f>
        <v>#N/A</v>
      </c>
      <c r="P36" s="100" t="e">
        <f>VLOOKUP(A35,'[2]管理用（このシートは削除しないでください）'!$K$3:$P$19,3,)</f>
        <v>#N/A</v>
      </c>
      <c r="Q36" s="100" t="e">
        <f>VLOOKUP(A35,'[2]管理用（このシートは削除しないでください）'!$K$3:$P$19,4,FALSE)</f>
        <v>#N/A</v>
      </c>
      <c r="R36" s="100" t="e">
        <f>VLOOKUP(A35,'[2]管理用（このシートは削除しないでください）'!$K$3:$P$19,5,FALSE)</f>
        <v>#N/A</v>
      </c>
      <c r="S36" s="100" t="e">
        <f>VLOOKUP(A35,'[2]管理用（このシートは削除しないでください）'!$K$3:$P$19,6,FALSE)</f>
        <v>#N/A</v>
      </c>
    </row>
    <row r="37" spans="1:19" ht="22.5" hidden="1" customHeight="1" x14ac:dyDescent="0.15">
      <c r="A37" s="111"/>
      <c r="B37" s="94"/>
      <c r="C37" s="94"/>
      <c r="D37" s="94" t="str">
        <f t="shared" ref="D37" si="19">IF(B37="","",(B37-C37))</f>
        <v/>
      </c>
      <c r="E37" s="94"/>
      <c r="F37" s="94"/>
      <c r="G37" s="94"/>
      <c r="H37" s="94"/>
      <c r="I37" s="94"/>
      <c r="J37" s="94"/>
      <c r="K37" s="95"/>
      <c r="L37" s="95"/>
      <c r="M37" s="129"/>
      <c r="O37" s="99" t="e">
        <f>VLOOKUP(A36,'[2]管理用（このシートは削除しないでください）'!$K$3:$P$19,2,FALSE)</f>
        <v>#N/A</v>
      </c>
      <c r="P37" s="100" t="e">
        <f>VLOOKUP(A36,'[2]管理用（このシートは削除しないでください）'!$K$3:$P$19,3,)</f>
        <v>#N/A</v>
      </c>
      <c r="Q37" s="100" t="e">
        <f>VLOOKUP(A36,'[2]管理用（このシートは削除しないでください）'!$K$3:$P$19,4,FALSE)</f>
        <v>#N/A</v>
      </c>
      <c r="R37" s="100" t="e">
        <f>VLOOKUP(A36,'[2]管理用（このシートは削除しないでください）'!$K$3:$P$19,5,FALSE)</f>
        <v>#N/A</v>
      </c>
      <c r="S37" s="100" t="e">
        <f>VLOOKUP(A36,'[2]管理用（このシートは削除しないでください）'!$K$3:$P$19,6,FALSE)</f>
        <v>#N/A</v>
      </c>
    </row>
    <row r="38" spans="1:19" ht="22.5" hidden="1" customHeight="1" x14ac:dyDescent="0.15">
      <c r="A38" s="112"/>
      <c r="B38" s="96"/>
      <c r="C38" s="96"/>
      <c r="D38" s="97" t="str">
        <f t="shared" ref="D38" si="20">IF(A38="","",(B38-C38))</f>
        <v/>
      </c>
      <c r="E38" s="96"/>
      <c r="F38" s="96"/>
      <c r="G38" s="97"/>
      <c r="H38" s="96"/>
      <c r="I38" s="97"/>
      <c r="J38" s="97"/>
      <c r="K38" s="98"/>
      <c r="L38" s="98"/>
      <c r="M38" s="128"/>
      <c r="O38" s="99" t="e">
        <f>VLOOKUP(A37,'[2]管理用（このシートは削除しないでください）'!$K$3:$P$19,2,FALSE)</f>
        <v>#N/A</v>
      </c>
      <c r="P38" s="100" t="e">
        <f>VLOOKUP(A37,'[2]管理用（このシートは削除しないでください）'!$K$3:$P$19,3,)</f>
        <v>#N/A</v>
      </c>
      <c r="Q38" s="100" t="e">
        <f>VLOOKUP(A37,'[2]管理用（このシートは削除しないでください）'!$K$3:$P$19,4,FALSE)</f>
        <v>#N/A</v>
      </c>
      <c r="R38" s="100" t="e">
        <f>VLOOKUP(A37,'[2]管理用（このシートは削除しないでください）'!$K$3:$P$19,5,FALSE)</f>
        <v>#N/A</v>
      </c>
      <c r="S38" s="100" t="e">
        <f>VLOOKUP(A37,'[2]管理用（このシートは削除しないでください）'!$K$3:$P$19,6,FALSE)</f>
        <v>#N/A</v>
      </c>
    </row>
    <row r="39" spans="1:19" ht="22.5" hidden="1" customHeight="1" x14ac:dyDescent="0.15">
      <c r="A39" s="111"/>
      <c r="B39" s="94"/>
      <c r="C39" s="94"/>
      <c r="D39" s="94" t="str">
        <f t="shared" ref="D39" si="21">IF(B39="","",(B39-C39))</f>
        <v/>
      </c>
      <c r="E39" s="94"/>
      <c r="F39" s="94"/>
      <c r="G39" s="94"/>
      <c r="H39" s="94"/>
      <c r="I39" s="94"/>
      <c r="J39" s="94"/>
      <c r="K39" s="95"/>
      <c r="L39" s="95"/>
      <c r="M39" s="129"/>
      <c r="O39" s="99" t="e">
        <f>VLOOKUP(A38,'[2]管理用（このシートは削除しないでください）'!$K$3:$P$19,2,FALSE)</f>
        <v>#N/A</v>
      </c>
      <c r="P39" s="100" t="e">
        <f>VLOOKUP(A38,'[2]管理用（このシートは削除しないでください）'!$K$3:$P$19,3,)</f>
        <v>#N/A</v>
      </c>
      <c r="Q39" s="100" t="e">
        <f>VLOOKUP(A38,'[2]管理用（このシートは削除しないでください）'!$K$3:$P$19,4,FALSE)</f>
        <v>#N/A</v>
      </c>
      <c r="R39" s="100" t="e">
        <f>VLOOKUP(A38,'[2]管理用（このシートは削除しないでください）'!$K$3:$P$19,5,FALSE)</f>
        <v>#N/A</v>
      </c>
      <c r="S39" s="100" t="e">
        <f>VLOOKUP(A38,'[2]管理用（このシートは削除しないでください）'!$K$3:$P$19,6,FALSE)</f>
        <v>#N/A</v>
      </c>
    </row>
    <row r="40" spans="1:19" ht="22.5" hidden="1" customHeight="1" x14ac:dyDescent="0.15">
      <c r="A40" s="112"/>
      <c r="B40" s="96"/>
      <c r="C40" s="96"/>
      <c r="D40" s="97" t="str">
        <f t="shared" ref="D40" si="22">IF(A40="","",(B40-C40))</f>
        <v/>
      </c>
      <c r="E40" s="96"/>
      <c r="F40" s="96"/>
      <c r="G40" s="97"/>
      <c r="H40" s="96"/>
      <c r="I40" s="97"/>
      <c r="J40" s="97"/>
      <c r="K40" s="98"/>
      <c r="L40" s="98"/>
      <c r="M40" s="128"/>
      <c r="O40" s="99" t="e">
        <f>VLOOKUP(A39,'[2]管理用（このシートは削除しないでください）'!$K$3:$P$19,2,FALSE)</f>
        <v>#N/A</v>
      </c>
      <c r="P40" s="100" t="e">
        <f>VLOOKUP(A39,'[2]管理用（このシートは削除しないでください）'!$K$3:$P$19,3,)</f>
        <v>#N/A</v>
      </c>
      <c r="Q40" s="100" t="e">
        <f>VLOOKUP(A39,'[2]管理用（このシートは削除しないでください）'!$K$3:$P$19,4,FALSE)</f>
        <v>#N/A</v>
      </c>
      <c r="R40" s="100" t="e">
        <f>VLOOKUP(A39,'[2]管理用（このシートは削除しないでください）'!$K$3:$P$19,5,FALSE)</f>
        <v>#N/A</v>
      </c>
      <c r="S40" s="100" t="e">
        <f>VLOOKUP(A39,'[2]管理用（このシートは削除しないでください）'!$K$3:$P$19,6,FALSE)</f>
        <v>#N/A</v>
      </c>
    </row>
    <row r="41" spans="1:19" ht="22.5" customHeight="1" x14ac:dyDescent="0.15">
      <c r="A41" s="111"/>
      <c r="B41" s="94"/>
      <c r="C41" s="94"/>
      <c r="D41" s="94" t="str">
        <f t="shared" ref="D41" si="23">IF(B41="","",(B41-C41))</f>
        <v/>
      </c>
      <c r="E41" s="94"/>
      <c r="F41" s="94"/>
      <c r="G41" s="94"/>
      <c r="H41" s="94"/>
      <c r="I41" s="94"/>
      <c r="J41" s="94"/>
      <c r="K41" s="95"/>
      <c r="L41" s="95"/>
      <c r="M41" s="129"/>
      <c r="O41" s="99" t="e">
        <f>VLOOKUP(A40,'[2]管理用（このシートは削除しないでください）'!$K$3:$P$19,2,FALSE)</f>
        <v>#N/A</v>
      </c>
      <c r="P41" s="100" t="e">
        <f>VLOOKUP(A40,'[2]管理用（このシートは削除しないでください）'!$K$3:$P$19,3,)</f>
        <v>#N/A</v>
      </c>
      <c r="Q41" s="100" t="e">
        <f>VLOOKUP(A40,'[2]管理用（このシートは削除しないでください）'!$K$3:$P$19,4,FALSE)</f>
        <v>#N/A</v>
      </c>
      <c r="R41" s="100" t="e">
        <f>VLOOKUP(A40,'[2]管理用（このシートは削除しないでください）'!$K$3:$P$19,5,FALSE)</f>
        <v>#N/A</v>
      </c>
      <c r="S41" s="100" t="e">
        <f>VLOOKUP(A40,'[2]管理用（このシートは削除しないでください）'!$K$3:$P$19,6,FALSE)</f>
        <v>#N/A</v>
      </c>
    </row>
    <row r="42" spans="1:19" ht="22.5" customHeight="1" thickBot="1" x14ac:dyDescent="0.2">
      <c r="A42" s="114"/>
      <c r="B42" s="115"/>
      <c r="C42" s="115"/>
      <c r="D42" s="102" t="str">
        <f t="shared" ref="D42" si="24">IF(A42="","",(B42-C42))</f>
        <v/>
      </c>
      <c r="E42" s="115"/>
      <c r="F42" s="115"/>
      <c r="G42" s="101" t="str">
        <f t="shared" ref="G42" si="25">IF(A42="","",MIN(E42,F42))</f>
        <v/>
      </c>
      <c r="H42" s="101"/>
      <c r="I42" s="101" t="str">
        <f t="shared" ref="I42" si="26">IF(B42="","",IF(H42="-",MIN(D42,G42),IF(O42="a",MIN(D42,G42,H42),IF(O42="b",MIN(MIN(D42,G42)*P42),H42))))</f>
        <v/>
      </c>
      <c r="J42" s="101" t="str">
        <f t="shared" ref="J42" si="27">IF(B42="","",ROUNDDOWN(IF(B42="","",IF(Q42="B",I42,IF(H42="-",I42*R42,I42*S42))),-3))</f>
        <v/>
      </c>
      <c r="K42" s="103"/>
      <c r="L42" s="103"/>
      <c r="M42" s="130"/>
      <c r="O42" s="99" t="e">
        <f>VLOOKUP(A41,'[2]管理用（このシートは削除しないでください）'!$K$3:$P$19,2,FALSE)</f>
        <v>#N/A</v>
      </c>
      <c r="P42" s="100" t="e">
        <f>VLOOKUP(A41,'[2]管理用（このシートは削除しないでください）'!$K$3:$P$19,3,)</f>
        <v>#N/A</v>
      </c>
      <c r="Q42" s="100" t="e">
        <f>VLOOKUP(A41,'[2]管理用（このシートは削除しないでください）'!$K$3:$P$19,4,FALSE)</f>
        <v>#N/A</v>
      </c>
      <c r="R42" s="100" t="e">
        <f>VLOOKUP(A41,'[2]管理用（このシートは削除しないでください）'!$K$3:$P$19,5,FALSE)</f>
        <v>#N/A</v>
      </c>
      <c r="S42" s="100" t="e">
        <f>VLOOKUP(A41,'[2]管理用（このシートは削除しないでください）'!$K$3:$P$19,6,FALSE)</f>
        <v>#N/A</v>
      </c>
    </row>
    <row r="43" spans="1:19" ht="22.5" customHeight="1" thickTop="1" thickBot="1" x14ac:dyDescent="0.2">
      <c r="A43" s="104" t="s">
        <v>133</v>
      </c>
      <c r="B43" s="105" t="str">
        <f>IF(SUM(B13:B42)=0,"",SUM(B13:B42))</f>
        <v/>
      </c>
      <c r="C43" s="105" t="str">
        <f>IF(B43="","",SUM(C13:C42))</f>
        <v/>
      </c>
      <c r="D43" s="105" t="str">
        <f t="shared" ref="D43:J43" si="28">IF(SUM(D13:D42)=0,"",SUM(D13:D42))</f>
        <v/>
      </c>
      <c r="E43" s="105" t="str">
        <f t="shared" si="28"/>
        <v/>
      </c>
      <c r="F43" s="105" t="str">
        <f t="shared" si="28"/>
        <v/>
      </c>
      <c r="G43" s="105" t="str">
        <f t="shared" si="28"/>
        <v/>
      </c>
      <c r="H43" s="105" t="str">
        <f t="shared" si="28"/>
        <v/>
      </c>
      <c r="I43" s="105" t="str">
        <f t="shared" si="28"/>
        <v/>
      </c>
      <c r="J43" s="105" t="str">
        <f t="shared" si="28"/>
        <v/>
      </c>
      <c r="K43" s="106"/>
      <c r="L43" s="106"/>
      <c r="M43" s="107"/>
    </row>
    <row r="44" spans="1:19" ht="14.25" thickTop="1" x14ac:dyDescent="0.15">
      <c r="A44" s="235"/>
    </row>
    <row r="45" spans="1:19" ht="14.25" x14ac:dyDescent="0.15">
      <c r="A45" s="199" t="s">
        <v>64</v>
      </c>
      <c r="G45" s="200" t="s">
        <v>263</v>
      </c>
    </row>
    <row r="46" spans="1:19" x14ac:dyDescent="0.15">
      <c r="A46" s="201" t="s">
        <v>286</v>
      </c>
      <c r="G46" s="132" t="s">
        <v>239</v>
      </c>
    </row>
    <row r="47" spans="1:19" x14ac:dyDescent="0.15">
      <c r="A47" s="201" t="s">
        <v>228</v>
      </c>
      <c r="G47" s="132" t="s">
        <v>240</v>
      </c>
    </row>
    <row r="48" spans="1:19" x14ac:dyDescent="0.15">
      <c r="A48" s="201" t="s">
        <v>229</v>
      </c>
      <c r="G48" s="132" t="s">
        <v>241</v>
      </c>
    </row>
    <row r="49" spans="1:7" x14ac:dyDescent="0.15">
      <c r="A49" s="201" t="s">
        <v>230</v>
      </c>
    </row>
    <row r="50" spans="1:7" x14ac:dyDescent="0.15">
      <c r="A50" s="201" t="s">
        <v>232</v>
      </c>
    </row>
    <row r="51" spans="1:7" ht="14.25" thickBot="1" x14ac:dyDescent="0.2"/>
    <row r="52" spans="1:7" ht="23.25" customHeight="1" x14ac:dyDescent="0.15">
      <c r="A52" s="382" t="s">
        <v>231</v>
      </c>
      <c r="B52" s="383"/>
      <c r="C52" s="383"/>
      <c r="D52" s="383"/>
      <c r="E52" s="383"/>
      <c r="F52" s="384"/>
      <c r="G52" s="122"/>
    </row>
    <row r="53" spans="1:7" ht="23.25" customHeight="1" x14ac:dyDescent="0.15">
      <c r="A53" s="385" t="s">
        <v>172</v>
      </c>
      <c r="B53" s="386">
        <v>29420000</v>
      </c>
      <c r="C53" s="387" t="s">
        <v>173</v>
      </c>
      <c r="D53" s="387" t="s">
        <v>224</v>
      </c>
      <c r="E53" s="387"/>
      <c r="F53" s="388"/>
      <c r="G53" s="122"/>
    </row>
    <row r="54" spans="1:7" ht="23.25" customHeight="1" thickBot="1" x14ac:dyDescent="0.2">
      <c r="A54" s="389" t="s">
        <v>174</v>
      </c>
      <c r="B54" s="390">
        <v>484000</v>
      </c>
      <c r="C54" s="391" t="s">
        <v>175</v>
      </c>
      <c r="D54" s="391" t="s">
        <v>285</v>
      </c>
      <c r="E54" s="391"/>
      <c r="F54" s="392"/>
      <c r="G54" s="122"/>
    </row>
    <row r="58" spans="1:7" x14ac:dyDescent="0.15">
      <c r="B58" s="20" t="s">
        <v>235</v>
      </c>
    </row>
    <row r="59" spans="1:7" x14ac:dyDescent="0.15">
      <c r="B59" s="20" t="s">
        <v>236</v>
      </c>
    </row>
    <row r="60" spans="1:7" x14ac:dyDescent="0.15">
      <c r="B60" s="20" t="s">
        <v>237</v>
      </c>
    </row>
    <row r="62" spans="1:7" ht="22.5" x14ac:dyDescent="0.15">
      <c r="B62" s="111" t="s">
        <v>258</v>
      </c>
    </row>
    <row r="63" spans="1:7" ht="22.5" x14ac:dyDescent="0.15">
      <c r="B63" s="111" t="s">
        <v>259</v>
      </c>
    </row>
  </sheetData>
  <sheetProtection selectLockedCells="1"/>
  <mergeCells count="6">
    <mergeCell ref="A2:M2"/>
    <mergeCell ref="J9:M9"/>
    <mergeCell ref="A10:A11"/>
    <mergeCell ref="M10:M11"/>
    <mergeCell ref="D9:G9"/>
    <mergeCell ref="B4:G4"/>
  </mergeCells>
  <phoneticPr fontId="6"/>
  <dataValidations count="3">
    <dataValidation type="list" allowBlank="1" showInputMessage="1" showErrorMessage="1" sqref="B4:G4" xr:uid="{8F2DF9BE-A71C-4D24-9C53-7B403F9505B9}">
      <formula1>$B$58:$B$60</formula1>
    </dataValidation>
    <dataValidation type="list" allowBlank="1" showInputMessage="1" showErrorMessage="1" sqref="A14 A16 A18 A42" xr:uid="{7E4FFA6E-E1E2-428C-9EC0-05D0187A3F0F}">
      <formula1>$G$46:$G$48</formula1>
    </dataValidation>
    <dataValidation type="list" allowBlank="1" showInputMessage="1" showErrorMessage="1" sqref="A13 A15 A17 A41" xr:uid="{5B0DC8DC-E6AC-41C3-84AF-29972494CED0}">
      <formula1>$B$62:$B$63</formula1>
    </dataValidation>
  </dataValidations>
  <printOptions horizontalCentered="1"/>
  <pageMargins left="0.51181102362204722" right="0.51181102362204722" top="0.55118110236220474" bottom="0.55118110236220474" header="0.31496062992125984" footer="0.31496062992125984"/>
  <pageSetup paperSize="9" scale="8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F0F9-03EE-4ECB-AAC0-592800ED112C}">
  <sheetPr>
    <tabColor rgb="FF92D050"/>
    <pageSetUpPr fitToPage="1"/>
  </sheetPr>
  <dimension ref="A1:S48"/>
  <sheetViews>
    <sheetView view="pageBreakPreview" zoomScale="90" zoomScaleNormal="100" zoomScaleSheetLayoutView="90" workbookViewId="0">
      <pane xSplit="2" ySplit="11" topLeftCell="C12" activePane="bottomRight" state="frozen"/>
      <selection activeCell="A2" sqref="A2:I2"/>
      <selection pane="topRight" activeCell="A2" sqref="A2:I2"/>
      <selection pane="bottomLeft" activeCell="A2" sqref="A2:I2"/>
      <selection pane="bottomRight" activeCell="A2" sqref="A2:N2"/>
    </sheetView>
  </sheetViews>
  <sheetFormatPr defaultColWidth="9" defaultRowHeight="20.100000000000001" customHeight="1" x14ac:dyDescent="0.15"/>
  <cols>
    <col min="1" max="1" width="1.375" style="62" customWidth="1"/>
    <col min="2" max="2" width="30.625" style="62" customWidth="1"/>
    <col min="3" max="4" width="13.875" style="62" customWidth="1"/>
    <col min="5" max="5" width="15.5" style="62" bestFit="1" customWidth="1"/>
    <col min="6" max="8" width="13.875" style="62" customWidth="1"/>
    <col min="9" max="9" width="13.875" style="62" hidden="1" customWidth="1"/>
    <col min="10" max="11" width="13.875" style="62" customWidth="1"/>
    <col min="12" max="12" width="13.875" style="62" hidden="1" customWidth="1"/>
    <col min="13" max="13" width="21.5" style="62" hidden="1" customWidth="1"/>
    <col min="14" max="14" width="19.625" style="62" customWidth="1"/>
    <col min="15" max="16384" width="9" style="62"/>
  </cols>
  <sheetData>
    <row r="1" spans="2:19" ht="17.25" x14ac:dyDescent="0.15">
      <c r="B1" s="242" t="s">
        <v>29</v>
      </c>
    </row>
    <row r="2" spans="2:19" ht="22.5" customHeight="1" x14ac:dyDescent="0.15">
      <c r="B2" s="507" t="s">
        <v>299</v>
      </c>
      <c r="C2" s="507"/>
      <c r="D2" s="507"/>
      <c r="E2" s="507"/>
      <c r="F2" s="507"/>
      <c r="G2" s="507"/>
      <c r="H2" s="507"/>
      <c r="I2" s="507"/>
      <c r="J2" s="507"/>
      <c r="K2" s="507"/>
      <c r="L2" s="507"/>
      <c r="M2" s="507"/>
      <c r="N2" s="507"/>
    </row>
    <row r="3" spans="2:19" ht="18" customHeight="1" x14ac:dyDescent="0.15">
      <c r="B3" s="243" t="s">
        <v>233</v>
      </c>
      <c r="C3" s="512"/>
      <c r="D3" s="512"/>
      <c r="E3" s="512"/>
      <c r="F3" s="512"/>
      <c r="G3" s="512"/>
      <c r="H3" s="512"/>
      <c r="I3" s="244"/>
      <c r="J3" s="244"/>
      <c r="K3" s="244"/>
      <c r="L3" s="244"/>
      <c r="M3" s="244"/>
      <c r="N3" s="244"/>
    </row>
    <row r="4" spans="2:19" ht="18" customHeight="1" x14ac:dyDescent="0.15">
      <c r="B4" s="245" t="s">
        <v>176</v>
      </c>
      <c r="C4" s="246" t="s">
        <v>238</v>
      </c>
      <c r="D4" s="247" t="s">
        <v>234</v>
      </c>
      <c r="E4" s="247"/>
      <c r="F4" s="247"/>
      <c r="G4" s="246"/>
      <c r="H4" s="246"/>
    </row>
    <row r="5" spans="2:19" ht="18" customHeight="1" x14ac:dyDescent="0.15">
      <c r="B5" s="243"/>
      <c r="C5" s="246"/>
      <c r="D5" s="247" t="s">
        <v>236</v>
      </c>
      <c r="E5" s="247"/>
      <c r="F5" s="247"/>
      <c r="G5" s="246"/>
      <c r="H5" s="246"/>
    </row>
    <row r="6" spans="2:19" ht="22.15" customHeight="1" thickBot="1" x14ac:dyDescent="0.2">
      <c r="B6" s="248"/>
      <c r="C6" s="508"/>
      <c r="D6" s="508"/>
      <c r="E6" s="508"/>
      <c r="F6" s="508"/>
      <c r="H6" s="511" t="s">
        <v>227</v>
      </c>
      <c r="I6" s="511"/>
      <c r="J6" s="511"/>
      <c r="K6" s="511"/>
      <c r="L6" s="249"/>
      <c r="M6" s="249"/>
      <c r="N6" s="250" t="s">
        <v>226</v>
      </c>
    </row>
    <row r="7" spans="2:19" ht="13.5" x14ac:dyDescent="0.15">
      <c r="B7" s="509" t="s">
        <v>278</v>
      </c>
      <c r="C7" s="251" t="s">
        <v>179</v>
      </c>
      <c r="D7" s="252" t="s">
        <v>180</v>
      </c>
      <c r="E7" s="252" t="s">
        <v>181</v>
      </c>
      <c r="F7" s="252" t="s">
        <v>182</v>
      </c>
      <c r="G7" s="252" t="s">
        <v>183</v>
      </c>
      <c r="H7" s="252" t="s">
        <v>184</v>
      </c>
      <c r="I7" s="252" t="s">
        <v>185</v>
      </c>
      <c r="J7" s="252" t="s">
        <v>287</v>
      </c>
      <c r="K7" s="253" t="s">
        <v>287</v>
      </c>
      <c r="L7" s="254" t="s">
        <v>177</v>
      </c>
      <c r="M7" s="255" t="s">
        <v>178</v>
      </c>
      <c r="N7" s="256"/>
    </row>
    <row r="8" spans="2:19" ht="13.5" customHeight="1" x14ac:dyDescent="0.15">
      <c r="B8" s="481"/>
      <c r="C8" s="257"/>
      <c r="D8" s="258" t="s">
        <v>188</v>
      </c>
      <c r="E8" s="258" t="s">
        <v>260</v>
      </c>
      <c r="F8" s="258" t="s">
        <v>189</v>
      </c>
      <c r="G8" s="258"/>
      <c r="H8" s="258"/>
      <c r="I8" s="258" t="s">
        <v>190</v>
      </c>
      <c r="J8" s="258" t="s">
        <v>261</v>
      </c>
      <c r="K8" s="259" t="s">
        <v>262</v>
      </c>
      <c r="L8" s="260" t="s">
        <v>186</v>
      </c>
      <c r="M8" s="261" t="s">
        <v>187</v>
      </c>
      <c r="N8" s="262" t="s">
        <v>79</v>
      </c>
    </row>
    <row r="9" spans="2:19" ht="13.5" x14ac:dyDescent="0.15">
      <c r="B9" s="495"/>
      <c r="C9" s="263" t="s">
        <v>264</v>
      </c>
      <c r="D9" s="264" t="s">
        <v>265</v>
      </c>
      <c r="E9" s="264" t="s">
        <v>266</v>
      </c>
      <c r="F9" s="264" t="s">
        <v>267</v>
      </c>
      <c r="G9" s="264" t="s">
        <v>268</v>
      </c>
      <c r="H9" s="264" t="s">
        <v>269</v>
      </c>
      <c r="I9" s="264" t="s">
        <v>270</v>
      </c>
      <c r="J9" s="264" t="s">
        <v>271</v>
      </c>
      <c r="K9" s="265" t="s">
        <v>272</v>
      </c>
      <c r="L9" s="265" t="s">
        <v>193</v>
      </c>
      <c r="M9" s="266" t="s">
        <v>194</v>
      </c>
      <c r="N9" s="267"/>
    </row>
    <row r="10" spans="2:19" ht="6" customHeight="1" x14ac:dyDescent="0.15">
      <c r="B10" s="241"/>
      <c r="C10" s="244"/>
      <c r="D10" s="268"/>
      <c r="E10" s="268"/>
      <c r="F10" s="268"/>
      <c r="G10" s="268"/>
      <c r="H10" s="268"/>
      <c r="I10" s="268"/>
      <c r="J10" s="268"/>
      <c r="K10" s="269"/>
      <c r="L10" s="269"/>
      <c r="M10" s="270"/>
      <c r="N10" s="271"/>
    </row>
    <row r="11" spans="2:19" ht="13.5" x14ac:dyDescent="0.15">
      <c r="B11" s="68"/>
      <c r="C11" s="272" t="s">
        <v>129</v>
      </c>
      <c r="D11" s="273" t="s">
        <v>129</v>
      </c>
      <c r="E11" s="274" t="s">
        <v>129</v>
      </c>
      <c r="F11" s="273" t="s">
        <v>129</v>
      </c>
      <c r="G11" s="273" t="s">
        <v>129</v>
      </c>
      <c r="H11" s="273" t="s">
        <v>129</v>
      </c>
      <c r="I11" s="273" t="s">
        <v>129</v>
      </c>
      <c r="J11" s="273" t="s">
        <v>129</v>
      </c>
      <c r="K11" s="275" t="s">
        <v>129</v>
      </c>
      <c r="L11" s="275" t="s">
        <v>129</v>
      </c>
      <c r="M11" s="272" t="s">
        <v>129</v>
      </c>
      <c r="N11" s="271"/>
      <c r="P11" s="510"/>
      <c r="Q11" s="510"/>
      <c r="R11" s="510"/>
      <c r="S11" s="510"/>
    </row>
    <row r="12" spans="2:19" ht="11.25" customHeight="1" x14ac:dyDescent="0.15">
      <c r="B12" s="276"/>
      <c r="C12" s="277"/>
      <c r="D12" s="278"/>
      <c r="E12" s="279"/>
      <c r="F12" s="278"/>
      <c r="G12" s="278"/>
      <c r="H12" s="279"/>
      <c r="I12" s="279"/>
      <c r="J12" s="280"/>
      <c r="K12" s="280" t="s">
        <v>225</v>
      </c>
      <c r="L12" s="281"/>
      <c r="M12" s="282"/>
      <c r="N12" s="283"/>
    </row>
    <row r="13" spans="2:19" ht="23.25" customHeight="1" x14ac:dyDescent="0.15">
      <c r="B13" s="284" t="s">
        <v>242</v>
      </c>
      <c r="C13" s="277"/>
      <c r="D13" s="278"/>
      <c r="E13" s="279"/>
      <c r="F13" s="278"/>
      <c r="G13" s="278"/>
      <c r="H13" s="279"/>
      <c r="I13" s="279"/>
      <c r="J13" s="279"/>
      <c r="K13" s="281"/>
      <c r="L13" s="285"/>
      <c r="M13" s="286"/>
      <c r="N13" s="287"/>
    </row>
    <row r="14" spans="2:19" ht="23.25" customHeight="1" x14ac:dyDescent="0.15">
      <c r="B14" s="288" t="s">
        <v>251</v>
      </c>
      <c r="C14" s="289"/>
      <c r="D14" s="290"/>
      <c r="E14" s="291">
        <f t="shared" ref="E14:E29" si="0">C14-D14</f>
        <v>0</v>
      </c>
      <c r="F14" s="290"/>
      <c r="G14" s="290"/>
      <c r="H14" s="291">
        <f t="shared" ref="H14:H29" si="1">MIN(F14,G14)</f>
        <v>0</v>
      </c>
      <c r="I14" s="292"/>
      <c r="J14" s="292"/>
      <c r="K14" s="293"/>
      <c r="L14" s="293"/>
      <c r="M14" s="294"/>
      <c r="N14" s="295"/>
    </row>
    <row r="15" spans="2:19" ht="25.5" hidden="1" customHeight="1" x14ac:dyDescent="0.15">
      <c r="B15" s="284"/>
      <c r="C15" s="296"/>
      <c r="D15" s="297"/>
      <c r="E15" s="279">
        <f t="shared" si="0"/>
        <v>0</v>
      </c>
      <c r="F15" s="297"/>
      <c r="G15" s="297"/>
      <c r="H15" s="279">
        <f t="shared" si="1"/>
        <v>0</v>
      </c>
      <c r="I15" s="298"/>
      <c r="J15" s="298"/>
      <c r="K15" s="285"/>
      <c r="L15" s="285"/>
      <c r="M15" s="286"/>
      <c r="N15" s="287"/>
    </row>
    <row r="16" spans="2:19" ht="25.5" hidden="1" customHeight="1" x14ac:dyDescent="0.15">
      <c r="B16" s="284"/>
      <c r="C16" s="296"/>
      <c r="D16" s="297"/>
      <c r="E16" s="279">
        <f t="shared" si="0"/>
        <v>0</v>
      </c>
      <c r="F16" s="297"/>
      <c r="G16" s="297"/>
      <c r="H16" s="279">
        <f t="shared" si="1"/>
        <v>0</v>
      </c>
      <c r="I16" s="298"/>
      <c r="J16" s="298"/>
      <c r="K16" s="285"/>
      <c r="L16" s="285"/>
      <c r="M16" s="286"/>
      <c r="N16" s="287"/>
    </row>
    <row r="17" spans="1:14" ht="25.5" hidden="1" customHeight="1" x14ac:dyDescent="0.15">
      <c r="B17" s="284"/>
      <c r="C17" s="296"/>
      <c r="D17" s="297"/>
      <c r="E17" s="279">
        <f t="shared" si="0"/>
        <v>0</v>
      </c>
      <c r="F17" s="297"/>
      <c r="G17" s="297"/>
      <c r="H17" s="279">
        <f t="shared" si="1"/>
        <v>0</v>
      </c>
      <c r="I17" s="298"/>
      <c r="J17" s="298"/>
      <c r="K17" s="285"/>
      <c r="L17" s="285"/>
      <c r="M17" s="286"/>
      <c r="N17" s="287"/>
    </row>
    <row r="18" spans="1:14" ht="39" x14ac:dyDescent="0.15">
      <c r="B18" s="284" t="s">
        <v>302</v>
      </c>
      <c r="C18" s="277"/>
      <c r="D18" s="278"/>
      <c r="E18" s="279"/>
      <c r="F18" s="278"/>
      <c r="G18" s="278"/>
      <c r="H18" s="279"/>
      <c r="I18" s="279"/>
      <c r="J18" s="279"/>
      <c r="K18" s="281"/>
      <c r="L18" s="285"/>
      <c r="M18" s="286"/>
      <c r="N18" s="287"/>
    </row>
    <row r="19" spans="1:14" ht="23.25" customHeight="1" x14ac:dyDescent="0.15">
      <c r="B19" s="288" t="s">
        <v>251</v>
      </c>
      <c r="C19" s="289"/>
      <c r="D19" s="290"/>
      <c r="E19" s="291">
        <f t="shared" si="0"/>
        <v>0</v>
      </c>
      <c r="F19" s="290"/>
      <c r="G19" s="290"/>
      <c r="H19" s="291">
        <f t="shared" si="1"/>
        <v>0</v>
      </c>
      <c r="I19" s="292"/>
      <c r="J19" s="292"/>
      <c r="K19" s="293"/>
      <c r="L19" s="293"/>
      <c r="M19" s="294"/>
      <c r="N19" s="295"/>
    </row>
    <row r="20" spans="1:14" ht="23.25" customHeight="1" x14ac:dyDescent="0.15">
      <c r="B20" s="284" t="s">
        <v>243</v>
      </c>
      <c r="C20" s="277"/>
      <c r="D20" s="278"/>
      <c r="E20" s="279"/>
      <c r="F20" s="278"/>
      <c r="G20" s="278"/>
      <c r="H20" s="279"/>
      <c r="I20" s="279"/>
      <c r="J20" s="279"/>
      <c r="K20" s="281"/>
      <c r="L20" s="285"/>
      <c r="M20" s="286"/>
      <c r="N20" s="287"/>
    </row>
    <row r="21" spans="1:14" ht="25.5" hidden="1" customHeight="1" x14ac:dyDescent="0.15">
      <c r="B21" s="284"/>
      <c r="C21" s="296"/>
      <c r="D21" s="297"/>
      <c r="E21" s="279">
        <f t="shared" si="0"/>
        <v>0</v>
      </c>
      <c r="F21" s="297"/>
      <c r="G21" s="297"/>
      <c r="H21" s="279">
        <f t="shared" si="1"/>
        <v>0</v>
      </c>
      <c r="I21" s="298"/>
      <c r="J21" s="298"/>
      <c r="K21" s="285"/>
      <c r="L21" s="285"/>
      <c r="M21" s="286"/>
      <c r="N21" s="287"/>
    </row>
    <row r="22" spans="1:14" ht="25.5" hidden="1" customHeight="1" x14ac:dyDescent="0.15">
      <c r="B22" s="284"/>
      <c r="C22" s="296"/>
      <c r="D22" s="297"/>
      <c r="E22" s="279">
        <f t="shared" si="0"/>
        <v>0</v>
      </c>
      <c r="F22" s="297"/>
      <c r="G22" s="297"/>
      <c r="H22" s="279">
        <f t="shared" si="1"/>
        <v>0</v>
      </c>
      <c r="I22" s="298"/>
      <c r="J22" s="298"/>
      <c r="K22" s="285"/>
      <c r="L22" s="285"/>
      <c r="M22" s="286"/>
      <c r="N22" s="287"/>
    </row>
    <row r="23" spans="1:14" ht="23.25" customHeight="1" x14ac:dyDescent="0.15">
      <c r="B23" s="288" t="s">
        <v>251</v>
      </c>
      <c r="C23" s="289"/>
      <c r="D23" s="290"/>
      <c r="E23" s="291">
        <f t="shared" si="0"/>
        <v>0</v>
      </c>
      <c r="F23" s="290"/>
      <c r="G23" s="290"/>
      <c r="H23" s="291">
        <f t="shared" si="1"/>
        <v>0</v>
      </c>
      <c r="I23" s="292"/>
      <c r="J23" s="292"/>
      <c r="K23" s="293"/>
      <c r="L23" s="293"/>
      <c r="M23" s="294"/>
      <c r="N23" s="295"/>
    </row>
    <row r="24" spans="1:14" ht="39" x14ac:dyDescent="0.15">
      <c r="B24" s="284" t="s">
        <v>303</v>
      </c>
      <c r="C24" s="277"/>
      <c r="D24" s="278"/>
      <c r="E24" s="279"/>
      <c r="F24" s="278"/>
      <c r="G24" s="278"/>
      <c r="H24" s="279"/>
      <c r="I24" s="279"/>
      <c r="J24" s="279"/>
      <c r="K24" s="281"/>
      <c r="L24" s="285"/>
      <c r="M24" s="286"/>
      <c r="N24" s="287"/>
    </row>
    <row r="25" spans="1:14" ht="23.25" customHeight="1" x14ac:dyDescent="0.15">
      <c r="B25" s="288" t="s">
        <v>251</v>
      </c>
      <c r="C25" s="289"/>
      <c r="D25" s="290"/>
      <c r="E25" s="291">
        <f t="shared" si="0"/>
        <v>0</v>
      </c>
      <c r="F25" s="290"/>
      <c r="G25" s="290"/>
      <c r="H25" s="291">
        <f t="shared" si="1"/>
        <v>0</v>
      </c>
      <c r="I25" s="292"/>
      <c r="J25" s="292"/>
      <c r="K25" s="293"/>
      <c r="L25" s="293"/>
      <c r="M25" s="294"/>
      <c r="N25" s="295"/>
    </row>
    <row r="26" spans="1:14" ht="23.25" customHeight="1" x14ac:dyDescent="0.15">
      <c r="B26" s="284" t="s">
        <v>244</v>
      </c>
      <c r="C26" s="277"/>
      <c r="D26" s="278"/>
      <c r="E26" s="279"/>
      <c r="F26" s="278"/>
      <c r="G26" s="278"/>
      <c r="H26" s="279"/>
      <c r="I26" s="279"/>
      <c r="J26" s="279"/>
      <c r="K26" s="281"/>
      <c r="L26" s="285"/>
      <c r="M26" s="286"/>
      <c r="N26" s="287"/>
    </row>
    <row r="27" spans="1:14" ht="23.25" customHeight="1" x14ac:dyDescent="0.15">
      <c r="B27" s="288" t="s">
        <v>251</v>
      </c>
      <c r="C27" s="289"/>
      <c r="D27" s="290"/>
      <c r="E27" s="291">
        <f t="shared" si="0"/>
        <v>0</v>
      </c>
      <c r="F27" s="290"/>
      <c r="G27" s="290"/>
      <c r="H27" s="291">
        <f t="shared" si="1"/>
        <v>0</v>
      </c>
      <c r="I27" s="292"/>
      <c r="J27" s="292"/>
      <c r="K27" s="293"/>
      <c r="L27" s="293"/>
      <c r="M27" s="294"/>
      <c r="N27" s="295"/>
    </row>
    <row r="28" spans="1:14" ht="23.25" customHeight="1" x14ac:dyDescent="0.15">
      <c r="B28" s="284" t="s">
        <v>245</v>
      </c>
      <c r="C28" s="277"/>
      <c r="D28" s="278"/>
      <c r="E28" s="279"/>
      <c r="F28" s="278"/>
      <c r="G28" s="278"/>
      <c r="H28" s="279"/>
      <c r="I28" s="279"/>
      <c r="J28" s="279"/>
      <c r="K28" s="281"/>
      <c r="L28" s="285"/>
      <c r="M28" s="286"/>
      <c r="N28" s="287"/>
    </row>
    <row r="29" spans="1:14" ht="23.25" customHeight="1" thickBot="1" x14ac:dyDescent="0.2">
      <c r="B29" s="284" t="s">
        <v>251</v>
      </c>
      <c r="C29" s="296"/>
      <c r="D29" s="297"/>
      <c r="E29" s="279">
        <f t="shared" si="0"/>
        <v>0</v>
      </c>
      <c r="F29" s="299"/>
      <c r="G29" s="297"/>
      <c r="H29" s="279">
        <f t="shared" si="1"/>
        <v>0</v>
      </c>
      <c r="I29" s="298"/>
      <c r="J29" s="298"/>
      <c r="K29" s="285"/>
      <c r="L29" s="285"/>
      <c r="M29" s="286"/>
      <c r="N29" s="295"/>
    </row>
    <row r="30" spans="1:14" ht="23.25" customHeight="1" thickTop="1" thickBot="1" x14ac:dyDescent="0.2">
      <c r="B30" s="300" t="s">
        <v>133</v>
      </c>
      <c r="C30" s="301">
        <f t="shared" ref="C30:M30" si="2">SUBTOTAL(109,C12:C29)</f>
        <v>0</v>
      </c>
      <c r="D30" s="302">
        <f t="shared" si="2"/>
        <v>0</v>
      </c>
      <c r="E30" s="303">
        <f t="shared" si="2"/>
        <v>0</v>
      </c>
      <c r="F30" s="302">
        <f t="shared" si="2"/>
        <v>0</v>
      </c>
      <c r="G30" s="302">
        <f t="shared" si="2"/>
        <v>0</v>
      </c>
      <c r="H30" s="302">
        <f t="shared" si="2"/>
        <v>0</v>
      </c>
      <c r="I30" s="302">
        <f t="shared" si="2"/>
        <v>0</v>
      </c>
      <c r="J30" s="302">
        <f t="shared" si="2"/>
        <v>0</v>
      </c>
      <c r="K30" s="304">
        <f t="shared" si="2"/>
        <v>0</v>
      </c>
      <c r="L30" s="304">
        <f t="shared" si="2"/>
        <v>0</v>
      </c>
      <c r="M30" s="301">
        <f t="shared" si="2"/>
        <v>0</v>
      </c>
      <c r="N30" s="305"/>
    </row>
    <row r="32" spans="1:14" s="307" customFormat="1" ht="16.5" customHeight="1" x14ac:dyDescent="0.15">
      <c r="A32" s="306"/>
      <c r="B32" s="306" t="s">
        <v>64</v>
      </c>
      <c r="H32" s="308" t="s">
        <v>246</v>
      </c>
    </row>
    <row r="33" spans="1:8" s="307" customFormat="1" ht="16.5" customHeight="1" x14ac:dyDescent="0.15">
      <c r="A33" s="309" t="s">
        <v>280</v>
      </c>
      <c r="H33" s="307" t="s">
        <v>247</v>
      </c>
    </row>
    <row r="34" spans="1:8" s="307" customFormat="1" ht="16.5" customHeight="1" x14ac:dyDescent="0.15">
      <c r="A34" s="309" t="s">
        <v>228</v>
      </c>
      <c r="H34" s="307" t="s">
        <v>304</v>
      </c>
    </row>
    <row r="35" spans="1:8" s="307" customFormat="1" ht="16.5" customHeight="1" x14ac:dyDescent="0.15">
      <c r="A35" s="309" t="s">
        <v>229</v>
      </c>
      <c r="H35" s="307" t="s">
        <v>248</v>
      </c>
    </row>
    <row r="36" spans="1:8" s="307" customFormat="1" ht="16.5" customHeight="1" x14ac:dyDescent="0.15">
      <c r="A36" s="309" t="s">
        <v>230</v>
      </c>
      <c r="H36" s="307" t="s">
        <v>305</v>
      </c>
    </row>
    <row r="37" spans="1:8" s="307" customFormat="1" ht="16.5" customHeight="1" x14ac:dyDescent="0.15">
      <c r="A37" s="309"/>
      <c r="H37" s="307" t="s">
        <v>249</v>
      </c>
    </row>
    <row r="38" spans="1:8" ht="16.5" customHeight="1" x14ac:dyDescent="0.15">
      <c r="B38" s="310"/>
      <c r="H38" s="307" t="s">
        <v>250</v>
      </c>
    </row>
    <row r="39" spans="1:8" ht="20.100000000000001" customHeight="1" x14ac:dyDescent="0.15">
      <c r="B39" s="310"/>
    </row>
    <row r="40" spans="1:8" ht="20.100000000000001" customHeight="1" x14ac:dyDescent="0.15">
      <c r="B40" s="311"/>
      <c r="C40" s="62" t="s">
        <v>234</v>
      </c>
    </row>
    <row r="41" spans="1:8" ht="20.100000000000001" customHeight="1" x14ac:dyDescent="0.15">
      <c r="B41" s="310"/>
      <c r="C41" s="62" t="s">
        <v>236</v>
      </c>
    </row>
    <row r="43" spans="1:8" ht="20.100000000000001" customHeight="1" x14ac:dyDescent="0.15">
      <c r="C43" s="312" t="s">
        <v>242</v>
      </c>
    </row>
    <row r="44" spans="1:8" ht="20.100000000000001" customHeight="1" x14ac:dyDescent="0.15">
      <c r="C44" s="312" t="s">
        <v>306</v>
      </c>
    </row>
    <row r="45" spans="1:8" ht="20.100000000000001" customHeight="1" x14ac:dyDescent="0.15">
      <c r="C45" s="312" t="s">
        <v>243</v>
      </c>
    </row>
    <row r="46" spans="1:8" ht="20.100000000000001" customHeight="1" x14ac:dyDescent="0.15">
      <c r="C46" s="312" t="s">
        <v>307</v>
      </c>
    </row>
    <row r="47" spans="1:8" ht="20.100000000000001" customHeight="1" x14ac:dyDescent="0.15">
      <c r="C47" s="312" t="s">
        <v>244</v>
      </c>
    </row>
    <row r="48" spans="1:8" ht="20.100000000000001" customHeight="1" x14ac:dyDescent="0.15">
      <c r="C48" s="312" t="s">
        <v>245</v>
      </c>
    </row>
  </sheetData>
  <sheetProtection selectLockedCells="1"/>
  <mergeCells count="6">
    <mergeCell ref="B2:N2"/>
    <mergeCell ref="C6:F6"/>
    <mergeCell ref="B7:B9"/>
    <mergeCell ref="P11:S11"/>
    <mergeCell ref="H6:K6"/>
    <mergeCell ref="C3:H3"/>
  </mergeCells>
  <phoneticPr fontId="6"/>
  <dataValidations count="2">
    <dataValidation type="list" allowBlank="1" showInputMessage="1" showErrorMessage="1" sqref="C3:H3" xr:uid="{316138BB-0E8C-4C53-AD78-15078135122A}">
      <formula1>$D$4:$D$5</formula1>
    </dataValidation>
    <dataValidation type="list" allowBlank="1" showInputMessage="1" showErrorMessage="1" sqref="B28 B15:B18 B12:B13 B20:B22 B24 B26" xr:uid="{D64DCDFF-A7A7-49DB-BB3A-65D68F3A215E}">
      <formula1>$C$43:$C$48</formula1>
    </dataValidation>
  </dataValidations>
  <printOptions horizontalCentered="1"/>
  <pageMargins left="0.59055118110236227" right="0.59055118110236227" top="0.59055118110236227" bottom="0.59055118110236227" header="0.39370078740157483" footer="0.39370078740157483"/>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6"/>
  <sheetViews>
    <sheetView view="pageBreakPreview" topLeftCell="A7" zoomScale="90" zoomScaleNormal="100" zoomScaleSheetLayoutView="90" workbookViewId="0">
      <selection activeCell="B11" sqref="B11:C11"/>
    </sheetView>
  </sheetViews>
  <sheetFormatPr defaultRowHeight="13.5" x14ac:dyDescent="0.15"/>
  <cols>
    <col min="1" max="1" width="2.25" style="1" customWidth="1"/>
    <col min="2" max="2" width="11.5" style="1" customWidth="1"/>
    <col min="3" max="3" width="10.25" style="1" customWidth="1"/>
    <col min="4" max="5" width="7.875" style="1" customWidth="1"/>
    <col min="6" max="7" width="9" style="1"/>
    <col min="8" max="11" width="7" style="1" customWidth="1"/>
    <col min="12" max="14" width="9.875" style="1" customWidth="1"/>
    <col min="15" max="15" width="9.375" style="1" customWidth="1"/>
    <col min="16" max="17" width="7.5" style="1" customWidth="1"/>
    <col min="18" max="18" width="11.75" style="1" customWidth="1"/>
    <col min="19" max="19" width="10.875" style="1" customWidth="1"/>
    <col min="20" max="20" width="10.625" style="1" customWidth="1"/>
    <col min="21" max="21" width="29.125" style="1" customWidth="1"/>
    <col min="22" max="24" width="7" style="1" customWidth="1"/>
    <col min="25" max="27" width="5.5" style="1" customWidth="1"/>
    <col min="28" max="16384" width="9" style="1"/>
  </cols>
  <sheetData>
    <row r="1" spans="1:21" x14ac:dyDescent="0.15">
      <c r="A1" s="1" t="s">
        <v>57</v>
      </c>
    </row>
    <row r="3" spans="1:21" ht="24" x14ac:dyDescent="0.15">
      <c r="B3" s="527" t="s">
        <v>31</v>
      </c>
      <c r="C3" s="527"/>
      <c r="D3" s="527"/>
      <c r="E3" s="527"/>
      <c r="F3" s="527"/>
      <c r="G3" s="527"/>
      <c r="H3" s="527"/>
      <c r="I3" s="527"/>
      <c r="J3" s="527"/>
      <c r="K3" s="527"/>
      <c r="L3" s="527"/>
      <c r="M3" s="527"/>
      <c r="N3" s="527"/>
      <c r="O3" s="527"/>
      <c r="P3" s="527"/>
      <c r="Q3" s="527"/>
      <c r="R3" s="527"/>
      <c r="S3" s="527"/>
      <c r="T3" s="527"/>
    </row>
    <row r="4" spans="1:21" ht="24" x14ac:dyDescent="0.15">
      <c r="B4" s="131"/>
      <c r="C4" s="131"/>
      <c r="D4" s="131"/>
      <c r="E4" s="131"/>
      <c r="F4" s="131"/>
      <c r="G4" s="131"/>
      <c r="H4" s="131"/>
      <c r="I4" s="131"/>
      <c r="J4" s="131"/>
      <c r="K4" s="131"/>
      <c r="L4" s="131"/>
      <c r="M4" s="131"/>
      <c r="N4" s="131"/>
      <c r="O4" s="131"/>
      <c r="P4" s="131"/>
      <c r="Q4" s="131"/>
      <c r="R4" s="131"/>
      <c r="S4" s="131"/>
      <c r="T4" s="131"/>
    </row>
    <row r="5" spans="1:21" x14ac:dyDescent="0.15">
      <c r="S5" s="528"/>
      <c r="T5" s="528"/>
    </row>
    <row r="6" spans="1:21" ht="13.5" customHeight="1" x14ac:dyDescent="0.15">
      <c r="B6" s="529" t="s">
        <v>32</v>
      </c>
      <c r="C6" s="529"/>
      <c r="D6" s="530" t="s">
        <v>33</v>
      </c>
      <c r="E6" s="530"/>
      <c r="F6" s="529" t="s">
        <v>34</v>
      </c>
      <c r="G6" s="529"/>
      <c r="H6" s="529"/>
      <c r="I6" s="529"/>
      <c r="J6" s="529"/>
      <c r="K6" s="529"/>
      <c r="L6" s="529" t="s">
        <v>35</v>
      </c>
      <c r="M6" s="529"/>
      <c r="N6" s="529"/>
      <c r="O6" s="529" t="s">
        <v>36</v>
      </c>
      <c r="P6" s="529"/>
      <c r="Q6" s="529"/>
      <c r="R6" s="529" t="s">
        <v>37</v>
      </c>
      <c r="S6" s="529"/>
      <c r="T6" s="529" t="s">
        <v>38</v>
      </c>
    </row>
    <row r="7" spans="1:21" ht="24" x14ac:dyDescent="0.15">
      <c r="B7" s="529"/>
      <c r="C7" s="529"/>
      <c r="D7" s="530"/>
      <c r="E7" s="530"/>
      <c r="F7" s="232" t="s">
        <v>39</v>
      </c>
      <c r="G7" s="233" t="s">
        <v>40</v>
      </c>
      <c r="H7" s="529" t="s">
        <v>41</v>
      </c>
      <c r="I7" s="529"/>
      <c r="J7" s="529" t="s">
        <v>42</v>
      </c>
      <c r="K7" s="529"/>
      <c r="L7" s="233" t="s">
        <v>43</v>
      </c>
      <c r="M7" s="232" t="s">
        <v>44</v>
      </c>
      <c r="N7" s="232" t="s">
        <v>45</v>
      </c>
      <c r="O7" s="232" t="s">
        <v>46</v>
      </c>
      <c r="P7" s="529" t="s">
        <v>47</v>
      </c>
      <c r="Q7" s="529"/>
      <c r="R7" s="232" t="s">
        <v>48</v>
      </c>
      <c r="S7" s="232" t="s">
        <v>49</v>
      </c>
      <c r="T7" s="529"/>
    </row>
    <row r="8" spans="1:21" ht="88.5" customHeight="1" x14ac:dyDescent="0.15">
      <c r="B8" s="521" t="s">
        <v>195</v>
      </c>
      <c r="C8" s="522"/>
      <c r="D8" s="523"/>
      <c r="E8" s="524"/>
      <c r="F8" s="16"/>
      <c r="G8" s="16"/>
      <c r="H8" s="523"/>
      <c r="I8" s="524"/>
      <c r="J8" s="525" t="s">
        <v>50</v>
      </c>
      <c r="K8" s="526"/>
      <c r="L8" s="17" t="s">
        <v>50</v>
      </c>
      <c r="M8" s="17" t="s">
        <v>50</v>
      </c>
      <c r="N8" s="17" t="s">
        <v>50</v>
      </c>
      <c r="O8" s="16"/>
      <c r="P8" s="523"/>
      <c r="Q8" s="524"/>
      <c r="R8" s="16"/>
      <c r="S8" s="16"/>
      <c r="T8" s="16"/>
      <c r="U8" s="121" t="s">
        <v>196</v>
      </c>
    </row>
    <row r="9" spans="1:21" s="18" customFormat="1" ht="88.5" customHeight="1" x14ac:dyDescent="0.15">
      <c r="A9" s="1"/>
      <c r="B9" s="517" t="s">
        <v>197</v>
      </c>
      <c r="C9" s="518"/>
      <c r="D9" s="515"/>
      <c r="E9" s="516"/>
      <c r="F9" s="313"/>
      <c r="G9" s="313"/>
      <c r="H9" s="515"/>
      <c r="I9" s="516"/>
      <c r="J9" s="513" t="s">
        <v>50</v>
      </c>
      <c r="K9" s="514"/>
      <c r="L9" s="314" t="s">
        <v>50</v>
      </c>
      <c r="M9" s="314" t="s">
        <v>50</v>
      </c>
      <c r="N9" s="314" t="s">
        <v>50</v>
      </c>
      <c r="O9" s="313"/>
      <c r="P9" s="515"/>
      <c r="Q9" s="516"/>
      <c r="R9" s="313"/>
      <c r="S9" s="313"/>
      <c r="T9" s="313"/>
      <c r="U9" s="315" t="s">
        <v>198</v>
      </c>
    </row>
    <row r="10" spans="1:21" s="18" customFormat="1" ht="88.5" customHeight="1" x14ac:dyDescent="0.15">
      <c r="A10" s="1"/>
      <c r="B10" s="517" t="s">
        <v>308</v>
      </c>
      <c r="C10" s="518"/>
      <c r="D10" s="515"/>
      <c r="E10" s="516"/>
      <c r="F10" s="313"/>
      <c r="G10" s="313"/>
      <c r="H10" s="515"/>
      <c r="I10" s="516"/>
      <c r="J10" s="513" t="s">
        <v>50</v>
      </c>
      <c r="K10" s="514"/>
      <c r="L10" s="314" t="s">
        <v>50</v>
      </c>
      <c r="M10" s="314" t="s">
        <v>50</v>
      </c>
      <c r="N10" s="314" t="s">
        <v>50</v>
      </c>
      <c r="O10" s="313"/>
      <c r="P10" s="515"/>
      <c r="Q10" s="516"/>
      <c r="R10" s="313"/>
      <c r="S10" s="313"/>
      <c r="T10" s="313"/>
      <c r="U10" s="315" t="s">
        <v>309</v>
      </c>
    </row>
    <row r="11" spans="1:21" s="18" customFormat="1" ht="120" customHeight="1" x14ac:dyDescent="0.15">
      <c r="A11" s="1"/>
      <c r="B11" s="517" t="s">
        <v>310</v>
      </c>
      <c r="C11" s="518"/>
      <c r="D11" s="515"/>
      <c r="E11" s="516"/>
      <c r="F11" s="313"/>
      <c r="G11" s="313"/>
      <c r="H11" s="515"/>
      <c r="I11" s="516"/>
      <c r="J11" s="513" t="s">
        <v>50</v>
      </c>
      <c r="K11" s="514"/>
      <c r="L11" s="314" t="s">
        <v>50</v>
      </c>
      <c r="M11" s="314" t="s">
        <v>50</v>
      </c>
      <c r="N11" s="314" t="s">
        <v>50</v>
      </c>
      <c r="O11" s="313"/>
      <c r="P11" s="515"/>
      <c r="Q11" s="516"/>
      <c r="R11" s="313"/>
      <c r="S11" s="313"/>
      <c r="T11" s="313"/>
      <c r="U11" s="315" t="s">
        <v>311</v>
      </c>
    </row>
    <row r="12" spans="1:21" s="18" customFormat="1" ht="88.5" hidden="1" customHeight="1" x14ac:dyDescent="0.15">
      <c r="A12" s="1"/>
      <c r="B12" s="517"/>
      <c r="C12" s="518"/>
      <c r="D12" s="515"/>
      <c r="E12" s="516"/>
      <c r="F12" s="313"/>
      <c r="G12" s="313"/>
      <c r="H12" s="515"/>
      <c r="I12" s="516"/>
      <c r="J12" s="513" t="s">
        <v>50</v>
      </c>
      <c r="K12" s="514"/>
      <c r="L12" s="314" t="s">
        <v>50</v>
      </c>
      <c r="M12" s="314" t="s">
        <v>50</v>
      </c>
      <c r="N12" s="314" t="s">
        <v>50</v>
      </c>
      <c r="O12" s="313"/>
      <c r="P12" s="515"/>
      <c r="Q12" s="516"/>
      <c r="R12" s="313"/>
      <c r="S12" s="313"/>
      <c r="T12" s="313"/>
      <c r="U12" s="316"/>
    </row>
    <row r="13" spans="1:21" s="18" customFormat="1" ht="88.5" hidden="1" customHeight="1" x14ac:dyDescent="0.15">
      <c r="A13" s="1"/>
      <c r="B13" s="517"/>
      <c r="C13" s="518"/>
      <c r="D13" s="515"/>
      <c r="E13" s="516"/>
      <c r="F13" s="313"/>
      <c r="G13" s="313"/>
      <c r="H13" s="515"/>
      <c r="I13" s="516"/>
      <c r="J13" s="513" t="s">
        <v>50</v>
      </c>
      <c r="K13" s="514"/>
      <c r="L13" s="314" t="s">
        <v>50</v>
      </c>
      <c r="M13" s="314" t="s">
        <v>50</v>
      </c>
      <c r="N13" s="314" t="s">
        <v>50</v>
      </c>
      <c r="O13" s="313"/>
      <c r="P13" s="515"/>
      <c r="Q13" s="516"/>
      <c r="R13" s="313"/>
      <c r="S13" s="313"/>
      <c r="T13" s="313"/>
      <c r="U13" s="316"/>
    </row>
    <row r="14" spans="1:21" s="18" customFormat="1" x14ac:dyDescent="0.15">
      <c r="B14" s="519" t="s">
        <v>51</v>
      </c>
      <c r="C14" s="519"/>
      <c r="D14" s="519"/>
      <c r="E14" s="519"/>
      <c r="F14" s="519"/>
      <c r="G14" s="519"/>
      <c r="H14" s="519"/>
      <c r="I14" s="519"/>
      <c r="J14" s="519"/>
      <c r="K14" s="519"/>
      <c r="L14" s="519"/>
      <c r="M14" s="519"/>
      <c r="N14" s="519"/>
      <c r="O14" s="519"/>
      <c r="P14" s="519"/>
      <c r="Q14" s="519"/>
      <c r="R14" s="519"/>
      <c r="S14" s="519"/>
      <c r="T14" s="519"/>
      <c r="U14" s="316"/>
    </row>
    <row r="15" spans="1:21" x14ac:dyDescent="0.15">
      <c r="A15" s="18"/>
      <c r="B15" s="520" t="s">
        <v>52</v>
      </c>
      <c r="C15" s="520"/>
      <c r="D15" s="520"/>
      <c r="E15" s="520"/>
      <c r="F15" s="520"/>
      <c r="G15" s="520"/>
      <c r="H15" s="520"/>
      <c r="I15" s="520"/>
      <c r="J15" s="520"/>
      <c r="K15" s="520"/>
      <c r="L15" s="520"/>
      <c r="M15" s="520"/>
      <c r="N15" s="520"/>
      <c r="O15" s="520"/>
      <c r="P15" s="520"/>
      <c r="Q15" s="520"/>
      <c r="R15" s="520"/>
      <c r="S15" s="520"/>
      <c r="T15" s="520"/>
    </row>
    <row r="16" spans="1:21" x14ac:dyDescent="0.15">
      <c r="A16" s="18"/>
      <c r="B16" s="520" t="s">
        <v>53</v>
      </c>
      <c r="C16" s="520"/>
      <c r="D16" s="520"/>
      <c r="E16" s="520"/>
      <c r="F16" s="520"/>
      <c r="G16" s="520"/>
      <c r="H16" s="520"/>
      <c r="I16" s="520"/>
      <c r="J16" s="520"/>
      <c r="K16" s="520"/>
      <c r="L16" s="520"/>
      <c r="M16" s="520"/>
      <c r="N16" s="520"/>
      <c r="O16" s="520"/>
      <c r="P16" s="520"/>
      <c r="Q16" s="520"/>
      <c r="R16" s="520"/>
      <c r="S16" s="520"/>
      <c r="T16" s="520"/>
    </row>
  </sheetData>
  <mergeCells count="45">
    <mergeCell ref="B13:C13"/>
    <mergeCell ref="D13:E13"/>
    <mergeCell ref="H13:I13"/>
    <mergeCell ref="J13:K13"/>
    <mergeCell ref="P13:Q13"/>
    <mergeCell ref="B3:T3"/>
    <mergeCell ref="S5:T5"/>
    <mergeCell ref="B6:C7"/>
    <mergeCell ref="D6:E7"/>
    <mergeCell ref="F6:K6"/>
    <mergeCell ref="L6:N6"/>
    <mergeCell ref="O6:Q6"/>
    <mergeCell ref="R6:S6"/>
    <mergeCell ref="T6:T7"/>
    <mergeCell ref="H7:I7"/>
    <mergeCell ref="J7:K7"/>
    <mergeCell ref="P7:Q7"/>
    <mergeCell ref="B8:C8"/>
    <mergeCell ref="D8:E8"/>
    <mergeCell ref="H8:I8"/>
    <mergeCell ref="J8:K8"/>
    <mergeCell ref="P8:Q8"/>
    <mergeCell ref="B14:T14"/>
    <mergeCell ref="B15:T15"/>
    <mergeCell ref="B16:T16"/>
    <mergeCell ref="B9:C9"/>
    <mergeCell ref="D9:E9"/>
    <mergeCell ref="H9:I9"/>
    <mergeCell ref="J9:K9"/>
    <mergeCell ref="P9:Q9"/>
    <mergeCell ref="B10:C10"/>
    <mergeCell ref="D10:E10"/>
    <mergeCell ref="H10:I10"/>
    <mergeCell ref="J10:K10"/>
    <mergeCell ref="P10:Q10"/>
    <mergeCell ref="B11:C11"/>
    <mergeCell ref="D11:E11"/>
    <mergeCell ref="H11:I11"/>
    <mergeCell ref="J11:K11"/>
    <mergeCell ref="P11:Q11"/>
    <mergeCell ref="B12:C12"/>
    <mergeCell ref="D12:E12"/>
    <mergeCell ref="H12:I12"/>
    <mergeCell ref="J12:K12"/>
    <mergeCell ref="P12:Q12"/>
  </mergeCells>
  <phoneticPr fontId="7"/>
  <dataValidations count="1">
    <dataValidation type="list" allowBlank="1" showInputMessage="1" showErrorMessage="1" sqref="B8:C11" xr:uid="{1115A425-955A-41BF-BD1B-93063B133DBF}">
      <formula1>$U$8:$U$11</formula1>
    </dataValidation>
  </dataValidations>
  <pageMargins left="0.7" right="0.7" top="0.75" bottom="0.75" header="0.3" footer="0.3"/>
  <pageSetup paperSize="9"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view="pageBreakPreview" zoomScale="75" zoomScaleNormal="85" zoomScaleSheetLayoutView="75" workbookViewId="0">
      <selection activeCell="A3" sqref="A3:K3"/>
    </sheetView>
  </sheetViews>
  <sheetFormatPr defaultColWidth="9" defaultRowHeight="14.25" x14ac:dyDescent="0.15"/>
  <cols>
    <col min="1" max="1" width="20.125" style="3" customWidth="1"/>
    <col min="2" max="2" width="15.5" style="3" customWidth="1"/>
    <col min="3" max="3" width="9.25" style="3" customWidth="1"/>
    <col min="4" max="6" width="15.5" style="3" customWidth="1"/>
    <col min="7" max="7" width="12.625" style="3" customWidth="1"/>
    <col min="8" max="10" width="15.5" style="3" customWidth="1"/>
    <col min="11" max="11" width="14" style="3" customWidth="1"/>
    <col min="12" max="16384" width="9" style="3"/>
  </cols>
  <sheetData>
    <row r="1" spans="1:11" ht="24" customHeight="1" x14ac:dyDescent="0.15">
      <c r="A1" s="3" t="s">
        <v>58</v>
      </c>
    </row>
    <row r="2" spans="1:11" ht="11.25" customHeight="1" x14ac:dyDescent="0.15"/>
    <row r="3" spans="1:11" ht="28.5" customHeight="1" x14ac:dyDescent="0.15">
      <c r="A3" s="535" t="s">
        <v>199</v>
      </c>
      <c r="B3" s="535"/>
      <c r="C3" s="535"/>
      <c r="D3" s="535"/>
      <c r="E3" s="535"/>
      <c r="F3" s="535"/>
      <c r="G3" s="535"/>
      <c r="H3" s="535"/>
      <c r="I3" s="535"/>
      <c r="J3" s="535"/>
      <c r="K3" s="535"/>
    </row>
    <row r="4" spans="1:11" ht="24" customHeight="1" x14ac:dyDescent="0.15">
      <c r="B4" s="8"/>
      <c r="C4" s="8"/>
      <c r="D4" s="8"/>
      <c r="E4" s="8"/>
      <c r="F4" s="8"/>
      <c r="G4" s="4" t="s">
        <v>0</v>
      </c>
      <c r="H4" s="543"/>
      <c r="I4" s="543"/>
      <c r="J4" s="543"/>
      <c r="K4" s="543"/>
    </row>
    <row r="5" spans="1:11" ht="24" customHeight="1" x14ac:dyDescent="0.15">
      <c r="B5" s="8"/>
      <c r="C5" s="8"/>
      <c r="D5" s="8"/>
      <c r="E5" s="8"/>
      <c r="F5" s="8"/>
      <c r="G5" s="230" t="s">
        <v>1</v>
      </c>
      <c r="H5" s="531"/>
      <c r="I5" s="531"/>
      <c r="J5" s="531"/>
      <c r="K5" s="531"/>
    </row>
    <row r="6" spans="1:11" ht="24" customHeight="1" x14ac:dyDescent="0.15">
      <c r="K6" s="10" t="s">
        <v>6</v>
      </c>
    </row>
    <row r="7" spans="1:11" ht="24" customHeight="1" x14ac:dyDescent="0.15">
      <c r="A7" s="534" t="s">
        <v>28</v>
      </c>
      <c r="B7" s="536" t="s">
        <v>7</v>
      </c>
      <c r="C7" s="537"/>
      <c r="D7" s="536" t="s">
        <v>8</v>
      </c>
      <c r="E7" s="538"/>
      <c r="F7" s="538"/>
      <c r="G7" s="538"/>
      <c r="H7" s="538"/>
      <c r="I7" s="538"/>
      <c r="J7" s="538"/>
      <c r="K7" s="537"/>
    </row>
    <row r="8" spans="1:11" ht="24" customHeight="1" x14ac:dyDescent="0.15">
      <c r="A8" s="534"/>
      <c r="B8" s="5"/>
      <c r="C8" s="5"/>
      <c r="D8" s="536" t="s">
        <v>9</v>
      </c>
      <c r="E8" s="538"/>
      <c r="F8" s="537"/>
      <c r="G8" s="536" t="s">
        <v>10</v>
      </c>
      <c r="H8" s="538"/>
      <c r="I8" s="538"/>
      <c r="J8" s="537"/>
      <c r="K8" s="5"/>
    </row>
    <row r="9" spans="1:11" ht="24" customHeight="1" x14ac:dyDescent="0.15">
      <c r="A9" s="534"/>
      <c r="B9" s="6" t="s">
        <v>11</v>
      </c>
      <c r="C9" s="6" t="s">
        <v>12</v>
      </c>
      <c r="D9" s="9" t="s">
        <v>13</v>
      </c>
      <c r="E9" s="9" t="s">
        <v>14</v>
      </c>
      <c r="F9" s="9" t="s">
        <v>15</v>
      </c>
      <c r="G9" s="9" t="s">
        <v>13</v>
      </c>
      <c r="H9" s="9" t="s">
        <v>14</v>
      </c>
      <c r="I9" s="9" t="s">
        <v>16</v>
      </c>
      <c r="J9" s="11" t="s">
        <v>17</v>
      </c>
      <c r="K9" s="6" t="s">
        <v>18</v>
      </c>
    </row>
    <row r="10" spans="1:11" ht="24" customHeight="1" x14ac:dyDescent="0.15">
      <c r="A10" s="534"/>
      <c r="B10" s="7"/>
      <c r="C10" s="7"/>
      <c r="D10" s="7"/>
      <c r="E10" s="7"/>
      <c r="F10" s="7"/>
      <c r="G10" s="7"/>
      <c r="H10" s="7"/>
      <c r="I10" s="7"/>
      <c r="J10" s="12" t="s">
        <v>19</v>
      </c>
      <c r="K10" s="7"/>
    </row>
    <row r="11" spans="1:11" ht="18.75" customHeight="1" x14ac:dyDescent="0.15">
      <c r="A11" s="532" t="s">
        <v>195</v>
      </c>
      <c r="B11" s="19" t="s">
        <v>30</v>
      </c>
      <c r="C11" s="19"/>
      <c r="D11" s="19"/>
      <c r="E11" s="19" t="s">
        <v>30</v>
      </c>
      <c r="F11" s="19" t="s">
        <v>30</v>
      </c>
      <c r="G11" s="19"/>
      <c r="H11" s="19" t="s">
        <v>30</v>
      </c>
      <c r="I11" s="19" t="s">
        <v>30</v>
      </c>
      <c r="J11" s="19" t="s">
        <v>30</v>
      </c>
      <c r="K11" s="15"/>
    </row>
    <row r="12" spans="1:11" ht="70.5" customHeight="1" x14ac:dyDescent="0.15">
      <c r="A12" s="533"/>
      <c r="B12" s="231"/>
      <c r="C12" s="7"/>
      <c r="D12" s="7"/>
      <c r="E12" s="7"/>
      <c r="F12" s="7"/>
      <c r="G12" s="7"/>
      <c r="H12" s="7"/>
      <c r="I12" s="7"/>
      <c r="J12" s="12"/>
      <c r="K12" s="7"/>
    </row>
    <row r="13" spans="1:11" ht="19.5" customHeight="1" x14ac:dyDescent="0.15">
      <c r="A13" s="532" t="s">
        <v>197</v>
      </c>
      <c r="B13" s="19" t="s">
        <v>30</v>
      </c>
      <c r="C13" s="19"/>
      <c r="D13" s="19"/>
      <c r="E13" s="19" t="s">
        <v>30</v>
      </c>
      <c r="F13" s="19" t="s">
        <v>30</v>
      </c>
      <c r="G13" s="19"/>
      <c r="H13" s="19" t="s">
        <v>30</v>
      </c>
      <c r="I13" s="19" t="s">
        <v>30</v>
      </c>
      <c r="J13" s="19" t="s">
        <v>30</v>
      </c>
      <c r="K13" s="15"/>
    </row>
    <row r="14" spans="1:11" ht="70.5" customHeight="1" x14ac:dyDescent="0.15">
      <c r="A14" s="533"/>
      <c r="B14" s="7"/>
      <c r="C14" s="7"/>
      <c r="D14" s="7"/>
      <c r="E14" s="7"/>
      <c r="F14" s="7"/>
      <c r="G14" s="7"/>
      <c r="H14" s="7"/>
      <c r="I14" s="7"/>
      <c r="J14" s="12"/>
      <c r="K14" s="7"/>
    </row>
    <row r="15" spans="1:11" ht="20.25" customHeight="1" x14ac:dyDescent="0.15">
      <c r="A15" s="539" t="s">
        <v>308</v>
      </c>
      <c r="B15" s="19" t="s">
        <v>30</v>
      </c>
      <c r="C15" s="19"/>
      <c r="D15" s="19"/>
      <c r="E15" s="19" t="s">
        <v>30</v>
      </c>
      <c r="F15" s="19" t="s">
        <v>30</v>
      </c>
      <c r="G15" s="19"/>
      <c r="H15" s="19" t="s">
        <v>30</v>
      </c>
      <c r="I15" s="19" t="s">
        <v>30</v>
      </c>
      <c r="J15" s="19" t="s">
        <v>30</v>
      </c>
      <c r="K15" s="15"/>
    </row>
    <row r="16" spans="1:11" ht="70.5" customHeight="1" x14ac:dyDescent="0.15">
      <c r="A16" s="540"/>
      <c r="B16" s="7"/>
      <c r="C16" s="7"/>
      <c r="D16" s="7"/>
      <c r="E16" s="7"/>
      <c r="F16" s="7"/>
      <c r="G16" s="7"/>
      <c r="H16" s="7"/>
      <c r="I16" s="7"/>
      <c r="J16" s="12"/>
      <c r="K16" s="7"/>
    </row>
    <row r="17" spans="1:11" ht="20.25" customHeight="1" x14ac:dyDescent="0.15">
      <c r="A17" s="541" t="s">
        <v>310</v>
      </c>
      <c r="B17" s="19" t="s">
        <v>30</v>
      </c>
      <c r="C17" s="19"/>
      <c r="D17" s="19"/>
      <c r="E17" s="19" t="s">
        <v>30</v>
      </c>
      <c r="F17" s="19" t="s">
        <v>30</v>
      </c>
      <c r="G17" s="19"/>
      <c r="H17" s="19" t="s">
        <v>30</v>
      </c>
      <c r="I17" s="19" t="s">
        <v>30</v>
      </c>
      <c r="J17" s="19" t="s">
        <v>30</v>
      </c>
      <c r="K17" s="15"/>
    </row>
    <row r="18" spans="1:11" ht="100.5" customHeight="1" x14ac:dyDescent="0.15">
      <c r="A18" s="541"/>
      <c r="B18" s="7"/>
      <c r="C18" s="7"/>
      <c r="D18" s="7"/>
      <c r="E18" s="7"/>
      <c r="F18" s="7"/>
      <c r="G18" s="7"/>
      <c r="H18" s="7"/>
      <c r="I18" s="7"/>
      <c r="J18" s="12"/>
      <c r="K18" s="7"/>
    </row>
    <row r="19" spans="1:11" ht="20.25" hidden="1" customHeight="1" x14ac:dyDescent="0.15">
      <c r="A19" s="542"/>
      <c r="B19" s="19" t="s">
        <v>30</v>
      </c>
      <c r="C19" s="19"/>
      <c r="D19" s="19"/>
      <c r="E19" s="19" t="s">
        <v>30</v>
      </c>
      <c r="F19" s="19" t="s">
        <v>30</v>
      </c>
      <c r="G19" s="19"/>
      <c r="H19" s="19" t="s">
        <v>30</v>
      </c>
      <c r="I19" s="19" t="s">
        <v>30</v>
      </c>
      <c r="J19" s="19" t="s">
        <v>30</v>
      </c>
      <c r="K19" s="15"/>
    </row>
    <row r="20" spans="1:11" ht="47.25" hidden="1" customHeight="1" x14ac:dyDescent="0.15">
      <c r="A20" s="542"/>
      <c r="B20" s="7"/>
      <c r="C20" s="7"/>
      <c r="D20" s="7"/>
      <c r="E20" s="7"/>
      <c r="F20" s="7"/>
      <c r="G20" s="7"/>
      <c r="H20" s="7"/>
      <c r="I20" s="7"/>
      <c r="J20" s="12"/>
      <c r="K20" s="7"/>
    </row>
    <row r="21" spans="1:11" ht="18" hidden="1" customHeight="1" x14ac:dyDescent="0.15">
      <c r="A21" s="532"/>
      <c r="B21" s="19" t="s">
        <v>30</v>
      </c>
      <c r="C21" s="19"/>
      <c r="D21" s="19"/>
      <c r="E21" s="19" t="s">
        <v>30</v>
      </c>
      <c r="F21" s="19" t="s">
        <v>30</v>
      </c>
      <c r="G21" s="19"/>
      <c r="H21" s="19" t="s">
        <v>30</v>
      </c>
      <c r="I21" s="19" t="s">
        <v>30</v>
      </c>
      <c r="J21" s="19" t="s">
        <v>30</v>
      </c>
      <c r="K21" s="15"/>
    </row>
    <row r="22" spans="1:11" ht="45" hidden="1" customHeight="1" x14ac:dyDescent="0.15">
      <c r="A22" s="533"/>
      <c r="B22" s="7"/>
      <c r="C22" s="7"/>
      <c r="D22" s="7"/>
      <c r="E22" s="7"/>
      <c r="F22" s="7"/>
      <c r="G22" s="7"/>
      <c r="H22" s="7"/>
      <c r="I22" s="7"/>
      <c r="J22" s="7"/>
      <c r="K22" s="7"/>
    </row>
    <row r="23" spans="1:11" x14ac:dyDescent="0.15">
      <c r="A23" s="14"/>
    </row>
    <row r="24" spans="1:11" x14ac:dyDescent="0.15">
      <c r="A24" s="3" t="s">
        <v>20</v>
      </c>
    </row>
    <row r="25" spans="1:11" x14ac:dyDescent="0.15">
      <c r="A25" s="3" t="s">
        <v>21</v>
      </c>
    </row>
    <row r="26" spans="1:11" x14ac:dyDescent="0.15">
      <c r="A26" s="3" t="s">
        <v>22</v>
      </c>
    </row>
    <row r="27" spans="1:11" x14ac:dyDescent="0.15">
      <c r="A27" s="3" t="s">
        <v>23</v>
      </c>
    </row>
    <row r="28" spans="1:11" x14ac:dyDescent="0.15">
      <c r="A28" s="3" t="s">
        <v>24</v>
      </c>
    </row>
    <row r="30" spans="1:11" ht="67.5" x14ac:dyDescent="0.15">
      <c r="A30" s="121" t="s">
        <v>196</v>
      </c>
    </row>
    <row r="31" spans="1:11" ht="54" x14ac:dyDescent="0.15">
      <c r="A31" s="14" t="s">
        <v>198</v>
      </c>
    </row>
    <row r="32" spans="1:11" ht="94.5" x14ac:dyDescent="0.15">
      <c r="A32" s="14" t="s">
        <v>291</v>
      </c>
    </row>
    <row r="33" spans="1:1" ht="135" x14ac:dyDescent="0.15">
      <c r="A33" s="14" t="s">
        <v>292</v>
      </c>
    </row>
  </sheetData>
  <mergeCells count="14">
    <mergeCell ref="H5:K5"/>
    <mergeCell ref="A21:A22"/>
    <mergeCell ref="A7:A10"/>
    <mergeCell ref="A3:K3"/>
    <mergeCell ref="B7:C7"/>
    <mergeCell ref="D7:K7"/>
    <mergeCell ref="D8:F8"/>
    <mergeCell ref="G8:J8"/>
    <mergeCell ref="A15:A16"/>
    <mergeCell ref="A17:A18"/>
    <mergeCell ref="A19:A20"/>
    <mergeCell ref="A11:A12"/>
    <mergeCell ref="A13:A14"/>
    <mergeCell ref="H4:K4"/>
  </mergeCells>
  <phoneticPr fontId="6"/>
  <dataValidations count="1">
    <dataValidation type="list" allowBlank="1" showInputMessage="1" showErrorMessage="1" sqref="A11:A18" xr:uid="{7BF6530C-13B8-4D3C-9C32-D59B1F10CB37}">
      <formula1>$A$30:$A$33</formula1>
    </dataValidation>
  </dataValidations>
  <pageMargins left="0.70833333333333304" right="0.58958333333333302" top="0.5" bottom="0.16" header="0.31458333333333299" footer="0.16"/>
  <pageSetup paperSize="9" scale="81"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6F3C5-48E8-41BC-B4F6-D4658C586047}">
  <sheetPr>
    <tabColor theme="9" tint="0.39997558519241921"/>
  </sheetPr>
  <dimension ref="A1:T63"/>
  <sheetViews>
    <sheetView view="pageBreakPreview" zoomScale="95" zoomScaleNormal="100" zoomScaleSheetLayoutView="95" workbookViewId="0">
      <selection activeCell="A2" sqref="A2:N2"/>
    </sheetView>
  </sheetViews>
  <sheetFormatPr defaultColWidth="9" defaultRowHeight="13.5" x14ac:dyDescent="0.15"/>
  <cols>
    <col min="1" max="1" width="25.25" style="20" customWidth="1"/>
    <col min="2" max="7" width="11.25" style="20" customWidth="1"/>
    <col min="8" max="8" width="11.25" style="20" hidden="1" customWidth="1"/>
    <col min="9" max="13" width="11.25" style="20" customWidth="1"/>
    <col min="14" max="14" width="15" style="20" customWidth="1"/>
    <col min="15" max="15" width="9" style="20"/>
    <col min="16" max="18" width="5.75" style="20" customWidth="1"/>
    <col min="19" max="20" width="5.625" style="20" customWidth="1"/>
    <col min="21" max="16384" width="9" style="20"/>
  </cols>
  <sheetData>
    <row r="1" spans="1:20" ht="17.25" x14ac:dyDescent="0.15">
      <c r="A1" s="2" t="s">
        <v>59</v>
      </c>
    </row>
    <row r="2" spans="1:20" ht="19.5" customHeight="1" x14ac:dyDescent="0.15">
      <c r="A2" s="412" t="s">
        <v>300</v>
      </c>
      <c r="B2" s="412"/>
      <c r="C2" s="412"/>
      <c r="D2" s="412"/>
      <c r="E2" s="412"/>
      <c r="F2" s="412"/>
      <c r="G2" s="412"/>
      <c r="H2" s="412"/>
      <c r="I2" s="412"/>
      <c r="J2" s="412"/>
      <c r="K2" s="412"/>
      <c r="L2" s="412"/>
      <c r="M2" s="412"/>
      <c r="N2" s="412"/>
    </row>
    <row r="3" spans="1:20" ht="19.5" customHeight="1" x14ac:dyDescent="0.15">
      <c r="A3" s="124"/>
      <c r="B3" s="124"/>
      <c r="C3" s="124"/>
      <c r="D3" s="124"/>
      <c r="E3" s="124"/>
      <c r="F3" s="124"/>
      <c r="G3" s="124"/>
      <c r="H3" s="124"/>
      <c r="I3" s="109" t="s">
        <v>171</v>
      </c>
      <c r="J3" s="110"/>
      <c r="K3" s="110"/>
      <c r="L3" s="110"/>
      <c r="M3" s="124"/>
      <c r="N3" s="124"/>
    </row>
    <row r="4" spans="1:20" ht="19.5" customHeight="1" x14ac:dyDescent="0.15">
      <c r="A4" s="125" t="s">
        <v>233</v>
      </c>
      <c r="B4" s="506"/>
      <c r="C4" s="506"/>
      <c r="D4" s="506"/>
      <c r="E4" s="506"/>
      <c r="F4" s="506"/>
      <c r="G4" s="506"/>
      <c r="H4" s="124"/>
      <c r="I4" s="124"/>
      <c r="J4" s="124"/>
      <c r="K4" s="124"/>
      <c r="L4" s="124"/>
      <c r="M4" s="124"/>
      <c r="N4" s="124"/>
    </row>
    <row r="5" spans="1:20" ht="14.25" customHeight="1" x14ac:dyDescent="0.15">
      <c r="A5" s="125"/>
      <c r="B5" s="126" t="s">
        <v>238</v>
      </c>
      <c r="C5" s="127" t="s">
        <v>234</v>
      </c>
      <c r="D5" s="127"/>
      <c r="E5" s="127"/>
      <c r="F5" s="126"/>
      <c r="G5" s="126"/>
      <c r="H5" s="124"/>
      <c r="I5" s="124"/>
      <c r="J5" s="124"/>
      <c r="K5" s="124"/>
      <c r="L5" s="124"/>
      <c r="M5" s="124"/>
      <c r="N5" s="124"/>
    </row>
    <row r="6" spans="1:20" ht="14.25" customHeight="1" x14ac:dyDescent="0.15">
      <c r="A6" s="125"/>
      <c r="B6" s="126"/>
      <c r="C6" s="127" t="s">
        <v>236</v>
      </c>
      <c r="D6" s="127"/>
      <c r="E6" s="127"/>
      <c r="F6" s="126"/>
      <c r="G6" s="126"/>
      <c r="H6" s="124"/>
      <c r="I6" s="124"/>
      <c r="J6" s="124"/>
      <c r="K6" s="124"/>
      <c r="L6" s="124"/>
      <c r="M6" s="124"/>
      <c r="N6" s="124"/>
    </row>
    <row r="7" spans="1:20" ht="14.25" customHeight="1" x14ac:dyDescent="0.15">
      <c r="A7" s="125"/>
      <c r="B7" s="126"/>
      <c r="C7" s="127" t="s">
        <v>237</v>
      </c>
      <c r="D7" s="127"/>
      <c r="E7" s="127"/>
      <c r="F7" s="126"/>
      <c r="G7" s="126"/>
      <c r="H7" s="124"/>
      <c r="I7" s="124"/>
      <c r="J7" s="124"/>
      <c r="K7" s="124"/>
      <c r="L7" s="124"/>
      <c r="M7" s="124"/>
      <c r="N7" s="124"/>
    </row>
    <row r="8" spans="1:20" ht="7.5" customHeight="1" x14ac:dyDescent="0.15">
      <c r="A8" s="124"/>
      <c r="E8" s="124"/>
      <c r="F8" s="124"/>
      <c r="G8" s="124"/>
      <c r="H8" s="124"/>
      <c r="I8" s="124"/>
      <c r="J8" s="124"/>
      <c r="K8" s="124"/>
      <c r="L8" s="124"/>
      <c r="M8" s="124"/>
      <c r="N8" s="124"/>
    </row>
    <row r="9" spans="1:20" ht="14.25" thickBot="1" x14ac:dyDescent="0.2">
      <c r="A9" s="21"/>
      <c r="C9" s="88" t="s">
        <v>170</v>
      </c>
      <c r="D9" s="505"/>
      <c r="E9" s="505"/>
      <c r="F9" s="505"/>
      <c r="G9" s="505"/>
      <c r="I9" s="88"/>
      <c r="J9" s="88"/>
      <c r="K9" s="88"/>
      <c r="L9" s="88"/>
      <c r="M9" s="88"/>
      <c r="N9" s="88"/>
    </row>
    <row r="10" spans="1:20" ht="45" customHeight="1" thickTop="1" x14ac:dyDescent="0.15">
      <c r="A10" s="501" t="s">
        <v>295</v>
      </c>
      <c r="B10" s="205" t="s">
        <v>2</v>
      </c>
      <c r="C10" s="205" t="s">
        <v>149</v>
      </c>
      <c r="D10" s="205" t="s">
        <v>150</v>
      </c>
      <c r="E10" s="205" t="s">
        <v>151</v>
      </c>
      <c r="F10" s="206" t="s">
        <v>152</v>
      </c>
      <c r="G10" s="205" t="s">
        <v>223</v>
      </c>
      <c r="H10" s="205" t="s">
        <v>153</v>
      </c>
      <c r="I10" s="205" t="s">
        <v>281</v>
      </c>
      <c r="J10" s="205" t="s">
        <v>282</v>
      </c>
      <c r="K10" s="207" t="s">
        <v>283</v>
      </c>
      <c r="L10" s="208" t="s">
        <v>255</v>
      </c>
      <c r="M10" s="209" t="s">
        <v>155</v>
      </c>
      <c r="N10" s="503" t="s">
        <v>284</v>
      </c>
    </row>
    <row r="11" spans="1:20" ht="13.5" customHeight="1" thickBot="1" x14ac:dyDescent="0.2">
      <c r="A11" s="502"/>
      <c r="B11" s="90" t="s">
        <v>156</v>
      </c>
      <c r="C11" s="90" t="s">
        <v>157</v>
      </c>
      <c r="D11" s="90" t="s">
        <v>158</v>
      </c>
      <c r="E11" s="90" t="s">
        <v>159</v>
      </c>
      <c r="F11" s="90" t="s">
        <v>160</v>
      </c>
      <c r="G11" s="90" t="s">
        <v>161</v>
      </c>
      <c r="H11" s="90" t="s">
        <v>162</v>
      </c>
      <c r="I11" s="90" t="s">
        <v>163</v>
      </c>
      <c r="J11" s="90" t="s">
        <v>164</v>
      </c>
      <c r="K11" s="210" t="s">
        <v>165</v>
      </c>
      <c r="L11" s="211" t="s">
        <v>252</v>
      </c>
      <c r="M11" s="90" t="s">
        <v>253</v>
      </c>
      <c r="N11" s="504"/>
    </row>
    <row r="12" spans="1:20" ht="16.5" customHeight="1" x14ac:dyDescent="0.15">
      <c r="A12" s="240"/>
      <c r="B12" s="212" t="s">
        <v>167</v>
      </c>
      <c r="C12" s="212" t="s">
        <v>168</v>
      </c>
      <c r="D12" s="212" t="s">
        <v>167</v>
      </c>
      <c r="E12" s="212" t="s">
        <v>167</v>
      </c>
      <c r="F12" s="212" t="s">
        <v>169</v>
      </c>
      <c r="G12" s="212" t="s">
        <v>169</v>
      </c>
      <c r="H12" s="212" t="s">
        <v>169</v>
      </c>
      <c r="I12" s="212" t="s">
        <v>169</v>
      </c>
      <c r="J12" s="212" t="s">
        <v>169</v>
      </c>
      <c r="K12" s="212" t="s">
        <v>169</v>
      </c>
      <c r="L12" s="212" t="s">
        <v>169</v>
      </c>
      <c r="M12" s="212" t="s">
        <v>169</v>
      </c>
      <c r="N12" s="213"/>
    </row>
    <row r="13" spans="1:20" ht="22.5" customHeight="1" x14ac:dyDescent="0.15">
      <c r="A13" s="238" t="s">
        <v>293</v>
      </c>
      <c r="B13" s="214"/>
      <c r="C13" s="214"/>
      <c r="D13" s="214" t="str">
        <f>IF(B13="","",(B13-C13))</f>
        <v/>
      </c>
      <c r="E13" s="214"/>
      <c r="F13" s="214"/>
      <c r="G13" s="214"/>
      <c r="H13" s="214"/>
      <c r="I13" s="214"/>
      <c r="J13" s="214"/>
      <c r="K13" s="215"/>
      <c r="L13" s="215"/>
      <c r="M13" s="215"/>
      <c r="N13" s="216"/>
    </row>
    <row r="14" spans="1:20" ht="22.5" customHeight="1" x14ac:dyDescent="0.15">
      <c r="A14" s="239" t="s">
        <v>239</v>
      </c>
      <c r="B14" s="217"/>
      <c r="C14" s="217"/>
      <c r="D14" s="218">
        <f t="shared" ref="D14:D18" si="0">IF(A14="","",(B14-C14))</f>
        <v>0</v>
      </c>
      <c r="E14" s="217"/>
      <c r="F14" s="217"/>
      <c r="G14" s="219"/>
      <c r="H14" s="219"/>
      <c r="I14" s="219"/>
      <c r="J14" s="219"/>
      <c r="K14" s="220"/>
      <c r="L14" s="220"/>
      <c r="M14" s="220"/>
      <c r="N14" s="221"/>
      <c r="P14" s="99" t="e">
        <f>VLOOKUP(A13,'[2]管理用（このシートは削除しないでください）'!$K$3:$P$19,2,FALSE)</f>
        <v>#N/A</v>
      </c>
      <c r="Q14" s="100" t="e">
        <f>VLOOKUP(A13,'[2]管理用（このシートは削除しないでください）'!$K$3:$P$19,3,)</f>
        <v>#N/A</v>
      </c>
      <c r="R14" s="100" t="e">
        <f>VLOOKUP(A13,'[2]管理用（このシートは削除しないでください）'!$K$3:$P$19,4,FALSE)</f>
        <v>#N/A</v>
      </c>
      <c r="S14" s="100" t="e">
        <f>VLOOKUP(A13,'[2]管理用（このシートは削除しないでください）'!$K$3:$P$19,5,FALSE)</f>
        <v>#N/A</v>
      </c>
      <c r="T14" s="100" t="e">
        <f>VLOOKUP(A13,'[2]管理用（このシートは削除しないでください）'!$K$3:$P$19,6,FALSE)</f>
        <v>#N/A</v>
      </c>
    </row>
    <row r="15" spans="1:20" ht="22.5" customHeight="1" x14ac:dyDescent="0.15">
      <c r="A15" s="238" t="s">
        <v>294</v>
      </c>
      <c r="B15" s="214"/>
      <c r="C15" s="214"/>
      <c r="D15" s="214" t="str">
        <f>IF(B15="","",(B15-C15))</f>
        <v/>
      </c>
      <c r="E15" s="214"/>
      <c r="F15" s="214"/>
      <c r="G15" s="214"/>
      <c r="H15" s="214"/>
      <c r="I15" s="214"/>
      <c r="J15" s="214"/>
      <c r="K15" s="215"/>
      <c r="L15" s="215"/>
      <c r="M15" s="215"/>
      <c r="N15" s="216"/>
      <c r="P15" s="99" t="e">
        <f>VLOOKUP(A14,'[2]管理用（このシートは削除しないでください）'!$K$3:$P$19,2,FALSE)</f>
        <v>#N/A</v>
      </c>
      <c r="Q15" s="100" t="e">
        <f>VLOOKUP(A14,'[2]管理用（このシートは削除しないでください）'!$K$3:$P$19,3,)</f>
        <v>#N/A</v>
      </c>
      <c r="R15" s="100" t="e">
        <f>VLOOKUP(A14,'[2]管理用（このシートは削除しないでください）'!$K$3:$P$19,4,FALSE)</f>
        <v>#N/A</v>
      </c>
      <c r="S15" s="100" t="e">
        <f>VLOOKUP(A14,'[2]管理用（このシートは削除しないでください）'!$K$3:$P$19,5,FALSE)</f>
        <v>#N/A</v>
      </c>
      <c r="T15" s="100" t="e">
        <f>VLOOKUP(A14,'[2]管理用（このシートは削除しないでください）'!$K$3:$P$19,6,FALSE)</f>
        <v>#N/A</v>
      </c>
    </row>
    <row r="16" spans="1:20" ht="22.5" customHeight="1" x14ac:dyDescent="0.15">
      <c r="A16" s="239" t="s">
        <v>240</v>
      </c>
      <c r="B16" s="217"/>
      <c r="C16" s="217"/>
      <c r="D16" s="218">
        <f t="shared" si="0"/>
        <v>0</v>
      </c>
      <c r="E16" s="217"/>
      <c r="F16" s="217"/>
      <c r="G16" s="219"/>
      <c r="H16" s="219"/>
      <c r="I16" s="219"/>
      <c r="J16" s="219"/>
      <c r="K16" s="220"/>
      <c r="L16" s="220"/>
      <c r="M16" s="220"/>
      <c r="N16" s="221"/>
      <c r="P16" s="99" t="e">
        <f>VLOOKUP(A15,'[2]管理用（このシートは削除しないでください）'!$K$3:$P$19,2,FALSE)</f>
        <v>#N/A</v>
      </c>
      <c r="Q16" s="100" t="e">
        <f>VLOOKUP(A15,'[2]管理用（このシートは削除しないでください）'!$K$3:$P$19,3,)</f>
        <v>#N/A</v>
      </c>
      <c r="R16" s="100" t="e">
        <f>VLOOKUP(A15,'[2]管理用（このシートは削除しないでください）'!$K$3:$P$19,4,FALSE)</f>
        <v>#N/A</v>
      </c>
      <c r="S16" s="100" t="e">
        <f>VLOOKUP(A15,'[2]管理用（このシートは削除しないでください）'!$K$3:$P$19,5,FALSE)</f>
        <v>#N/A</v>
      </c>
      <c r="T16" s="100" t="e">
        <f>VLOOKUP(A15,'[2]管理用（このシートは削除しないでください）'!$K$3:$P$19,6,FALSE)</f>
        <v>#N/A</v>
      </c>
    </row>
    <row r="17" spans="1:20" ht="22.5" customHeight="1" x14ac:dyDescent="0.15">
      <c r="A17" s="238" t="s">
        <v>294</v>
      </c>
      <c r="B17" s="214"/>
      <c r="C17" s="214"/>
      <c r="D17" s="214" t="str">
        <f>IF(B17="","",(B17-C17))</f>
        <v/>
      </c>
      <c r="E17" s="214"/>
      <c r="F17" s="214"/>
      <c r="G17" s="214"/>
      <c r="H17" s="214"/>
      <c r="I17" s="214"/>
      <c r="J17" s="214"/>
      <c r="K17" s="215"/>
      <c r="L17" s="215"/>
      <c r="M17" s="215"/>
      <c r="N17" s="216"/>
      <c r="P17" s="99" t="e">
        <f>VLOOKUP(A16,'[2]管理用（このシートは削除しないでください）'!$K$3:$P$19,2,FALSE)</f>
        <v>#N/A</v>
      </c>
      <c r="Q17" s="100" t="e">
        <f>VLOOKUP(A16,'[2]管理用（このシートは削除しないでください）'!$K$3:$P$19,3,)</f>
        <v>#N/A</v>
      </c>
      <c r="R17" s="100" t="e">
        <f>VLOOKUP(A16,'[2]管理用（このシートは削除しないでください）'!$K$3:$P$19,4,FALSE)</f>
        <v>#N/A</v>
      </c>
      <c r="S17" s="100" t="e">
        <f>VLOOKUP(A16,'[2]管理用（このシートは削除しないでください）'!$K$3:$P$19,5,FALSE)</f>
        <v>#N/A</v>
      </c>
      <c r="T17" s="100" t="e">
        <f>VLOOKUP(A16,'[2]管理用（このシートは削除しないでください）'!$K$3:$P$19,6,FALSE)</f>
        <v>#N/A</v>
      </c>
    </row>
    <row r="18" spans="1:20" ht="22.5" customHeight="1" x14ac:dyDescent="0.15">
      <c r="A18" s="239" t="s">
        <v>241</v>
      </c>
      <c r="B18" s="217"/>
      <c r="C18" s="217"/>
      <c r="D18" s="218">
        <f t="shared" si="0"/>
        <v>0</v>
      </c>
      <c r="E18" s="217"/>
      <c r="F18" s="217"/>
      <c r="G18" s="219"/>
      <c r="H18" s="219"/>
      <c r="I18" s="219"/>
      <c r="J18" s="219"/>
      <c r="K18" s="220"/>
      <c r="L18" s="220"/>
      <c r="M18" s="220"/>
      <c r="N18" s="221"/>
      <c r="P18" s="99" t="e">
        <f>VLOOKUP(A17,'[2]管理用（このシートは削除しないでください）'!$K$3:$P$19,2,FALSE)</f>
        <v>#N/A</v>
      </c>
      <c r="Q18" s="100" t="e">
        <f>VLOOKUP(A17,'[2]管理用（このシートは削除しないでください）'!$K$3:$P$19,3,)</f>
        <v>#N/A</v>
      </c>
      <c r="R18" s="100" t="e">
        <f>VLOOKUP(A17,'[2]管理用（このシートは削除しないでください）'!$K$3:$P$19,4,FALSE)</f>
        <v>#N/A</v>
      </c>
      <c r="S18" s="100" t="e">
        <f>VLOOKUP(A17,'[2]管理用（このシートは削除しないでください）'!$K$3:$P$19,5,FALSE)</f>
        <v>#N/A</v>
      </c>
      <c r="T18" s="100" t="e">
        <f>VLOOKUP(A17,'[2]管理用（このシートは削除しないでください）'!$K$3:$P$19,6,FALSE)</f>
        <v>#N/A</v>
      </c>
    </row>
    <row r="19" spans="1:20" ht="22.5" hidden="1" customHeight="1" x14ac:dyDescent="0.15">
      <c r="A19" s="111"/>
      <c r="B19" s="214"/>
      <c r="C19" s="214"/>
      <c r="D19" s="214" t="str">
        <f t="shared" ref="D19" si="1">IF(B19="","",(B19-C19))</f>
        <v/>
      </c>
      <c r="E19" s="214"/>
      <c r="F19" s="214"/>
      <c r="G19" s="214"/>
      <c r="H19" s="214"/>
      <c r="I19" s="214"/>
      <c r="J19" s="214"/>
      <c r="K19" s="215"/>
      <c r="L19" s="215"/>
      <c r="M19" s="215"/>
      <c r="N19" s="216"/>
      <c r="P19" s="99" t="e">
        <f>VLOOKUP(A18,'[2]管理用（このシートは削除しないでください）'!$K$3:$P$19,2,FALSE)</f>
        <v>#N/A</v>
      </c>
      <c r="Q19" s="100" t="e">
        <f>VLOOKUP(A18,'[2]管理用（このシートは削除しないでください）'!$K$3:$P$19,3,)</f>
        <v>#N/A</v>
      </c>
      <c r="R19" s="100" t="e">
        <f>VLOOKUP(A18,'[2]管理用（このシートは削除しないでください）'!$K$3:$P$19,4,FALSE)</f>
        <v>#N/A</v>
      </c>
      <c r="S19" s="100" t="e">
        <f>VLOOKUP(A18,'[2]管理用（このシートは削除しないでください）'!$K$3:$P$19,5,FALSE)</f>
        <v>#N/A</v>
      </c>
      <c r="T19" s="100" t="e">
        <f>VLOOKUP(A18,'[2]管理用（このシートは削除しないでください）'!$K$3:$P$19,6,FALSE)</f>
        <v>#N/A</v>
      </c>
    </row>
    <row r="20" spans="1:20" ht="22.5" hidden="1" customHeight="1" x14ac:dyDescent="0.15">
      <c r="A20" s="112"/>
      <c r="B20" s="219"/>
      <c r="C20" s="219"/>
      <c r="D20" s="218" t="str">
        <f t="shared" ref="D20" si="2">IF(A20="","",(B20-C20))</f>
        <v/>
      </c>
      <c r="E20" s="219"/>
      <c r="F20" s="219"/>
      <c r="G20" s="218"/>
      <c r="H20" s="219"/>
      <c r="I20" s="218"/>
      <c r="J20" s="218"/>
      <c r="K20" s="222"/>
      <c r="L20" s="222"/>
      <c r="M20" s="222"/>
      <c r="N20" s="221"/>
      <c r="P20" s="99" t="e">
        <f>VLOOKUP(A19,'[2]管理用（このシートは削除しないでください）'!$K$3:$P$19,2,FALSE)</f>
        <v>#N/A</v>
      </c>
      <c r="Q20" s="100" t="e">
        <f>VLOOKUP(A19,'[2]管理用（このシートは削除しないでください）'!$K$3:$P$19,3,)</f>
        <v>#N/A</v>
      </c>
      <c r="R20" s="100" t="e">
        <f>VLOOKUP(A19,'[2]管理用（このシートは削除しないでください）'!$K$3:$P$19,4,FALSE)</f>
        <v>#N/A</v>
      </c>
      <c r="S20" s="100" t="e">
        <f>VLOOKUP(A19,'[2]管理用（このシートは削除しないでください）'!$K$3:$P$19,5,FALSE)</f>
        <v>#N/A</v>
      </c>
      <c r="T20" s="100" t="e">
        <f>VLOOKUP(A19,'[2]管理用（このシートは削除しないでください）'!$K$3:$P$19,6,FALSE)</f>
        <v>#N/A</v>
      </c>
    </row>
    <row r="21" spans="1:20" ht="22.5" hidden="1" customHeight="1" x14ac:dyDescent="0.15">
      <c r="A21" s="111"/>
      <c r="B21" s="214"/>
      <c r="C21" s="214"/>
      <c r="D21" s="214" t="str">
        <f t="shared" ref="D21" si="3">IF(B21="","",(B21-C21))</f>
        <v/>
      </c>
      <c r="E21" s="214"/>
      <c r="F21" s="214"/>
      <c r="G21" s="214"/>
      <c r="H21" s="214"/>
      <c r="I21" s="214"/>
      <c r="J21" s="214"/>
      <c r="K21" s="215"/>
      <c r="L21" s="215"/>
      <c r="M21" s="215"/>
      <c r="N21" s="216"/>
      <c r="P21" s="99" t="e">
        <f>VLOOKUP(A20,'[2]管理用（このシートは削除しないでください）'!$K$3:$P$19,2,FALSE)</f>
        <v>#N/A</v>
      </c>
      <c r="Q21" s="100" t="e">
        <f>VLOOKUP(A20,'[2]管理用（このシートは削除しないでください）'!$K$3:$P$19,3,)</f>
        <v>#N/A</v>
      </c>
      <c r="R21" s="100" t="e">
        <f>VLOOKUP(A20,'[2]管理用（このシートは削除しないでください）'!$K$3:$P$19,4,FALSE)</f>
        <v>#N/A</v>
      </c>
      <c r="S21" s="100" t="e">
        <f>VLOOKUP(A20,'[2]管理用（このシートは削除しないでください）'!$K$3:$P$19,5,FALSE)</f>
        <v>#N/A</v>
      </c>
      <c r="T21" s="100" t="e">
        <f>VLOOKUP(A20,'[2]管理用（このシートは削除しないでください）'!$K$3:$P$19,6,FALSE)</f>
        <v>#N/A</v>
      </c>
    </row>
    <row r="22" spans="1:20" ht="22.5" hidden="1" customHeight="1" x14ac:dyDescent="0.15">
      <c r="A22" s="112"/>
      <c r="B22" s="219"/>
      <c r="C22" s="219"/>
      <c r="D22" s="218" t="str">
        <f t="shared" ref="D22" si="4">IF(A22="","",(B22-C22))</f>
        <v/>
      </c>
      <c r="E22" s="219"/>
      <c r="F22" s="219"/>
      <c r="G22" s="218"/>
      <c r="H22" s="219"/>
      <c r="I22" s="218"/>
      <c r="J22" s="218"/>
      <c r="K22" s="222"/>
      <c r="L22" s="222"/>
      <c r="M22" s="222"/>
      <c r="N22" s="221"/>
      <c r="P22" s="99" t="e">
        <f>VLOOKUP(A21,'[2]管理用（このシートは削除しないでください）'!$K$3:$P$19,2,FALSE)</f>
        <v>#N/A</v>
      </c>
      <c r="Q22" s="100" t="e">
        <f>VLOOKUP(A21,'[2]管理用（このシートは削除しないでください）'!$K$3:$P$19,3,)</f>
        <v>#N/A</v>
      </c>
      <c r="R22" s="100" t="e">
        <f>VLOOKUP(A21,'[2]管理用（このシートは削除しないでください）'!$K$3:$P$19,4,FALSE)</f>
        <v>#N/A</v>
      </c>
      <c r="S22" s="100" t="e">
        <f>VLOOKUP(A21,'[2]管理用（このシートは削除しないでください）'!$K$3:$P$19,5,FALSE)</f>
        <v>#N/A</v>
      </c>
      <c r="T22" s="100" t="e">
        <f>VLOOKUP(A21,'[2]管理用（このシートは削除しないでください）'!$K$3:$P$19,6,FALSE)</f>
        <v>#N/A</v>
      </c>
    </row>
    <row r="23" spans="1:20" ht="22.5" hidden="1" customHeight="1" x14ac:dyDescent="0.15">
      <c r="A23" s="111"/>
      <c r="B23" s="214"/>
      <c r="C23" s="214"/>
      <c r="D23" s="214" t="str">
        <f t="shared" ref="D23" si="5">IF(B23="","",(B23-C23))</f>
        <v/>
      </c>
      <c r="E23" s="214"/>
      <c r="F23" s="214"/>
      <c r="G23" s="214"/>
      <c r="H23" s="214"/>
      <c r="I23" s="214"/>
      <c r="J23" s="214"/>
      <c r="K23" s="215"/>
      <c r="L23" s="215"/>
      <c r="M23" s="215"/>
      <c r="N23" s="216"/>
      <c r="P23" s="99" t="e">
        <f>VLOOKUP(A22,'[2]管理用（このシートは削除しないでください）'!$K$3:$P$19,2,FALSE)</f>
        <v>#N/A</v>
      </c>
      <c r="Q23" s="100" t="e">
        <f>VLOOKUP(A22,'[2]管理用（このシートは削除しないでください）'!$K$3:$P$19,3,)</f>
        <v>#N/A</v>
      </c>
      <c r="R23" s="100" t="e">
        <f>VLOOKUP(A22,'[2]管理用（このシートは削除しないでください）'!$K$3:$P$19,4,FALSE)</f>
        <v>#N/A</v>
      </c>
      <c r="S23" s="100" t="e">
        <f>VLOOKUP(A22,'[2]管理用（このシートは削除しないでください）'!$K$3:$P$19,5,FALSE)</f>
        <v>#N/A</v>
      </c>
      <c r="T23" s="100" t="e">
        <f>VLOOKUP(A22,'[2]管理用（このシートは削除しないでください）'!$K$3:$P$19,6,FALSE)</f>
        <v>#N/A</v>
      </c>
    </row>
    <row r="24" spans="1:20" ht="22.5" hidden="1" customHeight="1" x14ac:dyDescent="0.15">
      <c r="A24" s="112"/>
      <c r="B24" s="219"/>
      <c r="C24" s="219"/>
      <c r="D24" s="218" t="str">
        <f t="shared" ref="D24" si="6">IF(A24="","",(B24-C24))</f>
        <v/>
      </c>
      <c r="E24" s="219"/>
      <c r="F24" s="219"/>
      <c r="G24" s="218"/>
      <c r="H24" s="219"/>
      <c r="I24" s="218"/>
      <c r="J24" s="218"/>
      <c r="K24" s="222"/>
      <c r="L24" s="222"/>
      <c r="M24" s="222"/>
      <c r="N24" s="221"/>
      <c r="P24" s="99" t="e">
        <f>VLOOKUP(A23,'[2]管理用（このシートは削除しないでください）'!$K$3:$P$19,2,FALSE)</f>
        <v>#N/A</v>
      </c>
      <c r="Q24" s="100" t="e">
        <f>VLOOKUP(A23,'[2]管理用（このシートは削除しないでください）'!$K$3:$P$19,3,)</f>
        <v>#N/A</v>
      </c>
      <c r="R24" s="100" t="e">
        <f>VLOOKUP(A23,'[2]管理用（このシートは削除しないでください）'!$K$3:$P$19,4,FALSE)</f>
        <v>#N/A</v>
      </c>
      <c r="S24" s="100" t="e">
        <f>VLOOKUP(A23,'[2]管理用（このシートは削除しないでください）'!$K$3:$P$19,5,FALSE)</f>
        <v>#N/A</v>
      </c>
      <c r="T24" s="100" t="e">
        <f>VLOOKUP(A23,'[2]管理用（このシートは削除しないでください）'!$K$3:$P$19,6,FALSE)</f>
        <v>#N/A</v>
      </c>
    </row>
    <row r="25" spans="1:20" ht="22.5" hidden="1" customHeight="1" x14ac:dyDescent="0.15">
      <c r="A25" s="111"/>
      <c r="B25" s="214"/>
      <c r="C25" s="214"/>
      <c r="D25" s="214" t="str">
        <f t="shared" ref="D25" si="7">IF(B25="","",(B25-C25))</f>
        <v/>
      </c>
      <c r="E25" s="214"/>
      <c r="F25" s="214"/>
      <c r="G25" s="214"/>
      <c r="H25" s="214"/>
      <c r="I25" s="214"/>
      <c r="J25" s="214"/>
      <c r="K25" s="215"/>
      <c r="L25" s="215"/>
      <c r="M25" s="215"/>
      <c r="N25" s="216"/>
      <c r="P25" s="99" t="e">
        <f>VLOOKUP(A24,'[2]管理用（このシートは削除しないでください）'!$K$3:$P$19,2,FALSE)</f>
        <v>#N/A</v>
      </c>
      <c r="Q25" s="100" t="e">
        <f>VLOOKUP(A24,'[2]管理用（このシートは削除しないでください）'!$K$3:$P$19,3,)</f>
        <v>#N/A</v>
      </c>
      <c r="R25" s="100" t="e">
        <f>VLOOKUP(A24,'[2]管理用（このシートは削除しないでください）'!$K$3:$P$19,4,FALSE)</f>
        <v>#N/A</v>
      </c>
      <c r="S25" s="100" t="e">
        <f>VLOOKUP(A24,'[2]管理用（このシートは削除しないでください）'!$K$3:$P$19,5,FALSE)</f>
        <v>#N/A</v>
      </c>
      <c r="T25" s="100" t="e">
        <f>VLOOKUP(A24,'[2]管理用（このシートは削除しないでください）'!$K$3:$P$19,6,FALSE)</f>
        <v>#N/A</v>
      </c>
    </row>
    <row r="26" spans="1:20" ht="22.5" hidden="1" customHeight="1" x14ac:dyDescent="0.15">
      <c r="A26" s="112"/>
      <c r="B26" s="219"/>
      <c r="C26" s="219"/>
      <c r="D26" s="218" t="str">
        <f t="shared" ref="D26" si="8">IF(A26="","",(B26-C26))</f>
        <v/>
      </c>
      <c r="E26" s="219"/>
      <c r="F26" s="219"/>
      <c r="G26" s="218"/>
      <c r="H26" s="219"/>
      <c r="I26" s="218"/>
      <c r="J26" s="218"/>
      <c r="K26" s="222"/>
      <c r="L26" s="222"/>
      <c r="M26" s="222"/>
      <c r="N26" s="221"/>
      <c r="P26" s="99" t="e">
        <f>VLOOKUP(A25,'[2]管理用（このシートは削除しないでください）'!$K$3:$P$19,2,FALSE)</f>
        <v>#N/A</v>
      </c>
      <c r="Q26" s="100" t="e">
        <f>VLOOKUP(A25,'[2]管理用（このシートは削除しないでください）'!$K$3:$P$19,3,)</f>
        <v>#N/A</v>
      </c>
      <c r="R26" s="100" t="e">
        <f>VLOOKUP(A25,'[2]管理用（このシートは削除しないでください）'!$K$3:$P$19,4,FALSE)</f>
        <v>#N/A</v>
      </c>
      <c r="S26" s="100" t="e">
        <f>VLOOKUP(A25,'[2]管理用（このシートは削除しないでください）'!$K$3:$P$19,5,FALSE)</f>
        <v>#N/A</v>
      </c>
      <c r="T26" s="100" t="e">
        <f>VLOOKUP(A25,'[2]管理用（このシートは削除しないでください）'!$K$3:$P$19,6,FALSE)</f>
        <v>#N/A</v>
      </c>
    </row>
    <row r="27" spans="1:20" ht="22.5" hidden="1" customHeight="1" x14ac:dyDescent="0.15">
      <c r="A27" s="111"/>
      <c r="B27" s="214"/>
      <c r="C27" s="214"/>
      <c r="D27" s="214" t="str">
        <f t="shared" ref="D27" si="9">IF(B27="","",(B27-C27))</f>
        <v/>
      </c>
      <c r="E27" s="214"/>
      <c r="F27" s="214"/>
      <c r="G27" s="214"/>
      <c r="H27" s="214"/>
      <c r="I27" s="214"/>
      <c r="J27" s="214"/>
      <c r="K27" s="215"/>
      <c r="L27" s="215"/>
      <c r="M27" s="215"/>
      <c r="N27" s="216"/>
      <c r="P27" s="99" t="e">
        <f>VLOOKUP(A26,'[2]管理用（このシートは削除しないでください）'!$K$3:$P$19,2,FALSE)</f>
        <v>#N/A</v>
      </c>
      <c r="Q27" s="100" t="e">
        <f>VLOOKUP(A26,'[2]管理用（このシートは削除しないでください）'!$K$3:$P$19,3,)</f>
        <v>#N/A</v>
      </c>
      <c r="R27" s="100" t="e">
        <f>VLOOKUP(A26,'[2]管理用（このシートは削除しないでください）'!$K$3:$P$19,4,FALSE)</f>
        <v>#N/A</v>
      </c>
      <c r="S27" s="100" t="e">
        <f>VLOOKUP(A26,'[2]管理用（このシートは削除しないでください）'!$K$3:$P$19,5,FALSE)</f>
        <v>#N/A</v>
      </c>
      <c r="T27" s="100" t="e">
        <f>VLOOKUP(A26,'[2]管理用（このシートは削除しないでください）'!$K$3:$P$19,6,FALSE)</f>
        <v>#N/A</v>
      </c>
    </row>
    <row r="28" spans="1:20" ht="22.5" hidden="1" customHeight="1" x14ac:dyDescent="0.15">
      <c r="A28" s="112"/>
      <c r="B28" s="219"/>
      <c r="C28" s="219"/>
      <c r="D28" s="218" t="str">
        <f t="shared" ref="D28" si="10">IF(A28="","",(B28-C28))</f>
        <v/>
      </c>
      <c r="E28" s="219"/>
      <c r="F28" s="219"/>
      <c r="G28" s="218"/>
      <c r="H28" s="219"/>
      <c r="I28" s="218"/>
      <c r="J28" s="218"/>
      <c r="K28" s="222"/>
      <c r="L28" s="222"/>
      <c r="M28" s="222"/>
      <c r="N28" s="221"/>
      <c r="P28" s="99" t="e">
        <f>VLOOKUP(A27,'[2]管理用（このシートは削除しないでください）'!$K$3:$P$19,2,FALSE)</f>
        <v>#N/A</v>
      </c>
      <c r="Q28" s="100" t="e">
        <f>VLOOKUP(A27,'[2]管理用（このシートは削除しないでください）'!$K$3:$P$19,3,)</f>
        <v>#N/A</v>
      </c>
      <c r="R28" s="100" t="e">
        <f>VLOOKUP(A27,'[2]管理用（このシートは削除しないでください）'!$K$3:$P$19,4,FALSE)</f>
        <v>#N/A</v>
      </c>
      <c r="S28" s="100" t="e">
        <f>VLOOKUP(A27,'[2]管理用（このシートは削除しないでください）'!$K$3:$P$19,5,FALSE)</f>
        <v>#N/A</v>
      </c>
      <c r="T28" s="100" t="e">
        <f>VLOOKUP(A27,'[2]管理用（このシートは削除しないでください）'!$K$3:$P$19,6,FALSE)</f>
        <v>#N/A</v>
      </c>
    </row>
    <row r="29" spans="1:20" ht="22.5" hidden="1" customHeight="1" x14ac:dyDescent="0.15">
      <c r="A29" s="111"/>
      <c r="B29" s="214"/>
      <c r="C29" s="214"/>
      <c r="D29" s="214" t="str">
        <f t="shared" ref="D29" si="11">IF(B29="","",(B29-C29))</f>
        <v/>
      </c>
      <c r="E29" s="214"/>
      <c r="F29" s="214"/>
      <c r="G29" s="214"/>
      <c r="H29" s="214"/>
      <c r="I29" s="214"/>
      <c r="J29" s="214"/>
      <c r="K29" s="215"/>
      <c r="L29" s="215"/>
      <c r="M29" s="215"/>
      <c r="N29" s="216"/>
      <c r="P29" s="99" t="e">
        <f>VLOOKUP(A28,'[2]管理用（このシートは削除しないでください）'!$K$3:$P$19,2,FALSE)</f>
        <v>#N/A</v>
      </c>
      <c r="Q29" s="100" t="e">
        <f>VLOOKUP(A28,'[2]管理用（このシートは削除しないでください）'!$K$3:$P$19,3,)</f>
        <v>#N/A</v>
      </c>
      <c r="R29" s="100" t="e">
        <f>VLOOKUP(A28,'[2]管理用（このシートは削除しないでください）'!$K$3:$P$19,4,FALSE)</f>
        <v>#N/A</v>
      </c>
      <c r="S29" s="100" t="e">
        <f>VLOOKUP(A28,'[2]管理用（このシートは削除しないでください）'!$K$3:$P$19,5,FALSE)</f>
        <v>#N/A</v>
      </c>
      <c r="T29" s="100" t="e">
        <f>VLOOKUP(A28,'[2]管理用（このシートは削除しないでください）'!$K$3:$P$19,6,FALSE)</f>
        <v>#N/A</v>
      </c>
    </row>
    <row r="30" spans="1:20" ht="22.5" hidden="1" customHeight="1" x14ac:dyDescent="0.15">
      <c r="A30" s="112"/>
      <c r="B30" s="219"/>
      <c r="C30" s="219"/>
      <c r="D30" s="218" t="str">
        <f t="shared" ref="D30" si="12">IF(A30="","",(B30-C30))</f>
        <v/>
      </c>
      <c r="E30" s="219"/>
      <c r="F30" s="219"/>
      <c r="G30" s="218"/>
      <c r="H30" s="219"/>
      <c r="I30" s="218"/>
      <c r="J30" s="218"/>
      <c r="K30" s="222"/>
      <c r="L30" s="222"/>
      <c r="M30" s="222"/>
      <c r="N30" s="221"/>
      <c r="P30" s="99" t="e">
        <f>VLOOKUP(A29,'[2]管理用（このシートは削除しないでください）'!$K$3:$P$19,2,FALSE)</f>
        <v>#N/A</v>
      </c>
      <c r="Q30" s="100" t="e">
        <f>VLOOKUP(A29,'[2]管理用（このシートは削除しないでください）'!$K$3:$P$19,3,)</f>
        <v>#N/A</v>
      </c>
      <c r="R30" s="100" t="e">
        <f>VLOOKUP(A29,'[2]管理用（このシートは削除しないでください）'!$K$3:$P$19,4,FALSE)</f>
        <v>#N/A</v>
      </c>
      <c r="S30" s="100" t="e">
        <f>VLOOKUP(A29,'[2]管理用（このシートは削除しないでください）'!$K$3:$P$19,5,FALSE)</f>
        <v>#N/A</v>
      </c>
      <c r="T30" s="100" t="e">
        <f>VLOOKUP(A29,'[2]管理用（このシートは削除しないでください）'!$K$3:$P$19,6,FALSE)</f>
        <v>#N/A</v>
      </c>
    </row>
    <row r="31" spans="1:20" ht="22.5" hidden="1" customHeight="1" x14ac:dyDescent="0.15">
      <c r="A31" s="111"/>
      <c r="B31" s="214"/>
      <c r="C31" s="214"/>
      <c r="D31" s="214" t="str">
        <f t="shared" ref="D31" si="13">IF(B31="","",(B31-C31))</f>
        <v/>
      </c>
      <c r="E31" s="214"/>
      <c r="F31" s="214"/>
      <c r="G31" s="214"/>
      <c r="H31" s="214"/>
      <c r="I31" s="214"/>
      <c r="J31" s="214"/>
      <c r="K31" s="215"/>
      <c r="L31" s="215"/>
      <c r="M31" s="215"/>
      <c r="N31" s="216"/>
      <c r="P31" s="99" t="e">
        <f>VLOOKUP(A30,'[2]管理用（このシートは削除しないでください）'!$K$3:$P$19,2,FALSE)</f>
        <v>#N/A</v>
      </c>
      <c r="Q31" s="100" t="e">
        <f>VLOOKUP(A30,'[2]管理用（このシートは削除しないでください）'!$K$3:$P$19,3,)</f>
        <v>#N/A</v>
      </c>
      <c r="R31" s="100" t="e">
        <f>VLOOKUP(A30,'[2]管理用（このシートは削除しないでください）'!$K$3:$P$19,4,FALSE)</f>
        <v>#N/A</v>
      </c>
      <c r="S31" s="100" t="e">
        <f>VLOOKUP(A30,'[2]管理用（このシートは削除しないでください）'!$K$3:$P$19,5,FALSE)</f>
        <v>#N/A</v>
      </c>
      <c r="T31" s="100" t="e">
        <f>VLOOKUP(A30,'[2]管理用（このシートは削除しないでください）'!$K$3:$P$19,6,FALSE)</f>
        <v>#N/A</v>
      </c>
    </row>
    <row r="32" spans="1:20" ht="22.5" hidden="1" customHeight="1" x14ac:dyDescent="0.15">
      <c r="A32" s="112"/>
      <c r="B32" s="219"/>
      <c r="C32" s="219"/>
      <c r="D32" s="218" t="str">
        <f t="shared" ref="D32" si="14">IF(A32="","",(B32-C32))</f>
        <v/>
      </c>
      <c r="E32" s="219"/>
      <c r="F32" s="219"/>
      <c r="G32" s="218"/>
      <c r="H32" s="219"/>
      <c r="I32" s="218"/>
      <c r="J32" s="218"/>
      <c r="K32" s="222"/>
      <c r="L32" s="222"/>
      <c r="M32" s="222"/>
      <c r="N32" s="221"/>
      <c r="P32" s="99" t="e">
        <f>VLOOKUP(A31,'[2]管理用（このシートは削除しないでください）'!$K$3:$P$19,2,FALSE)</f>
        <v>#N/A</v>
      </c>
      <c r="Q32" s="100" t="e">
        <f>VLOOKUP(A31,'[2]管理用（このシートは削除しないでください）'!$K$3:$P$19,3,)</f>
        <v>#N/A</v>
      </c>
      <c r="R32" s="100" t="e">
        <f>VLOOKUP(A31,'[2]管理用（このシートは削除しないでください）'!$K$3:$P$19,4,FALSE)</f>
        <v>#N/A</v>
      </c>
      <c r="S32" s="100" t="e">
        <f>VLOOKUP(A31,'[2]管理用（このシートは削除しないでください）'!$K$3:$P$19,5,FALSE)</f>
        <v>#N/A</v>
      </c>
      <c r="T32" s="100" t="e">
        <f>VLOOKUP(A31,'[2]管理用（このシートは削除しないでください）'!$K$3:$P$19,6,FALSE)</f>
        <v>#N/A</v>
      </c>
    </row>
    <row r="33" spans="1:20" ht="22.5" hidden="1" customHeight="1" x14ac:dyDescent="0.15">
      <c r="A33" s="111"/>
      <c r="B33" s="214"/>
      <c r="C33" s="214"/>
      <c r="D33" s="214" t="str">
        <f t="shared" ref="D33" si="15">IF(B33="","",(B33-C33))</f>
        <v/>
      </c>
      <c r="E33" s="214"/>
      <c r="F33" s="214"/>
      <c r="G33" s="214"/>
      <c r="H33" s="214"/>
      <c r="I33" s="214"/>
      <c r="J33" s="214"/>
      <c r="K33" s="215"/>
      <c r="L33" s="215"/>
      <c r="M33" s="215"/>
      <c r="N33" s="216"/>
      <c r="P33" s="99" t="e">
        <f>VLOOKUP(A32,'[2]管理用（このシートは削除しないでください）'!$K$3:$P$19,2,FALSE)</f>
        <v>#N/A</v>
      </c>
      <c r="Q33" s="100" t="e">
        <f>VLOOKUP(A32,'[2]管理用（このシートは削除しないでください）'!$K$3:$P$19,3,)</f>
        <v>#N/A</v>
      </c>
      <c r="R33" s="100" t="e">
        <f>VLOOKUP(A32,'[2]管理用（このシートは削除しないでください）'!$K$3:$P$19,4,FALSE)</f>
        <v>#N/A</v>
      </c>
      <c r="S33" s="100" t="e">
        <f>VLOOKUP(A32,'[2]管理用（このシートは削除しないでください）'!$K$3:$P$19,5,FALSE)</f>
        <v>#N/A</v>
      </c>
      <c r="T33" s="100" t="e">
        <f>VLOOKUP(A32,'[2]管理用（このシートは削除しないでください）'!$K$3:$P$19,6,FALSE)</f>
        <v>#N/A</v>
      </c>
    </row>
    <row r="34" spans="1:20" ht="22.5" hidden="1" customHeight="1" x14ac:dyDescent="0.15">
      <c r="A34" s="112"/>
      <c r="B34" s="219"/>
      <c r="C34" s="219"/>
      <c r="D34" s="218" t="str">
        <f t="shared" ref="D34" si="16">IF(A34="","",(B34-C34))</f>
        <v/>
      </c>
      <c r="E34" s="219"/>
      <c r="F34" s="219"/>
      <c r="G34" s="218"/>
      <c r="H34" s="219"/>
      <c r="I34" s="218"/>
      <c r="J34" s="218"/>
      <c r="K34" s="222"/>
      <c r="L34" s="222"/>
      <c r="M34" s="222"/>
      <c r="N34" s="221"/>
      <c r="P34" s="99" t="e">
        <f>VLOOKUP(A33,'[2]管理用（このシートは削除しないでください）'!$K$3:$P$19,2,FALSE)</f>
        <v>#N/A</v>
      </c>
      <c r="Q34" s="100" t="e">
        <f>VLOOKUP(A33,'[2]管理用（このシートは削除しないでください）'!$K$3:$P$19,3,)</f>
        <v>#N/A</v>
      </c>
      <c r="R34" s="100" t="e">
        <f>VLOOKUP(A33,'[2]管理用（このシートは削除しないでください）'!$K$3:$P$19,4,FALSE)</f>
        <v>#N/A</v>
      </c>
      <c r="S34" s="100" t="e">
        <f>VLOOKUP(A33,'[2]管理用（このシートは削除しないでください）'!$K$3:$P$19,5,FALSE)</f>
        <v>#N/A</v>
      </c>
      <c r="T34" s="100" t="e">
        <f>VLOOKUP(A33,'[2]管理用（このシートは削除しないでください）'!$K$3:$P$19,6,FALSE)</f>
        <v>#N/A</v>
      </c>
    </row>
    <row r="35" spans="1:20" ht="22.5" hidden="1" customHeight="1" x14ac:dyDescent="0.15">
      <c r="A35" s="111"/>
      <c r="B35" s="214"/>
      <c r="C35" s="214"/>
      <c r="D35" s="214" t="str">
        <f t="shared" ref="D35" si="17">IF(B35="","",(B35-C35))</f>
        <v/>
      </c>
      <c r="E35" s="214"/>
      <c r="F35" s="214"/>
      <c r="G35" s="214"/>
      <c r="H35" s="214"/>
      <c r="I35" s="214"/>
      <c r="J35" s="214"/>
      <c r="K35" s="215"/>
      <c r="L35" s="215"/>
      <c r="M35" s="215"/>
      <c r="N35" s="216"/>
      <c r="P35" s="99" t="e">
        <f>VLOOKUP(A34,'[2]管理用（このシートは削除しないでください）'!$K$3:$P$19,2,FALSE)</f>
        <v>#N/A</v>
      </c>
      <c r="Q35" s="100" t="e">
        <f>VLOOKUP(A34,'[2]管理用（このシートは削除しないでください）'!$K$3:$P$19,3,)</f>
        <v>#N/A</v>
      </c>
      <c r="R35" s="100" t="e">
        <f>VLOOKUP(A34,'[2]管理用（このシートは削除しないでください）'!$K$3:$P$19,4,FALSE)</f>
        <v>#N/A</v>
      </c>
      <c r="S35" s="100" t="e">
        <f>VLOOKUP(A34,'[2]管理用（このシートは削除しないでください）'!$K$3:$P$19,5,FALSE)</f>
        <v>#N/A</v>
      </c>
      <c r="T35" s="100" t="e">
        <f>VLOOKUP(A34,'[2]管理用（このシートは削除しないでください）'!$K$3:$P$19,6,FALSE)</f>
        <v>#N/A</v>
      </c>
    </row>
    <row r="36" spans="1:20" ht="22.5" hidden="1" customHeight="1" x14ac:dyDescent="0.15">
      <c r="A36" s="112"/>
      <c r="B36" s="219"/>
      <c r="C36" s="219"/>
      <c r="D36" s="218" t="str">
        <f t="shared" ref="D36" si="18">IF(A36="","",(B36-C36))</f>
        <v/>
      </c>
      <c r="E36" s="219"/>
      <c r="F36" s="219"/>
      <c r="G36" s="218"/>
      <c r="H36" s="219"/>
      <c r="I36" s="218"/>
      <c r="J36" s="218"/>
      <c r="K36" s="222"/>
      <c r="L36" s="222"/>
      <c r="M36" s="222"/>
      <c r="N36" s="221"/>
      <c r="P36" s="99" t="e">
        <f>VLOOKUP(A35,'[2]管理用（このシートは削除しないでください）'!$K$3:$P$19,2,FALSE)</f>
        <v>#N/A</v>
      </c>
      <c r="Q36" s="100" t="e">
        <f>VLOOKUP(A35,'[2]管理用（このシートは削除しないでください）'!$K$3:$P$19,3,)</f>
        <v>#N/A</v>
      </c>
      <c r="R36" s="100" t="e">
        <f>VLOOKUP(A35,'[2]管理用（このシートは削除しないでください）'!$K$3:$P$19,4,FALSE)</f>
        <v>#N/A</v>
      </c>
      <c r="S36" s="100" t="e">
        <f>VLOOKUP(A35,'[2]管理用（このシートは削除しないでください）'!$K$3:$P$19,5,FALSE)</f>
        <v>#N/A</v>
      </c>
      <c r="T36" s="100" t="e">
        <f>VLOOKUP(A35,'[2]管理用（このシートは削除しないでください）'!$K$3:$P$19,6,FALSE)</f>
        <v>#N/A</v>
      </c>
    </row>
    <row r="37" spans="1:20" ht="22.5" hidden="1" customHeight="1" x14ac:dyDescent="0.15">
      <c r="A37" s="111"/>
      <c r="B37" s="214"/>
      <c r="C37" s="214"/>
      <c r="D37" s="214" t="str">
        <f t="shared" ref="D37" si="19">IF(B37="","",(B37-C37))</f>
        <v/>
      </c>
      <c r="E37" s="214"/>
      <c r="F37" s="214"/>
      <c r="G37" s="214"/>
      <c r="H37" s="214"/>
      <c r="I37" s="214"/>
      <c r="J37" s="214"/>
      <c r="K37" s="215"/>
      <c r="L37" s="215"/>
      <c r="M37" s="215"/>
      <c r="N37" s="216"/>
      <c r="P37" s="99" t="e">
        <f>VLOOKUP(A36,'[2]管理用（このシートは削除しないでください）'!$K$3:$P$19,2,FALSE)</f>
        <v>#N/A</v>
      </c>
      <c r="Q37" s="100" t="e">
        <f>VLOOKUP(A36,'[2]管理用（このシートは削除しないでください）'!$K$3:$P$19,3,)</f>
        <v>#N/A</v>
      </c>
      <c r="R37" s="100" t="e">
        <f>VLOOKUP(A36,'[2]管理用（このシートは削除しないでください）'!$K$3:$P$19,4,FALSE)</f>
        <v>#N/A</v>
      </c>
      <c r="S37" s="100" t="e">
        <f>VLOOKUP(A36,'[2]管理用（このシートは削除しないでください）'!$K$3:$P$19,5,FALSE)</f>
        <v>#N/A</v>
      </c>
      <c r="T37" s="100" t="e">
        <f>VLOOKUP(A36,'[2]管理用（このシートは削除しないでください）'!$K$3:$P$19,6,FALSE)</f>
        <v>#N/A</v>
      </c>
    </row>
    <row r="38" spans="1:20" ht="22.5" hidden="1" customHeight="1" x14ac:dyDescent="0.15">
      <c r="A38" s="112"/>
      <c r="B38" s="219"/>
      <c r="C38" s="219"/>
      <c r="D38" s="218" t="str">
        <f t="shared" ref="D38" si="20">IF(A38="","",(B38-C38))</f>
        <v/>
      </c>
      <c r="E38" s="219"/>
      <c r="F38" s="219"/>
      <c r="G38" s="218"/>
      <c r="H38" s="219"/>
      <c r="I38" s="218"/>
      <c r="J38" s="218"/>
      <c r="K38" s="222"/>
      <c r="L38" s="222"/>
      <c r="M38" s="222"/>
      <c r="N38" s="221"/>
      <c r="P38" s="99" t="e">
        <f>VLOOKUP(A37,'[2]管理用（このシートは削除しないでください）'!$K$3:$P$19,2,FALSE)</f>
        <v>#N/A</v>
      </c>
      <c r="Q38" s="100" t="e">
        <f>VLOOKUP(A37,'[2]管理用（このシートは削除しないでください）'!$K$3:$P$19,3,)</f>
        <v>#N/A</v>
      </c>
      <c r="R38" s="100" t="e">
        <f>VLOOKUP(A37,'[2]管理用（このシートは削除しないでください）'!$K$3:$P$19,4,FALSE)</f>
        <v>#N/A</v>
      </c>
      <c r="S38" s="100" t="e">
        <f>VLOOKUP(A37,'[2]管理用（このシートは削除しないでください）'!$K$3:$P$19,5,FALSE)</f>
        <v>#N/A</v>
      </c>
      <c r="T38" s="100" t="e">
        <f>VLOOKUP(A37,'[2]管理用（このシートは削除しないでください）'!$K$3:$P$19,6,FALSE)</f>
        <v>#N/A</v>
      </c>
    </row>
    <row r="39" spans="1:20" ht="22.5" hidden="1" customHeight="1" x14ac:dyDescent="0.15">
      <c r="A39" s="111"/>
      <c r="B39" s="214"/>
      <c r="C39" s="214"/>
      <c r="D39" s="214" t="str">
        <f t="shared" ref="D39" si="21">IF(B39="","",(B39-C39))</f>
        <v/>
      </c>
      <c r="E39" s="214"/>
      <c r="F39" s="214"/>
      <c r="G39" s="214"/>
      <c r="H39" s="214"/>
      <c r="I39" s="214"/>
      <c r="J39" s="214"/>
      <c r="K39" s="215"/>
      <c r="L39" s="215"/>
      <c r="M39" s="215"/>
      <c r="N39" s="216"/>
      <c r="P39" s="99" t="e">
        <f>VLOOKUP(A38,'[2]管理用（このシートは削除しないでください）'!$K$3:$P$19,2,FALSE)</f>
        <v>#N/A</v>
      </c>
      <c r="Q39" s="100" t="e">
        <f>VLOOKUP(A38,'[2]管理用（このシートは削除しないでください）'!$K$3:$P$19,3,)</f>
        <v>#N/A</v>
      </c>
      <c r="R39" s="100" t="e">
        <f>VLOOKUP(A38,'[2]管理用（このシートは削除しないでください）'!$K$3:$P$19,4,FALSE)</f>
        <v>#N/A</v>
      </c>
      <c r="S39" s="100" t="e">
        <f>VLOOKUP(A38,'[2]管理用（このシートは削除しないでください）'!$K$3:$P$19,5,FALSE)</f>
        <v>#N/A</v>
      </c>
      <c r="T39" s="100" t="e">
        <f>VLOOKUP(A38,'[2]管理用（このシートは削除しないでください）'!$K$3:$P$19,6,FALSE)</f>
        <v>#N/A</v>
      </c>
    </row>
    <row r="40" spans="1:20" ht="22.5" hidden="1" customHeight="1" x14ac:dyDescent="0.15">
      <c r="A40" s="112"/>
      <c r="B40" s="219"/>
      <c r="C40" s="219"/>
      <c r="D40" s="218" t="str">
        <f t="shared" ref="D40" si="22">IF(A40="","",(B40-C40))</f>
        <v/>
      </c>
      <c r="E40" s="219"/>
      <c r="F40" s="219"/>
      <c r="G40" s="218"/>
      <c r="H40" s="219"/>
      <c r="I40" s="218"/>
      <c r="J40" s="218"/>
      <c r="K40" s="222"/>
      <c r="L40" s="222"/>
      <c r="M40" s="222"/>
      <c r="N40" s="221"/>
      <c r="P40" s="99" t="e">
        <f>VLOOKUP(A39,'[2]管理用（このシートは削除しないでください）'!$K$3:$P$19,2,FALSE)</f>
        <v>#N/A</v>
      </c>
      <c r="Q40" s="100" t="e">
        <f>VLOOKUP(A39,'[2]管理用（このシートは削除しないでください）'!$K$3:$P$19,3,)</f>
        <v>#N/A</v>
      </c>
      <c r="R40" s="100" t="e">
        <f>VLOOKUP(A39,'[2]管理用（このシートは削除しないでください）'!$K$3:$P$19,4,FALSE)</f>
        <v>#N/A</v>
      </c>
      <c r="S40" s="100" t="e">
        <f>VLOOKUP(A39,'[2]管理用（このシートは削除しないでください）'!$K$3:$P$19,5,FALSE)</f>
        <v>#N/A</v>
      </c>
      <c r="T40" s="100" t="e">
        <f>VLOOKUP(A39,'[2]管理用（このシートは削除しないでください）'!$K$3:$P$19,6,FALSE)</f>
        <v>#N/A</v>
      </c>
    </row>
    <row r="41" spans="1:20" ht="22.5" customHeight="1" x14ac:dyDescent="0.15">
      <c r="A41" s="111"/>
      <c r="B41" s="214"/>
      <c r="C41" s="214"/>
      <c r="D41" s="214" t="str">
        <f t="shared" ref="D41" si="23">IF(B41="","",(B41-C41))</f>
        <v/>
      </c>
      <c r="E41" s="214"/>
      <c r="F41" s="214"/>
      <c r="G41" s="214"/>
      <c r="H41" s="214"/>
      <c r="I41" s="214"/>
      <c r="J41" s="214"/>
      <c r="K41" s="215"/>
      <c r="L41" s="215"/>
      <c r="M41" s="215"/>
      <c r="N41" s="216"/>
      <c r="P41" s="99" t="e">
        <f>VLOOKUP(A40,'[2]管理用（このシートは削除しないでください）'!$K$3:$P$19,2,FALSE)</f>
        <v>#N/A</v>
      </c>
      <c r="Q41" s="100" t="e">
        <f>VLOOKUP(A40,'[2]管理用（このシートは削除しないでください）'!$K$3:$P$19,3,)</f>
        <v>#N/A</v>
      </c>
      <c r="R41" s="100" t="e">
        <f>VLOOKUP(A40,'[2]管理用（このシートは削除しないでください）'!$K$3:$P$19,4,FALSE)</f>
        <v>#N/A</v>
      </c>
      <c r="S41" s="100" t="e">
        <f>VLOOKUP(A40,'[2]管理用（このシートは削除しないでください）'!$K$3:$P$19,5,FALSE)</f>
        <v>#N/A</v>
      </c>
      <c r="T41" s="100" t="e">
        <f>VLOOKUP(A40,'[2]管理用（このシートは削除しないでください）'!$K$3:$P$19,6,FALSE)</f>
        <v>#N/A</v>
      </c>
    </row>
    <row r="42" spans="1:20" ht="22.5" customHeight="1" thickBot="1" x14ac:dyDescent="0.2">
      <c r="A42" s="114"/>
      <c r="B42" s="223"/>
      <c r="C42" s="223"/>
      <c r="D42" s="224" t="str">
        <f t="shared" ref="D42" si="24">IF(A42="","",(B42-C42))</f>
        <v/>
      </c>
      <c r="E42" s="223"/>
      <c r="F42" s="223"/>
      <c r="G42" s="225"/>
      <c r="H42" s="225"/>
      <c r="I42" s="225"/>
      <c r="J42" s="225"/>
      <c r="K42" s="226"/>
      <c r="L42" s="226"/>
      <c r="M42" s="226"/>
      <c r="N42" s="227"/>
      <c r="P42" s="99" t="e">
        <f>VLOOKUP(A41,'[2]管理用（このシートは削除しないでください）'!$K$3:$P$19,2,FALSE)</f>
        <v>#N/A</v>
      </c>
      <c r="Q42" s="100" t="e">
        <f>VLOOKUP(A41,'[2]管理用（このシートは削除しないでください）'!$K$3:$P$19,3,)</f>
        <v>#N/A</v>
      </c>
      <c r="R42" s="100" t="e">
        <f>VLOOKUP(A41,'[2]管理用（このシートは削除しないでください）'!$K$3:$P$19,4,FALSE)</f>
        <v>#N/A</v>
      </c>
      <c r="S42" s="100" t="e">
        <f>VLOOKUP(A41,'[2]管理用（このシートは削除しないでください）'!$K$3:$P$19,5,FALSE)</f>
        <v>#N/A</v>
      </c>
      <c r="T42" s="100" t="e">
        <f>VLOOKUP(A41,'[2]管理用（このシートは削除しないでください）'!$K$3:$P$19,6,FALSE)</f>
        <v>#N/A</v>
      </c>
    </row>
    <row r="43" spans="1:20" ht="22.5" customHeight="1" thickTop="1" thickBot="1" x14ac:dyDescent="0.2">
      <c r="A43" s="104" t="s">
        <v>133</v>
      </c>
      <c r="B43" s="228" t="str">
        <f>IF(SUM(B13:B42)=0,"",SUM(B13:B42))</f>
        <v/>
      </c>
      <c r="C43" s="228" t="str">
        <f>IF(B43="","",SUM(C13:C42))</f>
        <v/>
      </c>
      <c r="D43" s="228" t="str">
        <f t="shared" ref="D43:M43" si="25">IF(SUM(D13:D42)=0,"",SUM(D13:D42))</f>
        <v/>
      </c>
      <c r="E43" s="228" t="str">
        <f t="shared" si="25"/>
        <v/>
      </c>
      <c r="F43" s="228" t="str">
        <f t="shared" si="25"/>
        <v/>
      </c>
      <c r="G43" s="228" t="str">
        <f t="shared" si="25"/>
        <v/>
      </c>
      <c r="H43" s="228" t="str">
        <f t="shared" si="25"/>
        <v/>
      </c>
      <c r="I43" s="228" t="str">
        <f t="shared" si="25"/>
        <v/>
      </c>
      <c r="J43" s="228" t="str">
        <f t="shared" si="25"/>
        <v/>
      </c>
      <c r="K43" s="228" t="str">
        <f t="shared" si="25"/>
        <v/>
      </c>
      <c r="L43" s="228" t="str">
        <f t="shared" si="25"/>
        <v/>
      </c>
      <c r="M43" s="228" t="str">
        <f t="shared" si="25"/>
        <v/>
      </c>
      <c r="N43" s="229"/>
    </row>
    <row r="44" spans="1:20" ht="14.25" thickTop="1" x14ac:dyDescent="0.15">
      <c r="A44" s="21"/>
    </row>
    <row r="45" spans="1:20" x14ac:dyDescent="0.15">
      <c r="A45" s="199" t="s">
        <v>64</v>
      </c>
      <c r="G45" s="20" t="s">
        <v>263</v>
      </c>
    </row>
    <row r="46" spans="1:20" x14ac:dyDescent="0.15">
      <c r="A46" s="201" t="s">
        <v>286</v>
      </c>
      <c r="G46" s="20" t="s">
        <v>239</v>
      </c>
    </row>
    <row r="47" spans="1:20" x14ac:dyDescent="0.15">
      <c r="A47" s="201" t="s">
        <v>228</v>
      </c>
      <c r="G47" s="20" t="s">
        <v>240</v>
      </c>
    </row>
    <row r="48" spans="1:20" x14ac:dyDescent="0.15">
      <c r="A48" s="201" t="s">
        <v>229</v>
      </c>
      <c r="G48" s="20" t="s">
        <v>241</v>
      </c>
    </row>
    <row r="49" spans="1:7" x14ac:dyDescent="0.15">
      <c r="A49" s="201" t="s">
        <v>230</v>
      </c>
    </row>
    <row r="50" spans="1:7" x14ac:dyDescent="0.15">
      <c r="A50" s="201" t="s">
        <v>232</v>
      </c>
    </row>
    <row r="51" spans="1:7" ht="14.25" thickBot="1" x14ac:dyDescent="0.2"/>
    <row r="52" spans="1:7" ht="23.25" customHeight="1" x14ac:dyDescent="0.15">
      <c r="A52" s="382" t="s">
        <v>231</v>
      </c>
      <c r="B52" s="383"/>
      <c r="C52" s="383"/>
      <c r="D52" s="116"/>
      <c r="E52" s="116"/>
      <c r="F52" s="117"/>
      <c r="G52" s="122"/>
    </row>
    <row r="53" spans="1:7" ht="23.25" customHeight="1" x14ac:dyDescent="0.15">
      <c r="A53" s="385" t="s">
        <v>172</v>
      </c>
      <c r="B53" s="386">
        <v>29420000</v>
      </c>
      <c r="C53" s="387" t="s">
        <v>173</v>
      </c>
      <c r="D53" s="122" t="s">
        <v>224</v>
      </c>
      <c r="E53" s="122"/>
      <c r="F53" s="118"/>
      <c r="G53" s="122"/>
    </row>
    <row r="54" spans="1:7" ht="23.25" customHeight="1" thickBot="1" x14ac:dyDescent="0.2">
      <c r="A54" s="389" t="s">
        <v>174</v>
      </c>
      <c r="B54" s="390">
        <v>484000</v>
      </c>
      <c r="C54" s="391" t="s">
        <v>175</v>
      </c>
      <c r="D54" s="119" t="s">
        <v>285</v>
      </c>
      <c r="E54" s="119"/>
      <c r="F54" s="120"/>
      <c r="G54" s="122"/>
    </row>
    <row r="58" spans="1:7" x14ac:dyDescent="0.15">
      <c r="B58" s="20" t="s">
        <v>235</v>
      </c>
    </row>
    <row r="59" spans="1:7" x14ac:dyDescent="0.15">
      <c r="B59" s="20" t="s">
        <v>236</v>
      </c>
    </row>
    <row r="60" spans="1:7" x14ac:dyDescent="0.15">
      <c r="B60" s="20" t="s">
        <v>237</v>
      </c>
    </row>
    <row r="62" spans="1:7" ht="22.5" x14ac:dyDescent="0.15">
      <c r="B62" s="111" t="s">
        <v>258</v>
      </c>
    </row>
    <row r="63" spans="1:7" ht="22.5" x14ac:dyDescent="0.15">
      <c r="B63" s="111" t="s">
        <v>259</v>
      </c>
    </row>
  </sheetData>
  <sheetProtection selectLockedCells="1"/>
  <mergeCells count="5">
    <mergeCell ref="A2:N2"/>
    <mergeCell ref="B4:G4"/>
    <mergeCell ref="D9:G9"/>
    <mergeCell ref="A10:A11"/>
    <mergeCell ref="N10:N11"/>
  </mergeCells>
  <phoneticPr fontId="6"/>
  <dataValidations count="3">
    <dataValidation type="list" allowBlank="1" showInputMessage="1" showErrorMessage="1" sqref="A14 A16 A18 A42" xr:uid="{32DD669D-6C25-4E0C-99E4-40A8664D1933}">
      <formula1>$G$46:$G$48</formula1>
    </dataValidation>
    <dataValidation type="list" allowBlank="1" showInputMessage="1" showErrorMessage="1" sqref="B4:G4" xr:uid="{CEA90612-B328-4A61-8DC6-BFC51911C1B7}">
      <formula1>$B$58:$B$60</formula1>
    </dataValidation>
    <dataValidation type="list" allowBlank="1" showInputMessage="1" showErrorMessage="1" sqref="A13 A15 A17 A41" xr:uid="{567F10F4-C41F-4A5B-AB84-5A0B3B2B1066}">
      <formula1>$B$62:$B$63</formula1>
    </dataValidation>
  </dataValidations>
  <printOptions horizontalCentered="1"/>
  <pageMargins left="0.51181102362204722" right="0.51181102362204722" top="0.55118110236220474" bottom="0.55118110236220474" header="0.31496062992125984" footer="0.31496062992125984"/>
  <pageSetup paperSize="9" scale="83"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440C-ABCC-462F-B5AE-79701F74E33D}">
  <sheetPr>
    <tabColor rgb="FF92D050"/>
    <pageSetUpPr fitToPage="1"/>
  </sheetPr>
  <dimension ref="A1:T51"/>
  <sheetViews>
    <sheetView view="pageBreakPreview" zoomScale="90" zoomScaleNormal="100" zoomScaleSheetLayoutView="90" workbookViewId="0">
      <pane xSplit="2" ySplit="11" topLeftCell="C12" activePane="bottomRight" state="frozen"/>
      <selection activeCell="A2" sqref="A2:I2"/>
      <selection pane="topRight" activeCell="A2" sqref="A2:I2"/>
      <selection pane="bottomLeft" activeCell="A2" sqref="A2:I2"/>
      <selection pane="bottomRight" activeCell="B6" sqref="B6"/>
    </sheetView>
  </sheetViews>
  <sheetFormatPr defaultColWidth="9" defaultRowHeight="20.100000000000001" customHeight="1" x14ac:dyDescent="0.15"/>
  <cols>
    <col min="1" max="1" width="1.375" style="133" customWidth="1"/>
    <col min="2" max="2" width="30.625" style="133" customWidth="1"/>
    <col min="3" max="4" width="13.875" style="133" customWidth="1"/>
    <col min="5" max="5" width="15.5" style="133" bestFit="1" customWidth="1"/>
    <col min="6" max="14" width="13.875" style="133" customWidth="1"/>
    <col min="15" max="15" width="19.625" style="133" customWidth="1"/>
    <col min="16" max="16384" width="9" style="133"/>
  </cols>
  <sheetData>
    <row r="1" spans="2:20" ht="17.25" x14ac:dyDescent="0.15">
      <c r="B1" s="2" t="s">
        <v>59</v>
      </c>
    </row>
    <row r="2" spans="2:20" ht="22.5" customHeight="1" x14ac:dyDescent="0.15">
      <c r="B2" s="545" t="s">
        <v>301</v>
      </c>
      <c r="C2" s="545"/>
      <c r="D2" s="545"/>
      <c r="E2" s="545"/>
      <c r="F2" s="545"/>
      <c r="G2" s="545"/>
      <c r="H2" s="545"/>
      <c r="I2" s="545"/>
      <c r="J2" s="545"/>
      <c r="K2" s="545"/>
      <c r="L2" s="545"/>
      <c r="M2" s="545"/>
      <c r="N2" s="545"/>
      <c r="O2" s="545"/>
    </row>
    <row r="3" spans="2:20" ht="18" customHeight="1" x14ac:dyDescent="0.15">
      <c r="B3" s="134" t="s">
        <v>233</v>
      </c>
      <c r="C3" s="546"/>
      <c r="D3" s="546"/>
      <c r="E3" s="546"/>
      <c r="F3" s="546"/>
      <c r="G3" s="546"/>
      <c r="H3" s="546"/>
      <c r="I3" s="135"/>
      <c r="J3" s="135"/>
      <c r="K3" s="135"/>
      <c r="M3" s="135"/>
      <c r="N3" s="135"/>
      <c r="O3" s="135"/>
    </row>
    <row r="4" spans="2:20" ht="18" customHeight="1" x14ac:dyDescent="0.15">
      <c r="B4" s="136" t="s">
        <v>176</v>
      </c>
      <c r="C4" s="137" t="s">
        <v>238</v>
      </c>
      <c r="D4" s="138" t="s">
        <v>234</v>
      </c>
      <c r="E4" s="138"/>
      <c r="F4" s="138"/>
      <c r="G4" s="137"/>
      <c r="H4" s="137"/>
    </row>
    <row r="5" spans="2:20" ht="18" customHeight="1" x14ac:dyDescent="0.15">
      <c r="B5" s="134"/>
      <c r="C5" s="137"/>
      <c r="D5" s="138" t="s">
        <v>236</v>
      </c>
      <c r="E5" s="138"/>
      <c r="F5" s="138"/>
      <c r="G5" s="137"/>
      <c r="H5" s="137"/>
    </row>
    <row r="6" spans="2:20" ht="22.15" customHeight="1" thickBot="1" x14ac:dyDescent="0.2">
      <c r="B6" s="139"/>
      <c r="C6" s="547"/>
      <c r="D6" s="547"/>
      <c r="E6" s="547"/>
      <c r="F6" s="547"/>
      <c r="H6" s="548"/>
      <c r="I6" s="548"/>
      <c r="J6" s="548"/>
      <c r="K6" s="548"/>
      <c r="L6" s="140"/>
      <c r="M6" s="141"/>
      <c r="N6" s="141"/>
      <c r="O6" s="142" t="s">
        <v>254</v>
      </c>
    </row>
    <row r="7" spans="2:20" ht="13.5" x14ac:dyDescent="0.15">
      <c r="B7" s="549" t="s">
        <v>278</v>
      </c>
      <c r="C7" s="143" t="s">
        <v>179</v>
      </c>
      <c r="D7" s="144" t="s">
        <v>180</v>
      </c>
      <c r="E7" s="144" t="s">
        <v>181</v>
      </c>
      <c r="F7" s="144" t="s">
        <v>182</v>
      </c>
      <c r="G7" s="144" t="s">
        <v>183</v>
      </c>
      <c r="H7" s="144" t="s">
        <v>184</v>
      </c>
      <c r="I7" s="144" t="s">
        <v>185</v>
      </c>
      <c r="J7" s="144" t="s">
        <v>279</v>
      </c>
      <c r="K7" s="145" t="s">
        <v>279</v>
      </c>
      <c r="L7" s="145" t="s">
        <v>257</v>
      </c>
      <c r="M7" s="145" t="s">
        <v>257</v>
      </c>
      <c r="N7" s="146" t="s">
        <v>187</v>
      </c>
      <c r="O7" s="147"/>
    </row>
    <row r="8" spans="2:20" ht="26.25" customHeight="1" x14ac:dyDescent="0.15">
      <c r="B8" s="550"/>
      <c r="C8" s="148"/>
      <c r="D8" s="149" t="s">
        <v>188</v>
      </c>
      <c r="E8" s="149" t="s">
        <v>260</v>
      </c>
      <c r="F8" s="149" t="s">
        <v>189</v>
      </c>
      <c r="G8" s="149"/>
      <c r="H8" s="149"/>
      <c r="I8" s="149" t="s">
        <v>190</v>
      </c>
      <c r="J8" s="149" t="s">
        <v>191</v>
      </c>
      <c r="K8" s="150" t="s">
        <v>192</v>
      </c>
      <c r="L8" s="150" t="s">
        <v>193</v>
      </c>
      <c r="M8" s="150" t="s">
        <v>256</v>
      </c>
      <c r="N8" s="151" t="s">
        <v>194</v>
      </c>
      <c r="O8" s="152" t="s">
        <v>79</v>
      </c>
    </row>
    <row r="9" spans="2:20" ht="13.5" x14ac:dyDescent="0.15">
      <c r="B9" s="551"/>
      <c r="C9" s="153" t="s">
        <v>264</v>
      </c>
      <c r="D9" s="154" t="s">
        <v>265</v>
      </c>
      <c r="E9" s="154" t="s">
        <v>266</v>
      </c>
      <c r="F9" s="154" t="s">
        <v>267</v>
      </c>
      <c r="G9" s="154" t="s">
        <v>268</v>
      </c>
      <c r="H9" s="154" t="s">
        <v>269</v>
      </c>
      <c r="I9" s="154" t="s">
        <v>270</v>
      </c>
      <c r="J9" s="154" t="s">
        <v>271</v>
      </c>
      <c r="K9" s="155" t="s">
        <v>272</v>
      </c>
      <c r="L9" s="155" t="s">
        <v>273</v>
      </c>
      <c r="M9" s="155" t="s">
        <v>274</v>
      </c>
      <c r="N9" s="156" t="s">
        <v>275</v>
      </c>
      <c r="O9" s="157"/>
    </row>
    <row r="10" spans="2:20" ht="6" customHeight="1" x14ac:dyDescent="0.15">
      <c r="B10" s="158"/>
      <c r="C10" s="135"/>
      <c r="D10" s="159"/>
      <c r="E10" s="159"/>
      <c r="F10" s="159"/>
      <c r="G10" s="159"/>
      <c r="H10" s="159"/>
      <c r="I10" s="159"/>
      <c r="J10" s="159"/>
      <c r="K10" s="160"/>
      <c r="L10" s="160"/>
      <c r="M10" s="160"/>
      <c r="N10" s="161"/>
      <c r="O10" s="162"/>
    </row>
    <row r="11" spans="2:20" ht="13.5" x14ac:dyDescent="0.15">
      <c r="B11" s="163"/>
      <c r="C11" s="164" t="s">
        <v>129</v>
      </c>
      <c r="D11" s="165" t="s">
        <v>129</v>
      </c>
      <c r="E11" s="166" t="s">
        <v>129</v>
      </c>
      <c r="F11" s="165" t="s">
        <v>129</v>
      </c>
      <c r="G11" s="165" t="s">
        <v>129</v>
      </c>
      <c r="H11" s="165" t="s">
        <v>129</v>
      </c>
      <c r="I11" s="165" t="s">
        <v>129</v>
      </c>
      <c r="J11" s="165" t="s">
        <v>129</v>
      </c>
      <c r="K11" s="167" t="s">
        <v>129</v>
      </c>
      <c r="L11" s="167" t="s">
        <v>129</v>
      </c>
      <c r="M11" s="167" t="s">
        <v>129</v>
      </c>
      <c r="N11" s="164" t="s">
        <v>129</v>
      </c>
      <c r="O11" s="162"/>
      <c r="Q11" s="544"/>
      <c r="R11" s="544"/>
      <c r="S11" s="544"/>
      <c r="T11" s="544"/>
    </row>
    <row r="12" spans="2:20" ht="11.25" customHeight="1" x14ac:dyDescent="0.15">
      <c r="B12" s="168"/>
      <c r="C12" s="169"/>
      <c r="D12" s="170"/>
      <c r="E12" s="171"/>
      <c r="F12" s="170"/>
      <c r="G12" s="170"/>
      <c r="H12" s="171"/>
      <c r="I12" s="171"/>
      <c r="J12" s="172"/>
      <c r="K12" s="173" t="s">
        <v>225</v>
      </c>
      <c r="L12" s="174"/>
      <c r="M12" s="174"/>
      <c r="N12" s="175"/>
      <c r="O12" s="176"/>
    </row>
    <row r="13" spans="2:20" ht="23.25" customHeight="1" x14ac:dyDescent="0.15">
      <c r="B13" s="177" t="s">
        <v>242</v>
      </c>
      <c r="C13" s="169"/>
      <c r="D13" s="170"/>
      <c r="E13" s="171"/>
      <c r="F13" s="170"/>
      <c r="G13" s="170"/>
      <c r="H13" s="171"/>
      <c r="I13" s="171"/>
      <c r="J13" s="171"/>
      <c r="K13" s="174"/>
      <c r="L13" s="174"/>
      <c r="M13" s="174"/>
      <c r="N13" s="175"/>
      <c r="O13" s="178"/>
    </row>
    <row r="14" spans="2:20" ht="23.25" customHeight="1" x14ac:dyDescent="0.15">
      <c r="B14" s="179" t="s">
        <v>251</v>
      </c>
      <c r="C14" s="180"/>
      <c r="D14" s="181"/>
      <c r="E14" s="182">
        <f t="shared" ref="E14:E29" si="0">C14-D14</f>
        <v>0</v>
      </c>
      <c r="F14" s="181"/>
      <c r="G14" s="181"/>
      <c r="H14" s="182">
        <f t="shared" ref="H14:H29" si="1">MIN(F14,G14)</f>
        <v>0</v>
      </c>
      <c r="I14" s="183"/>
      <c r="J14" s="183"/>
      <c r="K14" s="184"/>
      <c r="L14" s="184"/>
      <c r="M14" s="184"/>
      <c r="N14" s="185"/>
      <c r="O14" s="186"/>
    </row>
    <row r="15" spans="2:20" ht="25.5" hidden="1" customHeight="1" x14ac:dyDescent="0.15">
      <c r="B15" s="177"/>
      <c r="C15" s="187"/>
      <c r="D15" s="188"/>
      <c r="E15" s="171">
        <f t="shared" si="0"/>
        <v>0</v>
      </c>
      <c r="F15" s="188"/>
      <c r="G15" s="188"/>
      <c r="H15" s="171">
        <f t="shared" si="1"/>
        <v>0</v>
      </c>
      <c r="I15" s="189"/>
      <c r="J15" s="189"/>
      <c r="K15" s="190"/>
      <c r="L15" s="190"/>
      <c r="M15" s="190"/>
      <c r="N15" s="191"/>
      <c r="O15" s="178"/>
    </row>
    <row r="16" spans="2:20" ht="25.5" hidden="1" customHeight="1" x14ac:dyDescent="0.15">
      <c r="B16" s="177"/>
      <c r="C16" s="187"/>
      <c r="D16" s="188"/>
      <c r="E16" s="171">
        <f t="shared" si="0"/>
        <v>0</v>
      </c>
      <c r="F16" s="188"/>
      <c r="G16" s="188"/>
      <c r="H16" s="171">
        <f t="shared" si="1"/>
        <v>0</v>
      </c>
      <c r="I16" s="189"/>
      <c r="J16" s="189"/>
      <c r="K16" s="190"/>
      <c r="L16" s="190"/>
      <c r="M16" s="190"/>
      <c r="N16" s="191"/>
      <c r="O16" s="178"/>
    </row>
    <row r="17" spans="1:15" ht="25.5" hidden="1" customHeight="1" x14ac:dyDescent="0.15">
      <c r="B17" s="177"/>
      <c r="C17" s="187"/>
      <c r="D17" s="188"/>
      <c r="E17" s="171">
        <f t="shared" si="0"/>
        <v>0</v>
      </c>
      <c r="F17" s="188"/>
      <c r="G17" s="188"/>
      <c r="H17" s="171">
        <f t="shared" si="1"/>
        <v>0</v>
      </c>
      <c r="I17" s="189"/>
      <c r="J17" s="189"/>
      <c r="K17" s="190"/>
      <c r="L17" s="190"/>
      <c r="M17" s="190"/>
      <c r="N17" s="191"/>
      <c r="O17" s="178"/>
    </row>
    <row r="18" spans="1:15" ht="39" x14ac:dyDescent="0.15">
      <c r="B18" s="284" t="s">
        <v>302</v>
      </c>
      <c r="C18" s="169"/>
      <c r="D18" s="170"/>
      <c r="E18" s="171"/>
      <c r="F18" s="170"/>
      <c r="G18" s="170"/>
      <c r="H18" s="171"/>
      <c r="I18" s="171"/>
      <c r="J18" s="171"/>
      <c r="K18" s="174"/>
      <c r="L18" s="174"/>
      <c r="M18" s="174"/>
      <c r="N18" s="175"/>
      <c r="O18" s="178"/>
    </row>
    <row r="19" spans="1:15" ht="23.25" customHeight="1" x14ac:dyDescent="0.15">
      <c r="B19" s="288" t="s">
        <v>251</v>
      </c>
      <c r="C19" s="180"/>
      <c r="D19" s="181"/>
      <c r="E19" s="182">
        <f t="shared" si="0"/>
        <v>0</v>
      </c>
      <c r="F19" s="181"/>
      <c r="G19" s="181"/>
      <c r="H19" s="182">
        <f t="shared" si="1"/>
        <v>0</v>
      </c>
      <c r="I19" s="183"/>
      <c r="J19" s="183"/>
      <c r="K19" s="184"/>
      <c r="L19" s="184"/>
      <c r="M19" s="184"/>
      <c r="N19" s="185"/>
      <c r="O19" s="186"/>
    </row>
    <row r="20" spans="1:15" ht="23.25" customHeight="1" x14ac:dyDescent="0.15">
      <c r="B20" s="284" t="s">
        <v>243</v>
      </c>
      <c r="C20" s="169"/>
      <c r="D20" s="170"/>
      <c r="E20" s="171"/>
      <c r="F20" s="170"/>
      <c r="G20" s="170"/>
      <c r="H20" s="171"/>
      <c r="I20" s="171"/>
      <c r="J20" s="171"/>
      <c r="K20" s="174"/>
      <c r="L20" s="174"/>
      <c r="M20" s="174"/>
      <c r="N20" s="175"/>
      <c r="O20" s="178"/>
    </row>
    <row r="21" spans="1:15" ht="25.5" hidden="1" customHeight="1" x14ac:dyDescent="0.15">
      <c r="B21" s="284"/>
      <c r="C21" s="187"/>
      <c r="D21" s="188"/>
      <c r="E21" s="171">
        <f t="shared" si="0"/>
        <v>0</v>
      </c>
      <c r="F21" s="188"/>
      <c r="G21" s="188"/>
      <c r="H21" s="171">
        <f t="shared" si="1"/>
        <v>0</v>
      </c>
      <c r="I21" s="189"/>
      <c r="J21" s="189"/>
      <c r="K21" s="190"/>
      <c r="L21" s="190"/>
      <c r="M21" s="190"/>
      <c r="N21" s="191"/>
      <c r="O21" s="178"/>
    </row>
    <row r="22" spans="1:15" ht="25.5" hidden="1" customHeight="1" x14ac:dyDescent="0.15">
      <c r="B22" s="284"/>
      <c r="C22" s="187"/>
      <c r="D22" s="188"/>
      <c r="E22" s="171">
        <f t="shared" si="0"/>
        <v>0</v>
      </c>
      <c r="F22" s="188"/>
      <c r="G22" s="188"/>
      <c r="H22" s="171">
        <f t="shared" si="1"/>
        <v>0</v>
      </c>
      <c r="I22" s="189"/>
      <c r="J22" s="189"/>
      <c r="K22" s="190"/>
      <c r="L22" s="190"/>
      <c r="M22" s="190"/>
      <c r="N22" s="191"/>
      <c r="O22" s="178"/>
    </row>
    <row r="23" spans="1:15" ht="23.25" customHeight="1" x14ac:dyDescent="0.15">
      <c r="B23" s="288" t="s">
        <v>251</v>
      </c>
      <c r="C23" s="180"/>
      <c r="D23" s="181"/>
      <c r="E23" s="182">
        <f t="shared" si="0"/>
        <v>0</v>
      </c>
      <c r="F23" s="181"/>
      <c r="G23" s="181"/>
      <c r="H23" s="182">
        <f t="shared" si="1"/>
        <v>0</v>
      </c>
      <c r="I23" s="183"/>
      <c r="J23" s="183"/>
      <c r="K23" s="184"/>
      <c r="L23" s="184"/>
      <c r="M23" s="184"/>
      <c r="N23" s="185"/>
      <c r="O23" s="186"/>
    </row>
    <row r="24" spans="1:15" ht="39" x14ac:dyDescent="0.15">
      <c r="B24" s="284" t="s">
        <v>302</v>
      </c>
      <c r="C24" s="169"/>
      <c r="D24" s="170"/>
      <c r="E24" s="171"/>
      <c r="F24" s="170"/>
      <c r="G24" s="170"/>
      <c r="H24" s="171"/>
      <c r="I24" s="171"/>
      <c r="J24" s="171"/>
      <c r="K24" s="174"/>
      <c r="L24" s="174"/>
      <c r="M24" s="174"/>
      <c r="N24" s="175"/>
      <c r="O24" s="178"/>
    </row>
    <row r="25" spans="1:15" ht="23.25" customHeight="1" x14ac:dyDescent="0.15">
      <c r="B25" s="179" t="s">
        <v>251</v>
      </c>
      <c r="C25" s="180"/>
      <c r="D25" s="181"/>
      <c r="E25" s="182">
        <f t="shared" si="0"/>
        <v>0</v>
      </c>
      <c r="F25" s="181"/>
      <c r="G25" s="181"/>
      <c r="H25" s="182">
        <f t="shared" si="1"/>
        <v>0</v>
      </c>
      <c r="I25" s="183"/>
      <c r="J25" s="183"/>
      <c r="K25" s="184"/>
      <c r="L25" s="184"/>
      <c r="M25" s="184"/>
      <c r="N25" s="185"/>
      <c r="O25" s="186"/>
    </row>
    <row r="26" spans="1:15" ht="23.25" customHeight="1" x14ac:dyDescent="0.15">
      <c r="B26" s="177" t="s">
        <v>244</v>
      </c>
      <c r="C26" s="169"/>
      <c r="D26" s="170"/>
      <c r="E26" s="171"/>
      <c r="F26" s="170"/>
      <c r="G26" s="170"/>
      <c r="H26" s="171"/>
      <c r="I26" s="171"/>
      <c r="J26" s="171"/>
      <c r="K26" s="174"/>
      <c r="L26" s="174"/>
      <c r="M26" s="174"/>
      <c r="N26" s="175"/>
      <c r="O26" s="178"/>
    </row>
    <row r="27" spans="1:15" ht="23.25" customHeight="1" x14ac:dyDescent="0.15">
      <c r="B27" s="179" t="s">
        <v>251</v>
      </c>
      <c r="C27" s="180"/>
      <c r="D27" s="181"/>
      <c r="E27" s="182">
        <f t="shared" si="0"/>
        <v>0</v>
      </c>
      <c r="F27" s="181"/>
      <c r="G27" s="181"/>
      <c r="H27" s="182">
        <f t="shared" si="1"/>
        <v>0</v>
      </c>
      <c r="I27" s="183"/>
      <c r="J27" s="183"/>
      <c r="K27" s="184"/>
      <c r="L27" s="184"/>
      <c r="M27" s="184"/>
      <c r="N27" s="185"/>
      <c r="O27" s="186"/>
    </row>
    <row r="28" spans="1:15" ht="23.25" customHeight="1" x14ac:dyDescent="0.15">
      <c r="B28" s="177" t="s">
        <v>245</v>
      </c>
      <c r="C28" s="169"/>
      <c r="D28" s="170"/>
      <c r="E28" s="171"/>
      <c r="F28" s="170"/>
      <c r="G28" s="170"/>
      <c r="H28" s="171"/>
      <c r="I28" s="171"/>
      <c r="J28" s="171"/>
      <c r="K28" s="174"/>
      <c r="L28" s="174"/>
      <c r="M28" s="174"/>
      <c r="N28" s="175"/>
      <c r="O28" s="178"/>
    </row>
    <row r="29" spans="1:15" ht="23.25" customHeight="1" thickBot="1" x14ac:dyDescent="0.2">
      <c r="B29" s="177" t="s">
        <v>251</v>
      </c>
      <c r="C29" s="187"/>
      <c r="D29" s="188"/>
      <c r="E29" s="171">
        <f t="shared" si="0"/>
        <v>0</v>
      </c>
      <c r="F29" s="192"/>
      <c r="G29" s="188"/>
      <c r="H29" s="171">
        <f t="shared" si="1"/>
        <v>0</v>
      </c>
      <c r="I29" s="189"/>
      <c r="J29" s="189"/>
      <c r="K29" s="190"/>
      <c r="L29" s="190"/>
      <c r="M29" s="190"/>
      <c r="N29" s="191"/>
      <c r="O29" s="186"/>
    </row>
    <row r="30" spans="1:15" ht="23.25" customHeight="1" thickTop="1" thickBot="1" x14ac:dyDescent="0.2">
      <c r="B30" s="193" t="s">
        <v>133</v>
      </c>
      <c r="C30" s="194">
        <f t="shared" ref="C30:N30" si="2">SUBTOTAL(109,C12:C29)</f>
        <v>0</v>
      </c>
      <c r="D30" s="195">
        <f t="shared" si="2"/>
        <v>0</v>
      </c>
      <c r="E30" s="196">
        <f t="shared" si="2"/>
        <v>0</v>
      </c>
      <c r="F30" s="195">
        <f t="shared" si="2"/>
        <v>0</v>
      </c>
      <c r="G30" s="195">
        <f t="shared" si="2"/>
        <v>0</v>
      </c>
      <c r="H30" s="195">
        <f t="shared" si="2"/>
        <v>0</v>
      </c>
      <c r="I30" s="195">
        <f t="shared" si="2"/>
        <v>0</v>
      </c>
      <c r="J30" s="195">
        <f t="shared" si="2"/>
        <v>0</v>
      </c>
      <c r="K30" s="197">
        <f t="shared" si="2"/>
        <v>0</v>
      </c>
      <c r="L30" s="197">
        <f t="shared" si="2"/>
        <v>0</v>
      </c>
      <c r="M30" s="197">
        <f t="shared" ref="M30" si="3">SUBTOTAL(109,M12:M29)</f>
        <v>0</v>
      </c>
      <c r="N30" s="194">
        <f t="shared" si="2"/>
        <v>0</v>
      </c>
      <c r="O30" s="198"/>
    </row>
    <row r="32" spans="1:15" s="20" customFormat="1" ht="16.5" customHeight="1" x14ac:dyDescent="0.15">
      <c r="A32" s="199"/>
      <c r="B32" s="199" t="s">
        <v>64</v>
      </c>
      <c r="H32" s="308" t="s">
        <v>246</v>
      </c>
      <c r="I32" s="307"/>
      <c r="J32" s="307"/>
      <c r="K32" s="307"/>
      <c r="L32" s="307"/>
    </row>
    <row r="33" spans="1:12" s="20" customFormat="1" ht="16.5" customHeight="1" x14ac:dyDescent="0.15">
      <c r="A33" s="201" t="s">
        <v>280</v>
      </c>
      <c r="H33" s="307" t="s">
        <v>247</v>
      </c>
      <c r="I33" s="307"/>
      <c r="J33" s="307"/>
      <c r="K33" s="307"/>
      <c r="L33" s="307"/>
    </row>
    <row r="34" spans="1:12" s="20" customFormat="1" ht="16.5" customHeight="1" x14ac:dyDescent="0.15">
      <c r="A34" s="201" t="s">
        <v>228</v>
      </c>
      <c r="H34" s="307" t="s">
        <v>304</v>
      </c>
      <c r="I34" s="307"/>
      <c r="J34" s="307"/>
      <c r="K34" s="307"/>
      <c r="L34" s="307"/>
    </row>
    <row r="35" spans="1:12" s="20" customFormat="1" ht="16.5" customHeight="1" x14ac:dyDescent="0.15">
      <c r="A35" s="201" t="s">
        <v>229</v>
      </c>
      <c r="H35" s="307" t="s">
        <v>248</v>
      </c>
      <c r="I35" s="307"/>
      <c r="J35" s="307"/>
      <c r="K35" s="307"/>
      <c r="L35" s="307"/>
    </row>
    <row r="36" spans="1:12" s="20" customFormat="1" ht="16.5" customHeight="1" x14ac:dyDescent="0.15">
      <c r="A36" s="201" t="s">
        <v>230</v>
      </c>
      <c r="H36" s="307" t="s">
        <v>305</v>
      </c>
      <c r="I36" s="307"/>
      <c r="J36" s="307"/>
      <c r="K36" s="307"/>
      <c r="L36" s="307"/>
    </row>
    <row r="37" spans="1:12" s="20" customFormat="1" ht="16.5" customHeight="1" x14ac:dyDescent="0.15">
      <c r="A37" s="201"/>
      <c r="H37" s="307" t="s">
        <v>249</v>
      </c>
      <c r="I37" s="307"/>
      <c r="J37" s="307"/>
      <c r="K37" s="307"/>
      <c r="L37" s="307"/>
    </row>
    <row r="38" spans="1:12" ht="16.5" customHeight="1" x14ac:dyDescent="0.15">
      <c r="B38" s="202"/>
      <c r="H38" s="307" t="s">
        <v>250</v>
      </c>
      <c r="I38" s="62"/>
      <c r="J38" s="62"/>
      <c r="K38" s="62"/>
      <c r="L38" s="62"/>
    </row>
    <row r="39" spans="1:12" ht="20.100000000000001" customHeight="1" x14ac:dyDescent="0.15">
      <c r="B39" s="202"/>
      <c r="H39" s="62"/>
      <c r="I39" s="62"/>
      <c r="J39" s="62"/>
      <c r="K39" s="62"/>
      <c r="L39" s="62"/>
    </row>
    <row r="40" spans="1:12" ht="20.100000000000001" customHeight="1" x14ac:dyDescent="0.15">
      <c r="B40" s="203"/>
      <c r="C40" s="133" t="s">
        <v>234</v>
      </c>
    </row>
    <row r="41" spans="1:12" ht="20.100000000000001" customHeight="1" x14ac:dyDescent="0.15">
      <c r="B41" s="202"/>
      <c r="C41" s="133" t="s">
        <v>236</v>
      </c>
    </row>
    <row r="43" spans="1:12" ht="20.100000000000001" customHeight="1" x14ac:dyDescent="0.15">
      <c r="C43" s="204" t="s">
        <v>242</v>
      </c>
    </row>
    <row r="44" spans="1:12" ht="20.100000000000001" customHeight="1" x14ac:dyDescent="0.15">
      <c r="C44" s="204" t="s">
        <v>290</v>
      </c>
    </row>
    <row r="45" spans="1:12" ht="20.100000000000001" customHeight="1" x14ac:dyDescent="0.15">
      <c r="C45" s="204" t="s">
        <v>243</v>
      </c>
    </row>
    <row r="46" spans="1:12" ht="20.100000000000001" customHeight="1" x14ac:dyDescent="0.15">
      <c r="C46" s="204" t="s">
        <v>289</v>
      </c>
    </row>
    <row r="47" spans="1:12" ht="20.100000000000001" customHeight="1" x14ac:dyDescent="0.15">
      <c r="C47" s="204" t="s">
        <v>244</v>
      </c>
    </row>
    <row r="48" spans="1:12" ht="20.100000000000001" customHeight="1" x14ac:dyDescent="0.15">
      <c r="C48" s="204" t="s">
        <v>245</v>
      </c>
    </row>
    <row r="51" spans="3:14" ht="20.100000000000001" customHeight="1" x14ac:dyDescent="0.15">
      <c r="C51" s="133" t="s">
        <v>264</v>
      </c>
      <c r="D51" s="133" t="s">
        <v>265</v>
      </c>
      <c r="E51" s="133" t="s">
        <v>266</v>
      </c>
      <c r="F51" s="133" t="s">
        <v>267</v>
      </c>
      <c r="G51" s="133" t="s">
        <v>268</v>
      </c>
      <c r="H51" s="133" t="s">
        <v>269</v>
      </c>
      <c r="I51" s="133" t="s">
        <v>270</v>
      </c>
      <c r="J51" s="133" t="s">
        <v>271</v>
      </c>
      <c r="K51" s="133" t="s">
        <v>272</v>
      </c>
      <c r="L51" s="133" t="s">
        <v>273</v>
      </c>
      <c r="M51" s="133" t="s">
        <v>274</v>
      </c>
      <c r="N51" s="133" t="s">
        <v>275</v>
      </c>
    </row>
  </sheetData>
  <sheetProtection selectLockedCells="1"/>
  <mergeCells count="6">
    <mergeCell ref="Q11:T11"/>
    <mergeCell ref="B2:O2"/>
    <mergeCell ref="C3:H3"/>
    <mergeCell ref="C6:F6"/>
    <mergeCell ref="H6:K6"/>
    <mergeCell ref="B7:B9"/>
  </mergeCells>
  <phoneticPr fontId="6"/>
  <dataValidations count="2">
    <dataValidation type="list" allowBlank="1" showInputMessage="1" showErrorMessage="1" sqref="B28 B15:B18 B12:B13 B20:B22 B24 B26" xr:uid="{6574B127-3C51-4B02-A704-12508A686987}">
      <formula1>$C$43:$C$48</formula1>
    </dataValidation>
    <dataValidation type="list" allowBlank="1" showInputMessage="1" showErrorMessage="1" sqref="C3:H3" xr:uid="{3B3FD727-462F-4EE2-93C3-A31C2CDC530B}">
      <formula1>$D$4:$D$5</formula1>
    </dataValidation>
  </dataValidations>
  <printOptions horizontalCentered="1"/>
  <pageMargins left="0.59055118110236227" right="0.59055118110236227" top="0.59055118110236227" bottom="0.59055118110236227" header="0.39370078740157483" footer="0.39370078740157483"/>
  <pageSetup paperSize="9" scale="6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8"/>
  <sheetViews>
    <sheetView showZeros="0" view="pageBreakPreview" zoomScaleNormal="80" zoomScaleSheetLayoutView="100" workbookViewId="0">
      <selection activeCell="A2" sqref="A2:L2"/>
    </sheetView>
  </sheetViews>
  <sheetFormatPr defaultColWidth="9" defaultRowHeight="11.25" x14ac:dyDescent="0.15"/>
  <cols>
    <col min="1" max="1" width="1.625" style="317" customWidth="1"/>
    <col min="2" max="2" width="37.375" style="317" customWidth="1"/>
    <col min="3" max="3" width="29.375" style="317" customWidth="1"/>
    <col min="4" max="4" width="7.125" style="317" customWidth="1"/>
    <col min="5" max="5" width="14.75" style="317" customWidth="1"/>
    <col min="6" max="6" width="15.625" style="317" customWidth="1"/>
    <col min="7" max="7" width="7.125" style="317" customWidth="1"/>
    <col min="8" max="8" width="14.75" style="317" customWidth="1"/>
    <col min="9" max="9" width="15.625" style="317" customWidth="1"/>
    <col min="10" max="10" width="15.625" style="319" customWidth="1"/>
    <col min="11" max="12" width="15.625" style="317" customWidth="1"/>
    <col min="13" max="13" width="5.125" style="317" customWidth="1"/>
    <col min="14" max="255" width="9" style="317"/>
    <col min="256" max="256" width="1.625" style="317" customWidth="1"/>
    <col min="257" max="258" width="15.625" style="317" customWidth="1"/>
    <col min="259" max="260" width="10.625" style="317" customWidth="1"/>
    <col min="261" max="261" width="15.625" style="317" customWidth="1"/>
    <col min="262" max="264" width="10.625" style="317" customWidth="1"/>
    <col min="265" max="266" width="15.625" style="317" customWidth="1"/>
    <col min="267" max="511" width="9" style="317"/>
    <col min="512" max="512" width="1.625" style="317" customWidth="1"/>
    <col min="513" max="514" width="15.625" style="317" customWidth="1"/>
    <col min="515" max="516" width="10.625" style="317" customWidth="1"/>
    <col min="517" max="517" width="15.625" style="317" customWidth="1"/>
    <col min="518" max="520" width="10.625" style="317" customWidth="1"/>
    <col min="521" max="522" width="15.625" style="317" customWidth="1"/>
    <col min="523" max="767" width="9" style="317"/>
    <col min="768" max="768" width="1.625" style="317" customWidth="1"/>
    <col min="769" max="770" width="15.625" style="317" customWidth="1"/>
    <col min="771" max="772" width="10.625" style="317" customWidth="1"/>
    <col min="773" max="773" width="15.625" style="317" customWidth="1"/>
    <col min="774" max="776" width="10.625" style="317" customWidth="1"/>
    <col min="777" max="778" width="15.625" style="317" customWidth="1"/>
    <col min="779" max="1023" width="9" style="317"/>
    <col min="1024" max="1024" width="1.625" style="317" customWidth="1"/>
    <col min="1025" max="1026" width="15.625" style="317" customWidth="1"/>
    <col min="1027" max="1028" width="10.625" style="317" customWidth="1"/>
    <col min="1029" max="1029" width="15.625" style="317" customWidth="1"/>
    <col min="1030" max="1032" width="10.625" style="317" customWidth="1"/>
    <col min="1033" max="1034" width="15.625" style="317" customWidth="1"/>
    <col min="1035" max="1279" width="9" style="317"/>
    <col min="1280" max="1280" width="1.625" style="317" customWidth="1"/>
    <col min="1281" max="1282" width="15.625" style="317" customWidth="1"/>
    <col min="1283" max="1284" width="10.625" style="317" customWidth="1"/>
    <col min="1285" max="1285" width="15.625" style="317" customWidth="1"/>
    <col min="1286" max="1288" width="10.625" style="317" customWidth="1"/>
    <col min="1289" max="1290" width="15.625" style="317" customWidth="1"/>
    <col min="1291" max="1535" width="9" style="317"/>
    <col min="1536" max="1536" width="1.625" style="317" customWidth="1"/>
    <col min="1537" max="1538" width="15.625" style="317" customWidth="1"/>
    <col min="1539" max="1540" width="10.625" style="317" customWidth="1"/>
    <col min="1541" max="1541" width="15.625" style="317" customWidth="1"/>
    <col min="1542" max="1544" width="10.625" style="317" customWidth="1"/>
    <col min="1545" max="1546" width="15.625" style="317" customWidth="1"/>
    <col min="1547" max="1791" width="9" style="317"/>
    <col min="1792" max="1792" width="1.625" style="317" customWidth="1"/>
    <col min="1793" max="1794" width="15.625" style="317" customWidth="1"/>
    <col min="1795" max="1796" width="10.625" style="317" customWidth="1"/>
    <col min="1797" max="1797" width="15.625" style="317" customWidth="1"/>
    <col min="1798" max="1800" width="10.625" style="317" customWidth="1"/>
    <col min="1801" max="1802" width="15.625" style="317" customWidth="1"/>
    <col min="1803" max="2047" width="9" style="317"/>
    <col min="2048" max="2048" width="1.625" style="317" customWidth="1"/>
    <col min="2049" max="2050" width="15.625" style="317" customWidth="1"/>
    <col min="2051" max="2052" width="10.625" style="317" customWidth="1"/>
    <col min="2053" max="2053" width="15.625" style="317" customWidth="1"/>
    <col min="2054" max="2056" width="10.625" style="317" customWidth="1"/>
    <col min="2057" max="2058" width="15.625" style="317" customWidth="1"/>
    <col min="2059" max="2303" width="9" style="317"/>
    <col min="2304" max="2304" width="1.625" style="317" customWidth="1"/>
    <col min="2305" max="2306" width="15.625" style="317" customWidth="1"/>
    <col min="2307" max="2308" width="10.625" style="317" customWidth="1"/>
    <col min="2309" max="2309" width="15.625" style="317" customWidth="1"/>
    <col min="2310" max="2312" width="10.625" style="317" customWidth="1"/>
    <col min="2313" max="2314" width="15.625" style="317" customWidth="1"/>
    <col min="2315" max="2559" width="9" style="317"/>
    <col min="2560" max="2560" width="1.625" style="317" customWidth="1"/>
    <col min="2561" max="2562" width="15.625" style="317" customWidth="1"/>
    <col min="2563" max="2564" width="10.625" style="317" customWidth="1"/>
    <col min="2565" max="2565" width="15.625" style="317" customWidth="1"/>
    <col min="2566" max="2568" width="10.625" style="317" customWidth="1"/>
    <col min="2569" max="2570" width="15.625" style="317" customWidth="1"/>
    <col min="2571" max="2815" width="9" style="317"/>
    <col min="2816" max="2816" width="1.625" style="317" customWidth="1"/>
    <col min="2817" max="2818" width="15.625" style="317" customWidth="1"/>
    <col min="2819" max="2820" width="10.625" style="317" customWidth="1"/>
    <col min="2821" max="2821" width="15.625" style="317" customWidth="1"/>
    <col min="2822" max="2824" width="10.625" style="317" customWidth="1"/>
    <col min="2825" max="2826" width="15.625" style="317" customWidth="1"/>
    <col min="2827" max="3071" width="9" style="317"/>
    <col min="3072" max="3072" width="1.625" style="317" customWidth="1"/>
    <col min="3073" max="3074" width="15.625" style="317" customWidth="1"/>
    <col min="3075" max="3076" width="10.625" style="317" customWidth="1"/>
    <col min="3077" max="3077" width="15.625" style="317" customWidth="1"/>
    <col min="3078" max="3080" width="10.625" style="317" customWidth="1"/>
    <col min="3081" max="3082" width="15.625" style="317" customWidth="1"/>
    <col min="3083" max="3327" width="9" style="317"/>
    <col min="3328" max="3328" width="1.625" style="317" customWidth="1"/>
    <col min="3329" max="3330" width="15.625" style="317" customWidth="1"/>
    <col min="3331" max="3332" width="10.625" style="317" customWidth="1"/>
    <col min="3333" max="3333" width="15.625" style="317" customWidth="1"/>
    <col min="3334" max="3336" width="10.625" style="317" customWidth="1"/>
    <col min="3337" max="3338" width="15.625" style="317" customWidth="1"/>
    <col min="3339" max="3583" width="9" style="317"/>
    <col min="3584" max="3584" width="1.625" style="317" customWidth="1"/>
    <col min="3585" max="3586" width="15.625" style="317" customWidth="1"/>
    <col min="3587" max="3588" width="10.625" style="317" customWidth="1"/>
    <col min="3589" max="3589" width="15.625" style="317" customWidth="1"/>
    <col min="3590" max="3592" width="10.625" style="317" customWidth="1"/>
    <col min="3593" max="3594" width="15.625" style="317" customWidth="1"/>
    <col min="3595" max="3839" width="9" style="317"/>
    <col min="3840" max="3840" width="1.625" style="317" customWidth="1"/>
    <col min="3841" max="3842" width="15.625" style="317" customWidth="1"/>
    <col min="3843" max="3844" width="10.625" style="317" customWidth="1"/>
    <col min="3845" max="3845" width="15.625" style="317" customWidth="1"/>
    <col min="3846" max="3848" width="10.625" style="317" customWidth="1"/>
    <col min="3849" max="3850" width="15.625" style="317" customWidth="1"/>
    <col min="3851" max="4095" width="9" style="317"/>
    <col min="4096" max="4096" width="1.625" style="317" customWidth="1"/>
    <col min="4097" max="4098" width="15.625" style="317" customWidth="1"/>
    <col min="4099" max="4100" width="10.625" style="317" customWidth="1"/>
    <col min="4101" max="4101" width="15.625" style="317" customWidth="1"/>
    <col min="4102" max="4104" width="10.625" style="317" customWidth="1"/>
    <col min="4105" max="4106" width="15.625" style="317" customWidth="1"/>
    <col min="4107" max="4351" width="9" style="317"/>
    <col min="4352" max="4352" width="1.625" style="317" customWidth="1"/>
    <col min="4353" max="4354" width="15.625" style="317" customWidth="1"/>
    <col min="4355" max="4356" width="10.625" style="317" customWidth="1"/>
    <col min="4357" max="4357" width="15.625" style="317" customWidth="1"/>
    <col min="4358" max="4360" width="10.625" style="317" customWidth="1"/>
    <col min="4361" max="4362" width="15.625" style="317" customWidth="1"/>
    <col min="4363" max="4607" width="9" style="317"/>
    <col min="4608" max="4608" width="1.625" style="317" customWidth="1"/>
    <col min="4609" max="4610" width="15.625" style="317" customWidth="1"/>
    <col min="4611" max="4612" width="10.625" style="317" customWidth="1"/>
    <col min="4613" max="4613" width="15.625" style="317" customWidth="1"/>
    <col min="4614" max="4616" width="10.625" style="317" customWidth="1"/>
    <col min="4617" max="4618" width="15.625" style="317" customWidth="1"/>
    <col min="4619" max="4863" width="9" style="317"/>
    <col min="4864" max="4864" width="1.625" style="317" customWidth="1"/>
    <col min="4865" max="4866" width="15.625" style="317" customWidth="1"/>
    <col min="4867" max="4868" width="10.625" style="317" customWidth="1"/>
    <col min="4869" max="4869" width="15.625" style="317" customWidth="1"/>
    <col min="4870" max="4872" width="10.625" style="317" customWidth="1"/>
    <col min="4873" max="4874" width="15.625" style="317" customWidth="1"/>
    <col min="4875" max="5119" width="9" style="317"/>
    <col min="5120" max="5120" width="1.625" style="317" customWidth="1"/>
    <col min="5121" max="5122" width="15.625" style="317" customWidth="1"/>
    <col min="5123" max="5124" width="10.625" style="317" customWidth="1"/>
    <col min="5125" max="5125" width="15.625" style="317" customWidth="1"/>
    <col min="5126" max="5128" width="10.625" style="317" customWidth="1"/>
    <col min="5129" max="5130" width="15.625" style="317" customWidth="1"/>
    <col min="5131" max="5375" width="9" style="317"/>
    <col min="5376" max="5376" width="1.625" style="317" customWidth="1"/>
    <col min="5377" max="5378" width="15.625" style="317" customWidth="1"/>
    <col min="5379" max="5380" width="10.625" style="317" customWidth="1"/>
    <col min="5381" max="5381" width="15.625" style="317" customWidth="1"/>
    <col min="5382" max="5384" width="10.625" style="317" customWidth="1"/>
    <col min="5385" max="5386" width="15.625" style="317" customWidth="1"/>
    <col min="5387" max="5631" width="9" style="317"/>
    <col min="5632" max="5632" width="1.625" style="317" customWidth="1"/>
    <col min="5633" max="5634" width="15.625" style="317" customWidth="1"/>
    <col min="5635" max="5636" width="10.625" style="317" customWidth="1"/>
    <col min="5637" max="5637" width="15.625" style="317" customWidth="1"/>
    <col min="5638" max="5640" width="10.625" style="317" customWidth="1"/>
    <col min="5641" max="5642" width="15.625" style="317" customWidth="1"/>
    <col min="5643" max="5887" width="9" style="317"/>
    <col min="5888" max="5888" width="1.625" style="317" customWidth="1"/>
    <col min="5889" max="5890" width="15.625" style="317" customWidth="1"/>
    <col min="5891" max="5892" width="10.625" style="317" customWidth="1"/>
    <col min="5893" max="5893" width="15.625" style="317" customWidth="1"/>
    <col min="5894" max="5896" width="10.625" style="317" customWidth="1"/>
    <col min="5897" max="5898" width="15.625" style="317" customWidth="1"/>
    <col min="5899" max="6143" width="9" style="317"/>
    <col min="6144" max="6144" width="1.625" style="317" customWidth="1"/>
    <col min="6145" max="6146" width="15.625" style="317" customWidth="1"/>
    <col min="6147" max="6148" width="10.625" style="317" customWidth="1"/>
    <col min="6149" max="6149" width="15.625" style="317" customWidth="1"/>
    <col min="6150" max="6152" width="10.625" style="317" customWidth="1"/>
    <col min="6153" max="6154" width="15.625" style="317" customWidth="1"/>
    <col min="6155" max="6399" width="9" style="317"/>
    <col min="6400" max="6400" width="1.625" style="317" customWidth="1"/>
    <col min="6401" max="6402" width="15.625" style="317" customWidth="1"/>
    <col min="6403" max="6404" width="10.625" style="317" customWidth="1"/>
    <col min="6405" max="6405" width="15.625" style="317" customWidth="1"/>
    <col min="6406" max="6408" width="10.625" style="317" customWidth="1"/>
    <col min="6409" max="6410" width="15.625" style="317" customWidth="1"/>
    <col min="6411" max="6655" width="9" style="317"/>
    <col min="6656" max="6656" width="1.625" style="317" customWidth="1"/>
    <col min="6657" max="6658" width="15.625" style="317" customWidth="1"/>
    <col min="6659" max="6660" width="10.625" style="317" customWidth="1"/>
    <col min="6661" max="6661" width="15.625" style="317" customWidth="1"/>
    <col min="6662" max="6664" width="10.625" style="317" customWidth="1"/>
    <col min="6665" max="6666" width="15.625" style="317" customWidth="1"/>
    <col min="6667" max="6911" width="9" style="317"/>
    <col min="6912" max="6912" width="1.625" style="317" customWidth="1"/>
    <col min="6913" max="6914" width="15.625" style="317" customWidth="1"/>
    <col min="6915" max="6916" width="10.625" style="317" customWidth="1"/>
    <col min="6917" max="6917" width="15.625" style="317" customWidth="1"/>
    <col min="6918" max="6920" width="10.625" style="317" customWidth="1"/>
    <col min="6921" max="6922" width="15.625" style="317" customWidth="1"/>
    <col min="6923" max="7167" width="9" style="317"/>
    <col min="7168" max="7168" width="1.625" style="317" customWidth="1"/>
    <col min="7169" max="7170" width="15.625" style="317" customWidth="1"/>
    <col min="7171" max="7172" width="10.625" style="317" customWidth="1"/>
    <col min="7173" max="7173" width="15.625" style="317" customWidth="1"/>
    <col min="7174" max="7176" width="10.625" style="317" customWidth="1"/>
    <col min="7177" max="7178" width="15.625" style="317" customWidth="1"/>
    <col min="7179" max="7423" width="9" style="317"/>
    <col min="7424" max="7424" width="1.625" style="317" customWidth="1"/>
    <col min="7425" max="7426" width="15.625" style="317" customWidth="1"/>
    <col min="7427" max="7428" width="10.625" style="317" customWidth="1"/>
    <col min="7429" max="7429" width="15.625" style="317" customWidth="1"/>
    <col min="7430" max="7432" width="10.625" style="317" customWidth="1"/>
    <col min="7433" max="7434" width="15.625" style="317" customWidth="1"/>
    <col min="7435" max="7679" width="9" style="317"/>
    <col min="7680" max="7680" width="1.625" style="317" customWidth="1"/>
    <col min="7681" max="7682" width="15.625" style="317" customWidth="1"/>
    <col min="7683" max="7684" width="10.625" style="317" customWidth="1"/>
    <col min="7685" max="7685" width="15.625" style="317" customWidth="1"/>
    <col min="7686" max="7688" width="10.625" style="317" customWidth="1"/>
    <col min="7689" max="7690" width="15.625" style="317" customWidth="1"/>
    <col min="7691" max="7935" width="9" style="317"/>
    <col min="7936" max="7936" width="1.625" style="317" customWidth="1"/>
    <col min="7937" max="7938" width="15.625" style="317" customWidth="1"/>
    <col min="7939" max="7940" width="10.625" style="317" customWidth="1"/>
    <col min="7941" max="7941" width="15.625" style="317" customWidth="1"/>
    <col min="7942" max="7944" width="10.625" style="317" customWidth="1"/>
    <col min="7945" max="7946" width="15.625" style="317" customWidth="1"/>
    <col min="7947" max="8191" width="9" style="317"/>
    <col min="8192" max="8192" width="1.625" style="317" customWidth="1"/>
    <col min="8193" max="8194" width="15.625" style="317" customWidth="1"/>
    <col min="8195" max="8196" width="10.625" style="317" customWidth="1"/>
    <col min="8197" max="8197" width="15.625" style="317" customWidth="1"/>
    <col min="8198" max="8200" width="10.625" style="317" customWidth="1"/>
    <col min="8201" max="8202" width="15.625" style="317" customWidth="1"/>
    <col min="8203" max="8447" width="9" style="317"/>
    <col min="8448" max="8448" width="1.625" style="317" customWidth="1"/>
    <col min="8449" max="8450" width="15.625" style="317" customWidth="1"/>
    <col min="8451" max="8452" width="10.625" style="317" customWidth="1"/>
    <col min="8453" max="8453" width="15.625" style="317" customWidth="1"/>
    <col min="8454" max="8456" width="10.625" style="317" customWidth="1"/>
    <col min="8457" max="8458" width="15.625" style="317" customWidth="1"/>
    <col min="8459" max="8703" width="9" style="317"/>
    <col min="8704" max="8704" width="1.625" style="317" customWidth="1"/>
    <col min="8705" max="8706" width="15.625" style="317" customWidth="1"/>
    <col min="8707" max="8708" width="10.625" style="317" customWidth="1"/>
    <col min="8709" max="8709" width="15.625" style="317" customWidth="1"/>
    <col min="8710" max="8712" width="10.625" style="317" customWidth="1"/>
    <col min="8713" max="8714" width="15.625" style="317" customWidth="1"/>
    <col min="8715" max="8959" width="9" style="317"/>
    <col min="8960" max="8960" width="1.625" style="317" customWidth="1"/>
    <col min="8961" max="8962" width="15.625" style="317" customWidth="1"/>
    <col min="8963" max="8964" width="10.625" style="317" customWidth="1"/>
    <col min="8965" max="8965" width="15.625" style="317" customWidth="1"/>
    <col min="8966" max="8968" width="10.625" style="317" customWidth="1"/>
    <col min="8969" max="8970" width="15.625" style="317" customWidth="1"/>
    <col min="8971" max="9215" width="9" style="317"/>
    <col min="9216" max="9216" width="1.625" style="317" customWidth="1"/>
    <col min="9217" max="9218" width="15.625" style="317" customWidth="1"/>
    <col min="9219" max="9220" width="10.625" style="317" customWidth="1"/>
    <col min="9221" max="9221" width="15.625" style="317" customWidth="1"/>
    <col min="9222" max="9224" width="10.625" style="317" customWidth="1"/>
    <col min="9225" max="9226" width="15.625" style="317" customWidth="1"/>
    <col min="9227" max="9471" width="9" style="317"/>
    <col min="9472" max="9472" width="1.625" style="317" customWidth="1"/>
    <col min="9473" max="9474" width="15.625" style="317" customWidth="1"/>
    <col min="9475" max="9476" width="10.625" style="317" customWidth="1"/>
    <col min="9477" max="9477" width="15.625" style="317" customWidth="1"/>
    <col min="9478" max="9480" width="10.625" style="317" customWidth="1"/>
    <col min="9481" max="9482" width="15.625" style="317" customWidth="1"/>
    <col min="9483" max="9727" width="9" style="317"/>
    <col min="9728" max="9728" width="1.625" style="317" customWidth="1"/>
    <col min="9729" max="9730" width="15.625" style="317" customWidth="1"/>
    <col min="9731" max="9732" width="10.625" style="317" customWidth="1"/>
    <col min="9733" max="9733" width="15.625" style="317" customWidth="1"/>
    <col min="9734" max="9736" width="10.625" style="317" customWidth="1"/>
    <col min="9737" max="9738" width="15.625" style="317" customWidth="1"/>
    <col min="9739" max="9983" width="9" style="317"/>
    <col min="9984" max="9984" width="1.625" style="317" customWidth="1"/>
    <col min="9985" max="9986" width="15.625" style="317" customWidth="1"/>
    <col min="9987" max="9988" width="10.625" style="317" customWidth="1"/>
    <col min="9989" max="9989" width="15.625" style="317" customWidth="1"/>
    <col min="9990" max="9992" width="10.625" style="317" customWidth="1"/>
    <col min="9993" max="9994" width="15.625" style="317" customWidth="1"/>
    <col min="9995" max="10239" width="9" style="317"/>
    <col min="10240" max="10240" width="1.625" style="317" customWidth="1"/>
    <col min="10241" max="10242" width="15.625" style="317" customWidth="1"/>
    <col min="10243" max="10244" width="10.625" style="317" customWidth="1"/>
    <col min="10245" max="10245" width="15.625" style="317" customWidth="1"/>
    <col min="10246" max="10248" width="10.625" style="317" customWidth="1"/>
    <col min="10249" max="10250" width="15.625" style="317" customWidth="1"/>
    <col min="10251" max="10495" width="9" style="317"/>
    <col min="10496" max="10496" width="1.625" style="317" customWidth="1"/>
    <col min="10497" max="10498" width="15.625" style="317" customWidth="1"/>
    <col min="10499" max="10500" width="10.625" style="317" customWidth="1"/>
    <col min="10501" max="10501" width="15.625" style="317" customWidth="1"/>
    <col min="10502" max="10504" width="10.625" style="317" customWidth="1"/>
    <col min="10505" max="10506" width="15.625" style="317" customWidth="1"/>
    <col min="10507" max="10751" width="9" style="317"/>
    <col min="10752" max="10752" width="1.625" style="317" customWidth="1"/>
    <col min="10753" max="10754" width="15.625" style="317" customWidth="1"/>
    <col min="10755" max="10756" width="10.625" style="317" customWidth="1"/>
    <col min="10757" max="10757" width="15.625" style="317" customWidth="1"/>
    <col min="10758" max="10760" width="10.625" style="317" customWidth="1"/>
    <col min="10761" max="10762" width="15.625" style="317" customWidth="1"/>
    <col min="10763" max="11007" width="9" style="317"/>
    <col min="11008" max="11008" width="1.625" style="317" customWidth="1"/>
    <col min="11009" max="11010" width="15.625" style="317" customWidth="1"/>
    <col min="11011" max="11012" width="10.625" style="317" customWidth="1"/>
    <col min="11013" max="11013" width="15.625" style="317" customWidth="1"/>
    <col min="11014" max="11016" width="10.625" style="317" customWidth="1"/>
    <col min="11017" max="11018" width="15.625" style="317" customWidth="1"/>
    <col min="11019" max="11263" width="9" style="317"/>
    <col min="11264" max="11264" width="1.625" style="317" customWidth="1"/>
    <col min="11265" max="11266" width="15.625" style="317" customWidth="1"/>
    <col min="11267" max="11268" width="10.625" style="317" customWidth="1"/>
    <col min="11269" max="11269" width="15.625" style="317" customWidth="1"/>
    <col min="11270" max="11272" width="10.625" style="317" customWidth="1"/>
    <col min="11273" max="11274" width="15.625" style="317" customWidth="1"/>
    <col min="11275" max="11519" width="9" style="317"/>
    <col min="11520" max="11520" width="1.625" style="317" customWidth="1"/>
    <col min="11521" max="11522" width="15.625" style="317" customWidth="1"/>
    <col min="11523" max="11524" width="10.625" style="317" customWidth="1"/>
    <col min="11525" max="11525" width="15.625" style="317" customWidth="1"/>
    <col min="11526" max="11528" width="10.625" style="317" customWidth="1"/>
    <col min="11529" max="11530" width="15.625" style="317" customWidth="1"/>
    <col min="11531" max="11775" width="9" style="317"/>
    <col min="11776" max="11776" width="1.625" style="317" customWidth="1"/>
    <col min="11777" max="11778" width="15.625" style="317" customWidth="1"/>
    <col min="11779" max="11780" width="10.625" style="317" customWidth="1"/>
    <col min="11781" max="11781" width="15.625" style="317" customWidth="1"/>
    <col min="11782" max="11784" width="10.625" style="317" customWidth="1"/>
    <col min="11785" max="11786" width="15.625" style="317" customWidth="1"/>
    <col min="11787" max="12031" width="9" style="317"/>
    <col min="12032" max="12032" width="1.625" style="317" customWidth="1"/>
    <col min="12033" max="12034" width="15.625" style="317" customWidth="1"/>
    <col min="12035" max="12036" width="10.625" style="317" customWidth="1"/>
    <col min="12037" max="12037" width="15.625" style="317" customWidth="1"/>
    <col min="12038" max="12040" width="10.625" style="317" customWidth="1"/>
    <col min="12041" max="12042" width="15.625" style="317" customWidth="1"/>
    <col min="12043" max="12287" width="9" style="317"/>
    <col min="12288" max="12288" width="1.625" style="317" customWidth="1"/>
    <col min="12289" max="12290" width="15.625" style="317" customWidth="1"/>
    <col min="12291" max="12292" width="10.625" style="317" customWidth="1"/>
    <col min="12293" max="12293" width="15.625" style="317" customWidth="1"/>
    <col min="12294" max="12296" width="10.625" style="317" customWidth="1"/>
    <col min="12297" max="12298" width="15.625" style="317" customWidth="1"/>
    <col min="12299" max="12543" width="9" style="317"/>
    <col min="12544" max="12544" width="1.625" style="317" customWidth="1"/>
    <col min="12545" max="12546" width="15.625" style="317" customWidth="1"/>
    <col min="12547" max="12548" width="10.625" style="317" customWidth="1"/>
    <col min="12549" max="12549" width="15.625" style="317" customWidth="1"/>
    <col min="12550" max="12552" width="10.625" style="317" customWidth="1"/>
    <col min="12553" max="12554" width="15.625" style="317" customWidth="1"/>
    <col min="12555" max="12799" width="9" style="317"/>
    <col min="12800" max="12800" width="1.625" style="317" customWidth="1"/>
    <col min="12801" max="12802" width="15.625" style="317" customWidth="1"/>
    <col min="12803" max="12804" width="10.625" style="317" customWidth="1"/>
    <col min="12805" max="12805" width="15.625" style="317" customWidth="1"/>
    <col min="12806" max="12808" width="10.625" style="317" customWidth="1"/>
    <col min="12809" max="12810" width="15.625" style="317" customWidth="1"/>
    <col min="12811" max="13055" width="9" style="317"/>
    <col min="13056" max="13056" width="1.625" style="317" customWidth="1"/>
    <col min="13057" max="13058" width="15.625" style="317" customWidth="1"/>
    <col min="13059" max="13060" width="10.625" style="317" customWidth="1"/>
    <col min="13061" max="13061" width="15.625" style="317" customWidth="1"/>
    <col min="13062" max="13064" width="10.625" style="317" customWidth="1"/>
    <col min="13065" max="13066" width="15.625" style="317" customWidth="1"/>
    <col min="13067" max="13311" width="9" style="317"/>
    <col min="13312" max="13312" width="1.625" style="317" customWidth="1"/>
    <col min="13313" max="13314" width="15.625" style="317" customWidth="1"/>
    <col min="13315" max="13316" width="10.625" style="317" customWidth="1"/>
    <col min="13317" max="13317" width="15.625" style="317" customWidth="1"/>
    <col min="13318" max="13320" width="10.625" style="317" customWidth="1"/>
    <col min="13321" max="13322" width="15.625" style="317" customWidth="1"/>
    <col min="13323" max="13567" width="9" style="317"/>
    <col min="13568" max="13568" width="1.625" style="317" customWidth="1"/>
    <col min="13569" max="13570" width="15.625" style="317" customWidth="1"/>
    <col min="13571" max="13572" width="10.625" style="317" customWidth="1"/>
    <col min="13573" max="13573" width="15.625" style="317" customWidth="1"/>
    <col min="13574" max="13576" width="10.625" style="317" customWidth="1"/>
    <col min="13577" max="13578" width="15.625" style="317" customWidth="1"/>
    <col min="13579" max="13823" width="9" style="317"/>
    <col min="13824" max="13824" width="1.625" style="317" customWidth="1"/>
    <col min="13825" max="13826" width="15.625" style="317" customWidth="1"/>
    <col min="13827" max="13828" width="10.625" style="317" customWidth="1"/>
    <col min="13829" max="13829" width="15.625" style="317" customWidth="1"/>
    <col min="13830" max="13832" width="10.625" style="317" customWidth="1"/>
    <col min="13833" max="13834" width="15.625" style="317" customWidth="1"/>
    <col min="13835" max="14079" width="9" style="317"/>
    <col min="14080" max="14080" width="1.625" style="317" customWidth="1"/>
    <col min="14081" max="14082" width="15.625" style="317" customWidth="1"/>
    <col min="14083" max="14084" width="10.625" style="317" customWidth="1"/>
    <col min="14085" max="14085" width="15.625" style="317" customWidth="1"/>
    <col min="14086" max="14088" width="10.625" style="317" customWidth="1"/>
    <col min="14089" max="14090" width="15.625" style="317" customWidth="1"/>
    <col min="14091" max="14335" width="9" style="317"/>
    <col min="14336" max="14336" width="1.625" style="317" customWidth="1"/>
    <col min="14337" max="14338" width="15.625" style="317" customWidth="1"/>
    <col min="14339" max="14340" width="10.625" style="317" customWidth="1"/>
    <col min="14341" max="14341" width="15.625" style="317" customWidth="1"/>
    <col min="14342" max="14344" width="10.625" style="317" customWidth="1"/>
    <col min="14345" max="14346" width="15.625" style="317" customWidth="1"/>
    <col min="14347" max="14591" width="9" style="317"/>
    <col min="14592" max="14592" width="1.625" style="317" customWidth="1"/>
    <col min="14593" max="14594" width="15.625" style="317" customWidth="1"/>
    <col min="14595" max="14596" width="10.625" style="317" customWidth="1"/>
    <col min="14597" max="14597" width="15.625" style="317" customWidth="1"/>
    <col min="14598" max="14600" width="10.625" style="317" customWidth="1"/>
    <col min="14601" max="14602" width="15.625" style="317" customWidth="1"/>
    <col min="14603" max="14847" width="9" style="317"/>
    <col min="14848" max="14848" width="1.625" style="317" customWidth="1"/>
    <col min="14849" max="14850" width="15.625" style="317" customWidth="1"/>
    <col min="14851" max="14852" width="10.625" style="317" customWidth="1"/>
    <col min="14853" max="14853" width="15.625" style="317" customWidth="1"/>
    <col min="14854" max="14856" width="10.625" style="317" customWidth="1"/>
    <col min="14857" max="14858" width="15.625" style="317" customWidth="1"/>
    <col min="14859" max="15103" width="9" style="317"/>
    <col min="15104" max="15104" width="1.625" style="317" customWidth="1"/>
    <col min="15105" max="15106" width="15.625" style="317" customWidth="1"/>
    <col min="15107" max="15108" width="10.625" style="317" customWidth="1"/>
    <col min="15109" max="15109" width="15.625" style="317" customWidth="1"/>
    <col min="15110" max="15112" width="10.625" style="317" customWidth="1"/>
    <col min="15113" max="15114" width="15.625" style="317" customWidth="1"/>
    <col min="15115" max="15359" width="9" style="317"/>
    <col min="15360" max="15360" width="1.625" style="317" customWidth="1"/>
    <col min="15361" max="15362" width="15.625" style="317" customWidth="1"/>
    <col min="15363" max="15364" width="10.625" style="317" customWidth="1"/>
    <col min="15365" max="15365" width="15.625" style="317" customWidth="1"/>
    <col min="15366" max="15368" width="10.625" style="317" customWidth="1"/>
    <col min="15369" max="15370" width="15.625" style="317" customWidth="1"/>
    <col min="15371" max="15615" width="9" style="317"/>
    <col min="15616" max="15616" width="1.625" style="317" customWidth="1"/>
    <col min="15617" max="15618" width="15.625" style="317" customWidth="1"/>
    <col min="15619" max="15620" width="10.625" style="317" customWidth="1"/>
    <col min="15621" max="15621" width="15.625" style="317" customWidth="1"/>
    <col min="15622" max="15624" width="10.625" style="317" customWidth="1"/>
    <col min="15625" max="15626" width="15.625" style="317" customWidth="1"/>
    <col min="15627" max="15871" width="9" style="317"/>
    <col min="15872" max="15872" width="1.625" style="317" customWidth="1"/>
    <col min="15873" max="15874" width="15.625" style="317" customWidth="1"/>
    <col min="15875" max="15876" width="10.625" style="317" customWidth="1"/>
    <col min="15877" max="15877" width="15.625" style="317" customWidth="1"/>
    <col min="15878" max="15880" width="10.625" style="317" customWidth="1"/>
    <col min="15881" max="15882" width="15.625" style="317" customWidth="1"/>
    <col min="15883" max="16127" width="9" style="317"/>
    <col min="16128" max="16128" width="1.625" style="317" customWidth="1"/>
    <col min="16129" max="16130" width="15.625" style="317" customWidth="1"/>
    <col min="16131" max="16132" width="10.625" style="317" customWidth="1"/>
    <col min="16133" max="16133" width="15.625" style="317" customWidth="1"/>
    <col min="16134" max="16136" width="10.625" style="317" customWidth="1"/>
    <col min="16137" max="16138" width="15.625" style="317" customWidth="1"/>
    <col min="16139" max="16384" width="9" style="317"/>
  </cols>
  <sheetData>
    <row r="1" spans="1:12" ht="20.100000000000001" customHeight="1" x14ac:dyDescent="0.15">
      <c r="B1" s="318" t="s">
        <v>60</v>
      </c>
      <c r="C1" s="318"/>
    </row>
    <row r="2" spans="1:12" ht="23.25" customHeight="1" x14ac:dyDescent="0.15">
      <c r="A2" s="558" t="s">
        <v>200</v>
      </c>
      <c r="B2" s="558"/>
      <c r="C2" s="558"/>
      <c r="D2" s="558"/>
      <c r="E2" s="558"/>
      <c r="F2" s="558"/>
      <c r="G2" s="558"/>
      <c r="H2" s="558"/>
      <c r="I2" s="558"/>
      <c r="J2" s="558"/>
      <c r="K2" s="558"/>
      <c r="L2" s="558"/>
    </row>
    <row r="3" spans="1:12" s="320" customFormat="1" ht="24" customHeight="1" x14ac:dyDescent="0.15">
      <c r="B3" s="321" t="s">
        <v>221</v>
      </c>
      <c r="C3" s="322"/>
      <c r="D3" s="322"/>
      <c r="E3" s="322"/>
      <c r="F3" s="322"/>
      <c r="G3" s="323" t="s">
        <v>0</v>
      </c>
      <c r="H3" s="559"/>
      <c r="I3" s="559"/>
      <c r="J3" s="559"/>
      <c r="K3" s="559"/>
      <c r="L3" s="324"/>
    </row>
    <row r="4" spans="1:12" s="320" customFormat="1" ht="24" customHeight="1" x14ac:dyDescent="0.15">
      <c r="B4" s="322"/>
      <c r="C4" s="322"/>
      <c r="D4" s="322"/>
      <c r="E4" s="322"/>
      <c r="F4" s="322"/>
      <c r="G4" s="325" t="s">
        <v>1</v>
      </c>
      <c r="H4" s="560"/>
      <c r="I4" s="560"/>
      <c r="J4" s="560"/>
      <c r="K4" s="560"/>
    </row>
    <row r="5" spans="1:12" ht="12" customHeight="1" x14ac:dyDescent="0.15">
      <c r="G5" s="326"/>
      <c r="H5" s="327"/>
      <c r="I5" s="328"/>
      <c r="J5" s="329"/>
      <c r="K5" s="328"/>
      <c r="L5" s="328"/>
    </row>
    <row r="6" spans="1:12" ht="20.100000000000001" customHeight="1" x14ac:dyDescent="0.15">
      <c r="B6" s="330" t="s">
        <v>207</v>
      </c>
      <c r="C6" s="330"/>
      <c r="D6" s="330"/>
      <c r="E6" s="330"/>
      <c r="F6" s="330"/>
      <c r="H6" s="331"/>
      <c r="I6" s="332"/>
      <c r="J6" s="333"/>
      <c r="K6" s="332"/>
      <c r="L6" s="332"/>
    </row>
    <row r="7" spans="1:12" ht="30" customHeight="1" x14ac:dyDescent="0.15">
      <c r="B7" s="557" t="s">
        <v>4</v>
      </c>
      <c r="C7" s="552" t="s">
        <v>27</v>
      </c>
      <c r="D7" s="554" t="s">
        <v>213</v>
      </c>
      <c r="E7" s="555"/>
      <c r="F7" s="556"/>
      <c r="G7" s="554" t="s">
        <v>25</v>
      </c>
      <c r="H7" s="555"/>
      <c r="I7" s="556"/>
      <c r="J7" s="334" t="s">
        <v>63</v>
      </c>
      <c r="K7" s="335" t="s">
        <v>61</v>
      </c>
      <c r="L7" s="557" t="s">
        <v>26</v>
      </c>
    </row>
    <row r="8" spans="1:12" ht="30" customHeight="1" x14ac:dyDescent="0.15">
      <c r="B8" s="557"/>
      <c r="C8" s="553"/>
      <c r="D8" s="335" t="s">
        <v>206</v>
      </c>
      <c r="E8" s="336" t="s">
        <v>54</v>
      </c>
      <c r="F8" s="336" t="s">
        <v>55</v>
      </c>
      <c r="G8" s="335" t="s">
        <v>206</v>
      </c>
      <c r="H8" s="336" t="s">
        <v>54</v>
      </c>
      <c r="I8" s="336" t="s">
        <v>55</v>
      </c>
      <c r="J8" s="337" t="s">
        <v>62</v>
      </c>
      <c r="K8" s="338" t="s">
        <v>62</v>
      </c>
      <c r="L8" s="557"/>
    </row>
    <row r="9" spans="1:12" ht="15" customHeight="1" x14ac:dyDescent="0.15">
      <c r="B9" s="339" t="s">
        <v>202</v>
      </c>
      <c r="C9" s="340"/>
      <c r="D9" s="341"/>
      <c r="E9" s="342"/>
      <c r="F9" s="342" t="str">
        <f>IF(D9*E9=0,"",D9*E9)</f>
        <v/>
      </c>
      <c r="G9" s="341"/>
      <c r="H9" s="341"/>
      <c r="I9" s="343" t="str">
        <f>IF(G9*H9=0,"",G9*H9)</f>
        <v/>
      </c>
      <c r="J9" s="342"/>
      <c r="K9" s="342" t="str">
        <f>IF(MIN(F9,I9,J9)=0,"",MIN(F9,I9,J9))</f>
        <v/>
      </c>
      <c r="L9" s="344"/>
    </row>
    <row r="10" spans="1:12" ht="15" customHeight="1" x14ac:dyDescent="0.15">
      <c r="B10" s="345" t="s">
        <v>203</v>
      </c>
      <c r="C10" s="346"/>
      <c r="D10" s="347"/>
      <c r="E10" s="348"/>
      <c r="F10" s="349" t="str">
        <f>IF(D10*E10=0,"",D10*E10)</f>
        <v/>
      </c>
      <c r="G10" s="350"/>
      <c r="H10" s="350"/>
      <c r="I10" s="351" t="str">
        <f>IF(G10*H10=0,"",G10*H10)</f>
        <v/>
      </c>
      <c r="J10" s="352"/>
      <c r="K10" s="352"/>
      <c r="L10" s="353"/>
    </row>
    <row r="11" spans="1:12" ht="15" customHeight="1" x14ac:dyDescent="0.15">
      <c r="B11" s="345" t="s">
        <v>204</v>
      </c>
      <c r="C11" s="346"/>
      <c r="D11" s="347"/>
      <c r="E11" s="348"/>
      <c r="F11" s="349" t="str">
        <f t="shared" ref="F11:F12" si="0">IF(D11*E11=0,"",D11*E11)</f>
        <v/>
      </c>
      <c r="G11" s="350"/>
      <c r="H11" s="350"/>
      <c r="I11" s="354" t="str">
        <f t="shared" ref="I11:I15" si="1">IF(G11*H11=0,"",G11*H11)</f>
        <v/>
      </c>
      <c r="J11" s="352"/>
      <c r="K11" s="352" t="str">
        <f>IF(MIN(F11,I11,J11)=0,"",MIN(F11,I11,J11))</f>
        <v/>
      </c>
      <c r="L11" s="353"/>
    </row>
    <row r="12" spans="1:12" ht="15" customHeight="1" x14ac:dyDescent="0.15">
      <c r="B12" s="355"/>
      <c r="C12" s="346"/>
      <c r="D12" s="347"/>
      <c r="E12" s="349"/>
      <c r="F12" s="349" t="str">
        <f t="shared" si="0"/>
        <v/>
      </c>
      <c r="G12" s="347"/>
      <c r="H12" s="350"/>
      <c r="I12" s="356" t="str">
        <f t="shared" si="1"/>
        <v/>
      </c>
      <c r="J12" s="352"/>
      <c r="K12" s="352" t="str">
        <f t="shared" ref="K12:K15" si="2">IF(MIN(F12,I12,J12)=0,"",MIN(F12,I12,J12))</f>
        <v/>
      </c>
      <c r="L12" s="353"/>
    </row>
    <row r="13" spans="1:12" ht="15" hidden="1" customHeight="1" x14ac:dyDescent="0.15">
      <c r="B13" s="357"/>
      <c r="C13" s="346"/>
      <c r="D13" s="347"/>
      <c r="E13" s="349"/>
      <c r="F13" s="348" t="str">
        <f>IF(D13*E13=0,"",D13*E13)</f>
        <v/>
      </c>
      <c r="G13" s="358"/>
      <c r="H13" s="350"/>
      <c r="I13" s="356" t="str">
        <f t="shared" si="1"/>
        <v/>
      </c>
      <c r="J13" s="352"/>
      <c r="K13" s="352" t="str">
        <f t="shared" si="2"/>
        <v/>
      </c>
      <c r="L13" s="353"/>
    </row>
    <row r="14" spans="1:12" ht="15" hidden="1" customHeight="1" x14ac:dyDescent="0.15">
      <c r="B14" s="359"/>
      <c r="C14" s="360"/>
      <c r="D14" s="347"/>
      <c r="E14" s="349"/>
      <c r="F14" s="349" t="str">
        <f>IF(D14*E14=0,"",D14*E14)</f>
        <v/>
      </c>
      <c r="G14" s="350"/>
      <c r="H14" s="350"/>
      <c r="I14" s="356" t="str">
        <f t="shared" si="1"/>
        <v/>
      </c>
      <c r="J14" s="352"/>
      <c r="K14" s="352" t="str">
        <f t="shared" si="2"/>
        <v/>
      </c>
      <c r="L14" s="353"/>
    </row>
    <row r="15" spans="1:12" ht="15" customHeight="1" x14ac:dyDescent="0.15">
      <c r="B15" s="361"/>
      <c r="C15" s="362"/>
      <c r="D15" s="363"/>
      <c r="E15" s="364"/>
      <c r="F15" s="364" t="str">
        <f>IF(D15*E15=0,"",D15*E15)</f>
        <v/>
      </c>
      <c r="G15" s="365"/>
      <c r="H15" s="365"/>
      <c r="I15" s="366" t="str">
        <f t="shared" si="1"/>
        <v/>
      </c>
      <c r="J15" s="367"/>
      <c r="K15" s="367" t="str">
        <f t="shared" si="2"/>
        <v/>
      </c>
      <c r="L15" s="368"/>
    </row>
    <row r="16" spans="1:12" ht="25.5" customHeight="1" x14ac:dyDescent="0.15">
      <c r="B16" s="369" t="s">
        <v>5</v>
      </c>
      <c r="C16" s="370"/>
      <c r="D16" s="371"/>
      <c r="E16" s="372">
        <v>29420000</v>
      </c>
      <c r="F16" s="372" t="str">
        <f>IF(SUM(D16*E16)=0,"",SUM(D16*E16))</f>
        <v/>
      </c>
      <c r="G16" s="371"/>
      <c r="H16" s="373"/>
      <c r="I16" s="372" t="str">
        <f>IF(SUM(I9:I15)=0,"",SUM(I9:I15))</f>
        <v/>
      </c>
      <c r="J16" s="371"/>
      <c r="K16" s="372" t="str">
        <f>IF(MIN(F16,I16,J16)=0,"",MIN(F16,I16*2/3,J16))</f>
        <v/>
      </c>
      <c r="L16" s="374"/>
    </row>
    <row r="17" spans="2:12" ht="15" customHeight="1" x14ac:dyDescent="0.15">
      <c r="C17" s="375"/>
    </row>
    <row r="18" spans="2:12" ht="20.100000000000001" customHeight="1" x14ac:dyDescent="0.15">
      <c r="B18" s="330" t="s">
        <v>209</v>
      </c>
      <c r="C18" s="330"/>
      <c r="D18" s="330"/>
      <c r="E18" s="330"/>
      <c r="F18" s="330"/>
      <c r="H18" s="331"/>
      <c r="I18" s="332"/>
      <c r="J18" s="333"/>
      <c r="K18" s="332"/>
      <c r="L18" s="332"/>
    </row>
    <row r="19" spans="2:12" ht="30" customHeight="1" x14ac:dyDescent="0.15">
      <c r="B19" s="557" t="s">
        <v>4</v>
      </c>
      <c r="C19" s="552" t="s">
        <v>27</v>
      </c>
      <c r="D19" s="554" t="s">
        <v>213</v>
      </c>
      <c r="E19" s="555"/>
      <c r="F19" s="556"/>
      <c r="G19" s="554" t="s">
        <v>25</v>
      </c>
      <c r="H19" s="555"/>
      <c r="I19" s="556"/>
      <c r="J19" s="334" t="s">
        <v>63</v>
      </c>
      <c r="K19" s="335" t="s">
        <v>61</v>
      </c>
      <c r="L19" s="557" t="s">
        <v>26</v>
      </c>
    </row>
    <row r="20" spans="2:12" ht="30" customHeight="1" x14ac:dyDescent="0.15">
      <c r="B20" s="557"/>
      <c r="C20" s="553"/>
      <c r="D20" s="335" t="s">
        <v>208</v>
      </c>
      <c r="E20" s="336" t="s">
        <v>54</v>
      </c>
      <c r="F20" s="336" t="s">
        <v>55</v>
      </c>
      <c r="G20" s="335" t="s">
        <v>208</v>
      </c>
      <c r="H20" s="336" t="s">
        <v>54</v>
      </c>
      <c r="I20" s="336" t="s">
        <v>55</v>
      </c>
      <c r="J20" s="337" t="s">
        <v>62</v>
      </c>
      <c r="K20" s="338" t="s">
        <v>62</v>
      </c>
      <c r="L20" s="557"/>
    </row>
    <row r="21" spans="2:12" ht="15" customHeight="1" x14ac:dyDescent="0.15">
      <c r="B21" s="339" t="s">
        <v>210</v>
      </c>
      <c r="C21" s="340"/>
      <c r="D21" s="341"/>
      <c r="E21" s="342"/>
      <c r="F21" s="342" t="str">
        <f>IF(D21*E21=0,"",D21*E21)</f>
        <v/>
      </c>
      <c r="G21" s="341"/>
      <c r="H21" s="341"/>
      <c r="I21" s="343" t="str">
        <f>IF(G21*H21=0,"",G21*H21)</f>
        <v/>
      </c>
      <c r="J21" s="342"/>
      <c r="K21" s="342" t="str">
        <f>IF(MIN(F21,I21,J21)=0,"",MIN(F21,I21,J21))</f>
        <v/>
      </c>
      <c r="L21" s="344"/>
    </row>
    <row r="22" spans="2:12" ht="15" customHeight="1" x14ac:dyDescent="0.15">
      <c r="B22" s="345" t="s">
        <v>211</v>
      </c>
      <c r="C22" s="346"/>
      <c r="D22" s="347"/>
      <c r="E22" s="348"/>
      <c r="F22" s="349" t="str">
        <f>IF(D22*E22=0,"",D22*E22)</f>
        <v/>
      </c>
      <c r="G22" s="350"/>
      <c r="H22" s="350"/>
      <c r="I22" s="351" t="str">
        <f>IF(G22*H22=0,"",G22*H22)</f>
        <v/>
      </c>
      <c r="J22" s="352"/>
      <c r="K22" s="352"/>
      <c r="L22" s="353"/>
    </row>
    <row r="23" spans="2:12" ht="15" customHeight="1" x14ac:dyDescent="0.15">
      <c r="B23" s="345" t="s">
        <v>212</v>
      </c>
      <c r="C23" s="346"/>
      <c r="D23" s="347"/>
      <c r="E23" s="348"/>
      <c r="F23" s="349" t="str">
        <f t="shared" ref="F23:F24" si="3">IF(D23*E23=0,"",D23*E23)</f>
        <v/>
      </c>
      <c r="G23" s="350"/>
      <c r="H23" s="350"/>
      <c r="I23" s="354" t="str">
        <f t="shared" ref="I23:I27" si="4">IF(G23*H23=0,"",G23*H23)</f>
        <v/>
      </c>
      <c r="J23" s="352"/>
      <c r="K23" s="352" t="str">
        <f>IF(MIN(F23,I23,J23)=0,"",MIN(F23,I23,J23))</f>
        <v/>
      </c>
      <c r="L23" s="353"/>
    </row>
    <row r="24" spans="2:12" ht="15" customHeight="1" x14ac:dyDescent="0.15">
      <c r="B24" s="355"/>
      <c r="C24" s="346"/>
      <c r="D24" s="347"/>
      <c r="E24" s="349"/>
      <c r="F24" s="349" t="str">
        <f t="shared" si="3"/>
        <v/>
      </c>
      <c r="G24" s="347"/>
      <c r="H24" s="350"/>
      <c r="I24" s="356" t="str">
        <f t="shared" si="4"/>
        <v/>
      </c>
      <c r="J24" s="352"/>
      <c r="K24" s="352" t="str">
        <f t="shared" ref="K24:K27" si="5">IF(MIN(F24,I24,J24)=0,"",MIN(F24,I24,J24))</f>
        <v/>
      </c>
      <c r="L24" s="353"/>
    </row>
    <row r="25" spans="2:12" ht="15" hidden="1" customHeight="1" x14ac:dyDescent="0.15">
      <c r="B25" s="357"/>
      <c r="C25" s="346"/>
      <c r="D25" s="347"/>
      <c r="E25" s="349"/>
      <c r="F25" s="348" t="str">
        <f>IF(D25*E25=0,"",D25*E25)</f>
        <v/>
      </c>
      <c r="G25" s="358"/>
      <c r="H25" s="350"/>
      <c r="I25" s="356" t="str">
        <f t="shared" si="4"/>
        <v/>
      </c>
      <c r="J25" s="352"/>
      <c r="K25" s="352" t="str">
        <f t="shared" si="5"/>
        <v/>
      </c>
      <c r="L25" s="353"/>
    </row>
    <row r="26" spans="2:12" ht="15" hidden="1" customHeight="1" x14ac:dyDescent="0.15">
      <c r="B26" s="359"/>
      <c r="C26" s="360"/>
      <c r="D26" s="347"/>
      <c r="E26" s="349"/>
      <c r="F26" s="349" t="str">
        <f>IF(D26*E26=0,"",D26*E26)</f>
        <v/>
      </c>
      <c r="G26" s="350"/>
      <c r="H26" s="350"/>
      <c r="I26" s="356" t="str">
        <f t="shared" si="4"/>
        <v/>
      </c>
      <c r="J26" s="352"/>
      <c r="K26" s="352" t="str">
        <f t="shared" si="5"/>
        <v/>
      </c>
      <c r="L26" s="353"/>
    </row>
    <row r="27" spans="2:12" ht="15" customHeight="1" x14ac:dyDescent="0.15">
      <c r="B27" s="361"/>
      <c r="C27" s="362"/>
      <c r="D27" s="363"/>
      <c r="E27" s="364"/>
      <c r="F27" s="364" t="str">
        <f>IF(D27*E27=0,"",D27*E27)</f>
        <v/>
      </c>
      <c r="G27" s="365"/>
      <c r="H27" s="365"/>
      <c r="I27" s="366" t="str">
        <f t="shared" si="4"/>
        <v/>
      </c>
      <c r="J27" s="367"/>
      <c r="K27" s="367" t="str">
        <f t="shared" si="5"/>
        <v/>
      </c>
      <c r="L27" s="368"/>
    </row>
    <row r="28" spans="2:12" ht="25.5" customHeight="1" x14ac:dyDescent="0.15">
      <c r="B28" s="369" t="s">
        <v>5</v>
      </c>
      <c r="C28" s="370"/>
      <c r="D28" s="371"/>
      <c r="E28" s="372">
        <v>484000</v>
      </c>
      <c r="F28" s="372" t="str">
        <f>IF(SUM(D28*E28)=0,"",SUM(D28*E28))</f>
        <v/>
      </c>
      <c r="G28" s="371"/>
      <c r="H28" s="373"/>
      <c r="I28" s="372" t="str">
        <f>IF(SUM(I21:I27)=0,"",SUM(I21:I27))</f>
        <v/>
      </c>
      <c r="J28" s="371"/>
      <c r="K28" s="372" t="str">
        <f>IF(MIN(F28,I28,J28)=0,"",MIN(F28,I28,J28))</f>
        <v/>
      </c>
      <c r="L28" s="374"/>
    </row>
    <row r="29" spans="2:12" ht="15" customHeight="1" x14ac:dyDescent="0.15">
      <c r="B29" s="376"/>
      <c r="C29" s="377"/>
      <c r="D29" s="378"/>
      <c r="E29" s="378"/>
      <c r="F29" s="378"/>
      <c r="G29" s="378"/>
      <c r="H29" s="378"/>
      <c r="I29" s="378"/>
      <c r="J29" s="378"/>
      <c r="K29" s="378"/>
      <c r="L29" s="377"/>
    </row>
    <row r="30" spans="2:12" ht="20.100000000000001" customHeight="1" x14ac:dyDescent="0.15">
      <c r="B30" s="330" t="s">
        <v>201</v>
      </c>
      <c r="C30" s="330"/>
      <c r="D30" s="330"/>
      <c r="E30" s="330"/>
      <c r="F30" s="330"/>
      <c r="H30" s="331"/>
      <c r="I30" s="332"/>
      <c r="J30" s="333"/>
      <c r="K30" s="332"/>
      <c r="L30" s="332"/>
    </row>
    <row r="31" spans="2:12" ht="30" customHeight="1" x14ac:dyDescent="0.15">
      <c r="B31" s="557" t="s">
        <v>4</v>
      </c>
      <c r="C31" s="552" t="s">
        <v>27</v>
      </c>
      <c r="D31" s="554" t="s">
        <v>213</v>
      </c>
      <c r="E31" s="555"/>
      <c r="F31" s="556"/>
      <c r="G31" s="554" t="s">
        <v>25</v>
      </c>
      <c r="H31" s="555"/>
      <c r="I31" s="556"/>
      <c r="J31" s="334" t="s">
        <v>63</v>
      </c>
      <c r="K31" s="335" t="s">
        <v>61</v>
      </c>
      <c r="L31" s="557" t="s">
        <v>26</v>
      </c>
    </row>
    <row r="32" spans="2:12" ht="30" customHeight="1" x14ac:dyDescent="0.15">
      <c r="B32" s="557"/>
      <c r="C32" s="553"/>
      <c r="D32" s="335" t="s">
        <v>208</v>
      </c>
      <c r="E32" s="336" t="s">
        <v>54</v>
      </c>
      <c r="F32" s="336" t="s">
        <v>55</v>
      </c>
      <c r="G32" s="335" t="s">
        <v>208</v>
      </c>
      <c r="H32" s="336" t="s">
        <v>54</v>
      </c>
      <c r="I32" s="336" t="s">
        <v>55</v>
      </c>
      <c r="J32" s="337" t="s">
        <v>62</v>
      </c>
      <c r="K32" s="338" t="s">
        <v>62</v>
      </c>
      <c r="L32" s="557"/>
    </row>
    <row r="33" spans="2:12" ht="15" customHeight="1" x14ac:dyDescent="0.15">
      <c r="B33" s="339" t="s">
        <v>214</v>
      </c>
      <c r="C33" s="340"/>
      <c r="D33" s="341"/>
      <c r="E33" s="342"/>
      <c r="F33" s="342" t="str">
        <f>IF(D33*E33=0,"",D33*E33)</f>
        <v/>
      </c>
      <c r="G33" s="341"/>
      <c r="H33" s="341"/>
      <c r="I33" s="343" t="str">
        <f>IF(G33*H33=0,"",G33*H33)</f>
        <v/>
      </c>
      <c r="J33" s="342"/>
      <c r="K33" s="342" t="str">
        <f>IF(MIN(F33,I33,J33)=0,"",MIN(F33,I33,J33))</f>
        <v/>
      </c>
      <c r="L33" s="344"/>
    </row>
    <row r="34" spans="2:12" ht="15" customHeight="1" x14ac:dyDescent="0.15">
      <c r="B34" s="345" t="s">
        <v>215</v>
      </c>
      <c r="C34" s="346"/>
      <c r="D34" s="347"/>
      <c r="E34" s="348"/>
      <c r="F34" s="349" t="str">
        <f>IF(D34*E34=0,"",D34*E34)</f>
        <v/>
      </c>
      <c r="G34" s="350"/>
      <c r="H34" s="350"/>
      <c r="I34" s="351" t="str">
        <f>IF(G34*H34=0,"",G34*H34)</f>
        <v/>
      </c>
      <c r="J34" s="352"/>
      <c r="K34" s="352"/>
      <c r="L34" s="353"/>
    </row>
    <row r="35" spans="2:12" ht="15" hidden="1" customHeight="1" x14ac:dyDescent="0.15">
      <c r="B35" s="345"/>
      <c r="C35" s="346"/>
      <c r="D35" s="347"/>
      <c r="E35" s="348"/>
      <c r="F35" s="349" t="str">
        <f t="shared" ref="F35:F36" si="6">IF(D35*E35=0,"",D35*E35)</f>
        <v/>
      </c>
      <c r="G35" s="350"/>
      <c r="H35" s="350"/>
      <c r="I35" s="354" t="str">
        <f t="shared" ref="I35:I39" si="7">IF(G35*H35=0,"",G35*H35)</f>
        <v/>
      </c>
      <c r="J35" s="352"/>
      <c r="K35" s="352" t="str">
        <f>IF(MIN(F35,I35,J35)=0,"",MIN(F35,I35,J35))</f>
        <v/>
      </c>
      <c r="L35" s="353"/>
    </row>
    <row r="36" spans="2:12" ht="15" customHeight="1" x14ac:dyDescent="0.15">
      <c r="B36" s="355"/>
      <c r="C36" s="346"/>
      <c r="D36" s="347"/>
      <c r="E36" s="349"/>
      <c r="F36" s="349" t="str">
        <f t="shared" si="6"/>
        <v/>
      </c>
      <c r="G36" s="347"/>
      <c r="H36" s="350"/>
      <c r="I36" s="356" t="str">
        <f t="shared" si="7"/>
        <v/>
      </c>
      <c r="J36" s="352"/>
      <c r="K36" s="352" t="str">
        <f t="shared" ref="K36:K39" si="8">IF(MIN(F36,I36,J36)=0,"",MIN(F36,I36,J36))</f>
        <v/>
      </c>
      <c r="L36" s="353"/>
    </row>
    <row r="37" spans="2:12" ht="15" hidden="1" customHeight="1" x14ac:dyDescent="0.15">
      <c r="B37" s="357"/>
      <c r="C37" s="346"/>
      <c r="D37" s="347"/>
      <c r="E37" s="349"/>
      <c r="F37" s="348" t="str">
        <f>IF(D37*E37=0,"",D37*E37)</f>
        <v/>
      </c>
      <c r="G37" s="358"/>
      <c r="H37" s="350"/>
      <c r="I37" s="356" t="str">
        <f t="shared" si="7"/>
        <v/>
      </c>
      <c r="J37" s="352"/>
      <c r="K37" s="352" t="str">
        <f t="shared" si="8"/>
        <v/>
      </c>
      <c r="L37" s="353"/>
    </row>
    <row r="38" spans="2:12" ht="15" hidden="1" customHeight="1" x14ac:dyDescent="0.15">
      <c r="B38" s="359"/>
      <c r="C38" s="360"/>
      <c r="D38" s="347"/>
      <c r="E38" s="349"/>
      <c r="F38" s="349" t="str">
        <f>IF(D38*E38=0,"",D38*E38)</f>
        <v/>
      </c>
      <c r="G38" s="350"/>
      <c r="H38" s="350"/>
      <c r="I38" s="356" t="str">
        <f t="shared" si="7"/>
        <v/>
      </c>
      <c r="J38" s="352"/>
      <c r="K38" s="352" t="str">
        <f t="shared" si="8"/>
        <v/>
      </c>
      <c r="L38" s="353"/>
    </row>
    <row r="39" spans="2:12" ht="15" customHeight="1" x14ac:dyDescent="0.15">
      <c r="B39" s="361"/>
      <c r="C39" s="362"/>
      <c r="D39" s="363"/>
      <c r="E39" s="364"/>
      <c r="F39" s="364" t="str">
        <f>IF(D39*E39=0,"",D39*E39)</f>
        <v/>
      </c>
      <c r="G39" s="365"/>
      <c r="H39" s="365"/>
      <c r="I39" s="366" t="str">
        <f t="shared" si="7"/>
        <v/>
      </c>
      <c r="J39" s="367"/>
      <c r="K39" s="367" t="str">
        <f t="shared" si="8"/>
        <v/>
      </c>
      <c r="L39" s="368"/>
    </row>
    <row r="40" spans="2:12" ht="25.5" customHeight="1" x14ac:dyDescent="0.15">
      <c r="B40" s="369" t="s">
        <v>5</v>
      </c>
      <c r="C40" s="370"/>
      <c r="D40" s="371"/>
      <c r="E40" s="372">
        <v>484000</v>
      </c>
      <c r="F40" s="372" t="str">
        <f>IF(SUM(D40*E40)=0,"",SUM(D40*E40))</f>
        <v/>
      </c>
      <c r="G40" s="371"/>
      <c r="H40" s="373"/>
      <c r="I40" s="372" t="str">
        <f>IF(SUM(I33:I39)=0,"",SUM(I33:I39))</f>
        <v/>
      </c>
      <c r="J40" s="371"/>
      <c r="K40" s="372" t="str">
        <f>IF(MIN(F40,I40,J40)=0,"",MIN(F40,I40,J40))</f>
        <v/>
      </c>
      <c r="L40" s="374"/>
    </row>
    <row r="41" spans="2:12" ht="29.25" customHeight="1" x14ac:dyDescent="0.15">
      <c r="B41" s="379" t="s">
        <v>276</v>
      </c>
    </row>
    <row r="42" spans="2:12" ht="20.100000000000001" customHeight="1" x14ac:dyDescent="0.15">
      <c r="B42" s="330" t="s">
        <v>312</v>
      </c>
      <c r="C42" s="330"/>
      <c r="D42" s="330"/>
      <c r="E42" s="330"/>
      <c r="F42" s="330"/>
      <c r="H42" s="331"/>
      <c r="I42" s="332"/>
      <c r="J42" s="333"/>
      <c r="K42" s="332"/>
      <c r="L42" s="332"/>
    </row>
    <row r="43" spans="2:12" ht="30" customHeight="1" x14ac:dyDescent="0.15">
      <c r="B43" s="557" t="s">
        <v>4</v>
      </c>
      <c r="C43" s="552" t="s">
        <v>27</v>
      </c>
      <c r="D43" s="554" t="s">
        <v>213</v>
      </c>
      <c r="E43" s="555"/>
      <c r="F43" s="556"/>
      <c r="G43" s="554" t="s">
        <v>25</v>
      </c>
      <c r="H43" s="555"/>
      <c r="I43" s="556"/>
      <c r="J43" s="334" t="s">
        <v>63</v>
      </c>
      <c r="K43" s="335" t="s">
        <v>61</v>
      </c>
      <c r="L43" s="557" t="s">
        <v>26</v>
      </c>
    </row>
    <row r="44" spans="2:12" ht="30" customHeight="1" x14ac:dyDescent="0.15">
      <c r="B44" s="557"/>
      <c r="C44" s="553"/>
      <c r="D44" s="335" t="s">
        <v>205</v>
      </c>
      <c r="E44" s="336" t="s">
        <v>54</v>
      </c>
      <c r="F44" s="336" t="s">
        <v>55</v>
      </c>
      <c r="G44" s="335" t="s">
        <v>205</v>
      </c>
      <c r="H44" s="336" t="s">
        <v>54</v>
      </c>
      <c r="I44" s="336" t="s">
        <v>55</v>
      </c>
      <c r="J44" s="337" t="s">
        <v>62</v>
      </c>
      <c r="K44" s="338" t="s">
        <v>62</v>
      </c>
      <c r="L44" s="557"/>
    </row>
    <row r="45" spans="2:12" ht="15" customHeight="1" x14ac:dyDescent="0.15">
      <c r="B45" s="339" t="s">
        <v>216</v>
      </c>
      <c r="C45" s="340"/>
      <c r="D45" s="341"/>
      <c r="E45" s="343">
        <v>4320000</v>
      </c>
      <c r="F45" s="343" t="str">
        <f>IF(D45*E45=0,"",D45*E45)</f>
        <v/>
      </c>
      <c r="G45" s="341"/>
      <c r="H45" s="341"/>
      <c r="I45" s="343" t="str">
        <f>IF(G45*H45=0,"",G45*H45)</f>
        <v/>
      </c>
      <c r="J45" s="342"/>
      <c r="K45" s="342" t="str">
        <f>IF(MIN(F45,I45,J45)=0,"",MIN(F45,I45,J45))</f>
        <v/>
      </c>
      <c r="L45" s="344"/>
    </row>
    <row r="46" spans="2:12" ht="15" customHeight="1" x14ac:dyDescent="0.15">
      <c r="B46" s="380" t="s">
        <v>313</v>
      </c>
      <c r="C46" s="346"/>
      <c r="D46" s="347"/>
      <c r="E46" s="356">
        <v>9350000</v>
      </c>
      <c r="F46" s="351" t="str">
        <f>IF(D46*E46=0,"",D46*E46)</f>
        <v/>
      </c>
      <c r="G46" s="350"/>
      <c r="H46" s="350"/>
      <c r="I46" s="351" t="str">
        <f>IF(G46*H46=0,"",G46*H46)</f>
        <v/>
      </c>
      <c r="J46" s="352"/>
      <c r="K46" s="352"/>
      <c r="L46" s="353"/>
    </row>
    <row r="47" spans="2:12" ht="15" customHeight="1" x14ac:dyDescent="0.15">
      <c r="B47" s="345" t="s">
        <v>217</v>
      </c>
      <c r="C47" s="346"/>
      <c r="D47" s="347"/>
      <c r="E47" s="356">
        <v>51400</v>
      </c>
      <c r="F47" s="351" t="str">
        <f t="shared" ref="F47:F48" si="9">IF(D47*E47=0,"",D47*E47)</f>
        <v/>
      </c>
      <c r="G47" s="350"/>
      <c r="H47" s="350"/>
      <c r="I47" s="354" t="str">
        <f t="shared" ref="I47:I51" si="10">IF(G47*H47=0,"",G47*H47)</f>
        <v/>
      </c>
      <c r="J47" s="352"/>
      <c r="K47" s="352" t="str">
        <f>IF(MIN(F47,I47,J47)=0,"",MIN(F47,I47,J47))</f>
        <v/>
      </c>
      <c r="L47" s="353"/>
    </row>
    <row r="48" spans="2:12" ht="15" hidden="1" customHeight="1" x14ac:dyDescent="0.15">
      <c r="B48" s="355"/>
      <c r="C48" s="346"/>
      <c r="D48" s="347"/>
      <c r="E48" s="351"/>
      <c r="F48" s="351" t="str">
        <f t="shared" si="9"/>
        <v/>
      </c>
      <c r="G48" s="347"/>
      <c r="H48" s="350"/>
      <c r="I48" s="356" t="str">
        <f t="shared" si="10"/>
        <v/>
      </c>
      <c r="J48" s="352"/>
      <c r="K48" s="352" t="str">
        <f t="shared" ref="K48:K51" si="11">IF(MIN(F48,I48,J48)=0,"",MIN(F48,I48,J48))</f>
        <v/>
      </c>
      <c r="L48" s="353"/>
    </row>
    <row r="49" spans="2:12" ht="15" hidden="1" customHeight="1" x14ac:dyDescent="0.15">
      <c r="B49" s="357"/>
      <c r="C49" s="346"/>
      <c r="D49" s="347"/>
      <c r="E49" s="351"/>
      <c r="F49" s="356" t="str">
        <f>IF(D49*E49=0,"",D49*E49)</f>
        <v/>
      </c>
      <c r="G49" s="358"/>
      <c r="H49" s="350"/>
      <c r="I49" s="356" t="str">
        <f t="shared" si="10"/>
        <v/>
      </c>
      <c r="J49" s="352"/>
      <c r="K49" s="352" t="str">
        <f t="shared" si="11"/>
        <v/>
      </c>
      <c r="L49" s="353"/>
    </row>
    <row r="50" spans="2:12" ht="15" hidden="1" customHeight="1" x14ac:dyDescent="0.15">
      <c r="B50" s="359"/>
      <c r="C50" s="360"/>
      <c r="D50" s="347"/>
      <c r="E50" s="351"/>
      <c r="F50" s="351" t="str">
        <f>IF(D50*E50=0,"",D50*E50)</f>
        <v/>
      </c>
      <c r="G50" s="350"/>
      <c r="H50" s="350"/>
      <c r="I50" s="356" t="str">
        <f t="shared" si="10"/>
        <v/>
      </c>
      <c r="J50" s="352"/>
      <c r="K50" s="352" t="str">
        <f t="shared" si="11"/>
        <v/>
      </c>
      <c r="L50" s="353"/>
    </row>
    <row r="51" spans="2:12" ht="15" hidden="1" customHeight="1" x14ac:dyDescent="0.15">
      <c r="B51" s="361"/>
      <c r="C51" s="362"/>
      <c r="D51" s="363"/>
      <c r="E51" s="381"/>
      <c r="F51" s="381" t="str">
        <f>IF(D51*E51=0,"",D51*E51)</f>
        <v/>
      </c>
      <c r="G51" s="365"/>
      <c r="H51" s="365"/>
      <c r="I51" s="366" t="str">
        <f t="shared" si="10"/>
        <v/>
      </c>
      <c r="J51" s="367"/>
      <c r="K51" s="367" t="str">
        <f t="shared" si="11"/>
        <v/>
      </c>
      <c r="L51" s="368"/>
    </row>
    <row r="52" spans="2:12" ht="25.5" customHeight="1" x14ac:dyDescent="0.15">
      <c r="B52" s="369" t="s">
        <v>5</v>
      </c>
      <c r="C52" s="370"/>
      <c r="D52" s="373"/>
      <c r="E52" s="373"/>
      <c r="F52" s="372" t="str">
        <f>IF(SUM(F45:F47)=0,"",SUM(F45:F47))</f>
        <v/>
      </c>
      <c r="G52" s="373"/>
      <c r="H52" s="373"/>
      <c r="I52" s="372" t="str">
        <f>IF(SUM(I45:I51)=0,"",SUM(I45:I51))</f>
        <v/>
      </c>
      <c r="J52" s="371"/>
      <c r="K52" s="372" t="str">
        <f>IF(MIN(F52,I52,J52)=0,"",MIN(F52,I52,J52))</f>
        <v/>
      </c>
      <c r="L52" s="374"/>
    </row>
    <row r="54" spans="2:12" ht="20.100000000000001" customHeight="1" x14ac:dyDescent="0.15">
      <c r="B54" s="330" t="s">
        <v>314</v>
      </c>
      <c r="C54" s="330"/>
      <c r="D54" s="330"/>
      <c r="E54" s="330"/>
      <c r="F54" s="330"/>
      <c r="H54" s="331"/>
      <c r="I54" s="332"/>
      <c r="J54" s="333"/>
      <c r="K54" s="332"/>
      <c r="L54" s="332"/>
    </row>
    <row r="55" spans="2:12" ht="30" customHeight="1" x14ac:dyDescent="0.15">
      <c r="B55" s="557" t="s">
        <v>4</v>
      </c>
      <c r="C55" s="552" t="s">
        <v>27</v>
      </c>
      <c r="D55" s="554" t="s">
        <v>213</v>
      </c>
      <c r="E55" s="555"/>
      <c r="F55" s="556"/>
      <c r="G55" s="554" t="s">
        <v>25</v>
      </c>
      <c r="H55" s="555"/>
      <c r="I55" s="556"/>
      <c r="J55" s="334" t="s">
        <v>63</v>
      </c>
      <c r="K55" s="335" t="s">
        <v>61</v>
      </c>
      <c r="L55" s="557" t="s">
        <v>26</v>
      </c>
    </row>
    <row r="56" spans="2:12" ht="30" customHeight="1" x14ac:dyDescent="0.15">
      <c r="B56" s="557"/>
      <c r="C56" s="553"/>
      <c r="D56" s="335" t="s">
        <v>205</v>
      </c>
      <c r="E56" s="336" t="s">
        <v>54</v>
      </c>
      <c r="F56" s="336" t="s">
        <v>55</v>
      </c>
      <c r="G56" s="335" t="s">
        <v>205</v>
      </c>
      <c r="H56" s="336" t="s">
        <v>54</v>
      </c>
      <c r="I56" s="336" t="s">
        <v>55</v>
      </c>
      <c r="J56" s="337" t="s">
        <v>62</v>
      </c>
      <c r="K56" s="338" t="s">
        <v>62</v>
      </c>
      <c r="L56" s="557"/>
    </row>
    <row r="57" spans="2:12" ht="15" hidden="1" customHeight="1" x14ac:dyDescent="0.15">
      <c r="B57" s="339"/>
      <c r="C57" s="340"/>
      <c r="D57" s="341"/>
      <c r="E57" s="343"/>
      <c r="F57" s="343" t="str">
        <f>IF(D57*E57=0,"",D57*E57)</f>
        <v/>
      </c>
      <c r="G57" s="341"/>
      <c r="H57" s="341"/>
      <c r="I57" s="343" t="str">
        <f>IF(G57*H57=0,"",G57*H57)</f>
        <v/>
      </c>
      <c r="J57" s="342"/>
      <c r="K57" s="342" t="str">
        <f>IF(MIN(F57,I57,J57)=0,"",MIN(F57,I57,J57))</f>
        <v/>
      </c>
      <c r="L57" s="344"/>
    </row>
    <row r="58" spans="2:12" ht="15" customHeight="1" x14ac:dyDescent="0.15">
      <c r="B58" s="380" t="s">
        <v>313</v>
      </c>
      <c r="C58" s="346"/>
      <c r="D58" s="347"/>
      <c r="E58" s="356">
        <v>9350000</v>
      </c>
      <c r="F58" s="351" t="str">
        <f>IF(D58*E58=0,"",D58*E58)</f>
        <v/>
      </c>
      <c r="G58" s="350"/>
      <c r="H58" s="350"/>
      <c r="I58" s="351" t="str">
        <f>IF(G58*H58=0,"",G58*H58)</f>
        <v/>
      </c>
      <c r="J58" s="352"/>
      <c r="K58" s="352"/>
      <c r="L58" s="353"/>
    </row>
    <row r="59" spans="2:12" ht="15" customHeight="1" x14ac:dyDescent="0.15">
      <c r="B59" s="345" t="s">
        <v>217</v>
      </c>
      <c r="C59" s="346"/>
      <c r="D59" s="347"/>
      <c r="E59" s="356">
        <v>51400</v>
      </c>
      <c r="F59" s="351" t="str">
        <f t="shared" ref="F59:F60" si="12">IF(D59*E59=0,"",D59*E59)</f>
        <v/>
      </c>
      <c r="G59" s="350"/>
      <c r="H59" s="350"/>
      <c r="I59" s="354" t="str">
        <f t="shared" ref="I59:I63" si="13">IF(G59*H59=0,"",G59*H59)</f>
        <v/>
      </c>
      <c r="J59" s="352"/>
      <c r="K59" s="352" t="str">
        <f>IF(MIN(F59,I59,J59)=0,"",MIN(F59,I59,J59))</f>
        <v/>
      </c>
      <c r="L59" s="353"/>
    </row>
    <row r="60" spans="2:12" ht="15" hidden="1" customHeight="1" x14ac:dyDescent="0.15">
      <c r="B60" s="355"/>
      <c r="C60" s="346"/>
      <c r="D60" s="347"/>
      <c r="E60" s="351"/>
      <c r="F60" s="351" t="str">
        <f t="shared" si="12"/>
        <v/>
      </c>
      <c r="G60" s="347"/>
      <c r="H60" s="350"/>
      <c r="I60" s="356" t="str">
        <f t="shared" si="13"/>
        <v/>
      </c>
      <c r="J60" s="352"/>
      <c r="K60" s="352" t="str">
        <f t="shared" ref="K60:K63" si="14">IF(MIN(F60,I60,J60)=0,"",MIN(F60,I60,J60))</f>
        <v/>
      </c>
      <c r="L60" s="353"/>
    </row>
    <row r="61" spans="2:12" ht="15" hidden="1" customHeight="1" x14ac:dyDescent="0.15">
      <c r="B61" s="357"/>
      <c r="C61" s="346"/>
      <c r="D61" s="347"/>
      <c r="E61" s="351"/>
      <c r="F61" s="356" t="str">
        <f>IF(D61*E61=0,"",D61*E61)</f>
        <v/>
      </c>
      <c r="G61" s="358"/>
      <c r="H61" s="350"/>
      <c r="I61" s="356" t="str">
        <f t="shared" si="13"/>
        <v/>
      </c>
      <c r="J61" s="352"/>
      <c r="K61" s="352" t="str">
        <f t="shared" si="14"/>
        <v/>
      </c>
      <c r="L61" s="353"/>
    </row>
    <row r="62" spans="2:12" ht="15" hidden="1" customHeight="1" x14ac:dyDescent="0.15">
      <c r="B62" s="359"/>
      <c r="C62" s="360"/>
      <c r="D62" s="347"/>
      <c r="E62" s="351"/>
      <c r="F62" s="351" t="str">
        <f>IF(D62*E62=0,"",D62*E62)</f>
        <v/>
      </c>
      <c r="G62" s="350"/>
      <c r="H62" s="350"/>
      <c r="I62" s="356" t="str">
        <f t="shared" si="13"/>
        <v/>
      </c>
      <c r="J62" s="352"/>
      <c r="K62" s="352" t="str">
        <f t="shared" si="14"/>
        <v/>
      </c>
      <c r="L62" s="353"/>
    </row>
    <row r="63" spans="2:12" ht="15" hidden="1" customHeight="1" x14ac:dyDescent="0.15">
      <c r="B63" s="361"/>
      <c r="C63" s="362"/>
      <c r="D63" s="363"/>
      <c r="E63" s="381"/>
      <c r="F63" s="381" t="str">
        <f>IF(D63*E63=0,"",D63*E63)</f>
        <v/>
      </c>
      <c r="G63" s="365"/>
      <c r="H63" s="365"/>
      <c r="I63" s="366" t="str">
        <f t="shared" si="13"/>
        <v/>
      </c>
      <c r="J63" s="367"/>
      <c r="K63" s="367" t="str">
        <f t="shared" si="14"/>
        <v/>
      </c>
      <c r="L63" s="368"/>
    </row>
    <row r="64" spans="2:12" ht="25.5" customHeight="1" x14ac:dyDescent="0.15">
      <c r="B64" s="369" t="s">
        <v>5</v>
      </c>
      <c r="C64" s="370"/>
      <c r="D64" s="373"/>
      <c r="E64" s="373"/>
      <c r="F64" s="372" t="str">
        <f>IF(SUM(F57:F59)=0,"",SUM(F57:F59))</f>
        <v/>
      </c>
      <c r="G64" s="373"/>
      <c r="H64" s="373"/>
      <c r="I64" s="372" t="str">
        <f>IF(SUM(I57:I63)=0,"",SUM(I57:I63))</f>
        <v/>
      </c>
      <c r="J64" s="371"/>
      <c r="K64" s="372" t="str">
        <f>IF(MIN(F64,I64,J64)=0,"",MIN(F64,I64,J64))</f>
        <v/>
      </c>
      <c r="L64" s="374"/>
    </row>
    <row r="65" spans="2:12" x14ac:dyDescent="0.15">
      <c r="C65" s="319"/>
      <c r="D65" s="319"/>
      <c r="E65" s="319"/>
      <c r="F65" s="319"/>
      <c r="G65" s="319"/>
      <c r="H65" s="319"/>
    </row>
    <row r="66" spans="2:12" ht="20.100000000000001" customHeight="1" x14ac:dyDescent="0.15">
      <c r="B66" s="330" t="s">
        <v>219</v>
      </c>
      <c r="C66" s="330"/>
      <c r="D66" s="330"/>
      <c r="E66" s="330"/>
      <c r="F66" s="330"/>
      <c r="H66" s="331"/>
      <c r="I66" s="332"/>
      <c r="J66" s="333"/>
      <c r="K66" s="332"/>
      <c r="L66" s="332"/>
    </row>
    <row r="67" spans="2:12" ht="30" customHeight="1" x14ac:dyDescent="0.15">
      <c r="B67" s="557" t="s">
        <v>4</v>
      </c>
      <c r="C67" s="552" t="s">
        <v>27</v>
      </c>
      <c r="D67" s="554" t="s">
        <v>213</v>
      </c>
      <c r="E67" s="555"/>
      <c r="F67" s="556"/>
      <c r="G67" s="554" t="s">
        <v>25</v>
      </c>
      <c r="H67" s="555"/>
      <c r="I67" s="556"/>
      <c r="J67" s="334" t="s">
        <v>63</v>
      </c>
      <c r="K67" s="335" t="s">
        <v>61</v>
      </c>
      <c r="L67" s="557" t="s">
        <v>26</v>
      </c>
    </row>
    <row r="68" spans="2:12" ht="30" customHeight="1" x14ac:dyDescent="0.15">
      <c r="B68" s="557"/>
      <c r="C68" s="553"/>
      <c r="D68" s="335" t="s">
        <v>205</v>
      </c>
      <c r="E68" s="336" t="s">
        <v>54</v>
      </c>
      <c r="F68" s="336" t="s">
        <v>55</v>
      </c>
      <c r="G68" s="335" t="s">
        <v>205</v>
      </c>
      <c r="H68" s="336" t="s">
        <v>54</v>
      </c>
      <c r="I68" s="336" t="s">
        <v>55</v>
      </c>
      <c r="J68" s="337" t="s">
        <v>62</v>
      </c>
      <c r="K68" s="338" t="s">
        <v>62</v>
      </c>
      <c r="L68" s="557"/>
    </row>
    <row r="69" spans="2:12" ht="15" customHeight="1" x14ac:dyDescent="0.15">
      <c r="B69" s="339" t="s">
        <v>220</v>
      </c>
      <c r="C69" s="340"/>
      <c r="D69" s="341"/>
      <c r="E69" s="342"/>
      <c r="F69" s="342" t="str">
        <f>IF(D69*E69=0,"",D69*E69)</f>
        <v/>
      </c>
      <c r="G69" s="341"/>
      <c r="H69" s="341"/>
      <c r="I69" s="343" t="str">
        <f>IF(G69*H69=0,"",G69*H69)</f>
        <v/>
      </c>
      <c r="J69" s="342"/>
      <c r="K69" s="342" t="str">
        <f>IF(MIN(F69,I69,J69)=0,"",MIN(F69,I69,J69))</f>
        <v/>
      </c>
      <c r="L69" s="344"/>
    </row>
    <row r="70" spans="2:12" ht="15" hidden="1" customHeight="1" x14ac:dyDescent="0.15">
      <c r="B70" s="345" t="s">
        <v>203</v>
      </c>
      <c r="C70" s="346"/>
      <c r="D70" s="347"/>
      <c r="E70" s="348"/>
      <c r="F70" s="349" t="str">
        <f>IF(D70*E70=0,"",D70*E70)</f>
        <v/>
      </c>
      <c r="G70" s="350"/>
      <c r="H70" s="350"/>
      <c r="I70" s="351" t="str">
        <f>IF(G70*H70=0,"",G70*H70)</f>
        <v/>
      </c>
      <c r="J70" s="352"/>
      <c r="K70" s="352"/>
      <c r="L70" s="353"/>
    </row>
    <row r="71" spans="2:12" ht="15" hidden="1" customHeight="1" x14ac:dyDescent="0.15">
      <c r="B71" s="345" t="s">
        <v>204</v>
      </c>
      <c r="C71" s="346"/>
      <c r="D71" s="347"/>
      <c r="E71" s="348"/>
      <c r="F71" s="349" t="str">
        <f t="shared" ref="F71:F72" si="15">IF(D71*E71=0,"",D71*E71)</f>
        <v/>
      </c>
      <c r="G71" s="350"/>
      <c r="H71" s="350"/>
      <c r="I71" s="354" t="str">
        <f t="shared" ref="I71:I75" si="16">IF(G71*H71=0,"",G71*H71)</f>
        <v/>
      </c>
      <c r="J71" s="352"/>
      <c r="K71" s="352" t="str">
        <f>IF(MIN(F71,I71,J71)=0,"",MIN(F71,I71,J71))</f>
        <v/>
      </c>
      <c r="L71" s="353"/>
    </row>
    <row r="72" spans="2:12" ht="15" hidden="1" customHeight="1" x14ac:dyDescent="0.15">
      <c r="B72" s="355"/>
      <c r="C72" s="346"/>
      <c r="D72" s="347"/>
      <c r="E72" s="349"/>
      <c r="F72" s="349" t="str">
        <f t="shared" si="15"/>
        <v/>
      </c>
      <c r="G72" s="347"/>
      <c r="H72" s="350"/>
      <c r="I72" s="356" t="str">
        <f t="shared" si="16"/>
        <v/>
      </c>
      <c r="J72" s="352"/>
      <c r="K72" s="352" t="str">
        <f t="shared" ref="K72:K75" si="17">IF(MIN(F72,I72,J72)=0,"",MIN(F72,I72,J72))</f>
        <v/>
      </c>
      <c r="L72" s="353"/>
    </row>
    <row r="73" spans="2:12" ht="15" hidden="1" customHeight="1" x14ac:dyDescent="0.15">
      <c r="B73" s="357"/>
      <c r="C73" s="346"/>
      <c r="D73" s="347"/>
      <c r="E73" s="349"/>
      <c r="F73" s="348" t="str">
        <f>IF(D73*E73=0,"",D73*E73)</f>
        <v/>
      </c>
      <c r="G73" s="358"/>
      <c r="H73" s="350"/>
      <c r="I73" s="356" t="str">
        <f t="shared" si="16"/>
        <v/>
      </c>
      <c r="J73" s="352"/>
      <c r="K73" s="352" t="str">
        <f t="shared" si="17"/>
        <v/>
      </c>
      <c r="L73" s="353"/>
    </row>
    <row r="74" spans="2:12" ht="15" hidden="1" customHeight="1" x14ac:dyDescent="0.15">
      <c r="B74" s="359"/>
      <c r="C74" s="360"/>
      <c r="D74" s="347"/>
      <c r="E74" s="349"/>
      <c r="F74" s="349" t="str">
        <f>IF(D74*E74=0,"",D74*E74)</f>
        <v/>
      </c>
      <c r="G74" s="350"/>
      <c r="H74" s="350"/>
      <c r="I74" s="356" t="str">
        <f t="shared" si="16"/>
        <v/>
      </c>
      <c r="J74" s="352"/>
      <c r="K74" s="352" t="str">
        <f t="shared" si="17"/>
        <v/>
      </c>
      <c r="L74" s="353"/>
    </row>
    <row r="75" spans="2:12" ht="15" hidden="1" customHeight="1" x14ac:dyDescent="0.15">
      <c r="B75" s="361"/>
      <c r="C75" s="362"/>
      <c r="D75" s="363"/>
      <c r="E75" s="364"/>
      <c r="F75" s="364" t="str">
        <f>IF(D75*E75=0,"",D75*E75)</f>
        <v/>
      </c>
      <c r="G75" s="365"/>
      <c r="H75" s="365"/>
      <c r="I75" s="366" t="str">
        <f t="shared" si="16"/>
        <v/>
      </c>
      <c r="J75" s="367"/>
      <c r="K75" s="367" t="str">
        <f t="shared" si="17"/>
        <v/>
      </c>
      <c r="L75" s="368"/>
    </row>
    <row r="76" spans="2:12" ht="25.5" customHeight="1" x14ac:dyDescent="0.15">
      <c r="B76" s="369" t="s">
        <v>5</v>
      </c>
      <c r="C76" s="370"/>
      <c r="D76" s="372" t="s">
        <v>218</v>
      </c>
      <c r="E76" s="372">
        <v>905000</v>
      </c>
      <c r="F76" s="372">
        <v>905000</v>
      </c>
      <c r="G76" s="373"/>
      <c r="H76" s="373"/>
      <c r="I76" s="372" t="str">
        <f>IF(SUM(I69:I75)=0,"",SUM(I69:I75))</f>
        <v/>
      </c>
      <c r="J76" s="371"/>
      <c r="K76" s="372">
        <f>IF(MIN(F76,I76,J76)=0,"",MIN(F76,I76,J76))</f>
        <v>905000</v>
      </c>
      <c r="L76" s="374"/>
    </row>
    <row r="78" spans="2:12" ht="25.5" x14ac:dyDescent="0.15">
      <c r="B78" s="379" t="s">
        <v>276</v>
      </c>
    </row>
  </sheetData>
  <mergeCells count="33">
    <mergeCell ref="A2:L2"/>
    <mergeCell ref="G7:I7"/>
    <mergeCell ref="B7:B8"/>
    <mergeCell ref="L7:L8"/>
    <mergeCell ref="H3:K3"/>
    <mergeCell ref="H4:K4"/>
    <mergeCell ref="B19:B20"/>
    <mergeCell ref="G19:I19"/>
    <mergeCell ref="L19:L20"/>
    <mergeCell ref="D7:F7"/>
    <mergeCell ref="D19:F19"/>
    <mergeCell ref="C7:C8"/>
    <mergeCell ref="C19:C20"/>
    <mergeCell ref="B43:B44"/>
    <mergeCell ref="C43:C44"/>
    <mergeCell ref="D43:F43"/>
    <mergeCell ref="G43:I43"/>
    <mergeCell ref="L43:L44"/>
    <mergeCell ref="B31:B32"/>
    <mergeCell ref="C31:C32"/>
    <mergeCell ref="D31:F31"/>
    <mergeCell ref="G31:I31"/>
    <mergeCell ref="L31:L32"/>
    <mergeCell ref="C55:C56"/>
    <mergeCell ref="D55:F55"/>
    <mergeCell ref="G55:I55"/>
    <mergeCell ref="L55:L56"/>
    <mergeCell ref="B67:B68"/>
    <mergeCell ref="C67:C68"/>
    <mergeCell ref="D67:F67"/>
    <mergeCell ref="G67:I67"/>
    <mergeCell ref="L67:L68"/>
    <mergeCell ref="B55:B56"/>
  </mergeCells>
  <phoneticPr fontId="6"/>
  <printOptions horizontalCentered="1"/>
  <pageMargins left="0.51181102362204722" right="0.51181102362204722" top="0.74803149606299213" bottom="0.74803149606299213" header="0.31496062992125984" footer="0.31496062992125984"/>
  <pageSetup paperSize="9" scale="72" fitToHeight="0" orientation="landscape" r:id="rId1"/>
  <rowBreaks count="1" manualBreakCount="1">
    <brk id="4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第2号様式（施設（工事）事業計画書）</vt:lpstr>
      <vt:lpstr>第2号様式（設備（モノ）事業計画書）</vt:lpstr>
      <vt:lpstr>第3号様式（施設（工事）経費所要額調）</vt:lpstr>
      <vt:lpstr>第3号様式（設備（モノ）経費所要額調）</vt:lpstr>
      <vt:lpstr>第6号様式</vt:lpstr>
      <vt:lpstr>第7号様式</vt:lpstr>
      <vt:lpstr>第11号様式（施設（工事）補助金精算額調書）</vt:lpstr>
      <vt:lpstr>第11号様式（設備（モノ）補助金精算額調書）</vt:lpstr>
      <vt:lpstr>第12号様式</vt:lpstr>
      <vt:lpstr>'第11号様式（施設（工事）補助金精算額調書）'!Print_Area</vt:lpstr>
      <vt:lpstr>'第11号様式（設備（モノ）補助金精算額調書）'!Print_Area</vt:lpstr>
      <vt:lpstr>第12号様式!Print_Area</vt:lpstr>
      <vt:lpstr>'第2号様式（施設（工事）事業計画書）'!Print_Area</vt:lpstr>
      <vt:lpstr>'第2号様式（設備（モノ）事業計画書）'!Print_Area</vt:lpstr>
      <vt:lpstr>'第3号様式（施設（工事）経費所要額調）'!Print_Area</vt:lpstr>
      <vt:lpstr>'第3号様式（設備（モノ）経費所要額調）'!Print_Area</vt:lpstr>
      <vt:lpstr>第6号様式!Print_Area</vt:lpstr>
      <vt:lpstr>第7号様式!Print_Area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pc033020153ku</dc:creator>
  <cp:lastModifiedBy>201op</cp:lastModifiedBy>
  <cp:lastPrinted>2025-10-14T09:30:56Z</cp:lastPrinted>
  <dcterms:created xsi:type="dcterms:W3CDTF">2013-04-25T05:36:00Z</dcterms:created>
  <dcterms:modified xsi:type="dcterms:W3CDTF">2025-10-22T05:55:10Z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