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c30-1johod1016\システムから一時移管\yamazaki\work\２８事業状況　原稿\Ｐ１７５－Ｐ１９８　付表（付表1－10）（リンク解除・ＨＰ）\"/>
    </mc:Choice>
  </mc:AlternateContent>
  <bookViews>
    <workbookView xWindow="120" yWindow="15" windowWidth="14955" windowHeight="7995"/>
  </bookViews>
  <sheets>
    <sheet name="付表１０" sheetId="1" r:id="rId1"/>
  </sheets>
  <definedNames>
    <definedName name="_xlnm.Print_Area" localSheetId="0">付表１０!$A$1:$S$40</definedName>
  </definedNames>
  <calcPr calcId="152511"/>
</workbook>
</file>

<file path=xl/calcChain.xml><?xml version="1.0" encoding="utf-8"?>
<calcChain xmlns="http://schemas.openxmlformats.org/spreadsheetml/2006/main">
  <c r="Q38" i="1" l="1"/>
  <c r="P38" i="1"/>
  <c r="O38" i="1"/>
  <c r="N38" i="1"/>
  <c r="K38" i="1"/>
  <c r="I38" i="1"/>
  <c r="Q37" i="1" l="1"/>
  <c r="P37" i="1"/>
  <c r="O37" i="1"/>
  <c r="N37" i="1"/>
  <c r="K37" i="1"/>
  <c r="I37" i="1"/>
  <c r="N36" i="1" l="1"/>
  <c r="O36" i="1" l="1"/>
  <c r="Q36" i="1"/>
  <c r="I36" i="1" l="1"/>
  <c r="P36" i="1"/>
  <c r="K36" i="1"/>
  <c r="O35" i="1"/>
  <c r="N35" i="1"/>
  <c r="D35" i="1"/>
  <c r="Q35" i="1" s="1"/>
  <c r="I35" i="1" l="1"/>
  <c r="P35" i="1"/>
  <c r="K35" i="1"/>
  <c r="D34" i="1"/>
  <c r="Q34" i="1" s="1"/>
  <c r="N34" i="1"/>
  <c r="O34" i="1"/>
  <c r="D33" i="1"/>
  <c r="P33" i="1" s="1"/>
  <c r="O33" i="1"/>
  <c r="N33" i="1"/>
  <c r="I33" i="1"/>
  <c r="I32" i="1"/>
  <c r="K32" i="1"/>
  <c r="N32" i="1"/>
  <c r="O32" i="1"/>
  <c r="P32" i="1"/>
  <c r="Q32" i="1"/>
  <c r="I31" i="1"/>
  <c r="Q31" i="1"/>
  <c r="P31" i="1"/>
  <c r="O31" i="1"/>
  <c r="N31" i="1"/>
  <c r="K31" i="1"/>
  <c r="I30" i="1"/>
  <c r="N30" i="1"/>
  <c r="N29" i="1"/>
  <c r="O30" i="1"/>
  <c r="P30" i="1"/>
  <c r="Q30" i="1"/>
  <c r="Q29" i="1"/>
  <c r="P29" i="1"/>
  <c r="O29" i="1"/>
  <c r="H29" i="1"/>
  <c r="K30" i="1"/>
  <c r="K28" i="1"/>
  <c r="I28" i="1"/>
  <c r="H28" i="1"/>
  <c r="K29" i="1"/>
  <c r="I29" i="1"/>
  <c r="D8" i="1"/>
  <c r="K8" i="1"/>
  <c r="D9" i="1"/>
  <c r="K9" i="1" s="1"/>
  <c r="H9" i="1"/>
  <c r="D10" i="1"/>
  <c r="H10" i="1"/>
  <c r="D11" i="1"/>
  <c r="H11" i="1" s="1"/>
  <c r="D12" i="1"/>
  <c r="I12" i="1" s="1"/>
  <c r="D13" i="1"/>
  <c r="K13" i="1" s="1"/>
  <c r="H13" i="1"/>
  <c r="I13" i="1"/>
  <c r="D14" i="1"/>
  <c r="H14" i="1"/>
  <c r="D15" i="1"/>
  <c r="H15" i="1" s="1"/>
  <c r="I15" i="1"/>
  <c r="D16" i="1"/>
  <c r="H16" i="1"/>
  <c r="I16" i="1"/>
  <c r="D17" i="1"/>
  <c r="H17" i="1" s="1"/>
  <c r="D18" i="1"/>
  <c r="H18" i="1" s="1"/>
  <c r="I18" i="1"/>
  <c r="D19" i="1"/>
  <c r="I19" i="1" s="1"/>
  <c r="D20" i="1"/>
  <c r="I20" i="1" s="1"/>
  <c r="H20" i="1"/>
  <c r="D21" i="1"/>
  <c r="H21" i="1" s="1"/>
  <c r="I21" i="1"/>
  <c r="O21" i="1"/>
  <c r="Q21" i="1"/>
  <c r="D22" i="1"/>
  <c r="K22" i="1" s="1"/>
  <c r="D23" i="1"/>
  <c r="H23" i="1" s="1"/>
  <c r="K23" i="1"/>
  <c r="D24" i="1"/>
  <c r="K24" i="1" s="1"/>
  <c r="D25" i="1"/>
  <c r="K25" i="1"/>
  <c r="D26" i="1"/>
  <c r="K26" i="1" s="1"/>
  <c r="K16" i="1"/>
  <c r="K10" i="1"/>
  <c r="K11" i="1"/>
  <c r="K34" i="1"/>
  <c r="K14" i="1"/>
  <c r="I25" i="1"/>
  <c r="K20" i="1"/>
  <c r="H25" i="1"/>
  <c r="I14" i="1"/>
  <c r="K21" i="1"/>
  <c r="I17" i="1" l="1"/>
  <c r="K17" i="1"/>
  <c r="K19" i="1"/>
  <c r="H19" i="1"/>
  <c r="H24" i="1"/>
  <c r="I23" i="1"/>
  <c r="P34" i="1"/>
  <c r="H12" i="1"/>
  <c r="Q33" i="1"/>
  <c r="I34" i="1"/>
  <c r="I22" i="1"/>
  <c r="I26" i="1"/>
  <c r="H22" i="1"/>
  <c r="H26" i="1"/>
  <c r="K18" i="1"/>
  <c r="P21" i="1"/>
  <c r="I11" i="1"/>
  <c r="K33" i="1"/>
  <c r="I24" i="1"/>
  <c r="K15" i="1"/>
  <c r="K12" i="1"/>
</calcChain>
</file>

<file path=xl/sharedStrings.xml><?xml version="1.0" encoding="utf-8"?>
<sst xmlns="http://schemas.openxmlformats.org/spreadsheetml/2006/main" count="176" uniqueCount="81">
  <si>
    <t>保</t>
  </si>
  <si>
    <t>被　　保　　険　　者　　数</t>
  </si>
  <si>
    <t>総被保険者数</t>
  </si>
  <si>
    <t>保険料（税）（現年度分）</t>
  </si>
  <si>
    <t>保険料（税）諸率（現年度分）</t>
  </si>
  <si>
    <t>年　度</t>
  </si>
  <si>
    <t>険</t>
  </si>
  <si>
    <t>加入</t>
  </si>
  <si>
    <t>総　数</t>
  </si>
  <si>
    <t>一般分</t>
  </si>
  <si>
    <t>老健分</t>
  </si>
  <si>
    <t>退職分</t>
  </si>
  <si>
    <t>に占める割合</t>
  </si>
  <si>
    <t>本県の</t>
  </si>
  <si>
    <t>１世帯</t>
  </si>
  <si>
    <t>１人</t>
  </si>
  <si>
    <t>者</t>
  </si>
  <si>
    <t>国保</t>
  </si>
  <si>
    <t>調定額</t>
  </si>
  <si>
    <t>収納額</t>
  </si>
  <si>
    <t>収納率</t>
  </si>
  <si>
    <t>当たり</t>
  </si>
  <si>
    <t>数</t>
  </si>
  <si>
    <t>世帯数</t>
  </si>
  <si>
    <t>人口</t>
  </si>
  <si>
    <t>加入率</t>
  </si>
  <si>
    <t>保有額</t>
  </si>
  <si>
    <t>世帯</t>
  </si>
  <si>
    <t>人</t>
  </si>
  <si>
    <t>％</t>
  </si>
  <si>
    <t>千円</t>
  </si>
  <si>
    <t>円</t>
  </si>
  <si>
    <t>６８</t>
  </si>
  <si>
    <t>－</t>
  </si>
  <si>
    <t>昭和４５</t>
  </si>
  <si>
    <t>昭和５０</t>
  </si>
  <si>
    <t>昭和５５</t>
  </si>
  <si>
    <t>昭和６０</t>
  </si>
  <si>
    <t>平成２</t>
  </si>
  <si>
    <t>平成３</t>
  </si>
  <si>
    <t>平成４</t>
  </si>
  <si>
    <t>平成５</t>
  </si>
  <si>
    <t>平成６</t>
  </si>
  <si>
    <t>平成７</t>
  </si>
  <si>
    <t>平成８</t>
  </si>
  <si>
    <t>平成８</t>
    <rPh sb="0" eb="2">
      <t>ヘイセイ</t>
    </rPh>
    <phoneticPr fontId="3"/>
  </si>
  <si>
    <t>平成９</t>
    <rPh sb="0" eb="2">
      <t>ヘイセイ</t>
    </rPh>
    <phoneticPr fontId="3"/>
  </si>
  <si>
    <t>平成１０</t>
    <rPh sb="0" eb="2">
      <t>ヘイセイ</t>
    </rPh>
    <phoneticPr fontId="2"/>
  </si>
  <si>
    <t>平成１１</t>
    <rPh sb="0" eb="2">
      <t>ヘイセイ</t>
    </rPh>
    <phoneticPr fontId="2"/>
  </si>
  <si>
    <t>平成１２</t>
    <rPh sb="0" eb="2">
      <t>ヘイセイ</t>
    </rPh>
    <phoneticPr fontId="2"/>
  </si>
  <si>
    <t>平成１３</t>
    <rPh sb="0" eb="2">
      <t>ヘイセイ</t>
    </rPh>
    <phoneticPr fontId="2"/>
  </si>
  <si>
    <t>平成１４</t>
    <rPh sb="0" eb="2">
      <t>ヘイセイ</t>
    </rPh>
    <phoneticPr fontId="2"/>
  </si>
  <si>
    <t>平成１５</t>
    <rPh sb="0" eb="2">
      <t>ヘイセイ</t>
    </rPh>
    <phoneticPr fontId="2"/>
  </si>
  <si>
    <t>（注１）　総人口は１０月１日現在国勢調査による確定人口及び推計人口による。</t>
    <rPh sb="1" eb="2">
      <t>チュウ</t>
    </rPh>
    <rPh sb="5" eb="8">
      <t>ソウジンコウ</t>
    </rPh>
    <rPh sb="11" eb="12">
      <t>ガツ</t>
    </rPh>
    <rPh sb="13" eb="14">
      <t>ニチ</t>
    </rPh>
    <rPh sb="14" eb="16">
      <t>ゲンザイ</t>
    </rPh>
    <rPh sb="16" eb="18">
      <t>コクセイ</t>
    </rPh>
    <rPh sb="18" eb="20">
      <t>チョウサ</t>
    </rPh>
    <rPh sb="23" eb="25">
      <t>カクテイ</t>
    </rPh>
    <rPh sb="25" eb="27">
      <t>ジンコウ</t>
    </rPh>
    <rPh sb="27" eb="28">
      <t>オヨ</t>
    </rPh>
    <rPh sb="29" eb="31">
      <t>スイケイ</t>
    </rPh>
    <rPh sb="31" eb="33">
      <t>ジンコウ</t>
    </rPh>
    <phoneticPr fontId="2"/>
  </si>
  <si>
    <t>（注２）　平成１４年１０月以降は老人医療受給対象者の対象となる年齢が引き上げられている。</t>
    <rPh sb="1" eb="2">
      <t>チュウ</t>
    </rPh>
    <rPh sb="5" eb="7">
      <t>ヘイセイ</t>
    </rPh>
    <rPh sb="9" eb="10">
      <t>ネン</t>
    </rPh>
    <rPh sb="12" eb="15">
      <t>ガツイコウ</t>
    </rPh>
    <rPh sb="16" eb="18">
      <t>ロウジン</t>
    </rPh>
    <rPh sb="18" eb="20">
      <t>イリョウ</t>
    </rPh>
    <rPh sb="20" eb="22">
      <t>ジュキュウ</t>
    </rPh>
    <rPh sb="22" eb="25">
      <t>タイショウシャ</t>
    </rPh>
    <rPh sb="26" eb="28">
      <t>タイショウ</t>
    </rPh>
    <rPh sb="31" eb="33">
      <t>ネンレイ</t>
    </rPh>
    <rPh sb="34" eb="35">
      <t>ヒ</t>
    </rPh>
    <rPh sb="36" eb="37">
      <t>ジョウ</t>
    </rPh>
    <phoneticPr fontId="2"/>
  </si>
  <si>
    <t>平成１６</t>
    <rPh sb="0" eb="2">
      <t>ヘイセイ</t>
    </rPh>
    <phoneticPr fontId="2"/>
  </si>
  <si>
    <t>６８</t>
    <phoneticPr fontId="3"/>
  </si>
  <si>
    <t>平成９</t>
    <phoneticPr fontId="2"/>
  </si>
  <si>
    <t>６８</t>
    <phoneticPr fontId="2"/>
  </si>
  <si>
    <t>４９</t>
    <phoneticPr fontId="2"/>
  </si>
  <si>
    <t>平成１７</t>
    <rPh sb="0" eb="2">
      <t>ヘイセイ</t>
    </rPh>
    <phoneticPr fontId="2"/>
  </si>
  <si>
    <t>４１</t>
    <phoneticPr fontId="2"/>
  </si>
  <si>
    <t>４１</t>
  </si>
  <si>
    <t>平成１８</t>
    <rPh sb="0" eb="2">
      <t>ヘイセイ</t>
    </rPh>
    <phoneticPr fontId="2"/>
  </si>
  <si>
    <t>平成１９</t>
    <rPh sb="0" eb="2">
      <t>ヘイセイ</t>
    </rPh>
    <phoneticPr fontId="2"/>
  </si>
  <si>
    <t>平成２０</t>
    <rPh sb="0" eb="2">
      <t>ヘイセイ</t>
    </rPh>
    <phoneticPr fontId="2"/>
  </si>
  <si>
    <t>-</t>
    <phoneticPr fontId="2"/>
  </si>
  <si>
    <t>平成２１</t>
    <rPh sb="0" eb="2">
      <t>ヘイセイ</t>
    </rPh>
    <phoneticPr fontId="2"/>
  </si>
  <si>
    <t>-</t>
    <phoneticPr fontId="2"/>
  </si>
  <si>
    <t>付表第１０　青森県の国民健康保険事業の推移</t>
    <phoneticPr fontId="2"/>
  </si>
  <si>
    <t>平成２２</t>
    <rPh sb="0" eb="2">
      <t>ヘイセイ</t>
    </rPh>
    <phoneticPr fontId="2"/>
  </si>
  <si>
    <t>-</t>
    <phoneticPr fontId="2"/>
  </si>
  <si>
    <t>平成２３</t>
    <rPh sb="0" eb="2">
      <t>ヘイセイ</t>
    </rPh>
    <phoneticPr fontId="2"/>
  </si>
  <si>
    <t>-</t>
    <phoneticPr fontId="2"/>
  </si>
  <si>
    <t>基金等</t>
    <rPh sb="2" eb="3">
      <t>トウ</t>
    </rPh>
    <phoneticPr fontId="2"/>
  </si>
  <si>
    <t>平成２４</t>
    <rPh sb="0" eb="2">
      <t>ヘイセイ</t>
    </rPh>
    <phoneticPr fontId="2"/>
  </si>
  <si>
    <t>平成２５</t>
    <rPh sb="0" eb="2">
      <t>ヘイセイ</t>
    </rPh>
    <phoneticPr fontId="2"/>
  </si>
  <si>
    <t>平成２６</t>
    <rPh sb="0" eb="2">
      <t>ヘイセイ</t>
    </rPh>
    <phoneticPr fontId="2"/>
  </si>
  <si>
    <t>平成２７</t>
    <rPh sb="0" eb="2">
      <t>ヘイセイ</t>
    </rPh>
    <phoneticPr fontId="2"/>
  </si>
  <si>
    <t>-</t>
    <phoneticPr fontId="2"/>
  </si>
  <si>
    <t>平成２８</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</si>
</sst>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2"/>
      <name val="ＭＳ Ｐゴシック"/>
      <family val="3"/>
      <charset val="128"/>
    </font>
    <font>
      <sz val="10"/>
      <name val="ＭＳ Ｐゴシック"/>
      <family val="3"/>
      <charset val="128"/>
    </font>
    <font>
      <sz val="10"/>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4">
    <xf numFmtId="0" fontId="0" fillId="0" borderId="0" xfId="0"/>
    <xf numFmtId="38" fontId="5" fillId="0" borderId="1" xfId="1" applyFont="1" applyBorder="1" applyAlignment="1">
      <alignment horizontal="center" vertical="center"/>
    </xf>
    <xf numFmtId="38" fontId="5" fillId="0" borderId="1" xfId="1" quotePrefix="1" applyFont="1" applyBorder="1" applyAlignment="1">
      <alignment horizontal="centerContinuous" vertical="center"/>
    </xf>
    <xf numFmtId="38" fontId="5" fillId="0" borderId="2" xfId="1" applyFont="1" applyBorder="1" applyAlignment="1">
      <alignment horizontal="centerContinuous" vertical="center"/>
    </xf>
    <xf numFmtId="38" fontId="5" fillId="0" borderId="3" xfId="1" applyFont="1" applyBorder="1" applyAlignment="1">
      <alignment horizontal="center" vertical="center"/>
    </xf>
    <xf numFmtId="38" fontId="5" fillId="0" borderId="4" xfId="1" quotePrefix="1" applyFont="1" applyBorder="1" applyAlignment="1">
      <alignment horizontal="centerContinuous" vertical="center"/>
    </xf>
    <xf numFmtId="38" fontId="5" fillId="0" borderId="5" xfId="1" applyFont="1" applyBorder="1" applyAlignment="1">
      <alignment horizontal="centerContinuous" vertical="center"/>
    </xf>
    <xf numFmtId="38" fontId="5" fillId="0" borderId="6" xfId="1" applyFont="1" applyBorder="1" applyAlignment="1">
      <alignment horizontal="centerContinuous" vertical="center"/>
    </xf>
    <xf numFmtId="38" fontId="5" fillId="0" borderId="6" xfId="1" applyFont="1" applyBorder="1" applyAlignment="1">
      <alignment horizontal="center" vertical="center"/>
    </xf>
    <xf numFmtId="38" fontId="5" fillId="0" borderId="7" xfId="1" applyFont="1" applyBorder="1" applyAlignment="1">
      <alignment horizontal="centerContinuous" vertical="center"/>
    </xf>
    <xf numFmtId="38" fontId="5" fillId="0" borderId="8" xfId="1" applyFont="1" applyBorder="1" applyAlignment="1">
      <alignment horizontal="centerContinuous" vertical="center"/>
    </xf>
    <xf numFmtId="38" fontId="5" fillId="0" borderId="9" xfId="1" applyFont="1" applyBorder="1" applyAlignment="1">
      <alignment horizontal="centerContinuous" vertical="center"/>
    </xf>
    <xf numFmtId="0" fontId="5" fillId="0" borderId="6" xfId="0" applyFont="1" applyBorder="1" applyAlignment="1">
      <alignment vertical="center"/>
    </xf>
    <xf numFmtId="38" fontId="5" fillId="0" borderId="7" xfId="1" quotePrefix="1" applyFont="1" applyBorder="1" applyAlignment="1">
      <alignment horizontal="centerContinuous" vertical="center"/>
    </xf>
    <xf numFmtId="40" fontId="5" fillId="0" borderId="9" xfId="1" applyNumberFormat="1" applyFont="1" applyBorder="1" applyAlignment="1">
      <alignment horizontal="centerContinuous" vertical="center"/>
    </xf>
    <xf numFmtId="38" fontId="5" fillId="0" borderId="10" xfId="1" applyFont="1" applyBorder="1" applyAlignment="1">
      <alignment horizontal="centerContinuous" vertical="center"/>
    </xf>
    <xf numFmtId="38" fontId="5" fillId="0" borderId="10" xfId="1" applyFont="1" applyBorder="1" applyAlignment="1">
      <alignment horizontal="center" vertical="center"/>
    </xf>
    <xf numFmtId="38" fontId="5" fillId="0" borderId="0" xfId="1" applyFont="1" applyBorder="1" applyAlignment="1">
      <alignment horizontal="center" vertical="center"/>
    </xf>
    <xf numFmtId="40" fontId="5" fillId="0" borderId="10" xfId="1" applyNumberFormat="1" applyFont="1" applyBorder="1" applyAlignment="1">
      <alignment horizontal="center" vertical="center"/>
    </xf>
    <xf numFmtId="40" fontId="5" fillId="0" borderId="6" xfId="1" applyNumberFormat="1" applyFont="1" applyBorder="1" applyAlignment="1">
      <alignment horizontal="center" vertical="center"/>
    </xf>
    <xf numFmtId="38" fontId="5" fillId="0" borderId="11" xfId="1" applyFont="1" applyBorder="1" applyAlignment="1">
      <alignment horizontal="center" vertical="center"/>
    </xf>
    <xf numFmtId="38" fontId="5" fillId="0" borderId="4" xfId="1" applyFont="1" applyBorder="1" applyAlignment="1">
      <alignment horizontal="center" vertical="center"/>
    </xf>
    <xf numFmtId="38" fontId="5" fillId="0" borderId="12" xfId="1" applyFont="1" applyBorder="1" applyAlignment="1">
      <alignment horizontal="centerContinuous" vertical="center"/>
    </xf>
    <xf numFmtId="38" fontId="5" fillId="0" borderId="12" xfId="1" applyFont="1" applyBorder="1" applyAlignment="1">
      <alignment horizontal="center" vertical="center"/>
    </xf>
    <xf numFmtId="38" fontId="5" fillId="0" borderId="13" xfId="1" applyFont="1" applyBorder="1" applyAlignment="1">
      <alignment horizontal="center" vertical="center"/>
    </xf>
    <xf numFmtId="40" fontId="5" fillId="0" borderId="12" xfId="1" applyNumberFormat="1" applyFont="1" applyBorder="1" applyAlignment="1">
      <alignment horizontal="center" vertical="center"/>
    </xf>
    <xf numFmtId="38" fontId="5" fillId="0" borderId="5" xfId="1" applyFont="1" applyBorder="1" applyAlignment="1">
      <alignment horizontal="center" vertical="center"/>
    </xf>
    <xf numFmtId="38" fontId="5" fillId="0" borderId="1" xfId="1" applyFont="1" applyBorder="1" applyAlignment="1">
      <alignment vertical="center"/>
    </xf>
    <xf numFmtId="38" fontId="5" fillId="0" borderId="6" xfId="1" applyFont="1" applyBorder="1" applyAlignment="1">
      <alignment vertical="center"/>
    </xf>
    <xf numFmtId="38" fontId="5" fillId="0" borderId="14" xfId="1" applyFont="1" applyBorder="1" applyAlignment="1">
      <alignment horizontal="right" vertical="center"/>
    </xf>
    <xf numFmtId="38" fontId="5" fillId="0" borderId="6" xfId="1" applyFont="1" applyBorder="1" applyAlignment="1">
      <alignment horizontal="right" vertical="center"/>
    </xf>
    <xf numFmtId="40" fontId="5" fillId="0" borderId="2" xfId="1" applyNumberFormat="1" applyFont="1" applyBorder="1" applyAlignment="1">
      <alignment horizontal="right" vertical="center"/>
    </xf>
    <xf numFmtId="40" fontId="5" fillId="0" borderId="6" xfId="1" applyNumberFormat="1" applyFont="1" applyBorder="1" applyAlignment="1">
      <alignment horizontal="right" vertical="center"/>
    </xf>
    <xf numFmtId="38" fontId="5" fillId="0" borderId="15" xfId="1" applyFont="1" applyBorder="1" applyAlignment="1">
      <alignment vertical="center"/>
    </xf>
    <xf numFmtId="38" fontId="5" fillId="0" borderId="15" xfId="1" quotePrefix="1" applyFont="1" applyBorder="1" applyAlignment="1">
      <alignment horizontal="center" vertical="center"/>
    </xf>
    <xf numFmtId="40" fontId="5" fillId="0" borderId="15" xfId="1" applyNumberFormat="1" applyFont="1" applyBorder="1" applyAlignment="1">
      <alignment vertical="center"/>
    </xf>
    <xf numFmtId="38" fontId="5" fillId="0" borderId="6" xfId="1" quotePrefix="1" applyFont="1" applyBorder="1" applyAlignment="1">
      <alignment horizontal="center" vertical="center"/>
    </xf>
    <xf numFmtId="49" fontId="5" fillId="0" borderId="15" xfId="1" applyNumberFormat="1" applyFont="1" applyBorder="1" applyAlignment="1">
      <alignment horizontal="center" vertical="center"/>
    </xf>
    <xf numFmtId="38" fontId="5" fillId="0" borderId="15" xfId="1" applyFont="1" applyFill="1" applyBorder="1" applyAlignment="1">
      <alignment vertical="center"/>
    </xf>
    <xf numFmtId="40" fontId="5" fillId="0" borderId="15" xfId="1" applyNumberFormat="1" applyFont="1" applyFill="1" applyBorder="1" applyAlignment="1">
      <alignment vertical="center"/>
    </xf>
    <xf numFmtId="38" fontId="5" fillId="0" borderId="0" xfId="1" applyFont="1" applyAlignment="1">
      <alignment vertical="center"/>
    </xf>
    <xf numFmtId="40" fontId="5" fillId="0" borderId="0" xfId="1" applyNumberFormat="1" applyFont="1" applyAlignment="1">
      <alignment vertical="center"/>
    </xf>
    <xf numFmtId="38" fontId="4" fillId="0" borderId="0" xfId="1" applyFont="1" applyAlignment="1">
      <alignment vertical="center"/>
    </xf>
    <xf numFmtId="0" fontId="5" fillId="0" borderId="0" xfId="0" applyFont="1" applyAlignment="1">
      <alignment vertical="center"/>
    </xf>
    <xf numFmtId="3" fontId="4" fillId="0" borderId="0" xfId="0" applyNumberFormat="1" applyFont="1" applyAlignment="1">
      <alignment horizontal="justify" vertical="center"/>
    </xf>
    <xf numFmtId="38" fontId="5" fillId="0" borderId="12" xfId="1" applyFont="1" applyBorder="1" applyAlignment="1">
      <alignment vertical="center"/>
    </xf>
    <xf numFmtId="38" fontId="5" fillId="0" borderId="12" xfId="1" quotePrefix="1" applyFont="1" applyBorder="1" applyAlignment="1">
      <alignment horizontal="center" vertical="center"/>
    </xf>
    <xf numFmtId="40" fontId="5" fillId="0" borderId="12" xfId="1" applyNumberFormat="1" applyFont="1" applyBorder="1" applyAlignment="1">
      <alignment vertical="center"/>
    </xf>
    <xf numFmtId="38" fontId="5" fillId="0" borderId="15" xfId="1" applyFont="1" applyBorder="1" applyAlignment="1">
      <alignment horizontal="center" vertical="center"/>
    </xf>
    <xf numFmtId="40" fontId="5" fillId="0" borderId="15" xfId="1" applyNumberFormat="1" applyFont="1" applyBorder="1" applyAlignment="1">
      <alignment horizontal="center" vertical="center"/>
    </xf>
    <xf numFmtId="38" fontId="6" fillId="0" borderId="0" xfId="1" applyFont="1" applyAlignment="1">
      <alignment vertical="center"/>
    </xf>
    <xf numFmtId="0" fontId="0" fillId="0" borderId="0" xfId="0" applyAlignment="1">
      <alignment vertical="center"/>
    </xf>
    <xf numFmtId="38" fontId="5" fillId="0" borderId="0" xfId="1" applyFont="1" applyBorder="1" applyAlignment="1">
      <alignment vertical="center"/>
    </xf>
    <xf numFmtId="40" fontId="5" fillId="0" borderId="0" xfId="1"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abSelected="1" view="pageBreakPreview" zoomScaleNormal="100" workbookViewId="0">
      <pane xSplit="2" ySplit="7" topLeftCell="F26" activePane="bottomRight" state="frozen"/>
      <selection pane="topRight" activeCell="C1" sqref="C1"/>
      <selection pane="bottomLeft" activeCell="A8" sqref="A8"/>
      <selection pane="bottomRight" activeCell="J40" sqref="J40"/>
    </sheetView>
  </sheetViews>
  <sheetFormatPr defaultColWidth="8.875" defaultRowHeight="12"/>
  <cols>
    <col min="1" max="1" width="10.625" style="40" customWidth="1"/>
    <col min="2" max="2" width="5.125" style="40" customWidth="1"/>
    <col min="3" max="5" width="10.125" style="40" customWidth="1"/>
    <col min="6" max="7" width="9.125" style="40" customWidth="1"/>
    <col min="8" max="9" width="7.625" style="40" customWidth="1"/>
    <col min="10" max="10" width="11.125" style="40" customWidth="1"/>
    <col min="11" max="11" width="8.625" style="41" customWidth="1"/>
    <col min="12" max="13" width="12.625" style="40" customWidth="1"/>
    <col min="14" max="14" width="9.125" style="41" customWidth="1"/>
    <col min="15" max="17" width="11.625" style="40" customWidth="1"/>
    <col min="18" max="18" width="12.625" style="40" customWidth="1"/>
    <col min="19" max="19" width="10.625" style="40" customWidth="1"/>
    <col min="20" max="16384" width="8.875" style="40"/>
  </cols>
  <sheetData>
    <row r="1" spans="1:19" ht="18.75" customHeight="1">
      <c r="A1" s="42" t="s">
        <v>69</v>
      </c>
    </row>
    <row r="2" spans="1:19" ht="15" customHeight="1">
      <c r="H2" s="43"/>
      <c r="I2" s="43"/>
      <c r="J2" s="43"/>
      <c r="K2" s="43"/>
      <c r="L2" s="43"/>
      <c r="M2" s="43"/>
      <c r="N2" s="43"/>
      <c r="O2" s="43"/>
      <c r="P2" s="43"/>
      <c r="Q2" s="43"/>
      <c r="R2" s="43"/>
      <c r="S2" s="43"/>
    </row>
    <row r="3" spans="1:19" ht="15.75" customHeight="1">
      <c r="A3" s="1"/>
      <c r="B3" s="7" t="s">
        <v>0</v>
      </c>
      <c r="C3" s="8"/>
      <c r="D3" s="9" t="s">
        <v>1</v>
      </c>
      <c r="E3" s="10"/>
      <c r="F3" s="10"/>
      <c r="G3" s="11"/>
      <c r="H3" s="2" t="s">
        <v>2</v>
      </c>
      <c r="I3" s="3"/>
      <c r="J3" s="8"/>
      <c r="K3" s="12"/>
      <c r="L3" s="13" t="s">
        <v>3</v>
      </c>
      <c r="M3" s="10"/>
      <c r="N3" s="14"/>
      <c r="O3" s="9" t="s">
        <v>4</v>
      </c>
      <c r="P3" s="10"/>
      <c r="Q3" s="11"/>
      <c r="R3" s="8"/>
      <c r="S3" s="8"/>
    </row>
    <row r="4" spans="1:19" ht="15.75" customHeight="1">
      <c r="A4" s="4" t="s">
        <v>5</v>
      </c>
      <c r="B4" s="15" t="s">
        <v>6</v>
      </c>
      <c r="C4" s="16" t="s">
        <v>7</v>
      </c>
      <c r="D4" s="8" t="s">
        <v>8</v>
      </c>
      <c r="E4" s="17" t="s">
        <v>9</v>
      </c>
      <c r="F4" s="8" t="s">
        <v>10</v>
      </c>
      <c r="G4" s="8" t="s">
        <v>11</v>
      </c>
      <c r="H4" s="5" t="s">
        <v>12</v>
      </c>
      <c r="I4" s="6"/>
      <c r="J4" s="16" t="s">
        <v>13</v>
      </c>
      <c r="K4" s="18" t="s">
        <v>13</v>
      </c>
      <c r="L4" s="8"/>
      <c r="M4" s="8"/>
      <c r="N4" s="19"/>
      <c r="O4" s="4" t="s">
        <v>14</v>
      </c>
      <c r="P4" s="8" t="s">
        <v>15</v>
      </c>
      <c r="Q4" s="20" t="s">
        <v>15</v>
      </c>
      <c r="R4" s="16" t="s">
        <v>74</v>
      </c>
      <c r="S4" s="16" t="s">
        <v>5</v>
      </c>
    </row>
    <row r="5" spans="1:19" ht="15.75" customHeight="1">
      <c r="A5" s="4"/>
      <c r="B5" s="15" t="s">
        <v>16</v>
      </c>
      <c r="C5" s="16"/>
      <c r="D5" s="16"/>
      <c r="E5" s="17"/>
      <c r="F5" s="16"/>
      <c r="G5" s="16"/>
      <c r="H5" s="8" t="s">
        <v>10</v>
      </c>
      <c r="I5" s="8" t="s">
        <v>11</v>
      </c>
      <c r="J5" s="16"/>
      <c r="K5" s="18" t="s">
        <v>17</v>
      </c>
      <c r="L5" s="16" t="s">
        <v>18</v>
      </c>
      <c r="M5" s="16" t="s">
        <v>19</v>
      </c>
      <c r="N5" s="18" t="s">
        <v>20</v>
      </c>
      <c r="O5" s="4" t="s">
        <v>21</v>
      </c>
      <c r="P5" s="16" t="s">
        <v>21</v>
      </c>
      <c r="Q5" s="20" t="s">
        <v>21</v>
      </c>
      <c r="R5" s="16"/>
      <c r="S5" s="16"/>
    </row>
    <row r="6" spans="1:19" ht="15.75" customHeight="1">
      <c r="A6" s="21"/>
      <c r="B6" s="22" t="s">
        <v>22</v>
      </c>
      <c r="C6" s="23" t="s">
        <v>23</v>
      </c>
      <c r="D6" s="23"/>
      <c r="E6" s="24"/>
      <c r="F6" s="23"/>
      <c r="G6" s="23"/>
      <c r="H6" s="23"/>
      <c r="I6" s="23"/>
      <c r="J6" s="23" t="s">
        <v>24</v>
      </c>
      <c r="K6" s="25" t="s">
        <v>25</v>
      </c>
      <c r="L6" s="23"/>
      <c r="M6" s="23"/>
      <c r="N6" s="25"/>
      <c r="O6" s="21" t="s">
        <v>18</v>
      </c>
      <c r="P6" s="23" t="s">
        <v>18</v>
      </c>
      <c r="Q6" s="26" t="s">
        <v>19</v>
      </c>
      <c r="R6" s="23" t="s">
        <v>26</v>
      </c>
      <c r="S6" s="23"/>
    </row>
    <row r="7" spans="1:19" ht="19.5" customHeight="1">
      <c r="A7" s="27"/>
      <c r="B7" s="28"/>
      <c r="C7" s="29" t="s">
        <v>27</v>
      </c>
      <c r="D7" s="30" t="s">
        <v>28</v>
      </c>
      <c r="E7" s="29" t="s">
        <v>28</v>
      </c>
      <c r="F7" s="30" t="s">
        <v>28</v>
      </c>
      <c r="G7" s="29" t="s">
        <v>28</v>
      </c>
      <c r="H7" s="30" t="s">
        <v>29</v>
      </c>
      <c r="I7" s="29" t="s">
        <v>29</v>
      </c>
      <c r="J7" s="30" t="s">
        <v>28</v>
      </c>
      <c r="K7" s="31" t="s">
        <v>29</v>
      </c>
      <c r="L7" s="30" t="s">
        <v>30</v>
      </c>
      <c r="M7" s="29" t="s">
        <v>30</v>
      </c>
      <c r="N7" s="32" t="s">
        <v>29</v>
      </c>
      <c r="O7" s="29" t="s">
        <v>31</v>
      </c>
      <c r="P7" s="30" t="s">
        <v>31</v>
      </c>
      <c r="Q7" s="29" t="s">
        <v>31</v>
      </c>
      <c r="R7" s="30" t="s">
        <v>30</v>
      </c>
      <c r="S7" s="28"/>
    </row>
    <row r="8" spans="1:19" ht="19.5" customHeight="1">
      <c r="A8" s="45" t="s">
        <v>34</v>
      </c>
      <c r="B8" s="46" t="s">
        <v>32</v>
      </c>
      <c r="C8" s="45">
        <v>204960</v>
      </c>
      <c r="D8" s="45">
        <f>E8</f>
        <v>833673</v>
      </c>
      <c r="E8" s="45">
        <v>833673</v>
      </c>
      <c r="F8" s="46" t="s">
        <v>33</v>
      </c>
      <c r="G8" s="46" t="s">
        <v>33</v>
      </c>
      <c r="H8" s="46" t="s">
        <v>33</v>
      </c>
      <c r="I8" s="46" t="s">
        <v>33</v>
      </c>
      <c r="J8" s="45">
        <v>1427520</v>
      </c>
      <c r="K8" s="47">
        <f t="shared" ref="K8:K29" si="0">ROUND(D8/J8*100,2)</f>
        <v>58.4</v>
      </c>
      <c r="L8" s="45">
        <v>3918643</v>
      </c>
      <c r="M8" s="45">
        <v>3720754</v>
      </c>
      <c r="N8" s="47">
        <v>94.95</v>
      </c>
      <c r="O8" s="45">
        <v>19119</v>
      </c>
      <c r="P8" s="45">
        <v>4700</v>
      </c>
      <c r="Q8" s="45">
        <v>4463</v>
      </c>
      <c r="R8" s="45">
        <v>131791</v>
      </c>
      <c r="S8" s="45" t="s">
        <v>34</v>
      </c>
    </row>
    <row r="9" spans="1:19" ht="19.5" customHeight="1">
      <c r="A9" s="33" t="s">
        <v>35</v>
      </c>
      <c r="B9" s="34" t="s">
        <v>32</v>
      </c>
      <c r="C9" s="33">
        <v>215540</v>
      </c>
      <c r="D9" s="33">
        <f>SUM(E9:F9)</f>
        <v>793568</v>
      </c>
      <c r="E9" s="33">
        <v>748154</v>
      </c>
      <c r="F9" s="33">
        <v>45414</v>
      </c>
      <c r="G9" s="34" t="s">
        <v>33</v>
      </c>
      <c r="H9" s="35">
        <f t="shared" ref="H9:H26" si="1">ROUND(F9/D9*100,2)</f>
        <v>5.72</v>
      </c>
      <c r="I9" s="34" t="s">
        <v>33</v>
      </c>
      <c r="J9" s="33">
        <v>1468646</v>
      </c>
      <c r="K9" s="35">
        <f t="shared" si="0"/>
        <v>54.03</v>
      </c>
      <c r="L9" s="33">
        <v>9870929</v>
      </c>
      <c r="M9" s="33">
        <v>9564792</v>
      </c>
      <c r="N9" s="35">
        <v>96.9</v>
      </c>
      <c r="O9" s="33">
        <v>45790</v>
      </c>
      <c r="P9" s="33">
        <v>12439</v>
      </c>
      <c r="Q9" s="33">
        <v>12053</v>
      </c>
      <c r="R9" s="33">
        <v>477199</v>
      </c>
      <c r="S9" s="33" t="s">
        <v>35</v>
      </c>
    </row>
    <row r="10" spans="1:19" ht="19.5" customHeight="1">
      <c r="A10" s="33" t="s">
        <v>36</v>
      </c>
      <c r="B10" s="34" t="s">
        <v>32</v>
      </c>
      <c r="C10" s="33">
        <v>228786</v>
      </c>
      <c r="D10" s="33">
        <f>SUM(E10:F10)</f>
        <v>759823</v>
      </c>
      <c r="E10" s="33">
        <v>703256</v>
      </c>
      <c r="F10" s="33">
        <v>56567</v>
      </c>
      <c r="G10" s="34" t="s">
        <v>33</v>
      </c>
      <c r="H10" s="35">
        <f t="shared" si="1"/>
        <v>7.44</v>
      </c>
      <c r="I10" s="34" t="s">
        <v>33</v>
      </c>
      <c r="J10" s="33">
        <v>1523907</v>
      </c>
      <c r="K10" s="35">
        <f t="shared" si="0"/>
        <v>49.86</v>
      </c>
      <c r="L10" s="33">
        <v>20618931</v>
      </c>
      <c r="M10" s="33">
        <v>19434701</v>
      </c>
      <c r="N10" s="35">
        <v>94.26</v>
      </c>
      <c r="O10" s="33">
        <v>90123</v>
      </c>
      <c r="P10" s="33">
        <v>27136</v>
      </c>
      <c r="Q10" s="33">
        <v>25578</v>
      </c>
      <c r="R10" s="33">
        <v>3747756</v>
      </c>
      <c r="S10" s="33" t="s">
        <v>36</v>
      </c>
    </row>
    <row r="11" spans="1:19" ht="19.5" customHeight="1">
      <c r="A11" s="33" t="s">
        <v>37</v>
      </c>
      <c r="B11" s="34" t="s">
        <v>32</v>
      </c>
      <c r="C11" s="33">
        <v>246409</v>
      </c>
      <c r="D11" s="33">
        <f t="shared" ref="D11:D26" si="2">SUM(E11:G11)</f>
        <v>743362</v>
      </c>
      <c r="E11" s="33">
        <v>639798</v>
      </c>
      <c r="F11" s="33">
        <v>74690</v>
      </c>
      <c r="G11" s="33">
        <v>28874</v>
      </c>
      <c r="H11" s="35">
        <f t="shared" si="1"/>
        <v>10.050000000000001</v>
      </c>
      <c r="I11" s="35">
        <f t="shared" ref="I11:I26" si="3">ROUND(G11/D11*100,2)</f>
        <v>3.88</v>
      </c>
      <c r="J11" s="33">
        <v>1524448</v>
      </c>
      <c r="K11" s="35">
        <f t="shared" si="0"/>
        <v>48.76</v>
      </c>
      <c r="L11" s="33">
        <v>30246759</v>
      </c>
      <c r="M11" s="33">
        <v>28389777</v>
      </c>
      <c r="N11" s="35">
        <v>93.86</v>
      </c>
      <c r="O11" s="33">
        <v>122750</v>
      </c>
      <c r="P11" s="33">
        <v>40689</v>
      </c>
      <c r="Q11" s="33">
        <v>38191</v>
      </c>
      <c r="R11" s="33">
        <v>5138475</v>
      </c>
      <c r="S11" s="33" t="s">
        <v>37</v>
      </c>
    </row>
    <row r="12" spans="1:19" ht="19.5" customHeight="1">
      <c r="A12" s="33" t="s">
        <v>38</v>
      </c>
      <c r="B12" s="34" t="s">
        <v>32</v>
      </c>
      <c r="C12" s="33">
        <v>246993</v>
      </c>
      <c r="D12" s="33">
        <f t="shared" si="2"/>
        <v>666846</v>
      </c>
      <c r="E12" s="33">
        <v>533698</v>
      </c>
      <c r="F12" s="33">
        <v>89848</v>
      </c>
      <c r="G12" s="33">
        <v>43300</v>
      </c>
      <c r="H12" s="35">
        <f t="shared" si="1"/>
        <v>13.47</v>
      </c>
      <c r="I12" s="35">
        <f t="shared" si="3"/>
        <v>6.49</v>
      </c>
      <c r="J12" s="33">
        <v>1494562</v>
      </c>
      <c r="K12" s="35">
        <f t="shared" si="0"/>
        <v>44.62</v>
      </c>
      <c r="L12" s="33">
        <v>40298703</v>
      </c>
      <c r="M12" s="33">
        <v>37888404</v>
      </c>
      <c r="N12" s="35">
        <v>94.02</v>
      </c>
      <c r="O12" s="33">
        <v>163157</v>
      </c>
      <c r="P12" s="33">
        <v>60432</v>
      </c>
      <c r="Q12" s="33">
        <v>56817</v>
      </c>
      <c r="R12" s="33">
        <v>5595549</v>
      </c>
      <c r="S12" s="33" t="s">
        <v>38</v>
      </c>
    </row>
    <row r="13" spans="1:19" ht="19.5" customHeight="1">
      <c r="A13" s="33" t="s">
        <v>39</v>
      </c>
      <c r="B13" s="34" t="s">
        <v>32</v>
      </c>
      <c r="C13" s="33">
        <v>244412</v>
      </c>
      <c r="D13" s="33">
        <f t="shared" si="2"/>
        <v>641769</v>
      </c>
      <c r="E13" s="33">
        <v>504021</v>
      </c>
      <c r="F13" s="33">
        <v>93437</v>
      </c>
      <c r="G13" s="33">
        <v>44311</v>
      </c>
      <c r="H13" s="35">
        <f t="shared" si="1"/>
        <v>14.56</v>
      </c>
      <c r="I13" s="35">
        <f t="shared" si="3"/>
        <v>6.9</v>
      </c>
      <c r="J13" s="33">
        <v>1475705</v>
      </c>
      <c r="K13" s="35">
        <f t="shared" si="0"/>
        <v>43.49</v>
      </c>
      <c r="L13" s="33">
        <v>41311722</v>
      </c>
      <c r="M13" s="33">
        <v>38834744</v>
      </c>
      <c r="N13" s="35">
        <v>94</v>
      </c>
      <c r="O13" s="33">
        <v>169025</v>
      </c>
      <c r="P13" s="33">
        <v>64372</v>
      </c>
      <c r="Q13" s="33">
        <v>60512</v>
      </c>
      <c r="R13" s="33">
        <v>6141295</v>
      </c>
      <c r="S13" s="33" t="s">
        <v>39</v>
      </c>
    </row>
    <row r="14" spans="1:19" ht="19.5" customHeight="1">
      <c r="A14" s="33" t="s">
        <v>40</v>
      </c>
      <c r="B14" s="34" t="s">
        <v>32</v>
      </c>
      <c r="C14" s="33">
        <v>243535</v>
      </c>
      <c r="D14" s="33">
        <f t="shared" si="2"/>
        <v>622826</v>
      </c>
      <c r="E14" s="33">
        <v>481248</v>
      </c>
      <c r="F14" s="33">
        <v>96406</v>
      </c>
      <c r="G14" s="33">
        <v>45172</v>
      </c>
      <c r="H14" s="35">
        <f t="shared" si="1"/>
        <v>15.48</v>
      </c>
      <c r="I14" s="35">
        <f t="shared" si="3"/>
        <v>7.25</v>
      </c>
      <c r="J14" s="33">
        <v>1471206</v>
      </c>
      <c r="K14" s="35">
        <f t="shared" si="0"/>
        <v>42.33</v>
      </c>
      <c r="L14" s="33">
        <v>41814976</v>
      </c>
      <c r="M14" s="33">
        <v>39324772</v>
      </c>
      <c r="N14" s="35">
        <v>94.04</v>
      </c>
      <c r="O14" s="33">
        <v>171700</v>
      </c>
      <c r="P14" s="33">
        <v>67137</v>
      </c>
      <c r="Q14" s="33">
        <v>63139</v>
      </c>
      <c r="R14" s="33">
        <v>6901940</v>
      </c>
      <c r="S14" s="33" t="s">
        <v>40</v>
      </c>
    </row>
    <row r="15" spans="1:19" ht="19.5" customHeight="1">
      <c r="A15" s="33" t="s">
        <v>41</v>
      </c>
      <c r="B15" s="34" t="s">
        <v>32</v>
      </c>
      <c r="C15" s="33">
        <v>243734</v>
      </c>
      <c r="D15" s="33">
        <f t="shared" si="2"/>
        <v>610069</v>
      </c>
      <c r="E15" s="33">
        <v>464597</v>
      </c>
      <c r="F15" s="33">
        <v>99328</v>
      </c>
      <c r="G15" s="33">
        <v>46144</v>
      </c>
      <c r="H15" s="35">
        <f t="shared" si="1"/>
        <v>16.28</v>
      </c>
      <c r="I15" s="35">
        <f t="shared" si="3"/>
        <v>7.56</v>
      </c>
      <c r="J15" s="33">
        <v>1469445</v>
      </c>
      <c r="K15" s="35">
        <f t="shared" si="0"/>
        <v>41.52</v>
      </c>
      <c r="L15" s="33">
        <v>43675906</v>
      </c>
      <c r="M15" s="33">
        <v>41011984</v>
      </c>
      <c r="N15" s="35">
        <v>93.9</v>
      </c>
      <c r="O15" s="33">
        <v>179195</v>
      </c>
      <c r="P15" s="33">
        <v>71592</v>
      </c>
      <c r="Q15" s="33">
        <v>67225</v>
      </c>
      <c r="R15" s="33">
        <v>8472071</v>
      </c>
      <c r="S15" s="33" t="s">
        <v>41</v>
      </c>
    </row>
    <row r="16" spans="1:19" ht="19.5" customHeight="1">
      <c r="A16" s="28" t="s">
        <v>42</v>
      </c>
      <c r="B16" s="36" t="s">
        <v>32</v>
      </c>
      <c r="C16" s="28">
        <v>245647</v>
      </c>
      <c r="D16" s="33">
        <f t="shared" si="2"/>
        <v>603114</v>
      </c>
      <c r="E16" s="28">
        <v>452659</v>
      </c>
      <c r="F16" s="28">
        <v>103628</v>
      </c>
      <c r="G16" s="28">
        <v>46827</v>
      </c>
      <c r="H16" s="35">
        <f t="shared" si="1"/>
        <v>17.18</v>
      </c>
      <c r="I16" s="35">
        <f t="shared" si="3"/>
        <v>7.76</v>
      </c>
      <c r="J16" s="28">
        <v>1470996</v>
      </c>
      <c r="K16" s="35">
        <f t="shared" si="0"/>
        <v>41</v>
      </c>
      <c r="L16" s="28">
        <v>43967316</v>
      </c>
      <c r="M16" s="28">
        <v>41226789</v>
      </c>
      <c r="N16" s="35">
        <v>93.77</v>
      </c>
      <c r="O16" s="28">
        <v>178986</v>
      </c>
      <c r="P16" s="28">
        <v>72901</v>
      </c>
      <c r="Q16" s="28">
        <v>68357</v>
      </c>
      <c r="R16" s="28">
        <v>9629368</v>
      </c>
      <c r="S16" s="28" t="s">
        <v>42</v>
      </c>
    </row>
    <row r="17" spans="1:19" ht="19.5" customHeight="1">
      <c r="A17" s="28" t="s">
        <v>43</v>
      </c>
      <c r="B17" s="36" t="s">
        <v>32</v>
      </c>
      <c r="C17" s="28">
        <v>248758</v>
      </c>
      <c r="D17" s="33">
        <f t="shared" si="2"/>
        <v>599267</v>
      </c>
      <c r="E17" s="28">
        <v>442432</v>
      </c>
      <c r="F17" s="28">
        <v>109236</v>
      </c>
      <c r="G17" s="28">
        <v>47599</v>
      </c>
      <c r="H17" s="35">
        <f t="shared" si="1"/>
        <v>18.23</v>
      </c>
      <c r="I17" s="35">
        <f t="shared" si="3"/>
        <v>7.94</v>
      </c>
      <c r="J17" s="28">
        <v>1481602</v>
      </c>
      <c r="K17" s="35">
        <f t="shared" si="0"/>
        <v>40.450000000000003</v>
      </c>
      <c r="L17" s="28">
        <v>45685247</v>
      </c>
      <c r="M17" s="28">
        <v>42936111</v>
      </c>
      <c r="N17" s="35">
        <v>93.98</v>
      </c>
      <c r="O17" s="28">
        <v>183653</v>
      </c>
      <c r="P17" s="28">
        <v>76235</v>
      </c>
      <c r="Q17" s="28">
        <v>71648</v>
      </c>
      <c r="R17" s="28">
        <v>9771999</v>
      </c>
      <c r="S17" s="28" t="s">
        <v>43</v>
      </c>
    </row>
    <row r="18" spans="1:19" ht="19.5" customHeight="1">
      <c r="A18" s="33" t="s">
        <v>45</v>
      </c>
      <c r="B18" s="34" t="s">
        <v>56</v>
      </c>
      <c r="C18" s="33">
        <v>251420</v>
      </c>
      <c r="D18" s="33">
        <f t="shared" si="2"/>
        <v>594427</v>
      </c>
      <c r="E18" s="33">
        <v>431322</v>
      </c>
      <c r="F18" s="33">
        <v>114808</v>
      </c>
      <c r="G18" s="33">
        <v>48297</v>
      </c>
      <c r="H18" s="35">
        <f t="shared" si="1"/>
        <v>19.309999999999999</v>
      </c>
      <c r="I18" s="35">
        <f t="shared" si="3"/>
        <v>8.1199999999999992</v>
      </c>
      <c r="J18" s="33">
        <v>1481949</v>
      </c>
      <c r="K18" s="35">
        <f t="shared" si="0"/>
        <v>40.11</v>
      </c>
      <c r="L18" s="33">
        <v>45081865</v>
      </c>
      <c r="M18" s="33">
        <v>42256226</v>
      </c>
      <c r="N18" s="35">
        <v>93.73</v>
      </c>
      <c r="O18" s="33">
        <v>179320</v>
      </c>
      <c r="P18" s="33">
        <v>75841</v>
      </c>
      <c r="Q18" s="33">
        <v>71087</v>
      </c>
      <c r="R18" s="33">
        <v>9477870</v>
      </c>
      <c r="S18" s="33" t="s">
        <v>44</v>
      </c>
    </row>
    <row r="19" spans="1:19" ht="19.5" customHeight="1">
      <c r="A19" s="33" t="s">
        <v>46</v>
      </c>
      <c r="B19" s="34" t="s">
        <v>56</v>
      </c>
      <c r="C19" s="33">
        <v>255635</v>
      </c>
      <c r="D19" s="33">
        <f t="shared" si="2"/>
        <v>593973</v>
      </c>
      <c r="E19" s="33">
        <v>424080</v>
      </c>
      <c r="F19" s="33">
        <v>120637</v>
      </c>
      <c r="G19" s="33">
        <v>49256</v>
      </c>
      <c r="H19" s="35">
        <f t="shared" si="1"/>
        <v>20.309999999999999</v>
      </c>
      <c r="I19" s="35">
        <f t="shared" si="3"/>
        <v>8.2899999999999991</v>
      </c>
      <c r="J19" s="33">
        <v>1479950</v>
      </c>
      <c r="K19" s="35">
        <f t="shared" si="0"/>
        <v>40.130000000000003</v>
      </c>
      <c r="L19" s="33">
        <v>46240553</v>
      </c>
      <c r="M19" s="33">
        <v>43219565</v>
      </c>
      <c r="N19" s="35">
        <v>93.47</v>
      </c>
      <c r="O19" s="33">
        <v>180885</v>
      </c>
      <c r="P19" s="33">
        <v>77850</v>
      </c>
      <c r="Q19" s="33">
        <v>72764</v>
      </c>
      <c r="R19" s="33">
        <v>10118951</v>
      </c>
      <c r="S19" s="33" t="s">
        <v>57</v>
      </c>
    </row>
    <row r="20" spans="1:19" ht="19.5" customHeight="1">
      <c r="A20" s="33" t="s">
        <v>47</v>
      </c>
      <c r="B20" s="37" t="s">
        <v>58</v>
      </c>
      <c r="C20" s="33">
        <v>262460</v>
      </c>
      <c r="D20" s="33">
        <f t="shared" si="2"/>
        <v>601147</v>
      </c>
      <c r="E20" s="33">
        <v>422347</v>
      </c>
      <c r="F20" s="33">
        <v>128266</v>
      </c>
      <c r="G20" s="33">
        <v>50534</v>
      </c>
      <c r="H20" s="35">
        <f t="shared" si="1"/>
        <v>21.34</v>
      </c>
      <c r="I20" s="35">
        <f t="shared" si="3"/>
        <v>8.41</v>
      </c>
      <c r="J20" s="33">
        <v>1478065</v>
      </c>
      <c r="K20" s="35">
        <f t="shared" si="0"/>
        <v>40.67</v>
      </c>
      <c r="L20" s="33">
        <v>46661178</v>
      </c>
      <c r="M20" s="33">
        <v>43423491</v>
      </c>
      <c r="N20" s="35">
        <v>93.07</v>
      </c>
      <c r="O20" s="33">
        <v>177784</v>
      </c>
      <c r="P20" s="33">
        <v>77620</v>
      </c>
      <c r="Q20" s="33">
        <v>72234</v>
      </c>
      <c r="R20" s="33">
        <v>9824623</v>
      </c>
      <c r="S20" s="33" t="s">
        <v>47</v>
      </c>
    </row>
    <row r="21" spans="1:19" ht="19.5" customHeight="1">
      <c r="A21" s="33" t="s">
        <v>48</v>
      </c>
      <c r="B21" s="37" t="s">
        <v>58</v>
      </c>
      <c r="C21" s="33">
        <v>269473</v>
      </c>
      <c r="D21" s="33">
        <f t="shared" si="2"/>
        <v>608863</v>
      </c>
      <c r="E21" s="33">
        <v>421572</v>
      </c>
      <c r="F21" s="33">
        <v>135092</v>
      </c>
      <c r="G21" s="33">
        <v>52199</v>
      </c>
      <c r="H21" s="35">
        <f t="shared" si="1"/>
        <v>22.19</v>
      </c>
      <c r="I21" s="35">
        <f t="shared" si="3"/>
        <v>8.57</v>
      </c>
      <c r="J21" s="33">
        <v>1475078</v>
      </c>
      <c r="K21" s="35">
        <f t="shared" si="0"/>
        <v>41.28</v>
      </c>
      <c r="L21" s="33">
        <v>45911306</v>
      </c>
      <c r="M21" s="33">
        <v>42531437</v>
      </c>
      <c r="N21" s="35">
        <v>92.65</v>
      </c>
      <c r="O21" s="33">
        <f>ROUND(L21*1000/C21,0)</f>
        <v>170374</v>
      </c>
      <c r="P21" s="33">
        <f>ROUND(L21*1000/D21,0)</f>
        <v>75405</v>
      </c>
      <c r="Q21" s="33">
        <f>ROUND(M21*1000/D21,0)</f>
        <v>69854</v>
      </c>
      <c r="R21" s="33">
        <v>9210391</v>
      </c>
      <c r="S21" s="33" t="s">
        <v>48</v>
      </c>
    </row>
    <row r="22" spans="1:19" ht="19.5" customHeight="1">
      <c r="A22" s="33" t="s">
        <v>49</v>
      </c>
      <c r="B22" s="37" t="s">
        <v>58</v>
      </c>
      <c r="C22" s="33">
        <v>276183</v>
      </c>
      <c r="D22" s="33">
        <f t="shared" si="2"/>
        <v>616238</v>
      </c>
      <c r="E22" s="33">
        <v>419097</v>
      </c>
      <c r="F22" s="33">
        <v>142234</v>
      </c>
      <c r="G22" s="33">
        <v>54907</v>
      </c>
      <c r="H22" s="35">
        <f t="shared" si="1"/>
        <v>23.08</v>
      </c>
      <c r="I22" s="35">
        <f t="shared" si="3"/>
        <v>8.91</v>
      </c>
      <c r="J22" s="33">
        <v>1475728</v>
      </c>
      <c r="K22" s="35">
        <f t="shared" si="0"/>
        <v>41.76</v>
      </c>
      <c r="L22" s="33">
        <v>49538549</v>
      </c>
      <c r="M22" s="33">
        <v>45661103</v>
      </c>
      <c r="N22" s="35">
        <v>92.18</v>
      </c>
      <c r="O22" s="33">
        <v>179369</v>
      </c>
      <c r="P22" s="33">
        <v>80389</v>
      </c>
      <c r="Q22" s="33">
        <v>74097</v>
      </c>
      <c r="R22" s="33">
        <v>9877481</v>
      </c>
      <c r="S22" s="33" t="s">
        <v>49</v>
      </c>
    </row>
    <row r="23" spans="1:19" ht="19.5" customHeight="1">
      <c r="A23" s="33" t="s">
        <v>50</v>
      </c>
      <c r="B23" s="37" t="s">
        <v>58</v>
      </c>
      <c r="C23" s="33">
        <v>283859</v>
      </c>
      <c r="D23" s="33">
        <f t="shared" si="2"/>
        <v>626003</v>
      </c>
      <c r="E23" s="33">
        <v>419414</v>
      </c>
      <c r="F23" s="33">
        <v>150675</v>
      </c>
      <c r="G23" s="33">
        <v>55914</v>
      </c>
      <c r="H23" s="35">
        <f t="shared" si="1"/>
        <v>24.07</v>
      </c>
      <c r="I23" s="35">
        <f t="shared" si="3"/>
        <v>8.93</v>
      </c>
      <c r="J23" s="33">
        <v>1472672</v>
      </c>
      <c r="K23" s="35">
        <f t="shared" si="0"/>
        <v>42.51</v>
      </c>
      <c r="L23" s="33">
        <v>50416906</v>
      </c>
      <c r="M23" s="33">
        <v>45978805</v>
      </c>
      <c r="N23" s="35">
        <v>91.2</v>
      </c>
      <c r="O23" s="33">
        <v>177612</v>
      </c>
      <c r="P23" s="33">
        <v>80538</v>
      </c>
      <c r="Q23" s="33">
        <v>73448</v>
      </c>
      <c r="R23" s="33">
        <v>9972589</v>
      </c>
      <c r="S23" s="33" t="s">
        <v>50</v>
      </c>
    </row>
    <row r="24" spans="1:19" ht="19.5" customHeight="1">
      <c r="A24" s="33" t="s">
        <v>51</v>
      </c>
      <c r="B24" s="37" t="s">
        <v>58</v>
      </c>
      <c r="C24" s="33">
        <v>292100</v>
      </c>
      <c r="D24" s="33">
        <f t="shared" si="2"/>
        <v>639640</v>
      </c>
      <c r="E24" s="33">
        <v>424574</v>
      </c>
      <c r="F24" s="33">
        <v>157745</v>
      </c>
      <c r="G24" s="33">
        <v>57321</v>
      </c>
      <c r="H24" s="35">
        <f t="shared" si="1"/>
        <v>24.66</v>
      </c>
      <c r="I24" s="35">
        <f t="shared" si="3"/>
        <v>8.9600000000000009</v>
      </c>
      <c r="J24" s="33">
        <v>1467925</v>
      </c>
      <c r="K24" s="35">
        <f t="shared" si="0"/>
        <v>43.57</v>
      </c>
      <c r="L24" s="33">
        <v>50565852</v>
      </c>
      <c r="M24" s="33">
        <v>45861559</v>
      </c>
      <c r="N24" s="35">
        <v>90.698718025269486</v>
      </c>
      <c r="O24" s="33">
        <v>173111</v>
      </c>
      <c r="P24" s="33">
        <v>79054</v>
      </c>
      <c r="Q24" s="33">
        <v>71699</v>
      </c>
      <c r="R24" s="33">
        <v>12617155</v>
      </c>
      <c r="S24" s="33" t="s">
        <v>51</v>
      </c>
    </row>
    <row r="25" spans="1:19" ht="19.5" customHeight="1">
      <c r="A25" s="33" t="s">
        <v>52</v>
      </c>
      <c r="B25" s="37" t="s">
        <v>58</v>
      </c>
      <c r="C25" s="33">
        <v>300901</v>
      </c>
      <c r="D25" s="33">
        <f t="shared" si="2"/>
        <v>652727</v>
      </c>
      <c r="E25" s="33">
        <v>434023</v>
      </c>
      <c r="F25" s="33">
        <v>155477</v>
      </c>
      <c r="G25" s="33">
        <v>63227</v>
      </c>
      <c r="H25" s="35">
        <f t="shared" si="1"/>
        <v>23.82</v>
      </c>
      <c r="I25" s="35">
        <f t="shared" si="3"/>
        <v>9.69</v>
      </c>
      <c r="J25" s="33">
        <v>1460050</v>
      </c>
      <c r="K25" s="35">
        <f t="shared" si="0"/>
        <v>44.71</v>
      </c>
      <c r="L25" s="33">
        <v>49257150</v>
      </c>
      <c r="M25" s="33">
        <v>44514205</v>
      </c>
      <c r="N25" s="35">
        <v>90.37</v>
      </c>
      <c r="O25" s="33">
        <v>163699</v>
      </c>
      <c r="P25" s="33">
        <v>75464</v>
      </c>
      <c r="Q25" s="33">
        <v>68197</v>
      </c>
      <c r="R25" s="33">
        <v>11494938</v>
      </c>
      <c r="S25" s="33" t="s">
        <v>52</v>
      </c>
    </row>
    <row r="26" spans="1:19" ht="19.5" customHeight="1">
      <c r="A26" s="33" t="s">
        <v>55</v>
      </c>
      <c r="B26" s="37" t="s">
        <v>59</v>
      </c>
      <c r="C26" s="33">
        <v>306968</v>
      </c>
      <c r="D26" s="33">
        <f t="shared" si="2"/>
        <v>658987</v>
      </c>
      <c r="E26" s="33">
        <v>438048</v>
      </c>
      <c r="F26" s="33">
        <v>150051</v>
      </c>
      <c r="G26" s="33">
        <v>70888</v>
      </c>
      <c r="H26" s="35">
        <f t="shared" si="1"/>
        <v>22.77</v>
      </c>
      <c r="I26" s="35">
        <f t="shared" si="3"/>
        <v>10.76</v>
      </c>
      <c r="J26" s="33">
        <v>1436628</v>
      </c>
      <c r="K26" s="35">
        <f t="shared" si="0"/>
        <v>45.87</v>
      </c>
      <c r="L26" s="33">
        <v>48994939</v>
      </c>
      <c r="M26" s="33">
        <v>44243371</v>
      </c>
      <c r="N26" s="35">
        <v>90.3</v>
      </c>
      <c r="O26" s="33">
        <v>159609.27297307862</v>
      </c>
      <c r="P26" s="33">
        <v>74348.870775903008</v>
      </c>
      <c r="Q26" s="33">
        <v>67138.458653964335</v>
      </c>
      <c r="R26" s="33">
        <v>9503469</v>
      </c>
      <c r="S26" s="33" t="s">
        <v>55</v>
      </c>
    </row>
    <row r="27" spans="1:19" ht="19.5" customHeight="1">
      <c r="A27" s="33" t="s">
        <v>60</v>
      </c>
      <c r="B27" s="37" t="s">
        <v>62</v>
      </c>
      <c r="C27" s="33">
        <v>310945</v>
      </c>
      <c r="D27" s="33">
        <v>658123</v>
      </c>
      <c r="E27" s="33">
        <v>436466</v>
      </c>
      <c r="F27" s="33">
        <v>144058</v>
      </c>
      <c r="G27" s="33">
        <v>77599</v>
      </c>
      <c r="H27" s="35">
        <v>21.89</v>
      </c>
      <c r="I27" s="35">
        <v>11.79</v>
      </c>
      <c r="J27" s="33">
        <v>1436657</v>
      </c>
      <c r="K27" s="35">
        <v>45.81</v>
      </c>
      <c r="L27" s="33">
        <v>49592794</v>
      </c>
      <c r="M27" s="33">
        <v>44715795</v>
      </c>
      <c r="N27" s="35">
        <v>90.17</v>
      </c>
      <c r="O27" s="33">
        <v>159491</v>
      </c>
      <c r="P27" s="33">
        <v>75355</v>
      </c>
      <c r="Q27" s="33">
        <v>67944</v>
      </c>
      <c r="R27" s="33">
        <v>8203868</v>
      </c>
      <c r="S27" s="33" t="s">
        <v>60</v>
      </c>
    </row>
    <row r="28" spans="1:19" ht="19.5" customHeight="1">
      <c r="A28" s="33" t="s">
        <v>63</v>
      </c>
      <c r="B28" s="37" t="s">
        <v>61</v>
      </c>
      <c r="C28" s="33">
        <v>313771</v>
      </c>
      <c r="D28" s="33">
        <v>651214</v>
      </c>
      <c r="E28" s="33">
        <v>428081</v>
      </c>
      <c r="F28" s="33">
        <v>138037</v>
      </c>
      <c r="G28" s="33">
        <v>85096</v>
      </c>
      <c r="H28" s="35">
        <f>ROUND(F28/D28*100,2)</f>
        <v>21.2</v>
      </c>
      <c r="I28" s="35">
        <f t="shared" ref="I28:I33" si="4">ROUND(G28/D28*100,2)</f>
        <v>13.07</v>
      </c>
      <c r="J28" s="33">
        <v>1423412</v>
      </c>
      <c r="K28" s="35">
        <f>ROUND(D28/J28*100,2)</f>
        <v>45.75</v>
      </c>
      <c r="L28" s="38">
        <v>49148603</v>
      </c>
      <c r="M28" s="38">
        <v>44343943</v>
      </c>
      <c r="N28" s="39">
        <v>90.22</v>
      </c>
      <c r="O28" s="38">
        <v>156638</v>
      </c>
      <c r="P28" s="38">
        <v>75472</v>
      </c>
      <c r="Q28" s="38">
        <v>68094</v>
      </c>
      <c r="R28" s="33">
        <v>6538228</v>
      </c>
      <c r="S28" s="33" t="s">
        <v>63</v>
      </c>
    </row>
    <row r="29" spans="1:19" ht="19.5" customHeight="1">
      <c r="A29" s="33" t="s">
        <v>64</v>
      </c>
      <c r="B29" s="37" t="s">
        <v>61</v>
      </c>
      <c r="C29" s="33">
        <v>313203</v>
      </c>
      <c r="D29" s="33">
        <v>636590</v>
      </c>
      <c r="E29" s="33">
        <v>413431</v>
      </c>
      <c r="F29" s="33">
        <v>132642</v>
      </c>
      <c r="G29" s="33">
        <v>90517</v>
      </c>
      <c r="H29" s="35">
        <f>ROUND(F29/D29*100,2)</f>
        <v>20.84</v>
      </c>
      <c r="I29" s="35">
        <f t="shared" si="4"/>
        <v>14.22</v>
      </c>
      <c r="J29" s="33">
        <v>1408589</v>
      </c>
      <c r="K29" s="35">
        <f t="shared" si="0"/>
        <v>45.19</v>
      </c>
      <c r="L29" s="38">
        <v>49922144</v>
      </c>
      <c r="M29" s="38">
        <v>44954936</v>
      </c>
      <c r="N29" s="39">
        <f t="shared" ref="N29:N34" si="5">ROUND(M29/L29*100,2)</f>
        <v>90.05</v>
      </c>
      <c r="O29" s="38">
        <f t="shared" ref="O29:O34" si="6">ROUND(L29/C29*1000,0)</f>
        <v>159392</v>
      </c>
      <c r="P29" s="38">
        <f t="shared" ref="P29:P34" si="7">ROUND(L29/D29*1000,0)</f>
        <v>78421</v>
      </c>
      <c r="Q29" s="38">
        <f t="shared" ref="Q29:Q34" si="8">ROUND(M29/D29*1000,0)</f>
        <v>70618</v>
      </c>
      <c r="R29" s="33">
        <v>4766402</v>
      </c>
      <c r="S29" s="33" t="s">
        <v>64</v>
      </c>
    </row>
    <row r="30" spans="1:19" ht="19.5" customHeight="1">
      <c r="A30" s="33" t="s">
        <v>65</v>
      </c>
      <c r="B30" s="37" t="s">
        <v>61</v>
      </c>
      <c r="C30" s="33">
        <v>260315</v>
      </c>
      <c r="D30" s="33">
        <v>487364</v>
      </c>
      <c r="E30" s="33">
        <v>460952</v>
      </c>
      <c r="F30" s="48" t="s">
        <v>66</v>
      </c>
      <c r="G30" s="33">
        <v>26412</v>
      </c>
      <c r="H30" s="49" t="s">
        <v>66</v>
      </c>
      <c r="I30" s="35">
        <f t="shared" si="4"/>
        <v>5.42</v>
      </c>
      <c r="J30" s="33">
        <v>1394806</v>
      </c>
      <c r="K30" s="35">
        <f t="shared" ref="K30:K35" si="9">ROUND(D30/J30*100,2)</f>
        <v>34.94</v>
      </c>
      <c r="L30" s="38">
        <v>43145208</v>
      </c>
      <c r="M30" s="38">
        <v>38100616</v>
      </c>
      <c r="N30" s="39">
        <f t="shared" si="5"/>
        <v>88.31</v>
      </c>
      <c r="O30" s="38">
        <f t="shared" si="6"/>
        <v>165742</v>
      </c>
      <c r="P30" s="38">
        <f t="shared" si="7"/>
        <v>88528</v>
      </c>
      <c r="Q30" s="38">
        <f t="shared" si="8"/>
        <v>78177</v>
      </c>
      <c r="R30" s="33">
        <v>4188983</v>
      </c>
      <c r="S30" s="33" t="s">
        <v>65</v>
      </c>
    </row>
    <row r="31" spans="1:19" ht="19.5" customHeight="1">
      <c r="A31" s="33" t="s">
        <v>67</v>
      </c>
      <c r="B31" s="37" t="s">
        <v>62</v>
      </c>
      <c r="C31" s="33">
        <v>253934</v>
      </c>
      <c r="D31" s="33">
        <v>477036</v>
      </c>
      <c r="E31" s="33">
        <v>454922</v>
      </c>
      <c r="F31" s="48" t="s">
        <v>68</v>
      </c>
      <c r="G31" s="33">
        <v>22114</v>
      </c>
      <c r="H31" s="49" t="s">
        <v>68</v>
      </c>
      <c r="I31" s="35">
        <f t="shared" si="4"/>
        <v>4.6399999999999997</v>
      </c>
      <c r="J31" s="33">
        <v>1382517</v>
      </c>
      <c r="K31" s="35">
        <f t="shared" si="9"/>
        <v>34.5</v>
      </c>
      <c r="L31" s="38">
        <v>41417797</v>
      </c>
      <c r="M31" s="38">
        <v>36315781</v>
      </c>
      <c r="N31" s="39">
        <f t="shared" si="5"/>
        <v>87.68</v>
      </c>
      <c r="O31" s="38">
        <f t="shared" si="6"/>
        <v>163105</v>
      </c>
      <c r="P31" s="38">
        <f t="shared" si="7"/>
        <v>86823</v>
      </c>
      <c r="Q31" s="38">
        <f t="shared" si="8"/>
        <v>76128</v>
      </c>
      <c r="R31" s="33">
        <v>4212994</v>
      </c>
      <c r="S31" s="33" t="s">
        <v>67</v>
      </c>
    </row>
    <row r="32" spans="1:19" ht="19.5" customHeight="1">
      <c r="A32" s="33" t="s">
        <v>70</v>
      </c>
      <c r="B32" s="37" t="s">
        <v>62</v>
      </c>
      <c r="C32" s="33">
        <v>251305</v>
      </c>
      <c r="D32" s="33">
        <v>465708</v>
      </c>
      <c r="E32" s="33">
        <v>442037</v>
      </c>
      <c r="F32" s="48" t="s">
        <v>71</v>
      </c>
      <c r="G32" s="33">
        <v>23671</v>
      </c>
      <c r="H32" s="49" t="s">
        <v>71</v>
      </c>
      <c r="I32" s="35">
        <f t="shared" si="4"/>
        <v>5.08</v>
      </c>
      <c r="J32" s="33">
        <v>1373339</v>
      </c>
      <c r="K32" s="35">
        <f t="shared" si="9"/>
        <v>33.909999999999997</v>
      </c>
      <c r="L32" s="38">
        <v>39838378</v>
      </c>
      <c r="M32" s="38">
        <v>34988865</v>
      </c>
      <c r="N32" s="39">
        <f t="shared" si="5"/>
        <v>87.83</v>
      </c>
      <c r="O32" s="38">
        <f t="shared" si="6"/>
        <v>158526</v>
      </c>
      <c r="P32" s="38">
        <f t="shared" si="7"/>
        <v>85544</v>
      </c>
      <c r="Q32" s="38">
        <f t="shared" si="8"/>
        <v>75130</v>
      </c>
      <c r="R32" s="33">
        <v>5639839</v>
      </c>
      <c r="S32" s="33" t="s">
        <v>70</v>
      </c>
    </row>
    <row r="33" spans="1:19" ht="19.5" customHeight="1">
      <c r="A33" s="33" t="s">
        <v>72</v>
      </c>
      <c r="B33" s="37" t="s">
        <v>62</v>
      </c>
      <c r="C33" s="33">
        <v>248746</v>
      </c>
      <c r="D33" s="33">
        <f>E33+G33</f>
        <v>455484</v>
      </c>
      <c r="E33" s="33">
        <v>428962</v>
      </c>
      <c r="F33" s="48" t="s">
        <v>73</v>
      </c>
      <c r="G33" s="33">
        <v>26522</v>
      </c>
      <c r="H33" s="49" t="s">
        <v>73</v>
      </c>
      <c r="I33" s="35">
        <f t="shared" si="4"/>
        <v>5.82</v>
      </c>
      <c r="J33" s="33">
        <v>1363038</v>
      </c>
      <c r="K33" s="35">
        <f t="shared" si="9"/>
        <v>33.42</v>
      </c>
      <c r="L33" s="38">
        <v>39556494</v>
      </c>
      <c r="M33" s="38">
        <v>34964430</v>
      </c>
      <c r="N33" s="39">
        <f t="shared" si="5"/>
        <v>88.39</v>
      </c>
      <c r="O33" s="38">
        <f t="shared" si="6"/>
        <v>159024</v>
      </c>
      <c r="P33" s="38">
        <f t="shared" si="7"/>
        <v>86845</v>
      </c>
      <c r="Q33" s="38">
        <f t="shared" si="8"/>
        <v>76763</v>
      </c>
      <c r="R33" s="33">
        <v>5882689</v>
      </c>
      <c r="S33" s="33" t="s">
        <v>72</v>
      </c>
    </row>
    <row r="34" spans="1:19" s="50" customFormat="1" ht="19.5" customHeight="1">
      <c r="A34" s="33" t="s">
        <v>75</v>
      </c>
      <c r="B34" s="37" t="s">
        <v>61</v>
      </c>
      <c r="C34" s="33">
        <v>244695</v>
      </c>
      <c r="D34" s="33">
        <f>E34+G34</f>
        <v>441427</v>
      </c>
      <c r="E34" s="33">
        <v>415135</v>
      </c>
      <c r="F34" s="48" t="s">
        <v>66</v>
      </c>
      <c r="G34" s="33">
        <v>26292</v>
      </c>
      <c r="H34" s="49" t="s">
        <v>66</v>
      </c>
      <c r="I34" s="35">
        <f>ROUND(G34/D34*100,2)</f>
        <v>5.96</v>
      </c>
      <c r="J34" s="33">
        <v>1349969</v>
      </c>
      <c r="K34" s="35">
        <f t="shared" si="9"/>
        <v>32.700000000000003</v>
      </c>
      <c r="L34" s="38">
        <v>38586393</v>
      </c>
      <c r="M34" s="38">
        <v>34259259</v>
      </c>
      <c r="N34" s="39">
        <f t="shared" si="5"/>
        <v>88.79</v>
      </c>
      <c r="O34" s="38">
        <f t="shared" si="6"/>
        <v>157692</v>
      </c>
      <c r="P34" s="38">
        <f t="shared" si="7"/>
        <v>87413</v>
      </c>
      <c r="Q34" s="38">
        <f t="shared" si="8"/>
        <v>77610</v>
      </c>
      <c r="R34" s="33">
        <v>5579484</v>
      </c>
      <c r="S34" s="33" t="s">
        <v>75</v>
      </c>
    </row>
    <row r="35" spans="1:19" s="50" customFormat="1" ht="19.5" customHeight="1">
      <c r="A35" s="33" t="s">
        <v>76</v>
      </c>
      <c r="B35" s="37" t="s">
        <v>61</v>
      </c>
      <c r="C35" s="33">
        <v>239743</v>
      </c>
      <c r="D35" s="33">
        <f>E35+G35</f>
        <v>425503</v>
      </c>
      <c r="E35" s="33">
        <v>400408</v>
      </c>
      <c r="F35" s="48" t="s">
        <v>66</v>
      </c>
      <c r="G35" s="33">
        <v>25095</v>
      </c>
      <c r="H35" s="49" t="s">
        <v>66</v>
      </c>
      <c r="I35" s="35">
        <f>ROUND(G35/D35*100,2)</f>
        <v>5.9</v>
      </c>
      <c r="J35" s="33">
        <v>1336206</v>
      </c>
      <c r="K35" s="35">
        <f t="shared" si="9"/>
        <v>31.84</v>
      </c>
      <c r="L35" s="38">
        <v>39299064</v>
      </c>
      <c r="M35" s="38">
        <v>34949443</v>
      </c>
      <c r="N35" s="39">
        <f t="shared" ref="N35" si="10">ROUND(M35/L35*100,2)</f>
        <v>88.93</v>
      </c>
      <c r="O35" s="38">
        <f t="shared" ref="O35" si="11">ROUND(L35/C35*1000,0)</f>
        <v>163922</v>
      </c>
      <c r="P35" s="38">
        <f t="shared" ref="P35" si="12">ROUND(L35/D35*1000,0)</f>
        <v>92359</v>
      </c>
      <c r="Q35" s="38">
        <f t="shared" ref="Q35" si="13">ROUND(M35/D35*1000,0)</f>
        <v>82137</v>
      </c>
      <c r="R35" s="33">
        <v>5299431</v>
      </c>
      <c r="S35" s="33" t="s">
        <v>76</v>
      </c>
    </row>
    <row r="36" spans="1:19" s="50" customFormat="1" ht="19.5" customHeight="1">
      <c r="A36" s="33" t="s">
        <v>77</v>
      </c>
      <c r="B36" s="37" t="s">
        <v>61</v>
      </c>
      <c r="C36" s="33">
        <v>233594</v>
      </c>
      <c r="D36" s="33">
        <v>406955</v>
      </c>
      <c r="E36" s="33">
        <v>385338</v>
      </c>
      <c r="F36" s="48" t="s">
        <v>66</v>
      </c>
      <c r="G36" s="33">
        <v>21617</v>
      </c>
      <c r="H36" s="49" t="s">
        <v>66</v>
      </c>
      <c r="I36" s="35">
        <f>ROUND(G36/D36*100,2)</f>
        <v>5.31</v>
      </c>
      <c r="J36" s="38">
        <v>1321895</v>
      </c>
      <c r="K36" s="35">
        <f t="shared" ref="K36" si="14">ROUND(D36/J36*100,2)</f>
        <v>30.79</v>
      </c>
      <c r="L36" s="38">
        <v>36976266</v>
      </c>
      <c r="M36" s="38">
        <v>32979651</v>
      </c>
      <c r="N36" s="39">
        <f>ROUND(M36/L36*100,2)</f>
        <v>89.19</v>
      </c>
      <c r="O36" s="38">
        <f t="shared" ref="O36" si="15">ROUND(L36/C36*1000,0)</f>
        <v>158293</v>
      </c>
      <c r="P36" s="38">
        <f t="shared" ref="P36" si="16">ROUND(L36/D36*1000,0)</f>
        <v>90861</v>
      </c>
      <c r="Q36" s="38">
        <f t="shared" ref="Q36" si="17">ROUND(M36/D36*1000,0)</f>
        <v>81040</v>
      </c>
      <c r="R36" s="33">
        <v>5193528</v>
      </c>
      <c r="S36" s="33" t="s">
        <v>77</v>
      </c>
    </row>
    <row r="37" spans="1:19" s="50" customFormat="1" ht="19.5" customHeight="1">
      <c r="A37" s="33" t="s">
        <v>78</v>
      </c>
      <c r="B37" s="37" t="s">
        <v>61</v>
      </c>
      <c r="C37" s="33">
        <v>226734</v>
      </c>
      <c r="D37" s="33">
        <v>387755</v>
      </c>
      <c r="E37" s="33">
        <v>371156</v>
      </c>
      <c r="F37" s="48" t="s">
        <v>79</v>
      </c>
      <c r="G37" s="33">
        <v>16599</v>
      </c>
      <c r="H37" s="49" t="s">
        <v>66</v>
      </c>
      <c r="I37" s="35">
        <f>ROUND(G37/D37*100,2)</f>
        <v>4.28</v>
      </c>
      <c r="J37" s="38">
        <v>1308649</v>
      </c>
      <c r="K37" s="35">
        <f t="shared" ref="K37" si="18">ROUND(D37/J37*100,2)</f>
        <v>29.63</v>
      </c>
      <c r="L37" s="38">
        <v>34559628</v>
      </c>
      <c r="M37" s="38">
        <v>31051266</v>
      </c>
      <c r="N37" s="39">
        <f>ROUND(M37/L37*100,2)</f>
        <v>89.85</v>
      </c>
      <c r="O37" s="38">
        <f t="shared" ref="O37" si="19">ROUND(L37/C37*1000,0)</f>
        <v>152424</v>
      </c>
      <c r="P37" s="38">
        <f t="shared" ref="P37" si="20">ROUND(L37/D37*1000,0)</f>
        <v>89127</v>
      </c>
      <c r="Q37" s="38">
        <f t="shared" ref="Q37" si="21">ROUND(M37/D37*1000,0)</f>
        <v>80080</v>
      </c>
      <c r="R37" s="33">
        <v>4576906</v>
      </c>
      <c r="S37" s="33" t="s">
        <v>78</v>
      </c>
    </row>
    <row r="38" spans="1:19" s="50" customFormat="1" ht="19.5" customHeight="1">
      <c r="A38" s="33" t="s">
        <v>80</v>
      </c>
      <c r="B38" s="37" t="s">
        <v>61</v>
      </c>
      <c r="C38" s="33">
        <v>218171</v>
      </c>
      <c r="D38" s="33">
        <v>365564</v>
      </c>
      <c r="E38" s="33">
        <v>354631</v>
      </c>
      <c r="F38" s="48" t="s">
        <v>66</v>
      </c>
      <c r="G38" s="33">
        <v>10933</v>
      </c>
      <c r="H38" s="49" t="s">
        <v>66</v>
      </c>
      <c r="I38" s="35">
        <f>ROUND(G38/D38*100,2)</f>
        <v>2.99</v>
      </c>
      <c r="J38" s="38">
        <v>1293681</v>
      </c>
      <c r="K38" s="35">
        <f t="shared" ref="K38" si="22">ROUND(D38/J38*100,2)</f>
        <v>28.26</v>
      </c>
      <c r="L38" s="38">
        <v>34734781</v>
      </c>
      <c r="M38" s="38">
        <v>31651665</v>
      </c>
      <c r="N38" s="39">
        <f>ROUND(M38/L38*100,2)</f>
        <v>91.12</v>
      </c>
      <c r="O38" s="38">
        <f t="shared" ref="O38" si="23">ROUND(L38/C38*1000,0)</f>
        <v>159209</v>
      </c>
      <c r="P38" s="38">
        <f t="shared" ref="P38" si="24">ROUND(L38/D38*1000,0)</f>
        <v>95017</v>
      </c>
      <c r="Q38" s="38">
        <f t="shared" ref="Q38" si="25">ROUND(M38/D38*1000,0)</f>
        <v>86583</v>
      </c>
      <c r="R38" s="33">
        <v>5527209</v>
      </c>
      <c r="S38" s="33" t="s">
        <v>80</v>
      </c>
    </row>
    <row r="39" spans="1:19" ht="15" customHeight="1">
      <c r="A39" s="40" t="s">
        <v>53</v>
      </c>
    </row>
    <row r="40" spans="1:19" ht="15" customHeight="1">
      <c r="A40" s="40" t="s">
        <v>54</v>
      </c>
      <c r="M40" s="52"/>
      <c r="N40" s="53"/>
      <c r="O40" s="52"/>
      <c r="R40" s="51"/>
    </row>
    <row r="43" spans="1:19" ht="14.25">
      <c r="J43" s="44"/>
    </row>
  </sheetData>
  <phoneticPr fontId="2"/>
  <pageMargins left="0.59055118110236227" right="0.59055118110236227" top="0.39370078740157483" bottom="0.78740157480314965" header="0.51181102362204722" footer="0.51181102362204722"/>
  <pageSetup paperSize="9" scale="90" firstPageNumber="196" pageOrder="overThenDown" orientation="portrait" useFirstPageNumber="1"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付表１０</vt:lpstr>
      <vt:lpstr>付表１０!Print_Area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201op</cp:lastModifiedBy>
  <cp:lastPrinted>2019-03-19T00:29:26Z</cp:lastPrinted>
  <dcterms:created xsi:type="dcterms:W3CDTF">2006-01-12T07:10:01Z</dcterms:created>
  <dcterms:modified xsi:type="dcterms:W3CDTF">2019-03-27T07:28:24Z</dcterms:modified>
</cp:coreProperties>
</file>