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33.40.252\共有フォルダ\36介護保険Ｇ\か_介護保険事業費補助金\R7★\R7_介護テクノロジー定着支援事業\01_県\06_県交付要綱（発出用）\"/>
    </mc:Choice>
  </mc:AlternateContent>
  <xr:revisionPtr revIDLastSave="0" documentId="13_ncr:1_{08107E66-0229-46E2-95B4-A9D8824503AC}" xr6:coauthVersionLast="47" xr6:coauthVersionMax="47" xr10:uidLastSave="{00000000-0000-0000-0000-000000000000}"/>
  <bookViews>
    <workbookView xWindow="-120" yWindow="-120" windowWidth="20730" windowHeight="11160" activeTab="2" xr2:uid="{16458BD7-6DF5-41B7-96CE-1561BC3DEE6A}"/>
  </bookViews>
  <sheets>
    <sheet name="別紙５(1)（介護テクノロジー）" sheetId="8" r:id="rId1"/>
    <sheet name="別紙５(２)（介護ソフト）" sheetId="4" r:id="rId2"/>
    <sheet name="別紙５(3)（パッケージ型）" sheetId="10" r:id="rId3"/>
    <sheet name="別紙５(4)（業務改善支援）" sheetId="7" r:id="rId4"/>
  </sheets>
  <definedNames>
    <definedName name="_xlnm.Print_Area" localSheetId="0">'別紙５(1)（介護テクノロジー）'!$A$1:$V$38</definedName>
    <definedName name="_xlnm.Print_Area" localSheetId="1">'別紙５(２)（介護ソフト）'!$A$1:$V$37</definedName>
    <definedName name="_xlnm.Print_Area" localSheetId="2">'別紙５(3)（パッケージ型）'!$A$1:$O$25</definedName>
    <definedName name="_xlnm.Print_Area" localSheetId="3">'別紙５(4)（業務改善支援）'!$A$1:$I$21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0" l="1"/>
  <c r="E15" i="10"/>
  <c r="E14" i="10"/>
  <c r="E13" i="10"/>
  <c r="E13" i="7"/>
  <c r="E12" i="7"/>
  <c r="E11" i="7"/>
  <c r="I16" i="10"/>
  <c r="I15" i="10"/>
  <c r="I14" i="10"/>
  <c r="I13" i="10"/>
  <c r="U12" i="4"/>
  <c r="E26" i="8"/>
  <c r="E25" i="8"/>
  <c r="E24" i="8"/>
  <c r="E23" i="8"/>
  <c r="P15" i="8"/>
  <c r="P14" i="8"/>
  <c r="P13" i="8"/>
  <c r="P12" i="8"/>
  <c r="L15" i="8"/>
  <c r="L14" i="8"/>
  <c r="L13" i="8"/>
  <c r="L12" i="8"/>
  <c r="E15" i="8"/>
  <c r="E14" i="8"/>
  <c r="E13" i="8"/>
  <c r="E12" i="8"/>
  <c r="P26" i="4"/>
  <c r="P25" i="4"/>
  <c r="P24" i="4"/>
  <c r="P23" i="4"/>
  <c r="L26" i="4"/>
  <c r="L25" i="4"/>
  <c r="L24" i="4"/>
  <c r="L23" i="4"/>
  <c r="E26" i="4"/>
  <c r="E25" i="4"/>
  <c r="E24" i="4"/>
  <c r="E23" i="4"/>
  <c r="E15" i="4"/>
  <c r="E14" i="4"/>
  <c r="E13" i="4"/>
  <c r="E12" i="4"/>
  <c r="P15" i="4"/>
  <c r="P14" i="4"/>
  <c r="P13" i="4"/>
  <c r="P12" i="4"/>
  <c r="L15" i="4"/>
  <c r="L14" i="4"/>
  <c r="L13" i="4"/>
  <c r="L12" i="4"/>
  <c r="E17" i="10" l="1"/>
  <c r="E18" i="10" s="1"/>
  <c r="N17" i="10" s="1"/>
  <c r="H17" i="10"/>
  <c r="L16" i="10"/>
  <c r="L15" i="10"/>
  <c r="L14" i="10"/>
  <c r="M14" i="10" s="1"/>
  <c r="L13" i="10"/>
  <c r="D17" i="10"/>
  <c r="C17" i="10"/>
  <c r="O27" i="4"/>
  <c r="K27" i="4"/>
  <c r="D27" i="4"/>
  <c r="C27" i="4"/>
  <c r="S26" i="4"/>
  <c r="T26" i="4" s="1"/>
  <c r="M26" i="4"/>
  <c r="S25" i="4"/>
  <c r="M25" i="4"/>
  <c r="I25" i="4"/>
  <c r="S24" i="4"/>
  <c r="T24" i="4" s="1"/>
  <c r="M24" i="4"/>
  <c r="I24" i="4"/>
  <c r="S23" i="4"/>
  <c r="T23" i="4"/>
  <c r="M23" i="4"/>
  <c r="T27" i="8"/>
  <c r="D27" i="8"/>
  <c r="C27" i="8"/>
  <c r="H26" i="8"/>
  <c r="H25" i="8"/>
  <c r="H24" i="8"/>
  <c r="H23" i="8"/>
  <c r="O16" i="8"/>
  <c r="K16" i="8"/>
  <c r="D16" i="8"/>
  <c r="C16" i="8"/>
  <c r="S15" i="8"/>
  <c r="M15" i="8"/>
  <c r="H15" i="8"/>
  <c r="S14" i="8"/>
  <c r="M14" i="8"/>
  <c r="H14" i="8"/>
  <c r="S13" i="8"/>
  <c r="M13" i="8"/>
  <c r="H13" i="8"/>
  <c r="S12" i="8"/>
  <c r="M12" i="8"/>
  <c r="H12" i="8"/>
  <c r="I11" i="7"/>
  <c r="I12" i="7"/>
  <c r="D14" i="7"/>
  <c r="C14" i="7"/>
  <c r="I13" i="7"/>
  <c r="O16" i="4"/>
  <c r="K16" i="4"/>
  <c r="M15" i="4"/>
  <c r="M14" i="4"/>
  <c r="M13" i="4"/>
  <c r="M12" i="4"/>
  <c r="C16" i="4"/>
  <c r="D16" i="4"/>
  <c r="S16" i="8" l="1"/>
  <c r="T14" i="8"/>
  <c r="M16" i="10"/>
  <c r="M15" i="10"/>
  <c r="L17" i="10"/>
  <c r="M13" i="10"/>
  <c r="U24" i="4"/>
  <c r="V24" i="4" s="1"/>
  <c r="I24" i="8"/>
  <c r="U24" i="8" s="1"/>
  <c r="I13" i="8"/>
  <c r="I14" i="8"/>
  <c r="T12" i="8"/>
  <c r="T13" i="8"/>
  <c r="T15" i="8"/>
  <c r="T16" i="8" s="1"/>
  <c r="I25" i="8"/>
  <c r="U25" i="8" s="1"/>
  <c r="I26" i="8"/>
  <c r="U26" i="8" s="1"/>
  <c r="I15" i="8"/>
  <c r="H27" i="8"/>
  <c r="S27" i="4"/>
  <c r="I26" i="4"/>
  <c r="U26" i="4" s="1"/>
  <c r="V26" i="4" s="1"/>
  <c r="T25" i="4"/>
  <c r="U25" i="4" s="1"/>
  <c r="V25" i="4" s="1"/>
  <c r="M27" i="4"/>
  <c r="H27" i="4"/>
  <c r="I23" i="4"/>
  <c r="M16" i="8"/>
  <c r="I12" i="8"/>
  <c r="H16" i="8"/>
  <c r="I23" i="8"/>
  <c r="I14" i="7"/>
  <c r="I17" i="7" s="1"/>
  <c r="E14" i="7"/>
  <c r="M16" i="4"/>
  <c r="S15" i="4"/>
  <c r="S14" i="4"/>
  <c r="S13" i="4"/>
  <c r="S12" i="4"/>
  <c r="N19" i="10" l="1"/>
  <c r="U13" i="8"/>
  <c r="V13" i="8" s="1"/>
  <c r="U14" i="8"/>
  <c r="V14" i="8" s="1"/>
  <c r="U15" i="8"/>
  <c r="V15" i="8" s="1"/>
  <c r="M17" i="10"/>
  <c r="T27" i="4"/>
  <c r="U23" i="4"/>
  <c r="I27" i="4"/>
  <c r="I12" i="4"/>
  <c r="I27" i="8"/>
  <c r="U23" i="8"/>
  <c r="U27" i="8" s="1"/>
  <c r="U12" i="8"/>
  <c r="I16" i="8"/>
  <c r="S16" i="4"/>
  <c r="T15" i="4"/>
  <c r="T12" i="4"/>
  <c r="T14" i="4"/>
  <c r="T13" i="4"/>
  <c r="H16" i="4"/>
  <c r="I13" i="4"/>
  <c r="I14" i="4"/>
  <c r="I15" i="4"/>
  <c r="U27" i="4" l="1"/>
  <c r="V23" i="4"/>
  <c r="V27" i="4" s="1"/>
  <c r="U13" i="4"/>
  <c r="V13" i="4" s="1"/>
  <c r="U15" i="4"/>
  <c r="V15" i="4" s="1"/>
  <c r="U14" i="4"/>
  <c r="V14" i="4" s="1"/>
  <c r="U16" i="8"/>
  <c r="V12" i="8"/>
  <c r="V16" i="8" s="1"/>
  <c r="V30" i="8" s="1"/>
  <c r="V12" i="4"/>
  <c r="T16" i="4"/>
  <c r="I16" i="4"/>
  <c r="V16" i="4" l="1"/>
  <c r="V30" i="4" s="1"/>
  <c r="U16" i="4"/>
</calcChain>
</file>

<file path=xl/sharedStrings.xml><?xml version="1.0" encoding="utf-8"?>
<sst xmlns="http://schemas.openxmlformats.org/spreadsheetml/2006/main" count="287" uniqueCount="90">
  <si>
    <t>法人名</t>
    <rPh sb="0" eb="2">
      <t>ホウジン</t>
    </rPh>
    <rPh sb="2" eb="3">
      <t>メイ</t>
    </rPh>
    <phoneticPr fontId="1"/>
  </si>
  <si>
    <t>総事業費</t>
    <rPh sb="0" eb="1">
      <t>ソウ</t>
    </rPh>
    <rPh sb="1" eb="4">
      <t>ジギョウヒ</t>
    </rPh>
    <phoneticPr fontId="1"/>
  </si>
  <si>
    <t>補助所要額</t>
    <rPh sb="0" eb="2">
      <t>ホジョ</t>
    </rPh>
    <rPh sb="2" eb="5">
      <t>ショヨウガク</t>
    </rPh>
    <phoneticPr fontId="1"/>
  </si>
  <si>
    <t>A</t>
    <phoneticPr fontId="1"/>
  </si>
  <si>
    <t>B</t>
    <phoneticPr fontId="1"/>
  </si>
  <si>
    <t>D</t>
    <phoneticPr fontId="1"/>
  </si>
  <si>
    <t>E</t>
    <phoneticPr fontId="1"/>
  </si>
  <si>
    <t>（単位：円）</t>
    <rPh sb="1" eb="3">
      <t>タンイ</t>
    </rPh>
    <rPh sb="4" eb="5">
      <t>エン</t>
    </rPh>
    <phoneticPr fontId="1"/>
  </si>
  <si>
    <t>事業所名</t>
    <rPh sb="0" eb="2">
      <t>ジギョウ</t>
    </rPh>
    <rPh sb="2" eb="3">
      <t>ショ</t>
    </rPh>
    <rPh sb="3" eb="4">
      <t>メイ</t>
    </rPh>
    <phoneticPr fontId="1"/>
  </si>
  <si>
    <t>事業区分</t>
    <rPh sb="0" eb="2">
      <t>ジギョウ</t>
    </rPh>
    <rPh sb="2" eb="4">
      <t>クブン</t>
    </rPh>
    <phoneticPr fontId="1"/>
  </si>
  <si>
    <t>補助基準額</t>
    <rPh sb="0" eb="2">
      <t>ホジョ</t>
    </rPh>
    <rPh sb="2" eb="4">
      <t>キジュン</t>
    </rPh>
    <rPh sb="4" eb="5">
      <t>ガク</t>
    </rPh>
    <phoneticPr fontId="1"/>
  </si>
  <si>
    <t>（注）</t>
    <rPh sb="1" eb="2">
      <t>チュウ</t>
    </rPh>
    <phoneticPr fontId="1"/>
  </si>
  <si>
    <t>導入機器名等</t>
    <rPh sb="0" eb="2">
      <t>ドウニュウ</t>
    </rPh>
    <rPh sb="2" eb="4">
      <t>キキ</t>
    </rPh>
    <rPh sb="4" eb="5">
      <t>メイ</t>
    </rPh>
    <rPh sb="5" eb="6">
      <t>トウ</t>
    </rPh>
    <phoneticPr fontId="1"/>
  </si>
  <si>
    <t>１　A欄は本事業に要する全ての経費の見込み合計額を記入すること。</t>
    <rPh sb="3" eb="4">
      <t>ラン</t>
    </rPh>
    <rPh sb="5" eb="6">
      <t>ホン</t>
    </rPh>
    <rPh sb="6" eb="8">
      <t>ジギョウ</t>
    </rPh>
    <rPh sb="9" eb="10">
      <t>ヨウ</t>
    </rPh>
    <rPh sb="12" eb="13">
      <t>スベ</t>
    </rPh>
    <rPh sb="15" eb="17">
      <t>ケイヒ</t>
    </rPh>
    <rPh sb="18" eb="20">
      <t>ミコ</t>
    </rPh>
    <rPh sb="21" eb="24">
      <t>ゴウケイガク</t>
    </rPh>
    <rPh sb="25" eb="27">
      <t>キニュウ</t>
    </rPh>
    <phoneticPr fontId="1"/>
  </si>
  <si>
    <t>C</t>
    <phoneticPr fontId="1"/>
  </si>
  <si>
    <t>補助対象経費の
支出予定額</t>
    <rPh sb="0" eb="2">
      <t>ホジョ</t>
    </rPh>
    <rPh sb="2" eb="4">
      <t>タイショウ</t>
    </rPh>
    <rPh sb="4" eb="6">
      <t>ケイヒ</t>
    </rPh>
    <rPh sb="8" eb="10">
      <t>シシュツ</t>
    </rPh>
    <rPh sb="10" eb="13">
      <t>ヨテイガク</t>
    </rPh>
    <phoneticPr fontId="1"/>
  </si>
  <si>
    <t>２　B欄は別表に定める「補助対象経費」について、算出した支出予定額を記入すること。</t>
    <rPh sb="3" eb="4">
      <t>ラン</t>
    </rPh>
    <rPh sb="5" eb="7">
      <t>ベッピョウ</t>
    </rPh>
    <rPh sb="8" eb="9">
      <t>サダ</t>
    </rPh>
    <rPh sb="12" eb="14">
      <t>ホジョ</t>
    </rPh>
    <rPh sb="14" eb="16">
      <t>タイショウ</t>
    </rPh>
    <rPh sb="16" eb="18">
      <t>ケイヒ</t>
    </rPh>
    <rPh sb="24" eb="26">
      <t>サンシュツ</t>
    </rPh>
    <rPh sb="28" eb="30">
      <t>シシュツ</t>
    </rPh>
    <rPh sb="30" eb="33">
      <t>ヨテイガク</t>
    </rPh>
    <rPh sb="34" eb="36">
      <t>キニュウ</t>
    </rPh>
    <phoneticPr fontId="1"/>
  </si>
  <si>
    <t>３　C欄はB欄の額に申請する補助率を乗じて得た額を記入すること。（1,000円未満は切り捨てること。）</t>
    <rPh sb="3" eb="4">
      <t>ラン</t>
    </rPh>
    <rPh sb="6" eb="7">
      <t>ラン</t>
    </rPh>
    <rPh sb="8" eb="9">
      <t>ガク</t>
    </rPh>
    <rPh sb="10" eb="12">
      <t>シンセイ</t>
    </rPh>
    <rPh sb="14" eb="17">
      <t>ホジョリツ</t>
    </rPh>
    <rPh sb="18" eb="19">
      <t>ジョウ</t>
    </rPh>
    <rPh sb="21" eb="22">
      <t>エ</t>
    </rPh>
    <rPh sb="23" eb="24">
      <t>ガク</t>
    </rPh>
    <rPh sb="25" eb="27">
      <t>キニュウ</t>
    </rPh>
    <rPh sb="38" eb="39">
      <t>エン</t>
    </rPh>
    <rPh sb="39" eb="41">
      <t>ミマン</t>
    </rPh>
    <rPh sb="42" eb="43">
      <t>キ</t>
    </rPh>
    <rPh sb="44" eb="45">
      <t>ス</t>
    </rPh>
    <phoneticPr fontId="1"/>
  </si>
  <si>
    <t>４　D欄は次の金額を記載すること。</t>
    <rPh sb="3" eb="4">
      <t>ラン</t>
    </rPh>
    <rPh sb="5" eb="6">
      <t>ツギ</t>
    </rPh>
    <rPh sb="7" eb="9">
      <t>キンガク</t>
    </rPh>
    <rPh sb="10" eb="12">
      <t>キサイ</t>
    </rPh>
    <phoneticPr fontId="1"/>
  </si>
  <si>
    <t>青枠部分に記載してください。
提出は白黒印刷で構いません。</t>
    <rPh sb="0" eb="1">
      <t>アオ</t>
    </rPh>
    <rPh sb="1" eb="2">
      <t>ワク</t>
    </rPh>
    <rPh sb="2" eb="4">
      <t>ブブン</t>
    </rPh>
    <rPh sb="5" eb="7">
      <t>キサイ</t>
    </rPh>
    <rPh sb="15" eb="17">
      <t>テイシュツ</t>
    </rPh>
    <rPh sb="18" eb="20">
      <t>シロクロ</t>
    </rPh>
    <rPh sb="20" eb="22">
      <t>インサツ</t>
    </rPh>
    <rPh sb="23" eb="24">
      <t>カマ</t>
    </rPh>
    <phoneticPr fontId="1"/>
  </si>
  <si>
    <t>B欄の額に補助率（4/5）を乗じた額
（千円未満切捨）</t>
    <rPh sb="1" eb="2">
      <t>ラン</t>
    </rPh>
    <rPh sb="3" eb="4">
      <t>ガク</t>
    </rPh>
    <rPh sb="5" eb="8">
      <t>ホジョリツ</t>
    </rPh>
    <rPh sb="14" eb="15">
      <t>ジョウ</t>
    </rPh>
    <rPh sb="17" eb="18">
      <t>ガク</t>
    </rPh>
    <rPh sb="20" eb="22">
      <t>センエン</t>
    </rPh>
    <rPh sb="22" eb="24">
      <t>ミマン</t>
    </rPh>
    <rPh sb="24" eb="26">
      <t>キリス</t>
    </rPh>
    <phoneticPr fontId="1"/>
  </si>
  <si>
    <t>介護テクノロジーのパッケージ型導入支援</t>
    <rPh sb="0" eb="2">
      <t>カイゴ</t>
    </rPh>
    <rPh sb="14" eb="15">
      <t>ガタ</t>
    </rPh>
    <rPh sb="15" eb="17">
      <t>ドウニュウ</t>
    </rPh>
    <rPh sb="17" eb="19">
      <t>シエン</t>
    </rPh>
    <phoneticPr fontId="1"/>
  </si>
  <si>
    <t>C①（補助率4/5）</t>
    <rPh sb="3" eb="6">
      <t>ホジョリツ</t>
    </rPh>
    <phoneticPr fontId="1"/>
  </si>
  <si>
    <t>導入支援と一体的に行う業務改善支援</t>
    <rPh sb="0" eb="2">
      <t>ドウニュウ</t>
    </rPh>
    <rPh sb="2" eb="4">
      <t>シエン</t>
    </rPh>
    <rPh sb="5" eb="8">
      <t>イッタイテキ</t>
    </rPh>
    <rPh sb="9" eb="10">
      <t>オコナ</t>
    </rPh>
    <rPh sb="11" eb="13">
      <t>ギョウム</t>
    </rPh>
    <rPh sb="13" eb="15">
      <t>カイゼン</t>
    </rPh>
    <rPh sb="15" eb="17">
      <t>シエン</t>
    </rPh>
    <phoneticPr fontId="1"/>
  </si>
  <si>
    <t>48万円</t>
    <rPh sb="2" eb="4">
      <t>マンエン</t>
    </rPh>
    <phoneticPr fontId="1"/>
  </si>
  <si>
    <t>実施内容等</t>
    <rPh sb="0" eb="2">
      <t>ジッシ</t>
    </rPh>
    <rPh sb="2" eb="4">
      <t>ナイヨウ</t>
    </rPh>
    <rPh sb="4" eb="5">
      <t>トウ</t>
    </rPh>
    <phoneticPr fontId="1"/>
  </si>
  <si>
    <t>職員数</t>
    <rPh sb="0" eb="2">
      <t>ショクイン</t>
    </rPh>
    <rPh sb="2" eb="3">
      <t>スウ</t>
    </rPh>
    <phoneticPr fontId="1"/>
  </si>
  <si>
    <t>基準額</t>
    <rPh sb="0" eb="2">
      <t>キジュン</t>
    </rPh>
    <rPh sb="2" eb="3">
      <t>ガク</t>
    </rPh>
    <phoneticPr fontId="1"/>
  </si>
  <si>
    <t>1名以上10名以下</t>
    <rPh sb="1" eb="2">
      <t>メイ</t>
    </rPh>
    <rPh sb="2" eb="4">
      <t>イジョウ</t>
    </rPh>
    <rPh sb="6" eb="7">
      <t>メイ</t>
    </rPh>
    <rPh sb="7" eb="9">
      <t>イカ</t>
    </rPh>
    <phoneticPr fontId="1"/>
  </si>
  <si>
    <t>11名以上20名以下</t>
    <rPh sb="2" eb="3">
      <t>メイ</t>
    </rPh>
    <rPh sb="3" eb="5">
      <t>イジョウ</t>
    </rPh>
    <rPh sb="7" eb="8">
      <t>メイ</t>
    </rPh>
    <rPh sb="8" eb="10">
      <t>イカ</t>
    </rPh>
    <phoneticPr fontId="1"/>
  </si>
  <si>
    <t>21名以上30名以下</t>
    <rPh sb="2" eb="3">
      <t>メイ</t>
    </rPh>
    <rPh sb="3" eb="5">
      <t>イジョウ</t>
    </rPh>
    <rPh sb="7" eb="8">
      <t>メイ</t>
    </rPh>
    <rPh sb="8" eb="10">
      <t>イカ</t>
    </rPh>
    <phoneticPr fontId="1"/>
  </si>
  <si>
    <t>31名以上</t>
    <rPh sb="2" eb="3">
      <t>メイ</t>
    </rPh>
    <rPh sb="3" eb="5">
      <t>イジョウ</t>
    </rPh>
    <phoneticPr fontId="1"/>
  </si>
  <si>
    <t>補助単価
100万円又は30万円</t>
    <rPh sb="0" eb="2">
      <t>ホジョ</t>
    </rPh>
    <rPh sb="2" eb="4">
      <t>タンカ</t>
    </rPh>
    <rPh sb="8" eb="10">
      <t>マンエン</t>
    </rPh>
    <rPh sb="10" eb="11">
      <t>マタ</t>
    </rPh>
    <rPh sb="14" eb="16">
      <t>マンエン</t>
    </rPh>
    <phoneticPr fontId="1"/>
  </si>
  <si>
    <t>台数</t>
    <phoneticPr fontId="1"/>
  </si>
  <si>
    <t>補助基準額
補助単価×台数</t>
    <rPh sb="0" eb="2">
      <t>ホジョ</t>
    </rPh>
    <rPh sb="2" eb="4">
      <t>キジュン</t>
    </rPh>
    <rPh sb="4" eb="5">
      <t>ガク</t>
    </rPh>
    <rPh sb="6" eb="8">
      <t>ホジョ</t>
    </rPh>
    <rPh sb="8" eb="10">
      <t>タンカ</t>
    </rPh>
    <rPh sb="11" eb="13">
      <t>ダイスウ</t>
    </rPh>
    <phoneticPr fontId="1"/>
  </si>
  <si>
    <t>小計（カ）</t>
    <rPh sb="0" eb="2">
      <t>ショウケイ</t>
    </rPh>
    <phoneticPr fontId="1"/>
  </si>
  <si>
    <t>Bに補助率（4/5）を乗じた額
（千円未満切捨）</t>
    <rPh sb="7" eb="8">
      <t>ジョウ</t>
    </rPh>
    <rPh sb="10" eb="11">
      <t>ガク</t>
    </rPh>
    <rPh sb="13" eb="15">
      <t>センエン</t>
    </rPh>
    <rPh sb="15" eb="17">
      <t>ミマン</t>
    </rPh>
    <rPh sb="17" eb="19">
      <t>キリス</t>
    </rPh>
    <phoneticPr fontId="1"/>
  </si>
  <si>
    <t>小計</t>
    <rPh sb="0" eb="2">
      <t>ショウケイ</t>
    </rPh>
    <phoneticPr fontId="1"/>
  </si>
  <si>
    <t>補助単価</t>
    <rPh sb="0" eb="2">
      <t>ホジョ</t>
    </rPh>
    <rPh sb="2" eb="4">
      <t>タンカ</t>
    </rPh>
    <phoneticPr fontId="1"/>
  </si>
  <si>
    <t>F</t>
    <phoneticPr fontId="1"/>
  </si>
  <si>
    <t>G</t>
    <phoneticPr fontId="1"/>
  </si>
  <si>
    <t>H</t>
    <phoneticPr fontId="1"/>
  </si>
  <si>
    <t>情報端末（PC、タブレット等）に係る経費</t>
    <rPh sb="0" eb="2">
      <t>ジョウホウ</t>
    </rPh>
    <rPh sb="2" eb="4">
      <t>タンマツ</t>
    </rPh>
    <rPh sb="13" eb="14">
      <t>ナド</t>
    </rPh>
    <rPh sb="16" eb="17">
      <t>カカ</t>
    </rPh>
    <rPh sb="18" eb="20">
      <t>ケイヒ</t>
    </rPh>
    <phoneticPr fontId="1"/>
  </si>
  <si>
    <t>Fに補助率（4/5）を乗じた額
（千円未満切捨）</t>
    <rPh sb="7" eb="8">
      <t>ジョウ</t>
    </rPh>
    <rPh sb="10" eb="11">
      <t>ガク</t>
    </rPh>
    <rPh sb="13" eb="15">
      <t>センエン</t>
    </rPh>
    <rPh sb="15" eb="17">
      <t>ミマン</t>
    </rPh>
    <rPh sb="17" eb="19">
      <t>キリス</t>
    </rPh>
    <phoneticPr fontId="1"/>
  </si>
  <si>
    <t>J</t>
    <phoneticPr fontId="1"/>
  </si>
  <si>
    <t>K</t>
    <phoneticPr fontId="1"/>
  </si>
  <si>
    <t>Bに補助率（4/5）を乗じた額
（千円未満切捨）</t>
    <rPh sb="2" eb="5">
      <t>ホジョリツ</t>
    </rPh>
    <rPh sb="11" eb="12">
      <t>ジョウ</t>
    </rPh>
    <rPh sb="14" eb="15">
      <t>ガク</t>
    </rPh>
    <rPh sb="17" eb="19">
      <t>センエン</t>
    </rPh>
    <rPh sb="19" eb="21">
      <t>ミマン</t>
    </rPh>
    <rPh sb="21" eb="23">
      <t>キリス</t>
    </rPh>
    <phoneticPr fontId="1"/>
  </si>
  <si>
    <t>補助金所要額
※千円未満切捨</t>
    <rPh sb="0" eb="2">
      <t>ホジョ</t>
    </rPh>
    <rPh sb="2" eb="3">
      <t>キン</t>
    </rPh>
    <rPh sb="3" eb="4">
      <t>ジョ</t>
    </rPh>
    <rPh sb="4" eb="5">
      <t>カナメ</t>
    </rPh>
    <rPh sb="5" eb="6">
      <t>ガク</t>
    </rPh>
    <phoneticPr fontId="1"/>
  </si>
  <si>
    <t>補助対象外</t>
    <rPh sb="0" eb="2">
      <t>ホジョ</t>
    </rPh>
    <rPh sb="2" eb="4">
      <t>タイショウ</t>
    </rPh>
    <rPh sb="4" eb="5">
      <t>ガイ</t>
    </rPh>
    <phoneticPr fontId="1"/>
  </si>
  <si>
    <t>Ⅰ</t>
    <phoneticPr fontId="1"/>
  </si>
  <si>
    <t>L</t>
    <phoneticPr fontId="1"/>
  </si>
  <si>
    <t>Wi-Fi環境整備など付帯して必要な経費</t>
    <rPh sb="5" eb="7">
      <t>カンキョウ</t>
    </rPh>
    <rPh sb="7" eb="9">
      <t>セイビ</t>
    </rPh>
    <rPh sb="11" eb="13">
      <t>フタイ</t>
    </rPh>
    <rPh sb="15" eb="17">
      <t>ヒツヨウ</t>
    </rPh>
    <rPh sb="18" eb="20">
      <t>ケイヒ</t>
    </rPh>
    <phoneticPr fontId="1"/>
  </si>
  <si>
    <t>M</t>
    <phoneticPr fontId="1"/>
  </si>
  <si>
    <t>N</t>
    <phoneticPr fontId="1"/>
  </si>
  <si>
    <t>補助所要額合計
（E + H + L）</t>
    <rPh sb="0" eb="2">
      <t>ホジョ</t>
    </rPh>
    <rPh sb="2" eb="4">
      <t>ショヨウ</t>
    </rPh>
    <rPh sb="4" eb="5">
      <t>ガク</t>
    </rPh>
    <rPh sb="5" eb="6">
      <t>ゴウ</t>
    </rPh>
    <rPh sb="6" eb="7">
      <t>ケイ</t>
    </rPh>
    <phoneticPr fontId="1"/>
  </si>
  <si>
    <t>３　導入支援と一体的に行う業務改善支援：48万円。</t>
    <phoneticPr fontId="1"/>
  </si>
  <si>
    <t>４　行が不足する場合は適宜行を増やすこと。</t>
    <rPh sb="2" eb="3">
      <t>ギョウ</t>
    </rPh>
    <rPh sb="4" eb="6">
      <t>フソク</t>
    </rPh>
    <rPh sb="8" eb="10">
      <t>バアイ</t>
    </rPh>
    <rPh sb="11" eb="13">
      <t>テキギ</t>
    </rPh>
    <rPh sb="13" eb="14">
      <t>ギョウ</t>
    </rPh>
    <rPh sb="15" eb="16">
      <t>フ</t>
    </rPh>
    <phoneticPr fontId="1"/>
  </si>
  <si>
    <t>「ケアプラン連携システム」により５事業所以上と連携する場合）</t>
    <rPh sb="6" eb="8">
      <t>レンケイ</t>
    </rPh>
    <rPh sb="17" eb="20">
      <t>ジギョウショ</t>
    </rPh>
    <rPh sb="20" eb="22">
      <t>イジョウ</t>
    </rPh>
    <rPh sb="23" eb="25">
      <t>レンケイ</t>
    </rPh>
    <rPh sb="27" eb="29">
      <t>バアイ</t>
    </rPh>
    <phoneticPr fontId="1"/>
  </si>
  <si>
    <t>100万円、150万円、200万円、250万円のいずれか(職員数により金額が変動しない契約の場合、一律250万円)</t>
    <rPh sb="3" eb="5">
      <t>マンエン</t>
    </rPh>
    <rPh sb="9" eb="11">
      <t>マンエン</t>
    </rPh>
    <rPh sb="15" eb="17">
      <t>マンエン</t>
    </rPh>
    <rPh sb="21" eb="23">
      <t>マンエン</t>
    </rPh>
    <rPh sb="29" eb="31">
      <t>ショクイン</t>
    </rPh>
    <rPh sb="31" eb="32">
      <t>スウ</t>
    </rPh>
    <rPh sb="35" eb="37">
      <t>キンガク</t>
    </rPh>
    <rPh sb="38" eb="40">
      <t>ヘンドウ</t>
    </rPh>
    <rPh sb="43" eb="45">
      <t>ケイヤク</t>
    </rPh>
    <rPh sb="46" eb="48">
      <t>バアイ</t>
    </rPh>
    <rPh sb="49" eb="51">
      <t>イチリツ</t>
    </rPh>
    <rPh sb="54" eb="55">
      <t>マン</t>
    </rPh>
    <rPh sb="55" eb="56">
      <t>エン</t>
    </rPh>
    <phoneticPr fontId="1"/>
  </si>
  <si>
    <t>105万円、155万円、205万円、255万円のいずれか(職員数により金額が変動しない契約の場合、一律255万円)</t>
    <rPh sb="3" eb="5">
      <t>マンエン</t>
    </rPh>
    <rPh sb="9" eb="11">
      <t>マンエン</t>
    </rPh>
    <rPh sb="15" eb="17">
      <t>マンエン</t>
    </rPh>
    <rPh sb="21" eb="23">
      <t>マンエン</t>
    </rPh>
    <rPh sb="29" eb="31">
      <t>ショクイン</t>
    </rPh>
    <rPh sb="31" eb="32">
      <t>スウ</t>
    </rPh>
    <rPh sb="35" eb="37">
      <t>キンガク</t>
    </rPh>
    <rPh sb="38" eb="40">
      <t>ヘンドウ</t>
    </rPh>
    <rPh sb="43" eb="45">
      <t>ケイヤク</t>
    </rPh>
    <rPh sb="46" eb="48">
      <t>バアイ</t>
    </rPh>
    <rPh sb="49" eb="51">
      <t>イチリツ</t>
    </rPh>
    <rPh sb="54" eb="55">
      <t>マン</t>
    </rPh>
    <rPh sb="55" eb="56">
      <t>エン</t>
    </rPh>
    <phoneticPr fontId="1"/>
  </si>
  <si>
    <t>※人数に応じた基準額</t>
    <rPh sb="1" eb="3">
      <t>ニンズウ</t>
    </rPh>
    <rPh sb="4" eb="5">
      <t>オウ</t>
    </rPh>
    <rPh sb="7" eb="9">
      <t>キジュン</t>
    </rPh>
    <rPh sb="9" eb="10">
      <t>ガク</t>
    </rPh>
    <phoneticPr fontId="1"/>
  </si>
  <si>
    <t>４　D欄は欄外の別表を参考に記入すること。</t>
    <rPh sb="3" eb="4">
      <t>ラン</t>
    </rPh>
    <rPh sb="5" eb="7">
      <t>ランガイ</t>
    </rPh>
    <rPh sb="8" eb="10">
      <t>ベッピョウ</t>
    </rPh>
    <rPh sb="11" eb="13">
      <t>サンコウ</t>
    </rPh>
    <rPh sb="14" eb="16">
      <t>キニュウ</t>
    </rPh>
    <phoneticPr fontId="1"/>
  </si>
  <si>
    <t>人　　　　　</t>
    <rPh sb="0" eb="1">
      <t>ニン</t>
    </rPh>
    <phoneticPr fontId="1"/>
  </si>
  <si>
    <t>職人数</t>
    <rPh sb="0" eb="1">
      <t>ショク</t>
    </rPh>
    <rPh sb="1" eb="3">
      <t>ニンズウ</t>
    </rPh>
    <phoneticPr fontId="1"/>
  </si>
  <si>
    <t>その他の
介護テクノロジー等の導入支援</t>
    <rPh sb="2" eb="3">
      <t>タ</t>
    </rPh>
    <rPh sb="5" eb="7">
      <t>カイゴ</t>
    </rPh>
    <rPh sb="13" eb="14">
      <t>ナド</t>
    </rPh>
    <rPh sb="15" eb="17">
      <t>ドウニュウ</t>
    </rPh>
    <rPh sb="17" eb="19">
      <t>シエン</t>
    </rPh>
    <phoneticPr fontId="1"/>
  </si>
  <si>
    <t>重点分野に該当する
介護テクノロジー等の導入支援</t>
    <rPh sb="0" eb="2">
      <t>ジュウテン</t>
    </rPh>
    <rPh sb="2" eb="4">
      <t>ブンヤ</t>
    </rPh>
    <rPh sb="5" eb="7">
      <t>ガイトウ</t>
    </rPh>
    <rPh sb="10" eb="12">
      <t>カイゴ</t>
    </rPh>
    <rPh sb="18" eb="19">
      <t>トウ</t>
    </rPh>
    <rPh sb="20" eb="22">
      <t>ドウニュウ</t>
    </rPh>
    <rPh sb="22" eb="24">
      <t>シエン</t>
    </rPh>
    <phoneticPr fontId="1"/>
  </si>
  <si>
    <t>５　介護テクノロジー等の導入支援のうち、介護業務支援に該当する介護ソフト基準額：100、150、200、250万円のいずれか　※ケアプラン連携システムにて５事業所以上と連携している場合は、基準額に５万円加算</t>
    <rPh sb="69" eb="71">
      <t>レンケイ</t>
    </rPh>
    <rPh sb="78" eb="80">
      <t>ジギョウ</t>
    </rPh>
    <rPh sb="80" eb="81">
      <t>ショ</t>
    </rPh>
    <rPh sb="81" eb="83">
      <t>イジョウ</t>
    </rPh>
    <rPh sb="84" eb="86">
      <t>レンケイ</t>
    </rPh>
    <rPh sb="90" eb="92">
      <t>バアイ</t>
    </rPh>
    <rPh sb="94" eb="96">
      <t>キジュン</t>
    </rPh>
    <rPh sb="96" eb="97">
      <t>ガク</t>
    </rPh>
    <rPh sb="99" eb="100">
      <t>マン</t>
    </rPh>
    <rPh sb="100" eb="101">
      <t>エン</t>
    </rPh>
    <rPh sb="101" eb="103">
      <t>カサン</t>
    </rPh>
    <phoneticPr fontId="1"/>
  </si>
  <si>
    <t>介護業務支援に該当する
介護ソフト</t>
    <rPh sb="0" eb="2">
      <t>カイゴ</t>
    </rPh>
    <rPh sb="2" eb="4">
      <t>ギョウム</t>
    </rPh>
    <rPh sb="4" eb="6">
      <t>シエン</t>
    </rPh>
    <rPh sb="7" eb="9">
      <t>ガイトウ</t>
    </rPh>
    <rPh sb="12" eb="14">
      <t>カイゴ</t>
    </rPh>
    <phoneticPr fontId="1"/>
  </si>
  <si>
    <t>介護業務支援に該当する
介護ソフト
(5事業所以上と連携)</t>
    <rPh sb="0" eb="2">
      <t>カイゴ</t>
    </rPh>
    <rPh sb="2" eb="4">
      <t>ギョウム</t>
    </rPh>
    <rPh sb="4" eb="6">
      <t>シエン</t>
    </rPh>
    <rPh sb="7" eb="9">
      <t>ガイトウ</t>
    </rPh>
    <rPh sb="12" eb="14">
      <t>カイゴ</t>
    </rPh>
    <rPh sb="20" eb="23">
      <t>ジギョウショ</t>
    </rPh>
    <rPh sb="23" eb="25">
      <t>イジョウ</t>
    </rPh>
    <rPh sb="26" eb="28">
      <t>レンケイ</t>
    </rPh>
    <phoneticPr fontId="1"/>
  </si>
  <si>
    <t>パッケージ型導入支援基準額</t>
    <rPh sb="5" eb="6">
      <t>ガタ</t>
    </rPh>
    <rPh sb="6" eb="8">
      <t>ドウニュウ</t>
    </rPh>
    <rPh sb="8" eb="10">
      <t>シエン</t>
    </rPh>
    <rPh sb="10" eb="12">
      <t>キジュン</t>
    </rPh>
    <rPh sb="12" eb="13">
      <t>ガク</t>
    </rPh>
    <phoneticPr fontId="1"/>
  </si>
  <si>
    <t>５　介護テクノロジーのパッケージ型導入支援：基準額1,000万円</t>
    <rPh sb="22" eb="24">
      <t>キジュン</t>
    </rPh>
    <rPh sb="24" eb="25">
      <t>ガク</t>
    </rPh>
    <rPh sb="30" eb="32">
      <t>マンエン</t>
    </rPh>
    <phoneticPr fontId="1"/>
  </si>
  <si>
    <t>１　総事業費は本事業に要する全ての経費の見込み合計額を記入すること。</t>
    <rPh sb="2" eb="6">
      <t>ソウジギョウヒ</t>
    </rPh>
    <rPh sb="7" eb="8">
      <t>ホン</t>
    </rPh>
    <rPh sb="8" eb="10">
      <t>ジギョウ</t>
    </rPh>
    <rPh sb="11" eb="12">
      <t>ヨウ</t>
    </rPh>
    <rPh sb="14" eb="15">
      <t>スベ</t>
    </rPh>
    <rPh sb="17" eb="19">
      <t>ケイヒ</t>
    </rPh>
    <rPh sb="20" eb="22">
      <t>ミコ</t>
    </rPh>
    <rPh sb="23" eb="26">
      <t>ゴウケイガク</t>
    </rPh>
    <rPh sb="27" eb="29">
      <t>キニュウ</t>
    </rPh>
    <phoneticPr fontId="1"/>
  </si>
  <si>
    <t>２　補助対象経費の支出予定額は別表に定める「補助対象経費」について、算出した支出予定額を記入すること。</t>
    <rPh sb="2" eb="4">
      <t>ホジョ</t>
    </rPh>
    <rPh sb="4" eb="6">
      <t>タイショウ</t>
    </rPh>
    <rPh sb="6" eb="8">
      <t>ケイヒ</t>
    </rPh>
    <rPh sb="9" eb="11">
      <t>シシュツ</t>
    </rPh>
    <rPh sb="11" eb="13">
      <t>ヨテイ</t>
    </rPh>
    <rPh sb="13" eb="14">
      <t>ガク</t>
    </rPh>
    <rPh sb="15" eb="17">
      <t>ベッピョウ</t>
    </rPh>
    <rPh sb="18" eb="19">
      <t>サダ</t>
    </rPh>
    <rPh sb="22" eb="24">
      <t>ホジョ</t>
    </rPh>
    <rPh sb="24" eb="26">
      <t>タイショウ</t>
    </rPh>
    <rPh sb="26" eb="28">
      <t>ケイヒ</t>
    </rPh>
    <rPh sb="34" eb="36">
      <t>サンシュツ</t>
    </rPh>
    <rPh sb="38" eb="40">
      <t>シシュツ</t>
    </rPh>
    <rPh sb="40" eb="43">
      <t>ヨテイガク</t>
    </rPh>
    <rPh sb="44" eb="46">
      <t>キニュウ</t>
    </rPh>
    <phoneticPr fontId="1"/>
  </si>
  <si>
    <t>補助所要額</t>
    <rPh sb="0" eb="2">
      <t>ホジョ</t>
    </rPh>
    <rPh sb="2" eb="4">
      <t>ショヨウ</t>
    </rPh>
    <rPh sb="4" eb="5">
      <t>ガク</t>
    </rPh>
    <phoneticPr fontId="1"/>
  </si>
  <si>
    <t>補助単価
100万円</t>
    <rPh sb="0" eb="2">
      <t>ホジョ</t>
    </rPh>
    <rPh sb="2" eb="4">
      <t>タンカ</t>
    </rPh>
    <rPh sb="8" eb="10">
      <t>マンエン</t>
    </rPh>
    <phoneticPr fontId="1"/>
  </si>
  <si>
    <t>※色の付いたセルには入力しないでください</t>
    <rPh sb="1" eb="2">
      <t>イロ</t>
    </rPh>
    <rPh sb="3" eb="4">
      <t>ツ</t>
    </rPh>
    <rPh sb="10" eb="12">
      <t>ニュウリョク</t>
    </rPh>
    <phoneticPr fontId="1"/>
  </si>
  <si>
    <t>Eに補助率（4/5）を乗じた額
（千円未満切捨）</t>
    <rPh sb="7" eb="8">
      <t>ジョウ</t>
    </rPh>
    <rPh sb="10" eb="11">
      <t>ガク</t>
    </rPh>
    <rPh sb="13" eb="15">
      <t>センエン</t>
    </rPh>
    <rPh sb="15" eb="17">
      <t>ミマン</t>
    </rPh>
    <rPh sb="17" eb="19">
      <t>キリス</t>
    </rPh>
    <phoneticPr fontId="1"/>
  </si>
  <si>
    <t>Bの小計に補助率（4/5）を乗じた額
（千円未満切捨）</t>
    <rPh sb="2" eb="4">
      <t>ショウケイ</t>
    </rPh>
    <rPh sb="10" eb="11">
      <t>ジョウ</t>
    </rPh>
    <rPh sb="13" eb="14">
      <t>ガク</t>
    </rPh>
    <rPh sb="16" eb="18">
      <t>センエン</t>
    </rPh>
    <rPh sb="18" eb="20">
      <t>ミマン</t>
    </rPh>
    <rPh sb="20" eb="22">
      <t>キリス</t>
    </rPh>
    <phoneticPr fontId="1"/>
  </si>
  <si>
    <t>６　導入機器に付帯する経費については、主たる機器の欄に記載にすること。</t>
    <rPh sb="2" eb="4">
      <t>ドウニュウ</t>
    </rPh>
    <rPh sb="4" eb="6">
      <t>キキ</t>
    </rPh>
    <rPh sb="7" eb="9">
      <t>フタイ</t>
    </rPh>
    <rPh sb="11" eb="13">
      <t>ケイヒ</t>
    </rPh>
    <rPh sb="19" eb="20">
      <t>シュ</t>
    </rPh>
    <rPh sb="22" eb="24">
      <t>キキ</t>
    </rPh>
    <rPh sb="25" eb="26">
      <t>ラン</t>
    </rPh>
    <rPh sb="27" eb="29">
      <t>キサイ</t>
    </rPh>
    <phoneticPr fontId="1"/>
  </si>
  <si>
    <t>（別紙５）(１)</t>
    <rPh sb="1" eb="3">
      <t>ベッシ</t>
    </rPh>
    <phoneticPr fontId="1"/>
  </si>
  <si>
    <t>（別紙５）(2)</t>
    <rPh sb="1" eb="3">
      <t>ベッシ</t>
    </rPh>
    <phoneticPr fontId="1"/>
  </si>
  <si>
    <t>（別紙５）(3)</t>
    <rPh sb="1" eb="3">
      <t>ベッシ</t>
    </rPh>
    <phoneticPr fontId="1"/>
  </si>
  <si>
    <t>（別紙５）(４)</t>
    <rPh sb="1" eb="3">
      <t>ベッシ</t>
    </rPh>
    <phoneticPr fontId="1"/>
  </si>
  <si>
    <t>令和７年度青森県介護テクノロジー定着支援事業費補助金経費所要額精算書</t>
    <rPh sb="0" eb="2">
      <t>レイワ</t>
    </rPh>
    <rPh sb="3" eb="5">
      <t>ネンド</t>
    </rPh>
    <rPh sb="5" eb="8">
      <t>アオモリケン</t>
    </rPh>
    <rPh sb="8" eb="10">
      <t>カイゴ</t>
    </rPh>
    <rPh sb="16" eb="18">
      <t>テイチャク</t>
    </rPh>
    <rPh sb="18" eb="20">
      <t>シエン</t>
    </rPh>
    <rPh sb="20" eb="22">
      <t>ジギョウ</t>
    </rPh>
    <rPh sb="22" eb="23">
      <t>ヒ</t>
    </rPh>
    <rPh sb="23" eb="26">
      <t>ホジョキン</t>
    </rPh>
    <rPh sb="26" eb="28">
      <t>ケイヒ</t>
    </rPh>
    <rPh sb="28" eb="31">
      <t>ショヨウガク</t>
    </rPh>
    <rPh sb="31" eb="33">
      <t>セイサン</t>
    </rPh>
    <rPh sb="33" eb="34">
      <t>ショ</t>
    </rPh>
    <phoneticPr fontId="1"/>
  </si>
  <si>
    <t>令和７年度青森県介護テクノロジー定着支援事業費補助金経費所要額精算書</t>
    <rPh sb="0" eb="2">
      <t>レイワ</t>
    </rPh>
    <rPh sb="3" eb="5">
      <t>ネンド</t>
    </rPh>
    <rPh sb="5" eb="8">
      <t>アオモリケン</t>
    </rPh>
    <rPh sb="8" eb="10">
      <t>カイゴ</t>
    </rPh>
    <rPh sb="16" eb="18">
      <t>テイチャク</t>
    </rPh>
    <rPh sb="18" eb="20">
      <t>シエン</t>
    </rPh>
    <rPh sb="20" eb="23">
      <t>ジギョウヒ</t>
    </rPh>
    <rPh sb="23" eb="26">
      <t>ホジョキン</t>
    </rPh>
    <rPh sb="26" eb="28">
      <t>ケイヒ</t>
    </rPh>
    <rPh sb="28" eb="30">
      <t>ショヨウ</t>
    </rPh>
    <rPh sb="30" eb="31">
      <t>ガク</t>
    </rPh>
    <rPh sb="31" eb="33">
      <t>セイサン</t>
    </rPh>
    <rPh sb="33" eb="34">
      <t>ショ</t>
    </rPh>
    <phoneticPr fontId="1"/>
  </si>
  <si>
    <t>補助所要額合計
（C + H）</t>
    <rPh sb="0" eb="2">
      <t>ホジョ</t>
    </rPh>
    <rPh sb="2" eb="4">
      <t>ショヨウ</t>
    </rPh>
    <rPh sb="4" eb="5">
      <t>ガク</t>
    </rPh>
    <rPh sb="5" eb="6">
      <t>ゴウ</t>
    </rPh>
    <rPh sb="6" eb="7">
      <t>ケイ</t>
    </rPh>
    <phoneticPr fontId="1"/>
  </si>
  <si>
    <t>C①</t>
    <phoneticPr fontId="1"/>
  </si>
  <si>
    <t>補助金所要額
(DとMいずれか少ない額)
※千円未満切捨</t>
    <rPh sb="0" eb="2">
      <t>ホジョ</t>
    </rPh>
    <rPh sb="2" eb="3">
      <t>キン</t>
    </rPh>
    <rPh sb="3" eb="4">
      <t>ジョ</t>
    </rPh>
    <rPh sb="4" eb="5">
      <t>カナメ</t>
    </rPh>
    <rPh sb="5" eb="6">
      <t>ガク</t>
    </rPh>
    <rPh sb="15" eb="16">
      <t>スク</t>
    </rPh>
    <rPh sb="18" eb="19">
      <t>ガク</t>
    </rPh>
    <phoneticPr fontId="1"/>
  </si>
  <si>
    <t>・介護テクノロジー等の導入支援：別表１【ア重点分野に該当する介護テクノロジーのうち「移乗支援」「入浴支援」に該当する機器】【イその他】に定める機器　１機器100万円×台数、それ以外１機器30万円×台数</t>
  </si>
  <si>
    <t>「介護業務支援」に該当するテクノロジー、連動することで効果が高まると判断できるテクノロジー、通信環境整備の経費</t>
    <rPh sb="1" eb="3">
      <t>カイゴ</t>
    </rPh>
    <rPh sb="3" eb="5">
      <t>ギョウム</t>
    </rPh>
    <rPh sb="5" eb="7">
      <t>シエン</t>
    </rPh>
    <rPh sb="9" eb="11">
      <t>ガイトウ</t>
    </rPh>
    <rPh sb="20" eb="22">
      <t>レンドウ</t>
    </rPh>
    <rPh sb="27" eb="29">
      <t>コウカ</t>
    </rPh>
    <rPh sb="30" eb="31">
      <t>タカ</t>
    </rPh>
    <rPh sb="34" eb="36">
      <t>ハンダン</t>
    </rPh>
    <rPh sb="46" eb="48">
      <t>ツウシン</t>
    </rPh>
    <rPh sb="48" eb="50">
      <t>カンキョウ</t>
    </rPh>
    <rPh sb="50" eb="52">
      <t>セイビ</t>
    </rPh>
    <rPh sb="53" eb="55">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</si>
</sst>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name val="ＭＳ ゴシック"/>
      <family val="3"/>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b/>
      <sz val="14"/>
      <name val="ＭＳ ゴシック"/>
      <family val="3"/>
      <charset val="128"/>
    </font>
    <font>
      <sz val="10"/>
      <color theme="1"/>
      <name val="ＭＳ 明朝"/>
      <family val="1"/>
      <charset val="128"/>
    </font>
    <font>
      <sz val="9"/>
      <color theme="1"/>
      <name val="ＭＳ 明朝"/>
      <family val="1"/>
      <charset val="128"/>
    </font>
    <font>
      <sz val="10"/>
      <color rgb="FFFF0000"/>
      <name val="ＭＳ 明朝"/>
      <family val="1"/>
      <charset val="128"/>
    </font>
    <font>
      <b/>
      <sz val="10"/>
      <name val="ＭＳ 明朝"/>
      <family val="1"/>
      <charset val="128"/>
    </font>
    <font>
      <b/>
      <sz val="15"/>
      <name val="ＭＳ 明朝"/>
      <family val="1"/>
      <charset val="128"/>
    </font>
    <font>
      <b/>
      <sz val="12"/>
      <name val="ＭＳ 明朝"/>
      <family val="1"/>
      <charset val="128"/>
    </font>
    <font>
      <b/>
      <sz val="12"/>
      <color rgb="FFFF0000"/>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5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indexed="64"/>
      </bottom>
      <diagonal/>
    </border>
    <border>
      <left style="thin">
        <color auto="1"/>
      </left>
      <right/>
      <top/>
      <bottom/>
      <diagonal/>
    </border>
    <border>
      <left/>
      <right style="thin">
        <color auto="1"/>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thin">
        <color auto="1"/>
      </bottom>
      <diagonal/>
    </border>
    <border>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auto="1"/>
      </left>
      <right style="thin">
        <color indexed="64"/>
      </right>
      <top style="thin">
        <color auto="1"/>
      </top>
      <bottom style="thin">
        <color indexed="64"/>
      </bottom>
      <diagonal/>
    </border>
    <border>
      <left style="medium">
        <color auto="1"/>
      </left>
      <right style="thin">
        <color auto="1"/>
      </right>
      <top style="medium">
        <color auto="1"/>
      </top>
      <bottom/>
      <diagonal/>
    </border>
    <border>
      <left/>
      <right style="thin">
        <color indexed="64"/>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indexed="64"/>
      </top>
      <bottom style="thin">
        <color indexed="64"/>
      </bottom>
      <diagonal/>
    </border>
    <border>
      <left style="medium">
        <color auto="1"/>
      </left>
      <right/>
      <top style="medium">
        <color auto="1"/>
      </top>
      <bottom style="thin">
        <color auto="1"/>
      </bottom>
      <diagonal/>
    </border>
    <border>
      <left/>
      <right style="medium">
        <color indexed="64"/>
      </right>
      <top style="medium">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auto="1"/>
      </left>
      <right style="medium">
        <color auto="1"/>
      </right>
      <top style="thin">
        <color indexed="64"/>
      </top>
      <bottom/>
      <diagonal/>
    </border>
    <border diagonalUp="1">
      <left style="medium">
        <color auto="1"/>
      </left>
      <right style="thin">
        <color indexed="64"/>
      </right>
      <top style="thin">
        <color auto="1"/>
      </top>
      <bottom style="thin">
        <color indexed="64"/>
      </bottom>
      <diagonal style="thin">
        <color auto="1"/>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bottom style="medium">
        <color indexed="64"/>
      </bottom>
      <diagonal/>
    </border>
    <border>
      <left style="thin">
        <color indexed="64"/>
      </left>
      <right style="medium">
        <color auto="1"/>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xf numFmtId="38" fontId="3" fillId="0" borderId="0" applyFont="0" applyFill="0" applyBorder="0" applyAlignment="0" applyProtection="0"/>
  </cellStyleXfs>
  <cellXfs count="229">
    <xf numFmtId="0" fontId="0" fillId="0" borderId="0" xfId="0">
      <alignment vertical="center"/>
    </xf>
    <xf numFmtId="0" fontId="4" fillId="0" borderId="0" xfId="0" applyFont="1">
      <alignment vertical="center"/>
    </xf>
    <xf numFmtId="0" fontId="4" fillId="0" borderId="2" xfId="0" applyFont="1" applyFill="1" applyBorder="1" applyAlignment="1">
      <alignment horizontal="center" vertical="center" wrapText="1"/>
    </xf>
    <xf numFmtId="0" fontId="4" fillId="0" borderId="0" xfId="0" applyFont="1" applyAlignment="1">
      <alignment vertical="center"/>
    </xf>
    <xf numFmtId="0" fontId="4" fillId="0" borderId="3"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6" fillId="0" borderId="2" xfId="0" applyFont="1" applyFill="1" applyBorder="1" applyAlignment="1">
      <alignment horizontal="center" vertical="center" wrapText="1"/>
    </xf>
    <xf numFmtId="0" fontId="4" fillId="0" borderId="0" xfId="0" applyFont="1" applyFill="1" applyAlignment="1">
      <alignment vertical="center" wrapText="1"/>
    </xf>
    <xf numFmtId="0" fontId="4" fillId="2" borderId="2" xfId="0" applyFont="1" applyFill="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1" xfId="0" applyFont="1" applyBorder="1" applyAlignment="1">
      <alignment horizontal="center" vertical="center" wrapText="1"/>
    </xf>
    <xf numFmtId="38" fontId="4" fillId="2" borderId="2" xfId="1"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38" fontId="4" fillId="0" borderId="0" xfId="1" applyFont="1" applyFill="1" applyBorder="1" applyAlignment="1">
      <alignment horizontal="center" vertical="center" wrapText="1"/>
    </xf>
    <xf numFmtId="0" fontId="4" fillId="0" borderId="8" xfId="0" applyFont="1" applyBorder="1" applyAlignment="1">
      <alignment horizontal="center" vertical="center" wrapText="1"/>
    </xf>
    <xf numFmtId="38" fontId="4" fillId="2" borderId="2" xfId="1" applyFont="1" applyFill="1" applyBorder="1" applyAlignment="1">
      <alignment horizontal="center" vertical="center"/>
    </xf>
    <xf numFmtId="0" fontId="4" fillId="0" borderId="0" xfId="0" applyFont="1" applyFill="1">
      <alignment vertical="center"/>
    </xf>
    <xf numFmtId="0" fontId="4" fillId="0" borderId="5" xfId="0" applyFont="1" applyFill="1" applyBorder="1" applyAlignment="1">
      <alignment horizontal="center" vertical="center"/>
    </xf>
    <xf numFmtId="0" fontId="4" fillId="0" borderId="0" xfId="0" applyFont="1" applyAlignment="1">
      <alignment horizontal="right"/>
    </xf>
    <xf numFmtId="0" fontId="4"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38" fontId="4" fillId="2" borderId="12" xfId="1"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lignment vertical="center"/>
    </xf>
    <xf numFmtId="38" fontId="9" fillId="0" borderId="2" xfId="1" applyFont="1" applyFill="1" applyBorder="1">
      <alignment vertical="center"/>
    </xf>
    <xf numFmtId="0" fontId="11" fillId="0" borderId="0" xfId="0" applyFont="1">
      <alignment vertical="center"/>
    </xf>
    <xf numFmtId="0" fontId="4" fillId="0" borderId="0" xfId="0" applyFont="1" applyBorder="1" applyAlignment="1">
      <alignment vertical="center" wrapText="1"/>
    </xf>
    <xf numFmtId="38" fontId="4" fillId="0" borderId="0" xfId="1" applyFont="1" applyFill="1" applyBorder="1" applyAlignment="1">
      <alignment horizontal="center" vertical="center"/>
    </xf>
    <xf numFmtId="3" fontId="4" fillId="2" borderId="2" xfId="0" applyNumberFormat="1" applyFont="1" applyFill="1" applyBorder="1" applyAlignment="1">
      <alignment horizontal="center" vertical="center" wrapText="1"/>
    </xf>
    <xf numFmtId="3" fontId="4" fillId="2" borderId="2" xfId="0" applyNumberFormat="1" applyFont="1" applyFill="1" applyBorder="1" applyAlignment="1">
      <alignment vertical="center" wrapText="1"/>
    </xf>
    <xf numFmtId="176" fontId="4" fillId="2" borderId="2" xfId="0" applyNumberFormat="1" applyFont="1" applyFill="1" applyBorder="1" applyAlignment="1">
      <alignment vertical="center" wrapText="1"/>
    </xf>
    <xf numFmtId="0" fontId="4"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0" xfId="0" applyFont="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vertical="center" wrapText="1"/>
    </xf>
    <xf numFmtId="38" fontId="4" fillId="0" borderId="0" xfId="0" applyNumberFormat="1" applyFont="1" applyBorder="1" applyAlignment="1">
      <alignment vertical="center" wrapText="1"/>
    </xf>
    <xf numFmtId="38" fontId="4" fillId="2" borderId="6" xfId="1" applyFont="1" applyFill="1" applyBorder="1" applyAlignment="1">
      <alignment horizontal="center" vertical="center" wrapText="1"/>
    </xf>
    <xf numFmtId="177" fontId="4" fillId="0" borderId="0" xfId="0" applyNumberFormat="1" applyFont="1" applyBorder="1" applyAlignment="1">
      <alignment horizontal="center" vertical="center" wrapText="1"/>
    </xf>
    <xf numFmtId="38" fontId="4" fillId="2" borderId="6" xfId="1" applyFont="1" applyFill="1" applyBorder="1" applyAlignment="1">
      <alignment horizontal="center" vertical="center"/>
    </xf>
    <xf numFmtId="0" fontId="7" fillId="0" borderId="27" xfId="0" applyFont="1" applyFill="1" applyBorder="1" applyAlignment="1">
      <alignment horizontal="center" vertical="center" wrapText="1"/>
    </xf>
    <xf numFmtId="38" fontId="4" fillId="2" borderId="7" xfId="1" applyFont="1" applyFill="1" applyBorder="1" applyAlignment="1">
      <alignment horizontal="center" vertical="center" wrapText="1"/>
    </xf>
    <xf numFmtId="0" fontId="4" fillId="0" borderId="29" xfId="0" applyFont="1" applyFill="1" applyBorder="1" applyAlignment="1">
      <alignment horizontal="center" vertical="center"/>
    </xf>
    <xf numFmtId="0" fontId="7" fillId="0" borderId="2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5" xfId="0" applyFont="1" applyFill="1" applyBorder="1" applyAlignment="1">
      <alignment vertical="center" wrapText="1"/>
    </xf>
    <xf numFmtId="38" fontId="4" fillId="2" borderId="36" xfId="1" applyFont="1" applyFill="1" applyBorder="1" applyAlignment="1">
      <alignment horizontal="center" vertical="center" wrapText="1"/>
    </xf>
    <xf numFmtId="3" fontId="4" fillId="2" borderId="2" xfId="0" applyNumberFormat="1" applyFont="1" applyFill="1" applyBorder="1" applyAlignment="1">
      <alignment horizontal="right" vertical="center" wrapText="1"/>
    </xf>
    <xf numFmtId="38" fontId="4" fillId="2" borderId="2" xfId="1" applyFont="1" applyFill="1" applyBorder="1" applyAlignment="1">
      <alignment horizontal="right"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Alignment="1">
      <alignment horizontal="center" vertical="center" wrapText="1"/>
    </xf>
    <xf numFmtId="0" fontId="4" fillId="0" borderId="12" xfId="0" applyFont="1" applyFill="1" applyBorder="1" applyAlignment="1">
      <alignment vertical="center" wrapText="1"/>
    </xf>
    <xf numFmtId="0" fontId="4" fillId="0" borderId="11" xfId="0" applyFont="1" applyBorder="1" applyAlignment="1">
      <alignment horizontal="center" vertical="center" wrapText="1"/>
    </xf>
    <xf numFmtId="0" fontId="4" fillId="0" borderId="27" xfId="0" applyFont="1" applyFill="1" applyBorder="1" applyAlignment="1">
      <alignment vertical="center" wrapText="1"/>
    </xf>
    <xf numFmtId="38" fontId="4" fillId="3" borderId="7" xfId="1" applyFont="1" applyFill="1" applyBorder="1" applyAlignment="1">
      <alignment horizontal="center" vertical="center" wrapText="1"/>
    </xf>
    <xf numFmtId="0" fontId="4" fillId="0" borderId="28" xfId="0" applyFont="1" applyFill="1" applyBorder="1" applyAlignment="1">
      <alignment vertical="center" wrapText="1"/>
    </xf>
    <xf numFmtId="0" fontId="6" fillId="0" borderId="27" xfId="0" applyFont="1" applyFill="1" applyBorder="1" applyAlignment="1">
      <alignment horizontal="center" vertical="center" wrapText="1"/>
    </xf>
    <xf numFmtId="38" fontId="4" fillId="0" borderId="39" xfId="1" applyFont="1" applyFill="1" applyBorder="1" applyAlignment="1">
      <alignment horizontal="center" vertical="center" wrapText="1"/>
    </xf>
    <xf numFmtId="0" fontId="4" fillId="4" borderId="31"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4" fillId="4" borderId="29"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28" xfId="0" applyFont="1" applyFill="1" applyBorder="1" applyAlignment="1">
      <alignment vertical="center" wrapText="1"/>
    </xf>
    <xf numFmtId="0" fontId="4" fillId="4" borderId="4" xfId="0" applyFont="1" applyFill="1" applyBorder="1" applyAlignment="1">
      <alignment vertical="center" wrapText="1"/>
    </xf>
    <xf numFmtId="0" fontId="7" fillId="4" borderId="4" xfId="0" applyFont="1" applyFill="1" applyBorder="1" applyAlignment="1">
      <alignment horizontal="center" vertical="center" wrapText="1"/>
    </xf>
    <xf numFmtId="0" fontId="4" fillId="4" borderId="35" xfId="0" applyFont="1" applyFill="1" applyBorder="1" applyAlignment="1">
      <alignment vertical="center" wrapText="1"/>
    </xf>
    <xf numFmtId="38" fontId="4" fillId="4" borderId="40" xfId="1" applyFont="1" applyFill="1" applyBorder="1" applyAlignment="1">
      <alignment horizontal="center" vertical="center" wrapText="1"/>
    </xf>
    <xf numFmtId="38" fontId="4" fillId="4" borderId="6" xfId="1" applyFont="1" applyFill="1" applyBorder="1" applyAlignment="1">
      <alignment horizontal="center" vertical="center" wrapText="1"/>
    </xf>
    <xf numFmtId="38" fontId="4" fillId="4" borderId="36" xfId="1" applyFont="1" applyFill="1" applyBorder="1" applyAlignment="1">
      <alignment horizontal="center" vertical="center" wrapText="1"/>
    </xf>
    <xf numFmtId="38" fontId="4" fillId="4" borderId="41" xfId="1" applyFont="1" applyFill="1" applyBorder="1" applyAlignment="1">
      <alignment horizontal="center" vertical="center" wrapText="1"/>
    </xf>
    <xf numFmtId="38" fontId="4" fillId="4" borderId="42" xfId="1" applyFont="1" applyFill="1" applyBorder="1" applyAlignment="1">
      <alignment horizontal="center" vertical="center" wrapText="1"/>
    </xf>
    <xf numFmtId="38" fontId="4" fillId="4" borderId="42" xfId="1" applyFont="1" applyFill="1" applyBorder="1" applyAlignment="1">
      <alignment horizontal="center" vertical="center"/>
    </xf>
    <xf numFmtId="38" fontId="4" fillId="4" borderId="43" xfId="1" applyFont="1" applyFill="1" applyBorder="1" applyAlignment="1">
      <alignment horizontal="center" vertical="center" wrapText="1"/>
    </xf>
    <xf numFmtId="0" fontId="4" fillId="0" borderId="0" xfId="0" applyFont="1" applyFill="1" applyBorder="1" applyAlignment="1">
      <alignment horizontal="center" vertical="center" wrapText="1"/>
    </xf>
    <xf numFmtId="38" fontId="4" fillId="0" borderId="0" xfId="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Alignment="1">
      <alignment horizontal="center" vertical="center"/>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7" fillId="0" borderId="6"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Fill="1" applyBorder="1" applyAlignment="1">
      <alignment vertical="center" wrapText="1"/>
    </xf>
    <xf numFmtId="38" fontId="4" fillId="2" borderId="1" xfId="1" applyFont="1" applyFill="1" applyBorder="1" applyAlignment="1">
      <alignment horizontal="center" vertical="center" wrapText="1"/>
    </xf>
    <xf numFmtId="0" fontId="4" fillId="0" borderId="44" xfId="0" applyFont="1" applyBorder="1" applyAlignment="1">
      <alignment horizontal="center" vertical="center" wrapText="1"/>
    </xf>
    <xf numFmtId="0" fontId="4" fillId="0" borderId="46" xfId="0" applyFont="1" applyFill="1" applyBorder="1" applyAlignment="1">
      <alignment vertical="center" wrapText="1"/>
    </xf>
    <xf numFmtId="38" fontId="4" fillId="3" borderId="47" xfId="1" applyFont="1" applyFill="1" applyBorder="1" applyAlignment="1">
      <alignment horizontal="center" vertical="center" wrapText="1"/>
    </xf>
    <xf numFmtId="38" fontId="4" fillId="3" borderId="2" xfId="1" applyFont="1" applyFill="1" applyBorder="1" applyAlignment="1">
      <alignment horizontal="center" vertical="center" wrapText="1"/>
    </xf>
    <xf numFmtId="38" fontId="4" fillId="3" borderId="4" xfId="1" applyFont="1" applyFill="1" applyBorder="1" applyAlignment="1">
      <alignment horizontal="center" vertical="center" wrapText="1"/>
    </xf>
    <xf numFmtId="38" fontId="6" fillId="3" borderId="2" xfId="1" applyFont="1" applyFill="1" applyBorder="1" applyAlignment="1">
      <alignment horizontal="center" vertical="center" wrapText="1"/>
    </xf>
    <xf numFmtId="38" fontId="4" fillId="0" borderId="0" xfId="1" applyFont="1" applyFill="1" applyBorder="1" applyAlignment="1">
      <alignment horizontal="center" vertical="center"/>
    </xf>
    <xf numFmtId="0" fontId="4" fillId="5" borderId="5"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14"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45" xfId="0" applyFont="1" applyFill="1" applyBorder="1" applyAlignment="1">
      <alignment horizontal="center" vertical="center"/>
    </xf>
    <xf numFmtId="0" fontId="4" fillId="0" borderId="0" xfId="0" applyFont="1" applyBorder="1" applyAlignment="1">
      <alignment horizontal="center" vertical="center" wrapText="1"/>
    </xf>
    <xf numFmtId="38" fontId="4" fillId="0" borderId="0" xfId="0" applyNumberFormat="1" applyFont="1" applyFill="1" applyBorder="1" applyAlignment="1">
      <alignment vertical="center" wrapText="1"/>
    </xf>
    <xf numFmtId="38" fontId="12" fillId="0" borderId="49" xfId="0" applyNumberFormat="1" applyFont="1" applyFill="1" applyBorder="1" applyAlignment="1">
      <alignment vertical="center" wrapText="1"/>
    </xf>
    <xf numFmtId="38" fontId="13" fillId="6" borderId="48" xfId="0" applyNumberFormat="1" applyFont="1" applyFill="1" applyBorder="1" applyAlignment="1">
      <alignment vertical="center" wrapText="1"/>
    </xf>
    <xf numFmtId="38" fontId="4" fillId="0" borderId="48" xfId="1" applyFont="1" applyFill="1" applyBorder="1" applyAlignment="1">
      <alignment horizontal="center" vertical="center" wrapText="1"/>
    </xf>
    <xf numFmtId="0" fontId="4" fillId="0" borderId="50" xfId="0" applyFont="1" applyBorder="1" applyAlignment="1">
      <alignment horizontal="center" vertical="center" wrapText="1"/>
    </xf>
    <xf numFmtId="0" fontId="4" fillId="0" borderId="0" xfId="0" applyFont="1" applyFill="1" applyBorder="1" applyAlignment="1">
      <alignment horizontal="center" vertical="center"/>
    </xf>
    <xf numFmtId="0" fontId="8" fillId="0" borderId="21"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vertical="center" wrapText="1"/>
    </xf>
    <xf numFmtId="38" fontId="4" fillId="0" borderId="2" xfId="1" applyFont="1" applyFill="1" applyBorder="1" applyAlignment="1">
      <alignment vertical="center" wrapText="1"/>
    </xf>
    <xf numFmtId="3" fontId="4"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38" fontId="4" fillId="0" borderId="30" xfId="1" applyFont="1" applyFill="1" applyBorder="1" applyAlignment="1">
      <alignment horizontal="center" vertical="center" wrapText="1"/>
    </xf>
    <xf numFmtId="38" fontId="4" fillId="0" borderId="51" xfId="1" applyFont="1" applyFill="1" applyBorder="1" applyAlignment="1">
      <alignment horizontal="center" vertical="center" wrapText="1"/>
    </xf>
    <xf numFmtId="38" fontId="4" fillId="0" borderId="51" xfId="1" applyFont="1" applyFill="1" applyBorder="1" applyAlignment="1">
      <alignment horizontal="center" vertical="center"/>
    </xf>
    <xf numFmtId="38" fontId="4" fillId="0" borderId="7" xfId="1" applyFont="1" applyFill="1" applyBorder="1" applyAlignment="1">
      <alignment horizontal="center" vertical="center" wrapText="1"/>
    </xf>
    <xf numFmtId="38" fontId="4" fillId="0" borderId="2" xfId="1" applyFont="1" applyFill="1" applyBorder="1" applyAlignment="1">
      <alignment horizontal="center" vertical="center" wrapText="1"/>
    </xf>
    <xf numFmtId="0" fontId="4" fillId="7" borderId="5" xfId="0" applyFont="1" applyFill="1" applyBorder="1" applyAlignment="1">
      <alignment horizontal="center" vertical="center"/>
    </xf>
    <xf numFmtId="0" fontId="4" fillId="7" borderId="12"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34"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45" xfId="0" applyFont="1" applyFill="1" applyBorder="1" applyAlignment="1">
      <alignment horizontal="center" vertical="center"/>
    </xf>
    <xf numFmtId="0" fontId="4" fillId="0" borderId="2" xfId="0" applyFont="1" applyFill="1" applyBorder="1" applyAlignment="1">
      <alignment horizontal="right" vertical="center" wrapText="1"/>
    </xf>
    <xf numFmtId="38" fontId="4" fillId="0" borderId="6" xfId="1" applyFont="1" applyFill="1" applyBorder="1" applyAlignment="1">
      <alignment horizontal="center" vertical="center" wrapText="1"/>
    </xf>
    <xf numFmtId="38" fontId="4" fillId="0" borderId="4" xfId="1"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8" xfId="0" applyFont="1" applyBorder="1" applyAlignment="1">
      <alignment vertical="center"/>
    </xf>
    <xf numFmtId="0" fontId="4" fillId="0" borderId="8" xfId="0" applyFont="1" applyBorder="1" applyAlignment="1">
      <alignment horizontal="left" vertical="center"/>
    </xf>
    <xf numFmtId="0" fontId="4" fillId="0" borderId="11" xfId="0" applyFont="1" applyFill="1" applyBorder="1" applyAlignment="1">
      <alignment horizontal="center" vertical="center" wrapText="1"/>
    </xf>
    <xf numFmtId="38" fontId="4" fillId="3" borderId="52" xfId="1" applyFont="1" applyFill="1" applyBorder="1" applyAlignment="1">
      <alignment horizontal="center" vertical="center" wrapText="1"/>
    </xf>
    <xf numFmtId="0" fontId="4" fillId="0" borderId="0" xfId="0" applyFont="1" applyFill="1" applyAlignment="1">
      <alignment horizontal="right"/>
    </xf>
    <xf numFmtId="38" fontId="4" fillId="0" borderId="21" xfId="1" applyFont="1" applyFill="1" applyBorder="1" applyAlignment="1">
      <alignment horizontal="center" vertical="center"/>
    </xf>
    <xf numFmtId="38" fontId="4" fillId="0" borderId="50" xfId="1" applyFont="1" applyFill="1" applyBorder="1" applyAlignment="1">
      <alignment horizontal="center" vertical="center" wrapText="1"/>
    </xf>
    <xf numFmtId="38" fontId="4" fillId="0" borderId="45" xfId="1" applyFont="1" applyFill="1" applyBorder="1" applyAlignment="1">
      <alignment horizontal="center" vertical="center" wrapText="1"/>
    </xf>
    <xf numFmtId="38" fontId="4" fillId="0" borderId="53" xfId="1"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lignment vertical="center"/>
    </xf>
    <xf numFmtId="38" fontId="9" fillId="0" borderId="0" xfId="1" applyFont="1" applyFill="1" applyBorder="1">
      <alignment vertical="center"/>
    </xf>
    <xf numFmtId="0" fontId="4" fillId="0" borderId="14" xfId="0" applyFont="1" applyFill="1" applyBorder="1" applyAlignment="1">
      <alignment horizontal="center" vertical="center"/>
    </xf>
    <xf numFmtId="38" fontId="4" fillId="0" borderId="11" xfId="1"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5" borderId="35" xfId="0" applyFont="1" applyFill="1" applyBorder="1" applyAlignment="1">
      <alignment horizontal="center" vertical="center"/>
    </xf>
    <xf numFmtId="0" fontId="6" fillId="0" borderId="36" xfId="0" applyFont="1" applyFill="1" applyBorder="1" applyAlignment="1">
      <alignment horizontal="center" vertical="center" wrapText="1"/>
    </xf>
    <xf numFmtId="3" fontId="4" fillId="2" borderId="36" xfId="0" applyNumberFormat="1" applyFont="1" applyFill="1" applyBorder="1" applyAlignment="1">
      <alignment vertical="center" wrapText="1"/>
    </xf>
    <xf numFmtId="38" fontId="4" fillId="2" borderId="54" xfId="1" applyFont="1" applyFill="1" applyBorder="1" applyAlignment="1">
      <alignment horizontal="center" vertical="center"/>
    </xf>
    <xf numFmtId="38" fontId="4" fillId="3" borderId="50" xfId="1" applyFont="1" applyFill="1" applyBorder="1" applyAlignment="1">
      <alignment horizontal="center" vertical="center" wrapText="1"/>
    </xf>
    <xf numFmtId="38" fontId="4" fillId="3" borderId="11" xfId="1" applyFont="1" applyFill="1" applyBorder="1" applyAlignment="1">
      <alignment horizontal="center" vertical="center" wrapText="1"/>
    </xf>
    <xf numFmtId="0" fontId="4" fillId="0" borderId="0" xfId="0" applyFont="1" applyAlignment="1">
      <alignment horizontal="righ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38" fontId="4" fillId="0" borderId="15" xfId="1" applyFont="1" applyFill="1" applyBorder="1" applyAlignment="1">
      <alignment horizontal="center" vertical="center"/>
    </xf>
    <xf numFmtId="38" fontId="4" fillId="0" borderId="16"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17" xfId="1" applyFont="1" applyFill="1" applyBorder="1" applyAlignment="1">
      <alignment horizontal="center" vertical="center"/>
    </xf>
    <xf numFmtId="38" fontId="14" fillId="0" borderId="24" xfId="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4" fillId="7" borderId="13"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14" xfId="0" applyFont="1" applyFill="1" applyBorder="1" applyAlignment="1">
      <alignment horizontal="center" vertical="center"/>
    </xf>
    <xf numFmtId="0" fontId="5" fillId="0" borderId="0" xfId="0" applyFont="1" applyAlignment="1">
      <alignment horizontal="center" vertical="center"/>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7" xfId="0" applyFont="1" applyBorder="1" applyAlignment="1">
      <alignment horizontal="center" vertical="center"/>
    </xf>
    <xf numFmtId="0" fontId="4" fillId="0" borderId="26"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7" borderId="12"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27" xfId="0" applyFont="1" applyFill="1" applyBorder="1" applyAlignment="1">
      <alignment horizontal="center" vertical="center"/>
    </xf>
    <xf numFmtId="0" fontId="15" fillId="0" borderId="8" xfId="0" applyFont="1" applyBorder="1" applyAlignment="1">
      <alignment horizontal="left" vertical="center"/>
    </xf>
    <xf numFmtId="0" fontId="4" fillId="5" borderId="13"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27"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38" fontId="6" fillId="2" borderId="9" xfId="1" applyFont="1" applyFill="1" applyBorder="1" applyAlignment="1">
      <alignment horizontal="center" vertical="center" wrapText="1"/>
    </xf>
    <xf numFmtId="38" fontId="6" fillId="2" borderId="10" xfId="1" applyFont="1" applyFill="1" applyBorder="1" applyAlignment="1">
      <alignment horizontal="center" vertical="center" wrapText="1"/>
    </xf>
    <xf numFmtId="38" fontId="6" fillId="2" borderId="11" xfId="1" applyFont="1" applyFill="1" applyBorder="1" applyAlignment="1">
      <alignment horizontal="center" vertical="center" wrapText="1"/>
    </xf>
    <xf numFmtId="0" fontId="4" fillId="0" borderId="26" xfId="0" applyFont="1" applyBorder="1" applyAlignment="1">
      <alignment horizontal="left" vertical="center" wrapText="1"/>
    </xf>
    <xf numFmtId="0" fontId="4" fillId="0" borderId="38" xfId="0" applyFont="1" applyBorder="1" applyAlignment="1">
      <alignment horizontal="left" vertical="center" wrapText="1"/>
    </xf>
  </cellXfs>
  <cellStyles count="4">
    <cellStyle name="桁区切り" xfId="1" builtinId="6"/>
    <cellStyle name="桁区切り 2" xfId="3" xr:uid="{A4ED61B4-81FC-46B6-8A00-218A7C2656BC}"/>
    <cellStyle name="標準" xfId="0" builtinId="0"/>
    <cellStyle name="標準 2" xfId="2" xr:uid="{5601F976-1D9C-4011-AD60-359525A917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6EE09-7C80-4D5E-8B3D-DC3D8CEF0A45}">
  <sheetPr>
    <pageSetUpPr fitToPage="1"/>
  </sheetPr>
  <dimension ref="A1:Y38"/>
  <sheetViews>
    <sheetView view="pageBreakPreview" topLeftCell="A19" zoomScale="90" zoomScaleNormal="100" zoomScaleSheetLayoutView="90" workbookViewId="0">
      <selection activeCell="D37" sqref="D37"/>
    </sheetView>
  </sheetViews>
  <sheetFormatPr defaultRowHeight="12" x14ac:dyDescent="0.4"/>
  <cols>
    <col min="1" max="1" width="16.375" style="1" customWidth="1"/>
    <col min="2" max="2" width="15.5" style="1" customWidth="1"/>
    <col min="3" max="3" width="13.25" style="1" customWidth="1"/>
    <col min="4" max="4" width="13.875" style="1" customWidth="1"/>
    <col min="5" max="5" width="14.625" style="1" customWidth="1"/>
    <col min="6" max="6" width="16.25" style="1" customWidth="1"/>
    <col min="7" max="7" width="8" style="1" customWidth="1"/>
    <col min="8" max="8" width="12.875" style="1" customWidth="1"/>
    <col min="9" max="10" width="13.375" style="1" customWidth="1"/>
    <col min="11" max="11" width="12.875" style="1" customWidth="1"/>
    <col min="12" max="12" width="15.125" style="1" customWidth="1"/>
    <col min="13" max="13" width="13.375" style="1" customWidth="1"/>
    <col min="14" max="14" width="12.75" style="1" customWidth="1"/>
    <col min="15" max="15" width="12" style="1" customWidth="1"/>
    <col min="16" max="16" width="15.875" style="1" customWidth="1"/>
    <col min="17" max="17" width="13.125" style="1" customWidth="1"/>
    <col min="18" max="18" width="9.25" style="1" customWidth="1"/>
    <col min="19" max="19" width="12.5" style="1" customWidth="1"/>
    <col min="20" max="20" width="15" style="1" customWidth="1"/>
    <col min="21" max="21" width="13.875" style="1" customWidth="1"/>
    <col min="22" max="22" width="20.875" style="1" customWidth="1"/>
    <col min="23" max="23" width="15.625" style="1" bestFit="1" customWidth="1"/>
    <col min="24" max="24" width="9.375" style="1" bestFit="1" customWidth="1"/>
    <col min="25" max="16384" width="9" style="1"/>
  </cols>
  <sheetData>
    <row r="1" spans="1:25" x14ac:dyDescent="0.4">
      <c r="A1" s="1" t="s">
        <v>79</v>
      </c>
    </row>
    <row r="2" spans="1:25" ht="30.75" customHeight="1" thickBot="1" x14ac:dyDescent="0.45">
      <c r="A2" s="183" t="s">
        <v>84</v>
      </c>
      <c r="B2" s="183"/>
      <c r="C2" s="183"/>
      <c r="D2" s="183"/>
      <c r="E2" s="183"/>
      <c r="F2" s="183"/>
      <c r="G2" s="183"/>
      <c r="H2" s="183"/>
      <c r="I2" s="183"/>
      <c r="J2" s="183"/>
      <c r="K2" s="183"/>
      <c r="L2" s="183"/>
      <c r="M2" s="183"/>
      <c r="N2" s="183"/>
      <c r="O2" s="183"/>
      <c r="P2" s="183"/>
      <c r="Q2" s="183"/>
      <c r="R2" s="183"/>
      <c r="S2" s="183"/>
      <c r="T2" s="183"/>
      <c r="U2" s="86"/>
    </row>
    <row r="3" spans="1:25" ht="9.75" customHeight="1" x14ac:dyDescent="0.4">
      <c r="W3" s="184" t="s">
        <v>19</v>
      </c>
      <c r="X3" s="185"/>
      <c r="Y3" s="186"/>
    </row>
    <row r="4" spans="1:25" ht="9.75" customHeight="1" x14ac:dyDescent="0.4">
      <c r="W4" s="187"/>
      <c r="X4" s="188"/>
      <c r="Y4" s="189"/>
    </row>
    <row r="5" spans="1:25" ht="24.95" customHeight="1" x14ac:dyDescent="0.4">
      <c r="A5" s="144" t="s">
        <v>0</v>
      </c>
      <c r="B5" s="193"/>
      <c r="C5" s="194"/>
      <c r="D5" s="195"/>
      <c r="F5" s="85"/>
      <c r="G5" s="196"/>
      <c r="H5" s="196"/>
      <c r="I5" s="196"/>
      <c r="J5" s="196"/>
      <c r="K5" s="196"/>
      <c r="L5" s="196"/>
      <c r="M5" s="196"/>
      <c r="N5" s="196"/>
      <c r="O5" s="196"/>
      <c r="P5" s="196"/>
      <c r="Q5" s="196"/>
      <c r="R5" s="196"/>
      <c r="S5" s="196"/>
      <c r="T5" s="196"/>
      <c r="U5" s="85"/>
      <c r="W5" s="187"/>
      <c r="X5" s="188"/>
      <c r="Y5" s="189"/>
    </row>
    <row r="6" spans="1:25" ht="24.95" customHeight="1" x14ac:dyDescent="0.4">
      <c r="A6" s="24" t="s">
        <v>8</v>
      </c>
      <c r="B6" s="193"/>
      <c r="C6" s="194"/>
      <c r="D6" s="195"/>
      <c r="F6" s="85"/>
      <c r="G6" s="85"/>
      <c r="H6" s="85"/>
      <c r="I6" s="85"/>
      <c r="J6" s="85"/>
      <c r="K6" s="85"/>
      <c r="L6" s="85"/>
      <c r="M6" s="85"/>
      <c r="N6" s="85"/>
      <c r="O6" s="85"/>
      <c r="P6" s="85"/>
      <c r="Q6" s="85"/>
      <c r="R6" s="85"/>
      <c r="S6" s="85"/>
      <c r="T6" s="85"/>
      <c r="U6" s="85"/>
      <c r="W6" s="187"/>
      <c r="X6" s="188"/>
      <c r="Y6" s="189"/>
    </row>
    <row r="7" spans="1:25" ht="24.95" customHeight="1" thickBot="1" x14ac:dyDescent="0.45">
      <c r="F7" s="82"/>
      <c r="G7" s="196"/>
      <c r="H7" s="196"/>
      <c r="I7" s="196"/>
      <c r="J7" s="196"/>
      <c r="K7" s="196"/>
      <c r="L7" s="196"/>
      <c r="M7" s="196"/>
      <c r="N7" s="196"/>
      <c r="O7" s="196"/>
      <c r="P7" s="196"/>
      <c r="Q7" s="196"/>
      <c r="R7" s="196"/>
      <c r="S7" s="196"/>
      <c r="T7" s="196"/>
      <c r="U7" s="85"/>
      <c r="W7" s="187"/>
      <c r="X7" s="188"/>
      <c r="Y7" s="189"/>
    </row>
    <row r="8" spans="1:25" ht="24.95" customHeight="1" thickBot="1" x14ac:dyDescent="0.2">
      <c r="A8" s="208" t="s">
        <v>75</v>
      </c>
      <c r="B8" s="208"/>
      <c r="C8" s="208"/>
      <c r="D8" s="208"/>
      <c r="E8" s="208"/>
      <c r="F8" s="146"/>
      <c r="G8" s="146"/>
      <c r="H8" s="146"/>
      <c r="I8" s="23" t="s">
        <v>7</v>
      </c>
      <c r="J8" s="197" t="s">
        <v>51</v>
      </c>
      <c r="K8" s="198"/>
      <c r="L8" s="199"/>
      <c r="M8" s="23" t="s">
        <v>7</v>
      </c>
      <c r="N8" s="200" t="s">
        <v>42</v>
      </c>
      <c r="O8" s="201"/>
      <c r="P8" s="201"/>
      <c r="Q8" s="201"/>
      <c r="R8" s="201"/>
      <c r="S8" s="202"/>
      <c r="T8" s="23" t="s">
        <v>7</v>
      </c>
      <c r="U8" s="57"/>
      <c r="W8" s="190"/>
      <c r="X8" s="191"/>
      <c r="Y8" s="192"/>
    </row>
    <row r="9" spans="1:25" s="5" customFormat="1" ht="36" x14ac:dyDescent="0.4">
      <c r="A9" s="26" t="s">
        <v>9</v>
      </c>
      <c r="B9" s="4" t="s">
        <v>12</v>
      </c>
      <c r="C9" s="26" t="s">
        <v>1</v>
      </c>
      <c r="D9" s="26" t="s">
        <v>15</v>
      </c>
      <c r="E9" s="26" t="s">
        <v>36</v>
      </c>
      <c r="F9" s="175" t="s">
        <v>10</v>
      </c>
      <c r="G9" s="176"/>
      <c r="H9" s="176"/>
      <c r="I9" s="50" t="s">
        <v>2</v>
      </c>
      <c r="J9" s="48" t="s">
        <v>12</v>
      </c>
      <c r="K9" s="55" t="s">
        <v>15</v>
      </c>
      <c r="L9" s="56" t="s">
        <v>43</v>
      </c>
      <c r="M9" s="50" t="s">
        <v>2</v>
      </c>
      <c r="N9" s="48" t="s">
        <v>12</v>
      </c>
      <c r="O9" s="55" t="s">
        <v>15</v>
      </c>
      <c r="P9" s="56" t="s">
        <v>43</v>
      </c>
      <c r="Q9" s="203" t="s">
        <v>10</v>
      </c>
      <c r="R9" s="204"/>
      <c r="S9" s="204"/>
      <c r="T9" s="50" t="s">
        <v>2</v>
      </c>
      <c r="U9" s="94" t="s">
        <v>54</v>
      </c>
      <c r="V9" s="97" t="s">
        <v>87</v>
      </c>
    </row>
    <row r="10" spans="1:25" s="6" customFormat="1" ht="24.95" customHeight="1" x14ac:dyDescent="0.4">
      <c r="A10" s="178"/>
      <c r="B10" s="22"/>
      <c r="C10" s="133" t="s">
        <v>3</v>
      </c>
      <c r="D10" s="133" t="s">
        <v>4</v>
      </c>
      <c r="E10" s="134" t="s">
        <v>14</v>
      </c>
      <c r="F10" s="180" t="s">
        <v>5</v>
      </c>
      <c r="G10" s="181"/>
      <c r="H10" s="181"/>
      <c r="I10" s="135" t="s">
        <v>6</v>
      </c>
      <c r="J10" s="48"/>
      <c r="K10" s="136" t="s">
        <v>39</v>
      </c>
      <c r="L10" s="137" t="s">
        <v>40</v>
      </c>
      <c r="M10" s="136" t="s">
        <v>41</v>
      </c>
      <c r="N10" s="48"/>
      <c r="O10" s="136" t="s">
        <v>49</v>
      </c>
      <c r="P10" s="137" t="s">
        <v>44</v>
      </c>
      <c r="Q10" s="205" t="s">
        <v>45</v>
      </c>
      <c r="R10" s="206"/>
      <c r="S10" s="207"/>
      <c r="T10" s="138" t="s">
        <v>50</v>
      </c>
      <c r="U10" s="139" t="s">
        <v>52</v>
      </c>
      <c r="V10" s="140" t="s">
        <v>53</v>
      </c>
    </row>
    <row r="11" spans="1:25" s="10" customFormat="1" ht="24.95" customHeight="1" x14ac:dyDescent="0.4">
      <c r="A11" s="179"/>
      <c r="B11" s="7"/>
      <c r="C11" s="8"/>
      <c r="D11" s="8"/>
      <c r="E11" s="9" t="s">
        <v>22</v>
      </c>
      <c r="F11" s="25" t="s">
        <v>32</v>
      </c>
      <c r="G11" s="25" t="s">
        <v>33</v>
      </c>
      <c r="H11" s="93" t="s">
        <v>34</v>
      </c>
      <c r="I11" s="58"/>
      <c r="J11" s="62"/>
      <c r="K11" s="60"/>
      <c r="L11" s="9" t="s">
        <v>22</v>
      </c>
      <c r="M11" s="63"/>
      <c r="N11" s="49"/>
      <c r="O11" s="46"/>
      <c r="P11" s="9" t="s">
        <v>22</v>
      </c>
      <c r="Q11" s="25" t="s">
        <v>38</v>
      </c>
      <c r="R11" s="25" t="s">
        <v>33</v>
      </c>
      <c r="S11" s="93" t="s">
        <v>34</v>
      </c>
      <c r="T11" s="51"/>
      <c r="U11" s="95"/>
      <c r="V11" s="98"/>
    </row>
    <row r="12" spans="1:25" s="12" customFormat="1" ht="24.95" customHeight="1" x14ac:dyDescent="0.4">
      <c r="A12" s="167" t="s">
        <v>65</v>
      </c>
      <c r="B12" s="124"/>
      <c r="C12" s="125"/>
      <c r="D12" s="125"/>
      <c r="E12" s="35">
        <f t="shared" ref="E12:E15" si="0">ROUNDDOWN(D12*0.8,-3)</f>
        <v>0</v>
      </c>
      <c r="F12" s="126"/>
      <c r="G12" s="127"/>
      <c r="H12" s="43">
        <f>ROUNDDOWN(F12*G12,0)</f>
        <v>0</v>
      </c>
      <c r="I12" s="43">
        <f>IF(H12&lt;E12,H12,E12)</f>
        <v>0</v>
      </c>
      <c r="J12" s="128"/>
      <c r="K12" s="131"/>
      <c r="L12" s="47">
        <f t="shared" ref="L12:L15" si="1">ROUNDDOWN(K12*0.8,-3)</f>
        <v>0</v>
      </c>
      <c r="M12" s="47">
        <f>L12</f>
        <v>0</v>
      </c>
      <c r="N12" s="128"/>
      <c r="O12" s="131"/>
      <c r="P12" s="53">
        <f t="shared" ref="P12:P15" si="2">ROUNDDOWN(O12*0.8,-3)</f>
        <v>0</v>
      </c>
      <c r="Q12" s="15">
        <v>100000</v>
      </c>
      <c r="R12" s="132"/>
      <c r="S12" s="15">
        <f>ROUNDDOWN(Q12*R12,0)</f>
        <v>0</v>
      </c>
      <c r="T12" s="52">
        <f>IF(P12&lt;S12,P12,S12)</f>
        <v>0</v>
      </c>
      <c r="U12" s="96">
        <f>I12+M12+T12</f>
        <v>0</v>
      </c>
      <c r="V12" s="99">
        <f>IF(H12&lt;U12,H12,U12)</f>
        <v>0</v>
      </c>
    </row>
    <row r="13" spans="1:25" s="12" customFormat="1" ht="24.95" customHeight="1" x14ac:dyDescent="0.4">
      <c r="A13" s="168"/>
      <c r="B13" s="124"/>
      <c r="C13" s="125"/>
      <c r="D13" s="125"/>
      <c r="E13" s="36">
        <f t="shared" si="0"/>
        <v>0</v>
      </c>
      <c r="F13" s="2"/>
      <c r="G13" s="2"/>
      <c r="H13" s="43">
        <f t="shared" ref="H13:H15" si="3">ROUNDDOWN(F13*G13,0)</f>
        <v>0</v>
      </c>
      <c r="I13" s="43">
        <f t="shared" ref="I13:I15" si="4">IF(H13&lt;E13,H13,E13)</f>
        <v>0</v>
      </c>
      <c r="J13" s="128"/>
      <c r="K13" s="131"/>
      <c r="L13" s="47">
        <f t="shared" si="1"/>
        <v>0</v>
      </c>
      <c r="M13" s="47">
        <f t="shared" ref="M13:M15" si="5">L13</f>
        <v>0</v>
      </c>
      <c r="N13" s="128"/>
      <c r="O13" s="131"/>
      <c r="P13" s="54">
        <f t="shared" si="2"/>
        <v>0</v>
      </c>
      <c r="Q13" s="15">
        <v>100000</v>
      </c>
      <c r="R13" s="132"/>
      <c r="S13" s="15">
        <f t="shared" ref="S13:S15" si="6">ROUNDDOWN(Q13*R13,0)</f>
        <v>0</v>
      </c>
      <c r="T13" s="52">
        <f t="shared" ref="T13:T15" si="7">IF(P13&lt;S13,P13,S13)</f>
        <v>0</v>
      </c>
      <c r="U13" s="96">
        <f t="shared" ref="U13:U15" si="8">I13+M13+T13</f>
        <v>0</v>
      </c>
      <c r="V13" s="99">
        <f t="shared" ref="V13:V15" si="9">IF(H13&lt;U13,H13,U13)</f>
        <v>0</v>
      </c>
    </row>
    <row r="14" spans="1:25" s="12" customFormat="1" ht="24.95" customHeight="1" x14ac:dyDescent="0.4">
      <c r="A14" s="168"/>
      <c r="B14" s="124"/>
      <c r="C14" s="125"/>
      <c r="D14" s="125"/>
      <c r="E14" s="36">
        <f t="shared" si="0"/>
        <v>0</v>
      </c>
      <c r="F14" s="2"/>
      <c r="G14" s="2"/>
      <c r="H14" s="43">
        <f t="shared" si="3"/>
        <v>0</v>
      </c>
      <c r="I14" s="43">
        <f t="shared" si="4"/>
        <v>0</v>
      </c>
      <c r="J14" s="128"/>
      <c r="K14" s="131"/>
      <c r="L14" s="47">
        <f t="shared" si="1"/>
        <v>0</v>
      </c>
      <c r="M14" s="47">
        <f t="shared" si="5"/>
        <v>0</v>
      </c>
      <c r="N14" s="128"/>
      <c r="O14" s="131"/>
      <c r="P14" s="54">
        <f t="shared" si="2"/>
        <v>0</v>
      </c>
      <c r="Q14" s="15">
        <v>100000</v>
      </c>
      <c r="R14" s="132"/>
      <c r="S14" s="15">
        <f t="shared" si="6"/>
        <v>0</v>
      </c>
      <c r="T14" s="52">
        <f t="shared" si="7"/>
        <v>0</v>
      </c>
      <c r="U14" s="96">
        <f t="shared" si="8"/>
        <v>0</v>
      </c>
      <c r="V14" s="99">
        <f t="shared" si="9"/>
        <v>0</v>
      </c>
    </row>
    <row r="15" spans="1:25" s="12" customFormat="1" ht="24.95" customHeight="1" thickBot="1" x14ac:dyDescent="0.45">
      <c r="A15" s="169"/>
      <c r="B15" s="124"/>
      <c r="C15" s="125"/>
      <c r="D15" s="125"/>
      <c r="E15" s="36">
        <f t="shared" si="0"/>
        <v>0</v>
      </c>
      <c r="F15" s="2"/>
      <c r="G15" s="2"/>
      <c r="H15" s="43">
        <f t="shared" si="3"/>
        <v>0</v>
      </c>
      <c r="I15" s="43">
        <f t="shared" si="4"/>
        <v>0</v>
      </c>
      <c r="J15" s="128"/>
      <c r="K15" s="131"/>
      <c r="L15" s="47">
        <f t="shared" si="1"/>
        <v>0</v>
      </c>
      <c r="M15" s="47">
        <f t="shared" si="5"/>
        <v>0</v>
      </c>
      <c r="N15" s="128"/>
      <c r="O15" s="131"/>
      <c r="P15" s="54">
        <f t="shared" si="2"/>
        <v>0</v>
      </c>
      <c r="Q15" s="15">
        <v>100000</v>
      </c>
      <c r="R15" s="132"/>
      <c r="S15" s="15">
        <f t="shared" si="6"/>
        <v>0</v>
      </c>
      <c r="T15" s="52">
        <f t="shared" si="7"/>
        <v>0</v>
      </c>
      <c r="U15" s="96">
        <f t="shared" si="8"/>
        <v>0</v>
      </c>
      <c r="V15" s="164">
        <f t="shared" si="9"/>
        <v>0</v>
      </c>
    </row>
    <row r="16" spans="1:25" s="12" customFormat="1" ht="24.95" customHeight="1" thickBot="1" x14ac:dyDescent="0.45">
      <c r="A16" s="13"/>
      <c r="B16" s="14" t="s">
        <v>37</v>
      </c>
      <c r="C16" s="15">
        <f>SUM(C12:C15)</f>
        <v>0</v>
      </c>
      <c r="D16" s="15">
        <f>SUM(D12:D15)</f>
        <v>0</v>
      </c>
      <c r="E16" s="170"/>
      <c r="F16" s="171"/>
      <c r="G16" s="173"/>
      <c r="H16" s="45">
        <f>SUM(H12:H15)</f>
        <v>0</v>
      </c>
      <c r="I16" s="43">
        <f>SUM(I12:I15)</f>
        <v>0</v>
      </c>
      <c r="J16" s="129"/>
      <c r="K16" s="47">
        <f>SUM(K12:K15)</f>
        <v>0</v>
      </c>
      <c r="L16" s="64"/>
      <c r="M16" s="47">
        <f>SUM(M12:M15)</f>
        <v>0</v>
      </c>
      <c r="N16" s="130"/>
      <c r="O16" s="47">
        <f>SUM(O12:O15)</f>
        <v>0</v>
      </c>
      <c r="P16" s="170"/>
      <c r="Q16" s="171"/>
      <c r="R16" s="173"/>
      <c r="S16" s="20">
        <f>SUM(S12:S15)</f>
        <v>0</v>
      </c>
      <c r="T16" s="52">
        <f>SUM(T12:T15)</f>
        <v>0</v>
      </c>
      <c r="U16" s="52">
        <f>SUM(U12:U15)</f>
        <v>0</v>
      </c>
      <c r="V16" s="148">
        <f>SUM(V12:V15)</f>
        <v>0</v>
      </c>
    </row>
    <row r="17" spans="1:22" s="12" customFormat="1" ht="24.95" customHeight="1" x14ac:dyDescent="0.4">
      <c r="A17" s="16"/>
      <c r="B17" s="82"/>
      <c r="C17" s="18"/>
      <c r="D17" s="18"/>
      <c r="E17" s="83"/>
      <c r="F17" s="83"/>
      <c r="G17" s="83"/>
      <c r="H17" s="83"/>
      <c r="I17" s="18"/>
      <c r="J17" s="18"/>
      <c r="K17" s="18"/>
      <c r="L17" s="18"/>
      <c r="M17" s="18"/>
      <c r="N17" s="83"/>
      <c r="O17" s="83"/>
      <c r="P17" s="83"/>
      <c r="Q17" s="83"/>
      <c r="R17" s="83"/>
      <c r="S17" s="83"/>
      <c r="T17" s="18"/>
      <c r="U17" s="18"/>
    </row>
    <row r="18" spans="1:22" s="12" customFormat="1" ht="24.95" customHeight="1" x14ac:dyDescent="0.4">
      <c r="A18" s="16"/>
      <c r="B18" s="82"/>
      <c r="C18" s="18"/>
      <c r="D18" s="18"/>
      <c r="E18" s="83"/>
      <c r="F18" s="83"/>
      <c r="G18" s="83"/>
      <c r="H18" s="83"/>
      <c r="I18" s="18"/>
      <c r="J18" s="18"/>
      <c r="K18" s="18"/>
      <c r="L18" s="18"/>
      <c r="M18" s="18"/>
      <c r="N18" s="83"/>
      <c r="O18" s="83"/>
      <c r="P18" s="83"/>
      <c r="Q18" s="83"/>
      <c r="R18" s="83"/>
      <c r="S18" s="83"/>
      <c r="T18" s="18"/>
      <c r="U18" s="18"/>
    </row>
    <row r="19" spans="1:22" s="12" customFormat="1" ht="24.95" customHeight="1" thickBot="1" x14ac:dyDescent="0.45">
      <c r="A19" s="32"/>
      <c r="B19" s="82"/>
      <c r="C19" s="18"/>
      <c r="D19" s="18"/>
      <c r="E19" s="83"/>
      <c r="F19" s="83"/>
      <c r="G19" s="83"/>
      <c r="H19" s="83"/>
      <c r="I19" s="18"/>
      <c r="J19" s="18"/>
      <c r="K19" s="18"/>
      <c r="L19" s="18"/>
      <c r="M19" s="174" t="s">
        <v>48</v>
      </c>
      <c r="N19" s="174"/>
      <c r="O19" s="174"/>
      <c r="P19" s="174"/>
      <c r="Q19" s="174"/>
      <c r="R19" s="83"/>
      <c r="S19" s="83"/>
      <c r="T19" s="18"/>
      <c r="U19" s="18"/>
    </row>
    <row r="20" spans="1:22" s="12" customFormat="1" ht="40.5" customHeight="1" x14ac:dyDescent="0.4">
      <c r="A20" s="26" t="s">
        <v>9</v>
      </c>
      <c r="B20" s="4" t="s">
        <v>12</v>
      </c>
      <c r="C20" s="26" t="s">
        <v>1</v>
      </c>
      <c r="D20" s="26" t="s">
        <v>15</v>
      </c>
      <c r="E20" s="26" t="s">
        <v>46</v>
      </c>
      <c r="F20" s="175" t="s">
        <v>10</v>
      </c>
      <c r="G20" s="176"/>
      <c r="H20" s="177"/>
      <c r="I20" s="84" t="s">
        <v>2</v>
      </c>
      <c r="J20" s="65"/>
      <c r="K20" s="66"/>
      <c r="L20" s="66"/>
      <c r="M20" s="66"/>
      <c r="N20" s="66"/>
      <c r="O20" s="66"/>
      <c r="P20" s="66"/>
      <c r="Q20" s="66"/>
      <c r="R20" s="66"/>
      <c r="S20" s="66"/>
      <c r="T20" s="67"/>
      <c r="U20" s="59" t="s">
        <v>47</v>
      </c>
    </row>
    <row r="21" spans="1:22" s="12" customFormat="1" ht="24.95" customHeight="1" x14ac:dyDescent="0.4">
      <c r="A21" s="178"/>
      <c r="B21" s="22"/>
      <c r="C21" s="133" t="s">
        <v>3</v>
      </c>
      <c r="D21" s="133" t="s">
        <v>4</v>
      </c>
      <c r="E21" s="134" t="s">
        <v>14</v>
      </c>
      <c r="F21" s="180" t="s">
        <v>5</v>
      </c>
      <c r="G21" s="181"/>
      <c r="H21" s="182"/>
      <c r="I21" s="135" t="s">
        <v>6</v>
      </c>
      <c r="J21" s="68"/>
      <c r="K21" s="69"/>
      <c r="L21" s="69"/>
      <c r="M21" s="69"/>
      <c r="N21" s="69"/>
      <c r="O21" s="69"/>
      <c r="P21" s="69"/>
      <c r="Q21" s="69"/>
      <c r="R21" s="69"/>
      <c r="S21" s="69"/>
      <c r="T21" s="70"/>
      <c r="U21" s="136" t="s">
        <v>39</v>
      </c>
    </row>
    <row r="22" spans="1:22" s="12" customFormat="1" ht="24.95" customHeight="1" x14ac:dyDescent="0.4">
      <c r="A22" s="179"/>
      <c r="B22" s="7"/>
      <c r="C22" s="8"/>
      <c r="D22" s="8"/>
      <c r="E22" s="9" t="s">
        <v>22</v>
      </c>
      <c r="F22" s="25" t="s">
        <v>74</v>
      </c>
      <c r="G22" s="25" t="s">
        <v>33</v>
      </c>
      <c r="H22" s="25" t="s">
        <v>34</v>
      </c>
      <c r="I22" s="58"/>
      <c r="J22" s="71"/>
      <c r="K22" s="72"/>
      <c r="L22" s="72"/>
      <c r="M22" s="72"/>
      <c r="N22" s="73"/>
      <c r="O22" s="73"/>
      <c r="P22" s="73"/>
      <c r="Q22" s="73"/>
      <c r="R22" s="73"/>
      <c r="S22" s="73"/>
      <c r="T22" s="74"/>
      <c r="U22" s="60"/>
      <c r="V22" s="41"/>
    </row>
    <row r="23" spans="1:22" s="12" customFormat="1" ht="24.95" customHeight="1" x14ac:dyDescent="0.4">
      <c r="A23" s="167" t="s">
        <v>64</v>
      </c>
      <c r="B23" s="124"/>
      <c r="C23" s="125"/>
      <c r="D23" s="125"/>
      <c r="E23" s="35">
        <f t="shared" ref="E23:E26" si="10">ROUNDDOWN(D23*0.8,-3)</f>
        <v>0</v>
      </c>
      <c r="F23" s="34">
        <v>1000000</v>
      </c>
      <c r="G23" s="2"/>
      <c r="H23" s="15">
        <f>ROUNDDOWN(F23*G23,0)</f>
        <v>0</v>
      </c>
      <c r="I23" s="43">
        <f>IF(H23&lt;E23,H23,E23)</f>
        <v>0</v>
      </c>
      <c r="J23" s="75"/>
      <c r="K23" s="76"/>
      <c r="L23" s="76"/>
      <c r="M23" s="76"/>
      <c r="N23" s="76"/>
      <c r="O23" s="76"/>
      <c r="P23" s="76"/>
      <c r="Q23" s="76"/>
      <c r="R23" s="76"/>
      <c r="S23" s="76"/>
      <c r="T23" s="77"/>
      <c r="U23" s="61">
        <f>I23</f>
        <v>0</v>
      </c>
      <c r="V23" s="18"/>
    </row>
    <row r="24" spans="1:22" s="12" customFormat="1" ht="24.95" customHeight="1" x14ac:dyDescent="0.4">
      <c r="A24" s="168"/>
      <c r="B24" s="124"/>
      <c r="C24" s="125"/>
      <c r="D24" s="125"/>
      <c r="E24" s="11">
        <f t="shared" si="10"/>
        <v>0</v>
      </c>
      <c r="F24" s="34">
        <v>1000000</v>
      </c>
      <c r="G24" s="2"/>
      <c r="H24" s="43">
        <f t="shared" ref="H24:H26" si="11">ROUNDDOWN(F24*G24,0)</f>
        <v>0</v>
      </c>
      <c r="I24" s="43">
        <f t="shared" ref="I24:I26" si="12">IF(H24&lt;E24,H24,E24)</f>
        <v>0</v>
      </c>
      <c r="J24" s="75"/>
      <c r="K24" s="76"/>
      <c r="L24" s="76"/>
      <c r="M24" s="76"/>
      <c r="N24" s="76"/>
      <c r="O24" s="76"/>
      <c r="P24" s="76"/>
      <c r="Q24" s="76"/>
      <c r="R24" s="76"/>
      <c r="S24" s="76"/>
      <c r="T24" s="77"/>
      <c r="U24" s="61">
        <f t="shared" ref="U24:U26" si="13">I24</f>
        <v>0</v>
      </c>
      <c r="V24" s="18"/>
    </row>
    <row r="25" spans="1:22" s="12" customFormat="1" ht="24.95" customHeight="1" x14ac:dyDescent="0.4">
      <c r="A25" s="168"/>
      <c r="B25" s="124"/>
      <c r="C25" s="125"/>
      <c r="D25" s="125"/>
      <c r="E25" s="11">
        <f t="shared" si="10"/>
        <v>0</v>
      </c>
      <c r="F25" s="34">
        <v>1000000</v>
      </c>
      <c r="G25" s="2"/>
      <c r="H25" s="43">
        <f t="shared" si="11"/>
        <v>0</v>
      </c>
      <c r="I25" s="43">
        <f t="shared" si="12"/>
        <v>0</v>
      </c>
      <c r="J25" s="75"/>
      <c r="K25" s="76"/>
      <c r="L25" s="76"/>
      <c r="M25" s="76"/>
      <c r="N25" s="76"/>
      <c r="O25" s="76"/>
      <c r="P25" s="76"/>
      <c r="Q25" s="76"/>
      <c r="R25" s="76"/>
      <c r="S25" s="76"/>
      <c r="T25" s="77"/>
      <c r="U25" s="61">
        <f>I25</f>
        <v>0</v>
      </c>
      <c r="V25" s="18"/>
    </row>
    <row r="26" spans="1:22" s="12" customFormat="1" ht="24.95" customHeight="1" thickBot="1" x14ac:dyDescent="0.45">
      <c r="A26" s="169"/>
      <c r="B26" s="124"/>
      <c r="C26" s="125"/>
      <c r="D26" s="125"/>
      <c r="E26" s="11">
        <f t="shared" si="10"/>
        <v>0</v>
      </c>
      <c r="F26" s="34">
        <v>1000000</v>
      </c>
      <c r="G26" s="2"/>
      <c r="H26" s="43">
        <f t="shared" si="11"/>
        <v>0</v>
      </c>
      <c r="I26" s="43">
        <f t="shared" si="12"/>
        <v>0</v>
      </c>
      <c r="J26" s="75"/>
      <c r="K26" s="76"/>
      <c r="L26" s="76"/>
      <c r="M26" s="76"/>
      <c r="N26" s="76"/>
      <c r="O26" s="76"/>
      <c r="P26" s="76"/>
      <c r="Q26" s="76"/>
      <c r="R26" s="76"/>
      <c r="S26" s="76"/>
      <c r="T26" s="77"/>
      <c r="U26" s="165">
        <f t="shared" si="13"/>
        <v>0</v>
      </c>
      <c r="V26" s="44"/>
    </row>
    <row r="27" spans="1:22" s="12" customFormat="1" ht="24.95" customHeight="1" thickBot="1" x14ac:dyDescent="0.45">
      <c r="A27" s="13"/>
      <c r="B27" s="14" t="s">
        <v>37</v>
      </c>
      <c r="C27" s="15">
        <f>SUM(C23:C26)</f>
        <v>0</v>
      </c>
      <c r="D27" s="15">
        <f>SUM(D23:D26)</f>
        <v>0</v>
      </c>
      <c r="E27" s="170"/>
      <c r="F27" s="171"/>
      <c r="G27" s="171"/>
      <c r="H27" s="20">
        <f>SUM(H23:H26)</f>
        <v>0</v>
      </c>
      <c r="I27" s="43">
        <f>SUM(I23:I26)</f>
        <v>0</v>
      </c>
      <c r="J27" s="78"/>
      <c r="K27" s="79"/>
      <c r="L27" s="79"/>
      <c r="M27" s="79"/>
      <c r="N27" s="80"/>
      <c r="O27" s="80"/>
      <c r="P27" s="80"/>
      <c r="Q27" s="80"/>
      <c r="R27" s="80"/>
      <c r="S27" s="80"/>
      <c r="T27" s="81">
        <f>SUM(T23:T26)</f>
        <v>0</v>
      </c>
      <c r="U27" s="148">
        <f>SUM(U23:U26)</f>
        <v>0</v>
      </c>
      <c r="V27" s="42"/>
    </row>
    <row r="28" spans="1:22" s="12" customFormat="1" ht="24.95" customHeight="1" thickBot="1" x14ac:dyDescent="0.45">
      <c r="A28" s="32"/>
      <c r="B28" s="113"/>
      <c r="C28" s="18"/>
      <c r="D28" s="18"/>
      <c r="E28" s="83"/>
      <c r="F28" s="83"/>
      <c r="G28" s="83"/>
      <c r="H28" s="83"/>
      <c r="I28" s="18"/>
      <c r="J28" s="18"/>
      <c r="K28" s="18"/>
      <c r="L28" s="18"/>
      <c r="M28" s="18"/>
      <c r="N28" s="83"/>
      <c r="O28" s="83"/>
      <c r="P28" s="83"/>
      <c r="Q28" s="83"/>
      <c r="R28" s="83"/>
      <c r="S28" s="83"/>
      <c r="T28" s="18"/>
      <c r="U28" s="18"/>
      <c r="V28" s="114"/>
    </row>
    <row r="29" spans="1:22" s="12" customFormat="1" ht="19.5" customHeight="1" thickBot="1" x14ac:dyDescent="0.45">
      <c r="A29" s="32"/>
      <c r="B29" s="113"/>
      <c r="C29" s="18"/>
      <c r="D29" s="18"/>
      <c r="E29" s="83"/>
      <c r="F29" s="83"/>
      <c r="G29" s="83"/>
      <c r="H29" s="83"/>
      <c r="I29" s="18"/>
      <c r="J29" s="18"/>
      <c r="K29" s="18"/>
      <c r="L29" s="18"/>
      <c r="M29" s="18"/>
      <c r="N29" s="83"/>
      <c r="O29" s="83"/>
      <c r="P29" s="83"/>
      <c r="Q29" s="83"/>
      <c r="R29" s="83"/>
      <c r="S29" s="83"/>
      <c r="T29" s="18"/>
      <c r="U29" s="18"/>
      <c r="V29" s="115" t="s">
        <v>73</v>
      </c>
    </row>
    <row r="30" spans="1:22" s="12" customFormat="1" ht="40.5" customHeight="1" thickTop="1" thickBot="1" x14ac:dyDescent="0.45">
      <c r="A30" s="32"/>
      <c r="B30" s="82"/>
      <c r="C30" s="18"/>
      <c r="D30" s="18"/>
      <c r="E30" s="83"/>
      <c r="F30" s="83"/>
      <c r="G30" s="172"/>
      <c r="H30" s="172"/>
      <c r="I30" s="83"/>
      <c r="J30" s="83"/>
      <c r="K30" s="83"/>
      <c r="L30" s="83"/>
      <c r="M30" s="83"/>
      <c r="N30" s="83"/>
      <c r="O30" s="83"/>
      <c r="P30" s="83"/>
      <c r="Q30" s="83"/>
      <c r="R30" s="83"/>
      <c r="S30" s="83"/>
      <c r="T30" s="18"/>
      <c r="U30" s="18"/>
      <c r="V30" s="116">
        <f>V16+U27</f>
        <v>0</v>
      </c>
    </row>
    <row r="31" spans="1:22" ht="12.75" thickTop="1" x14ac:dyDescent="0.4"/>
    <row r="32" spans="1:22" x14ac:dyDescent="0.4">
      <c r="A32" s="1" t="s">
        <v>11</v>
      </c>
    </row>
    <row r="33" spans="1:2" x14ac:dyDescent="0.4">
      <c r="A33" s="1" t="s">
        <v>13</v>
      </c>
    </row>
    <row r="34" spans="1:2" x14ac:dyDescent="0.4">
      <c r="A34" s="1" t="s">
        <v>16</v>
      </c>
    </row>
    <row r="35" spans="1:2" x14ac:dyDescent="0.4">
      <c r="A35" s="1" t="s">
        <v>17</v>
      </c>
    </row>
    <row r="36" spans="1:2" x14ac:dyDescent="0.4">
      <c r="A36" s="1" t="s">
        <v>18</v>
      </c>
    </row>
    <row r="37" spans="1:2" x14ac:dyDescent="0.4">
      <c r="A37" s="1" t="s">
        <v>88</v>
      </c>
      <c r="B37" s="31"/>
    </row>
    <row r="38" spans="1:2" s="21" customFormat="1" x14ac:dyDescent="0.4">
      <c r="A38" s="21" t="s">
        <v>78</v>
      </c>
    </row>
  </sheetData>
  <sheetProtection formatCells="0"/>
  <mergeCells count="24">
    <mergeCell ref="A12:A15"/>
    <mergeCell ref="A2:T2"/>
    <mergeCell ref="W3:Y8"/>
    <mergeCell ref="B5:D5"/>
    <mergeCell ref="G5:T5"/>
    <mergeCell ref="B6:D6"/>
    <mergeCell ref="G7:T7"/>
    <mergeCell ref="J8:L8"/>
    <mergeCell ref="N8:S8"/>
    <mergeCell ref="F9:H9"/>
    <mergeCell ref="Q9:S9"/>
    <mergeCell ref="A10:A11"/>
    <mergeCell ref="F10:H10"/>
    <mergeCell ref="Q10:S10"/>
    <mergeCell ref="A8:E8"/>
    <mergeCell ref="A23:A26"/>
    <mergeCell ref="E27:G27"/>
    <mergeCell ref="G30:H30"/>
    <mergeCell ref="E16:G16"/>
    <mergeCell ref="P16:R16"/>
    <mergeCell ref="M19:Q19"/>
    <mergeCell ref="F20:H20"/>
    <mergeCell ref="A21:A22"/>
    <mergeCell ref="F21:H21"/>
  </mergeCells>
  <phoneticPr fontId="1"/>
  <pageMargins left="0.31496062992125984" right="0.31496062992125984" top="0.74803149606299213" bottom="0.15748031496062992" header="0.31496062992125984" footer="0.31496062992125984"/>
  <pageSetup paperSize="9"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BF22-CB35-4950-A9D6-DB4FDC773350}">
  <sheetPr>
    <pageSetUpPr fitToPage="1"/>
  </sheetPr>
  <dimension ref="A1:Y44"/>
  <sheetViews>
    <sheetView view="pageBreakPreview" topLeftCell="A7" zoomScale="90" zoomScaleNormal="100" zoomScaleSheetLayoutView="90" workbookViewId="0">
      <selection activeCell="V20" sqref="V20"/>
    </sheetView>
  </sheetViews>
  <sheetFormatPr defaultRowHeight="12" x14ac:dyDescent="0.4"/>
  <cols>
    <col min="1" max="1" width="20.25" style="1" customWidth="1"/>
    <col min="2" max="2" width="15.5" style="1" customWidth="1"/>
    <col min="3" max="3" width="12.25" style="1" customWidth="1"/>
    <col min="4" max="4" width="12.75" style="1" customWidth="1"/>
    <col min="5" max="5" width="13.75" style="1" customWidth="1"/>
    <col min="6" max="6" width="6.125" style="1" customWidth="1"/>
    <col min="7" max="7" width="10" style="1" customWidth="1"/>
    <col min="8" max="8" width="19" style="1" customWidth="1"/>
    <col min="9" max="10" width="13.375" style="1" customWidth="1"/>
    <col min="11" max="11" width="14.125" style="1" customWidth="1"/>
    <col min="12" max="12" width="14.75" style="1" customWidth="1"/>
    <col min="13" max="13" width="13.375" style="1" customWidth="1"/>
    <col min="14" max="14" width="12.75" style="1" customWidth="1"/>
    <col min="15" max="15" width="13.125" style="1" customWidth="1"/>
    <col min="16" max="16" width="13.25" style="1" customWidth="1"/>
    <col min="17" max="17" width="13.125" style="1" customWidth="1"/>
    <col min="18" max="18" width="9.25" style="1" customWidth="1"/>
    <col min="19" max="19" width="12.5" style="1" customWidth="1"/>
    <col min="20" max="21" width="13.875" style="1" customWidth="1"/>
    <col min="22" max="22" width="20.875" style="1" customWidth="1"/>
    <col min="23" max="23" width="15.625" style="1" bestFit="1" customWidth="1"/>
    <col min="24" max="24" width="9.375" style="1" bestFit="1" customWidth="1"/>
    <col min="25" max="16384" width="9" style="1"/>
  </cols>
  <sheetData>
    <row r="1" spans="1:25" x14ac:dyDescent="0.4">
      <c r="A1" s="1" t="s">
        <v>80</v>
      </c>
    </row>
    <row r="2" spans="1:25" ht="30.75" customHeight="1" thickBot="1" x14ac:dyDescent="0.45">
      <c r="A2" s="183" t="s">
        <v>84</v>
      </c>
      <c r="B2" s="183"/>
      <c r="C2" s="183"/>
      <c r="D2" s="183"/>
      <c r="E2" s="183"/>
      <c r="F2" s="183"/>
      <c r="G2" s="183"/>
      <c r="H2" s="183"/>
      <c r="I2" s="183"/>
      <c r="J2" s="183"/>
      <c r="K2" s="183"/>
      <c r="L2" s="183"/>
      <c r="M2" s="183"/>
      <c r="N2" s="183"/>
      <c r="O2" s="183"/>
      <c r="P2" s="183"/>
      <c r="Q2" s="183"/>
      <c r="R2" s="183"/>
      <c r="S2" s="183"/>
      <c r="T2" s="183"/>
      <c r="U2" s="39"/>
    </row>
    <row r="3" spans="1:25" ht="9.75" customHeight="1" x14ac:dyDescent="0.4">
      <c r="W3" s="184" t="s">
        <v>19</v>
      </c>
      <c r="X3" s="185"/>
      <c r="Y3" s="186"/>
    </row>
    <row r="4" spans="1:25" ht="9.75" customHeight="1" x14ac:dyDescent="0.4">
      <c r="W4" s="187"/>
      <c r="X4" s="188"/>
      <c r="Y4" s="189"/>
    </row>
    <row r="5" spans="1:25" ht="24.95" customHeight="1" x14ac:dyDescent="0.4">
      <c r="A5" s="144" t="s">
        <v>0</v>
      </c>
      <c r="B5" s="193"/>
      <c r="C5" s="194"/>
      <c r="D5" s="195"/>
      <c r="F5" s="37"/>
      <c r="G5" s="196"/>
      <c r="H5" s="196"/>
      <c r="I5" s="196"/>
      <c r="J5" s="196"/>
      <c r="K5" s="196"/>
      <c r="L5" s="196"/>
      <c r="M5" s="196"/>
      <c r="N5" s="196"/>
      <c r="O5" s="196"/>
      <c r="P5" s="196"/>
      <c r="Q5" s="196"/>
      <c r="R5" s="196"/>
      <c r="S5" s="196"/>
      <c r="T5" s="196"/>
      <c r="U5" s="37"/>
      <c r="W5" s="187"/>
      <c r="X5" s="188"/>
      <c r="Y5" s="189"/>
    </row>
    <row r="6" spans="1:25" ht="24.95" customHeight="1" x14ac:dyDescent="0.4">
      <c r="A6" s="24" t="s">
        <v>8</v>
      </c>
      <c r="B6" s="193"/>
      <c r="C6" s="194"/>
      <c r="D6" s="195"/>
      <c r="F6" s="40"/>
      <c r="G6" s="40"/>
      <c r="H6" s="40"/>
      <c r="I6" s="40"/>
      <c r="J6" s="40"/>
      <c r="K6" s="40"/>
      <c r="L6" s="40"/>
      <c r="M6" s="40"/>
      <c r="N6" s="40"/>
      <c r="O6" s="40"/>
      <c r="P6" s="40"/>
      <c r="Q6" s="40"/>
      <c r="R6" s="40"/>
      <c r="S6" s="40"/>
      <c r="T6" s="40"/>
      <c r="U6" s="40"/>
      <c r="W6" s="187"/>
      <c r="X6" s="188"/>
      <c r="Y6" s="189"/>
    </row>
    <row r="7" spans="1:25" ht="24.95" customHeight="1" thickBot="1" x14ac:dyDescent="0.45">
      <c r="F7" s="17"/>
      <c r="G7" s="196"/>
      <c r="H7" s="196"/>
      <c r="I7" s="196"/>
      <c r="J7" s="196"/>
      <c r="K7" s="196"/>
      <c r="L7" s="196"/>
      <c r="M7" s="196"/>
      <c r="N7" s="196"/>
      <c r="O7" s="196"/>
      <c r="P7" s="196"/>
      <c r="Q7" s="196"/>
      <c r="R7" s="196"/>
      <c r="S7" s="196"/>
      <c r="T7" s="196"/>
      <c r="U7" s="37"/>
      <c r="W7" s="187"/>
      <c r="X7" s="188"/>
      <c r="Y7" s="189"/>
    </row>
    <row r="8" spans="1:25" ht="24.95" customHeight="1" thickBot="1" x14ac:dyDescent="0.2">
      <c r="A8" s="208" t="s">
        <v>75</v>
      </c>
      <c r="B8" s="208"/>
      <c r="C8" s="208"/>
      <c r="D8" s="208"/>
      <c r="E8" s="208"/>
      <c r="F8" s="145"/>
      <c r="G8" s="145"/>
      <c r="H8" s="145"/>
      <c r="I8" s="23" t="s">
        <v>7</v>
      </c>
      <c r="J8" s="197" t="s">
        <v>51</v>
      </c>
      <c r="K8" s="198"/>
      <c r="L8" s="199"/>
      <c r="M8" s="23" t="s">
        <v>7</v>
      </c>
      <c r="N8" s="200" t="s">
        <v>42</v>
      </c>
      <c r="O8" s="201"/>
      <c r="P8" s="201"/>
      <c r="Q8" s="201"/>
      <c r="R8" s="201"/>
      <c r="S8" s="202"/>
      <c r="T8" s="23" t="s">
        <v>7</v>
      </c>
      <c r="U8" s="57"/>
      <c r="W8" s="190"/>
      <c r="X8" s="191"/>
      <c r="Y8" s="192"/>
    </row>
    <row r="9" spans="1:25" s="5" customFormat="1" ht="60" x14ac:dyDescent="0.4">
      <c r="A9" s="26" t="s">
        <v>9</v>
      </c>
      <c r="B9" s="4" t="s">
        <v>12</v>
      </c>
      <c r="C9" s="26" t="s">
        <v>1</v>
      </c>
      <c r="D9" s="26" t="s">
        <v>15</v>
      </c>
      <c r="E9" s="26" t="s">
        <v>36</v>
      </c>
      <c r="F9" s="175" t="s">
        <v>10</v>
      </c>
      <c r="G9" s="176"/>
      <c r="H9" s="176"/>
      <c r="I9" s="50" t="s">
        <v>2</v>
      </c>
      <c r="J9" s="48" t="s">
        <v>12</v>
      </c>
      <c r="K9" s="55" t="s">
        <v>15</v>
      </c>
      <c r="L9" s="56" t="s">
        <v>43</v>
      </c>
      <c r="M9" s="50" t="s">
        <v>2</v>
      </c>
      <c r="N9" s="48" t="s">
        <v>12</v>
      </c>
      <c r="O9" s="55" t="s">
        <v>15</v>
      </c>
      <c r="P9" s="56" t="s">
        <v>43</v>
      </c>
      <c r="Q9" s="203" t="s">
        <v>10</v>
      </c>
      <c r="R9" s="204"/>
      <c r="S9" s="204"/>
      <c r="T9" s="50" t="s">
        <v>2</v>
      </c>
      <c r="U9" s="94" t="s">
        <v>54</v>
      </c>
      <c r="V9" s="97" t="s">
        <v>87</v>
      </c>
    </row>
    <row r="10" spans="1:25" s="6" customFormat="1" ht="24.95" customHeight="1" x14ac:dyDescent="0.4">
      <c r="A10" s="178"/>
      <c r="B10" s="22"/>
      <c r="C10" s="104" t="s">
        <v>3</v>
      </c>
      <c r="D10" s="104" t="s">
        <v>4</v>
      </c>
      <c r="E10" s="105" t="s">
        <v>14</v>
      </c>
      <c r="F10" s="209" t="s">
        <v>5</v>
      </c>
      <c r="G10" s="210"/>
      <c r="H10" s="210"/>
      <c r="I10" s="106" t="s">
        <v>6</v>
      </c>
      <c r="J10" s="107"/>
      <c r="K10" s="108" t="s">
        <v>39</v>
      </c>
      <c r="L10" s="109" t="s">
        <v>40</v>
      </c>
      <c r="M10" s="108" t="s">
        <v>41</v>
      </c>
      <c r="N10" s="107"/>
      <c r="O10" s="108" t="s">
        <v>49</v>
      </c>
      <c r="P10" s="109" t="s">
        <v>44</v>
      </c>
      <c r="Q10" s="211" t="s">
        <v>45</v>
      </c>
      <c r="R10" s="212"/>
      <c r="S10" s="213"/>
      <c r="T10" s="110" t="s">
        <v>50</v>
      </c>
      <c r="U10" s="111" t="s">
        <v>52</v>
      </c>
      <c r="V10" s="112" t="s">
        <v>53</v>
      </c>
    </row>
    <row r="11" spans="1:25" s="10" customFormat="1" ht="24.95" customHeight="1" x14ac:dyDescent="0.4">
      <c r="A11" s="179"/>
      <c r="B11" s="7"/>
      <c r="C11" s="8"/>
      <c r="D11" s="8"/>
      <c r="E11" s="9" t="s">
        <v>22</v>
      </c>
      <c r="F11" s="214" t="s">
        <v>58</v>
      </c>
      <c r="G11" s="215"/>
      <c r="H11" s="216"/>
      <c r="I11" s="58"/>
      <c r="J11" s="62"/>
      <c r="K11" s="60"/>
      <c r="L11" s="9" t="s">
        <v>22</v>
      </c>
      <c r="M11" s="63"/>
      <c r="N11" s="49"/>
      <c r="O11" s="46"/>
      <c r="P11" s="9" t="s">
        <v>22</v>
      </c>
      <c r="Q11" s="25" t="s">
        <v>38</v>
      </c>
      <c r="R11" s="25" t="s">
        <v>33</v>
      </c>
      <c r="S11" s="38" t="s">
        <v>34</v>
      </c>
      <c r="T11" s="51"/>
      <c r="U11" s="95"/>
      <c r="V11" s="98"/>
    </row>
    <row r="12" spans="1:25" s="12" customFormat="1" ht="24.95" customHeight="1" x14ac:dyDescent="0.4">
      <c r="A12" s="167" t="s">
        <v>67</v>
      </c>
      <c r="B12" s="124"/>
      <c r="C12" s="125"/>
      <c r="D12" s="125"/>
      <c r="E12" s="35">
        <f t="shared" ref="E12:E15" si="0">ROUNDDOWN(D12*0.8,-3)</f>
        <v>0</v>
      </c>
      <c r="F12" s="34" t="s">
        <v>63</v>
      </c>
      <c r="G12" s="141" t="s">
        <v>62</v>
      </c>
      <c r="H12" s="142"/>
      <c r="I12" s="43">
        <f>IF(H12&lt;E12,H12,E12)</f>
        <v>0</v>
      </c>
      <c r="J12" s="128"/>
      <c r="K12" s="131"/>
      <c r="L12" s="47">
        <f>ROUNDDOWN(K12*0.8,-3)</f>
        <v>0</v>
      </c>
      <c r="M12" s="47">
        <f>L12</f>
        <v>0</v>
      </c>
      <c r="N12" s="128"/>
      <c r="O12" s="131"/>
      <c r="P12" s="53">
        <f t="shared" ref="P12:P15" si="1">ROUNDDOWN(O12*0.8,-3)</f>
        <v>0</v>
      </c>
      <c r="Q12" s="15">
        <v>100000</v>
      </c>
      <c r="R12" s="132"/>
      <c r="S12" s="15">
        <f>ROUNDDOWN(Q12*R12,0)</f>
        <v>0</v>
      </c>
      <c r="T12" s="52">
        <f>IF(P12&lt;S12,P12,S12)</f>
        <v>0</v>
      </c>
      <c r="U12" s="96">
        <f>I12+M12+T12</f>
        <v>0</v>
      </c>
      <c r="V12" s="99">
        <f>IF(H12&lt;U12,H12,U12)</f>
        <v>0</v>
      </c>
    </row>
    <row r="13" spans="1:25" s="12" customFormat="1" ht="24.95" customHeight="1" x14ac:dyDescent="0.4">
      <c r="A13" s="168"/>
      <c r="B13" s="124"/>
      <c r="C13" s="125"/>
      <c r="D13" s="125"/>
      <c r="E13" s="36">
        <f t="shared" si="0"/>
        <v>0</v>
      </c>
      <c r="F13" s="34" t="s">
        <v>63</v>
      </c>
      <c r="G13" s="141" t="s">
        <v>62</v>
      </c>
      <c r="H13" s="142"/>
      <c r="I13" s="43">
        <f t="shared" ref="I13:I15" si="2">IF(H13&lt;E13,H13,E13)</f>
        <v>0</v>
      </c>
      <c r="J13" s="128"/>
      <c r="K13" s="131"/>
      <c r="L13" s="47">
        <f t="shared" ref="L13:L15" si="3">ROUNDDOWN(K13*0.8,-3)</f>
        <v>0</v>
      </c>
      <c r="M13" s="47">
        <f t="shared" ref="M13:M15" si="4">L13</f>
        <v>0</v>
      </c>
      <c r="N13" s="128"/>
      <c r="O13" s="131"/>
      <c r="P13" s="54">
        <f t="shared" si="1"/>
        <v>0</v>
      </c>
      <c r="Q13" s="15">
        <v>100000</v>
      </c>
      <c r="R13" s="132"/>
      <c r="S13" s="15">
        <f t="shared" ref="S13:S15" si="5">ROUNDDOWN(Q13*R13,0)</f>
        <v>0</v>
      </c>
      <c r="T13" s="52">
        <f t="shared" ref="T13:T15" si="6">IF(P13&lt;S13,P13,S13)</f>
        <v>0</v>
      </c>
      <c r="U13" s="96">
        <f t="shared" ref="U13:U15" si="7">I13+M13+T13</f>
        <v>0</v>
      </c>
      <c r="V13" s="99">
        <f t="shared" ref="V13:V15" si="8">IF(H13&lt;U13,H13,U13)</f>
        <v>0</v>
      </c>
    </row>
    <row r="14" spans="1:25" s="12" customFormat="1" ht="24.95" customHeight="1" x14ac:dyDescent="0.4">
      <c r="A14" s="168"/>
      <c r="B14" s="124"/>
      <c r="C14" s="125"/>
      <c r="D14" s="125"/>
      <c r="E14" s="36">
        <f t="shared" si="0"/>
        <v>0</v>
      </c>
      <c r="F14" s="34" t="s">
        <v>63</v>
      </c>
      <c r="G14" s="141" t="s">
        <v>62</v>
      </c>
      <c r="H14" s="142"/>
      <c r="I14" s="43">
        <f t="shared" si="2"/>
        <v>0</v>
      </c>
      <c r="J14" s="128"/>
      <c r="K14" s="131"/>
      <c r="L14" s="47">
        <f t="shared" si="3"/>
        <v>0</v>
      </c>
      <c r="M14" s="47">
        <f t="shared" si="4"/>
        <v>0</v>
      </c>
      <c r="N14" s="128"/>
      <c r="O14" s="131"/>
      <c r="P14" s="54">
        <f t="shared" si="1"/>
        <v>0</v>
      </c>
      <c r="Q14" s="15">
        <v>100000</v>
      </c>
      <c r="R14" s="132"/>
      <c r="S14" s="15">
        <f t="shared" si="5"/>
        <v>0</v>
      </c>
      <c r="T14" s="52">
        <f t="shared" si="6"/>
        <v>0</v>
      </c>
      <c r="U14" s="96">
        <f t="shared" si="7"/>
        <v>0</v>
      </c>
      <c r="V14" s="99">
        <f t="shared" si="8"/>
        <v>0</v>
      </c>
    </row>
    <row r="15" spans="1:25" s="12" customFormat="1" ht="24.95" customHeight="1" thickBot="1" x14ac:dyDescent="0.45">
      <c r="A15" s="169"/>
      <c r="B15" s="124"/>
      <c r="C15" s="125"/>
      <c r="D15" s="125"/>
      <c r="E15" s="36">
        <f t="shared" si="0"/>
        <v>0</v>
      </c>
      <c r="F15" s="34" t="s">
        <v>63</v>
      </c>
      <c r="G15" s="141" t="s">
        <v>62</v>
      </c>
      <c r="H15" s="142"/>
      <c r="I15" s="43">
        <f t="shared" si="2"/>
        <v>0</v>
      </c>
      <c r="J15" s="128"/>
      <c r="K15" s="131"/>
      <c r="L15" s="47">
        <f t="shared" si="3"/>
        <v>0</v>
      </c>
      <c r="M15" s="47">
        <f t="shared" si="4"/>
        <v>0</v>
      </c>
      <c r="N15" s="128"/>
      <c r="O15" s="131"/>
      <c r="P15" s="54">
        <f t="shared" si="1"/>
        <v>0</v>
      </c>
      <c r="Q15" s="15">
        <v>100000</v>
      </c>
      <c r="R15" s="132"/>
      <c r="S15" s="15">
        <f t="shared" si="5"/>
        <v>0</v>
      </c>
      <c r="T15" s="52">
        <f t="shared" si="6"/>
        <v>0</v>
      </c>
      <c r="U15" s="96">
        <f t="shared" si="7"/>
        <v>0</v>
      </c>
      <c r="V15" s="164">
        <f t="shared" si="8"/>
        <v>0</v>
      </c>
    </row>
    <row r="16" spans="1:25" s="12" customFormat="1" ht="24.95" customHeight="1" thickBot="1" x14ac:dyDescent="0.45">
      <c r="A16" s="13"/>
      <c r="B16" s="14" t="s">
        <v>37</v>
      </c>
      <c r="C16" s="15">
        <f>SUM(C12:C15)</f>
        <v>0</v>
      </c>
      <c r="D16" s="15">
        <f>SUM(D12:D15)</f>
        <v>0</v>
      </c>
      <c r="E16" s="170"/>
      <c r="F16" s="171"/>
      <c r="G16" s="173"/>
      <c r="H16" s="45">
        <f>SUM(H12:H15)</f>
        <v>0</v>
      </c>
      <c r="I16" s="43">
        <f>SUM(I12:I15)</f>
        <v>0</v>
      </c>
      <c r="J16" s="129"/>
      <c r="K16" s="47">
        <f>SUM(K12:K15)</f>
        <v>0</v>
      </c>
      <c r="L16" s="64"/>
      <c r="M16" s="47">
        <f>SUM(M12:M15)</f>
        <v>0</v>
      </c>
      <c r="N16" s="130"/>
      <c r="O16" s="47">
        <f>SUM(O12:O15)</f>
        <v>0</v>
      </c>
      <c r="P16" s="170"/>
      <c r="Q16" s="171"/>
      <c r="R16" s="173"/>
      <c r="S16" s="20">
        <f>SUM(S12:S15)</f>
        <v>0</v>
      </c>
      <c r="T16" s="52">
        <f>SUM(T12:T15)</f>
        <v>0</v>
      </c>
      <c r="U16" s="52">
        <f>SUM(U12:U15)</f>
        <v>0</v>
      </c>
      <c r="V16" s="148">
        <f>SUM(V12:V15)</f>
        <v>0</v>
      </c>
    </row>
    <row r="17" spans="1:25" s="12" customFormat="1" ht="24.95" customHeight="1" x14ac:dyDescent="0.4">
      <c r="A17" s="16"/>
      <c r="B17" s="17"/>
      <c r="C17" s="18"/>
      <c r="D17" s="18"/>
      <c r="E17" s="33"/>
      <c r="F17" s="33"/>
      <c r="G17" s="33"/>
      <c r="H17" s="33" t="s">
        <v>60</v>
      </c>
      <c r="I17" s="18"/>
      <c r="J17" s="18"/>
      <c r="K17" s="18"/>
      <c r="L17" s="18"/>
      <c r="M17" s="18"/>
      <c r="N17" s="33"/>
      <c r="O17" s="33"/>
      <c r="P17" s="33"/>
      <c r="Q17" s="33"/>
      <c r="R17" s="33"/>
      <c r="S17" s="33"/>
      <c r="T17" s="18"/>
      <c r="U17" s="18"/>
    </row>
    <row r="18" spans="1:25" ht="24.95" customHeight="1" thickBot="1" x14ac:dyDescent="0.45">
      <c r="F18" s="82"/>
      <c r="G18" s="196"/>
      <c r="H18" s="196"/>
      <c r="I18" s="196"/>
      <c r="J18" s="196"/>
      <c r="K18" s="196"/>
      <c r="L18" s="196"/>
      <c r="M18" s="196"/>
      <c r="N18" s="196"/>
      <c r="O18" s="196"/>
      <c r="P18" s="196"/>
      <c r="Q18" s="196"/>
      <c r="R18" s="196"/>
      <c r="S18" s="196"/>
      <c r="T18" s="196"/>
      <c r="U18" s="85"/>
      <c r="W18" s="12"/>
      <c r="X18" s="12"/>
      <c r="Y18" s="12"/>
    </row>
    <row r="19" spans="1:25" ht="24.95" customHeight="1" thickBot="1" x14ac:dyDescent="0.2">
      <c r="B19" s="217" t="s">
        <v>57</v>
      </c>
      <c r="C19" s="198"/>
      <c r="D19" s="198"/>
      <c r="E19" s="198"/>
      <c r="F19" s="198"/>
      <c r="G19" s="198"/>
      <c r="H19" s="199"/>
      <c r="I19" s="23" t="s">
        <v>7</v>
      </c>
      <c r="J19" s="197" t="s">
        <v>51</v>
      </c>
      <c r="K19" s="198"/>
      <c r="L19" s="199"/>
      <c r="M19" s="23" t="s">
        <v>7</v>
      </c>
      <c r="N19" s="200" t="s">
        <v>42</v>
      </c>
      <c r="O19" s="201"/>
      <c r="P19" s="201"/>
      <c r="Q19" s="201"/>
      <c r="R19" s="201"/>
      <c r="S19" s="202"/>
      <c r="T19" s="23" t="s">
        <v>7</v>
      </c>
      <c r="U19" s="57"/>
      <c r="W19" s="12"/>
      <c r="X19" s="12"/>
      <c r="Y19" s="12"/>
    </row>
    <row r="20" spans="1:25" s="5" customFormat="1" ht="60" x14ac:dyDescent="0.4">
      <c r="A20" s="26" t="s">
        <v>9</v>
      </c>
      <c r="B20" s="4" t="s">
        <v>12</v>
      </c>
      <c r="C20" s="26" t="s">
        <v>1</v>
      </c>
      <c r="D20" s="26" t="s">
        <v>15</v>
      </c>
      <c r="E20" s="26" t="s">
        <v>36</v>
      </c>
      <c r="F20" s="175" t="s">
        <v>10</v>
      </c>
      <c r="G20" s="176"/>
      <c r="H20" s="176"/>
      <c r="I20" s="50" t="s">
        <v>2</v>
      </c>
      <c r="J20" s="48" t="s">
        <v>12</v>
      </c>
      <c r="K20" s="55" t="s">
        <v>15</v>
      </c>
      <c r="L20" s="56" t="s">
        <v>43</v>
      </c>
      <c r="M20" s="50" t="s">
        <v>2</v>
      </c>
      <c r="N20" s="48" t="s">
        <v>12</v>
      </c>
      <c r="O20" s="55" t="s">
        <v>15</v>
      </c>
      <c r="P20" s="56" t="s">
        <v>43</v>
      </c>
      <c r="Q20" s="203" t="s">
        <v>10</v>
      </c>
      <c r="R20" s="204"/>
      <c r="S20" s="204"/>
      <c r="T20" s="50" t="s">
        <v>2</v>
      </c>
      <c r="U20" s="94" t="s">
        <v>54</v>
      </c>
      <c r="V20" s="97" t="s">
        <v>87</v>
      </c>
    </row>
    <row r="21" spans="1:25" s="6" customFormat="1" ht="24.95" customHeight="1" x14ac:dyDescent="0.4">
      <c r="A21" s="178"/>
      <c r="B21" s="22"/>
      <c r="C21" s="104" t="s">
        <v>3</v>
      </c>
      <c r="D21" s="104" t="s">
        <v>4</v>
      </c>
      <c r="E21" s="105" t="s">
        <v>14</v>
      </c>
      <c r="F21" s="209" t="s">
        <v>5</v>
      </c>
      <c r="G21" s="210"/>
      <c r="H21" s="210"/>
      <c r="I21" s="106" t="s">
        <v>6</v>
      </c>
      <c r="J21" s="107"/>
      <c r="K21" s="108" t="s">
        <v>39</v>
      </c>
      <c r="L21" s="109" t="s">
        <v>40</v>
      </c>
      <c r="M21" s="108" t="s">
        <v>41</v>
      </c>
      <c r="N21" s="107"/>
      <c r="O21" s="108" t="s">
        <v>49</v>
      </c>
      <c r="P21" s="109" t="s">
        <v>44</v>
      </c>
      <c r="Q21" s="211" t="s">
        <v>45</v>
      </c>
      <c r="R21" s="212"/>
      <c r="S21" s="213"/>
      <c r="T21" s="110" t="s">
        <v>50</v>
      </c>
      <c r="U21" s="111" t="s">
        <v>52</v>
      </c>
      <c r="V21" s="112" t="s">
        <v>53</v>
      </c>
    </row>
    <row r="22" spans="1:25" s="10" customFormat="1" ht="24.95" customHeight="1" x14ac:dyDescent="0.4">
      <c r="A22" s="179"/>
      <c r="B22" s="7"/>
      <c r="C22" s="8"/>
      <c r="D22" s="8"/>
      <c r="E22" s="9" t="s">
        <v>22</v>
      </c>
      <c r="F22" s="214" t="s">
        <v>59</v>
      </c>
      <c r="G22" s="215"/>
      <c r="H22" s="216"/>
      <c r="I22" s="58"/>
      <c r="J22" s="62"/>
      <c r="K22" s="60"/>
      <c r="L22" s="9" t="s">
        <v>22</v>
      </c>
      <c r="M22" s="63"/>
      <c r="N22" s="49"/>
      <c r="O22" s="46"/>
      <c r="P22" s="9" t="s">
        <v>22</v>
      </c>
      <c r="Q22" s="25" t="s">
        <v>38</v>
      </c>
      <c r="R22" s="25" t="s">
        <v>33</v>
      </c>
      <c r="S22" s="93" t="s">
        <v>34</v>
      </c>
      <c r="T22" s="51"/>
      <c r="U22" s="95"/>
      <c r="V22" s="98"/>
    </row>
    <row r="23" spans="1:25" s="12" customFormat="1" ht="24.95" customHeight="1" x14ac:dyDescent="0.4">
      <c r="A23" s="167" t="s">
        <v>68</v>
      </c>
      <c r="B23" s="124"/>
      <c r="C23" s="125"/>
      <c r="D23" s="125"/>
      <c r="E23" s="35">
        <f t="shared" ref="E23:E26" si="9">ROUNDDOWN(D23*0.8,-3)</f>
        <v>0</v>
      </c>
      <c r="F23" s="34" t="s">
        <v>63</v>
      </c>
      <c r="G23" s="141" t="s">
        <v>62</v>
      </c>
      <c r="H23" s="142"/>
      <c r="I23" s="43">
        <f>IF(H23&lt;E23,H23,E23)</f>
        <v>0</v>
      </c>
      <c r="J23" s="128"/>
      <c r="K23" s="131"/>
      <c r="L23" s="47">
        <f t="shared" ref="L23:L26" si="10">ROUNDDOWN(K23*0.8,-3)</f>
        <v>0</v>
      </c>
      <c r="M23" s="47">
        <f>L23</f>
        <v>0</v>
      </c>
      <c r="N23" s="128"/>
      <c r="O23" s="131"/>
      <c r="P23" s="53">
        <f t="shared" ref="P23:P26" si="11">ROUNDDOWN(O23*0.8,-3)</f>
        <v>0</v>
      </c>
      <c r="Q23" s="15">
        <v>100000</v>
      </c>
      <c r="R23" s="132"/>
      <c r="S23" s="15">
        <f>ROUNDDOWN(Q23*R23,0)</f>
        <v>0</v>
      </c>
      <c r="T23" s="52">
        <f>IF(P23&lt;S23,P23,S23)</f>
        <v>0</v>
      </c>
      <c r="U23" s="96">
        <f>I23+M23+T23</f>
        <v>0</v>
      </c>
      <c r="V23" s="99">
        <f>IF(H23&lt;U23,H23,U23)</f>
        <v>0</v>
      </c>
    </row>
    <row r="24" spans="1:25" s="12" customFormat="1" ht="24.95" customHeight="1" x14ac:dyDescent="0.4">
      <c r="A24" s="168"/>
      <c r="B24" s="124"/>
      <c r="C24" s="125"/>
      <c r="D24" s="125"/>
      <c r="E24" s="36">
        <f t="shared" si="9"/>
        <v>0</v>
      </c>
      <c r="F24" s="34" t="s">
        <v>63</v>
      </c>
      <c r="G24" s="141" t="s">
        <v>62</v>
      </c>
      <c r="H24" s="142"/>
      <c r="I24" s="43">
        <f t="shared" ref="I24:I26" si="12">IF(H24&lt;E24,H24,E24)</f>
        <v>0</v>
      </c>
      <c r="J24" s="128"/>
      <c r="K24" s="131"/>
      <c r="L24" s="47">
        <f t="shared" si="10"/>
        <v>0</v>
      </c>
      <c r="M24" s="47">
        <f t="shared" ref="M24:M26" si="13">L24</f>
        <v>0</v>
      </c>
      <c r="N24" s="128"/>
      <c r="O24" s="131"/>
      <c r="P24" s="54">
        <f t="shared" si="11"/>
        <v>0</v>
      </c>
      <c r="Q24" s="15">
        <v>100000</v>
      </c>
      <c r="R24" s="132"/>
      <c r="S24" s="15">
        <f t="shared" ref="S24:S26" si="14">ROUNDDOWN(Q24*R24,0)</f>
        <v>0</v>
      </c>
      <c r="T24" s="52">
        <f t="shared" ref="T24:T26" si="15">IF(P24&lt;S24,P24,S24)</f>
        <v>0</v>
      </c>
      <c r="U24" s="96">
        <f t="shared" ref="U24:U26" si="16">I24+M24+T24</f>
        <v>0</v>
      </c>
      <c r="V24" s="99">
        <f t="shared" ref="V24:V26" si="17">IF(H24&lt;U24,H24,U24)</f>
        <v>0</v>
      </c>
    </row>
    <row r="25" spans="1:25" s="12" customFormat="1" ht="24.95" customHeight="1" x14ac:dyDescent="0.4">
      <c r="A25" s="168"/>
      <c r="B25" s="124"/>
      <c r="C25" s="125"/>
      <c r="D25" s="125"/>
      <c r="E25" s="36">
        <f t="shared" si="9"/>
        <v>0</v>
      </c>
      <c r="F25" s="34" t="s">
        <v>63</v>
      </c>
      <c r="G25" s="141" t="s">
        <v>62</v>
      </c>
      <c r="H25" s="142"/>
      <c r="I25" s="43">
        <f t="shared" si="12"/>
        <v>0</v>
      </c>
      <c r="J25" s="128"/>
      <c r="K25" s="131"/>
      <c r="L25" s="47">
        <f t="shared" si="10"/>
        <v>0</v>
      </c>
      <c r="M25" s="47">
        <f t="shared" si="13"/>
        <v>0</v>
      </c>
      <c r="N25" s="128"/>
      <c r="O25" s="131"/>
      <c r="P25" s="54">
        <f t="shared" si="11"/>
        <v>0</v>
      </c>
      <c r="Q25" s="15">
        <v>100000</v>
      </c>
      <c r="R25" s="132"/>
      <c r="S25" s="15">
        <f t="shared" si="14"/>
        <v>0</v>
      </c>
      <c r="T25" s="52">
        <f t="shared" si="15"/>
        <v>0</v>
      </c>
      <c r="U25" s="96">
        <f t="shared" si="16"/>
        <v>0</v>
      </c>
      <c r="V25" s="99">
        <f t="shared" si="17"/>
        <v>0</v>
      </c>
    </row>
    <row r="26" spans="1:25" s="12" customFormat="1" ht="24.95" customHeight="1" thickBot="1" x14ac:dyDescent="0.45">
      <c r="A26" s="169"/>
      <c r="B26" s="124"/>
      <c r="C26" s="125"/>
      <c r="D26" s="125"/>
      <c r="E26" s="36">
        <f t="shared" si="9"/>
        <v>0</v>
      </c>
      <c r="F26" s="34" t="s">
        <v>63</v>
      </c>
      <c r="G26" s="141" t="s">
        <v>62</v>
      </c>
      <c r="H26" s="142"/>
      <c r="I26" s="43">
        <f t="shared" si="12"/>
        <v>0</v>
      </c>
      <c r="J26" s="128"/>
      <c r="K26" s="131"/>
      <c r="L26" s="47">
        <f t="shared" si="10"/>
        <v>0</v>
      </c>
      <c r="M26" s="47">
        <f t="shared" si="13"/>
        <v>0</v>
      </c>
      <c r="N26" s="128"/>
      <c r="O26" s="131"/>
      <c r="P26" s="54">
        <f t="shared" si="11"/>
        <v>0</v>
      </c>
      <c r="Q26" s="15">
        <v>100000</v>
      </c>
      <c r="R26" s="132"/>
      <c r="S26" s="15">
        <f t="shared" si="14"/>
        <v>0</v>
      </c>
      <c r="T26" s="52">
        <f t="shared" si="15"/>
        <v>0</v>
      </c>
      <c r="U26" s="96">
        <f t="shared" si="16"/>
        <v>0</v>
      </c>
      <c r="V26" s="164">
        <f t="shared" si="17"/>
        <v>0</v>
      </c>
    </row>
    <row r="27" spans="1:25" s="12" customFormat="1" ht="24.95" customHeight="1" thickBot="1" x14ac:dyDescent="0.45">
      <c r="A27" s="13"/>
      <c r="B27" s="14" t="s">
        <v>37</v>
      </c>
      <c r="C27" s="15">
        <f>SUM(C23:C26)</f>
        <v>0</v>
      </c>
      <c r="D27" s="15">
        <f>SUM(D23:D26)</f>
        <v>0</v>
      </c>
      <c r="E27" s="170"/>
      <c r="F27" s="171"/>
      <c r="G27" s="173"/>
      <c r="H27" s="45">
        <f>SUM(H23:H26)</f>
        <v>0</v>
      </c>
      <c r="I27" s="43">
        <f>SUM(I23:I26)</f>
        <v>0</v>
      </c>
      <c r="J27" s="129"/>
      <c r="K27" s="47">
        <f>SUM(K23:K26)</f>
        <v>0</v>
      </c>
      <c r="L27" s="64"/>
      <c r="M27" s="47">
        <f>SUM(M23:M26)</f>
        <v>0</v>
      </c>
      <c r="N27" s="130"/>
      <c r="O27" s="47">
        <f>SUM(O23:O26)</f>
        <v>0</v>
      </c>
      <c r="P27" s="170"/>
      <c r="Q27" s="171"/>
      <c r="R27" s="173"/>
      <c r="S27" s="20">
        <f>SUM(S23:S26)</f>
        <v>0</v>
      </c>
      <c r="T27" s="52">
        <f>SUM(T23:T26)</f>
        <v>0</v>
      </c>
      <c r="U27" s="52">
        <f>SUM(U23:U26)</f>
        <v>0</v>
      </c>
      <c r="V27" s="148">
        <f>SUM(V23:V26)</f>
        <v>0</v>
      </c>
    </row>
    <row r="28" spans="1:25" s="12" customFormat="1" ht="24.95" customHeight="1" thickBot="1" x14ac:dyDescent="0.45">
      <c r="A28" s="16"/>
      <c r="B28" s="82"/>
      <c r="C28" s="18"/>
      <c r="D28" s="18"/>
      <c r="E28" s="83"/>
      <c r="F28" s="83"/>
      <c r="G28" s="83"/>
      <c r="H28" s="103" t="s">
        <v>60</v>
      </c>
      <c r="I28" s="18"/>
      <c r="J28" s="18"/>
      <c r="K28" s="18"/>
      <c r="L28" s="18"/>
      <c r="M28" s="18"/>
      <c r="N28" s="83"/>
      <c r="O28" s="83"/>
      <c r="P28" s="83"/>
      <c r="Q28" s="83"/>
      <c r="R28" s="83"/>
      <c r="S28" s="83"/>
      <c r="T28" s="18"/>
      <c r="U28" s="18"/>
    </row>
    <row r="29" spans="1:25" s="12" customFormat="1" ht="24.95" customHeight="1" thickBot="1" x14ac:dyDescent="0.45">
      <c r="A29" s="16"/>
      <c r="B29" s="82"/>
      <c r="C29" s="18"/>
      <c r="D29" s="18"/>
      <c r="E29" s="83"/>
      <c r="F29" s="83"/>
      <c r="G29" s="83"/>
      <c r="H29" s="83"/>
      <c r="I29" s="18"/>
      <c r="J29" s="18"/>
      <c r="K29" s="18"/>
      <c r="L29" s="18"/>
      <c r="M29" s="18"/>
      <c r="N29" s="83"/>
      <c r="O29" s="83"/>
      <c r="P29" s="83"/>
      <c r="Q29" s="83"/>
      <c r="R29" s="83"/>
      <c r="S29" s="83"/>
      <c r="T29" s="18"/>
      <c r="U29" s="18"/>
      <c r="V29" s="115" t="s">
        <v>73</v>
      </c>
    </row>
    <row r="30" spans="1:25" s="12" customFormat="1" ht="40.5" customHeight="1" thickTop="1" thickBot="1" x14ac:dyDescent="0.45">
      <c r="A30" s="16"/>
      <c r="B30" s="82"/>
      <c r="C30" s="18"/>
      <c r="D30" s="18"/>
      <c r="E30" s="83"/>
      <c r="F30" s="83"/>
      <c r="G30" s="83"/>
      <c r="H30" s="83"/>
      <c r="I30" s="18"/>
      <c r="J30" s="18"/>
      <c r="K30" s="18"/>
      <c r="L30" s="18"/>
      <c r="M30" s="18"/>
      <c r="N30" s="83"/>
      <c r="O30" s="83"/>
      <c r="P30" s="83"/>
      <c r="Q30" s="83"/>
      <c r="R30" s="83"/>
      <c r="S30" s="83"/>
      <c r="T30" s="18"/>
      <c r="U30" s="18"/>
      <c r="V30" s="116">
        <f>V16+V27</f>
        <v>0</v>
      </c>
    </row>
    <row r="31" spans="1:25" ht="12.75" thickTop="1" x14ac:dyDescent="0.4">
      <c r="A31" s="1" t="s">
        <v>11</v>
      </c>
    </row>
    <row r="32" spans="1:25" x14ac:dyDescent="0.4">
      <c r="A32" s="1" t="s">
        <v>13</v>
      </c>
    </row>
    <row r="33" spans="1:2" x14ac:dyDescent="0.4">
      <c r="A33" s="1" t="s">
        <v>16</v>
      </c>
    </row>
    <row r="34" spans="1:2" x14ac:dyDescent="0.4">
      <c r="A34" s="1" t="s">
        <v>17</v>
      </c>
    </row>
    <row r="35" spans="1:2" x14ac:dyDescent="0.4">
      <c r="A35" s="1" t="s">
        <v>61</v>
      </c>
    </row>
    <row r="36" spans="1:2" x14ac:dyDescent="0.4">
      <c r="A36" s="1" t="s">
        <v>66</v>
      </c>
      <c r="B36" s="31"/>
    </row>
    <row r="37" spans="1:2" s="21" customFormat="1" x14ac:dyDescent="0.4">
      <c r="A37" s="21" t="s">
        <v>78</v>
      </c>
    </row>
    <row r="39" spans="1:2" ht="20.100000000000001" customHeight="1" x14ac:dyDescent="0.4">
      <c r="A39" s="28" t="s">
        <v>26</v>
      </c>
      <c r="B39" s="28" t="s">
        <v>27</v>
      </c>
    </row>
    <row r="40" spans="1:2" ht="20.100000000000001" customHeight="1" x14ac:dyDescent="0.4">
      <c r="A40" s="29" t="s">
        <v>28</v>
      </c>
      <c r="B40" s="30">
        <v>1000000</v>
      </c>
    </row>
    <row r="41" spans="1:2" ht="20.100000000000001" customHeight="1" x14ac:dyDescent="0.4">
      <c r="A41" s="29" t="s">
        <v>29</v>
      </c>
      <c r="B41" s="30">
        <v>1500000</v>
      </c>
    </row>
    <row r="42" spans="1:2" ht="20.100000000000001" customHeight="1" x14ac:dyDescent="0.4">
      <c r="A42" s="29" t="s">
        <v>30</v>
      </c>
      <c r="B42" s="30">
        <v>2000000</v>
      </c>
    </row>
    <row r="43" spans="1:2" ht="20.100000000000001" customHeight="1" x14ac:dyDescent="0.4">
      <c r="A43" s="29" t="s">
        <v>31</v>
      </c>
      <c r="B43" s="30">
        <v>2500000</v>
      </c>
    </row>
    <row r="44" spans="1:2" ht="20.100000000000001" customHeight="1" x14ac:dyDescent="0.4"/>
  </sheetData>
  <sheetProtection formatCells="0"/>
  <mergeCells count="31">
    <mergeCell ref="A10:A11"/>
    <mergeCell ref="F10:H10"/>
    <mergeCell ref="J8:L8"/>
    <mergeCell ref="A2:T2"/>
    <mergeCell ref="W3:Y8"/>
    <mergeCell ref="G5:T5"/>
    <mergeCell ref="G7:T7"/>
    <mergeCell ref="F9:H9"/>
    <mergeCell ref="B5:D5"/>
    <mergeCell ref="B6:D6"/>
    <mergeCell ref="Q9:S9"/>
    <mergeCell ref="Q10:S10"/>
    <mergeCell ref="N8:S8"/>
    <mergeCell ref="F11:H11"/>
    <mergeCell ref="A8:E8"/>
    <mergeCell ref="G18:T18"/>
    <mergeCell ref="B19:H19"/>
    <mergeCell ref="J19:L19"/>
    <mergeCell ref="N19:S19"/>
    <mergeCell ref="A12:A15"/>
    <mergeCell ref="E16:G16"/>
    <mergeCell ref="P16:R16"/>
    <mergeCell ref="A23:A26"/>
    <mergeCell ref="E27:G27"/>
    <mergeCell ref="P27:R27"/>
    <mergeCell ref="F20:H20"/>
    <mergeCell ref="Q20:S20"/>
    <mergeCell ref="A21:A22"/>
    <mergeCell ref="F21:H21"/>
    <mergeCell ref="Q21:S21"/>
    <mergeCell ref="F22:H22"/>
  </mergeCells>
  <phoneticPr fontId="1"/>
  <pageMargins left="0.31496062992125984" right="0.31496062992125984" top="0.74803149606299213" bottom="0.15748031496062992" header="0.31496062992125984" footer="0.31496062992125984"/>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24CA0-3248-4C46-840E-3246CC1C7DE0}">
  <sheetPr>
    <pageSetUpPr fitToPage="1"/>
  </sheetPr>
  <dimension ref="A1:Y32"/>
  <sheetViews>
    <sheetView tabSelected="1" view="pageBreakPreview" zoomScale="90" zoomScaleNormal="100" zoomScaleSheetLayoutView="90" workbookViewId="0">
      <selection activeCell="G8" sqref="G8:T8"/>
    </sheetView>
  </sheetViews>
  <sheetFormatPr defaultRowHeight="12" x14ac:dyDescent="0.4"/>
  <cols>
    <col min="1" max="1" width="19.375" style="1" customWidth="1"/>
    <col min="2" max="2" width="17.875" style="1" customWidth="1"/>
    <col min="3" max="3" width="14.5" style="1" customWidth="1"/>
    <col min="4" max="4" width="15" style="1" customWidth="1"/>
    <col min="5" max="5" width="16.125" style="1" customWidth="1"/>
    <col min="6" max="6" width="1.25" style="1" customWidth="1"/>
    <col min="7" max="7" width="14.625" style="1" customWidth="1"/>
    <col min="8" max="8" width="15.875" style="1" customWidth="1"/>
    <col min="9" max="9" width="14.375" style="1" customWidth="1"/>
    <col min="10" max="10" width="13.375" style="1" customWidth="1"/>
    <col min="11" max="11" width="10" style="1" customWidth="1"/>
    <col min="12" max="12" width="13.375" style="1" customWidth="1"/>
    <col min="13" max="13" width="15.5" style="1" customWidth="1"/>
    <col min="14" max="14" width="15.75" style="1" customWidth="1"/>
    <col min="15" max="15" width="12" style="1" customWidth="1"/>
    <col min="16" max="16" width="15.875" style="1" customWidth="1"/>
    <col min="17" max="17" width="13.125" style="1" customWidth="1"/>
    <col min="18" max="18" width="15.875" style="1" customWidth="1"/>
    <col min="19" max="19" width="12.5" style="1" customWidth="1"/>
    <col min="20" max="20" width="13.875" style="1" customWidth="1"/>
    <col min="21" max="21" width="15.625" style="1" customWidth="1"/>
    <col min="22" max="22" width="20.875" style="1" customWidth="1"/>
    <col min="23" max="23" width="15.625" style="1" bestFit="1" customWidth="1"/>
    <col min="24" max="24" width="9.375" style="1" bestFit="1" customWidth="1"/>
    <col min="25" max="16384" width="9" style="1"/>
  </cols>
  <sheetData>
    <row r="1" spans="1:25" x14ac:dyDescent="0.4">
      <c r="A1" s="1" t="s">
        <v>81</v>
      </c>
    </row>
    <row r="2" spans="1:25" ht="30.75" customHeight="1" thickBot="1" x14ac:dyDescent="0.45">
      <c r="A2" s="183" t="s">
        <v>84</v>
      </c>
      <c r="B2" s="183"/>
      <c r="C2" s="183"/>
      <c r="D2" s="183"/>
      <c r="E2" s="183"/>
      <c r="F2" s="183"/>
      <c r="G2" s="183"/>
      <c r="H2" s="183"/>
      <c r="I2" s="183"/>
      <c r="J2" s="183"/>
      <c r="K2" s="183"/>
      <c r="L2" s="183"/>
      <c r="M2" s="183"/>
      <c r="N2" s="183"/>
      <c r="O2" s="183"/>
      <c r="P2" s="183"/>
      <c r="Q2" s="183"/>
      <c r="R2" s="183"/>
      <c r="S2" s="183"/>
      <c r="T2" s="183"/>
      <c r="U2" s="86"/>
    </row>
    <row r="3" spans="1:25" ht="9.75" customHeight="1" x14ac:dyDescent="0.4">
      <c r="W3" s="87" t="s">
        <v>19</v>
      </c>
      <c r="X3" s="88"/>
      <c r="Y3" s="89"/>
    </row>
    <row r="4" spans="1:25" ht="9.75" customHeight="1" x14ac:dyDescent="0.4">
      <c r="W4" s="90"/>
      <c r="X4" s="91"/>
      <c r="Y4" s="92"/>
    </row>
    <row r="5" spans="1:25" ht="24.95" customHeight="1" x14ac:dyDescent="0.4">
      <c r="A5" s="144" t="s">
        <v>0</v>
      </c>
      <c r="B5" s="193"/>
      <c r="C5" s="194"/>
      <c r="D5" s="195"/>
      <c r="F5" s="85"/>
      <c r="G5" s="196"/>
      <c r="H5" s="196"/>
      <c r="I5" s="196"/>
      <c r="J5" s="196"/>
      <c r="K5" s="196"/>
      <c r="L5" s="196"/>
      <c r="M5" s="196"/>
      <c r="N5" s="196"/>
      <c r="O5" s="196"/>
      <c r="P5" s="196"/>
      <c r="Q5" s="196"/>
      <c r="R5" s="196"/>
      <c r="S5" s="196"/>
      <c r="T5" s="196"/>
      <c r="U5" s="85"/>
      <c r="W5" s="90"/>
      <c r="X5" s="91"/>
      <c r="Y5" s="92"/>
    </row>
    <row r="6" spans="1:25" ht="24.95" customHeight="1" x14ac:dyDescent="0.4">
      <c r="A6" s="24" t="s">
        <v>8</v>
      </c>
      <c r="B6" s="193"/>
      <c r="C6" s="194"/>
      <c r="D6" s="195"/>
      <c r="F6" s="85"/>
      <c r="G6" s="85"/>
      <c r="H6" s="85"/>
      <c r="I6" s="85"/>
      <c r="J6" s="85"/>
      <c r="K6" s="85"/>
      <c r="L6" s="85"/>
      <c r="M6" s="85"/>
      <c r="N6" s="85"/>
      <c r="O6" s="85"/>
      <c r="P6" s="85"/>
      <c r="Q6" s="85"/>
      <c r="R6" s="85"/>
      <c r="S6" s="85"/>
      <c r="T6" s="85"/>
      <c r="U6" s="85"/>
      <c r="W6" s="90"/>
      <c r="X6" s="91"/>
      <c r="Y6" s="92"/>
    </row>
    <row r="7" spans="1:25" ht="24.95" customHeight="1" x14ac:dyDescent="0.4">
      <c r="A7" s="123"/>
      <c r="B7" s="119"/>
      <c r="C7" s="119"/>
      <c r="D7" s="119"/>
      <c r="F7" s="119"/>
      <c r="G7" s="119"/>
      <c r="H7" s="119"/>
      <c r="I7" s="119"/>
      <c r="J7" s="119"/>
      <c r="K7" s="119"/>
      <c r="L7" s="119"/>
      <c r="M7" s="119"/>
      <c r="N7" s="119"/>
      <c r="O7" s="119"/>
      <c r="P7" s="119"/>
      <c r="Q7" s="119"/>
      <c r="R7" s="119"/>
      <c r="S7" s="119"/>
      <c r="T7" s="119"/>
      <c r="U7" s="119"/>
      <c r="W7" s="120"/>
      <c r="X7" s="121"/>
      <c r="Y7" s="122"/>
    </row>
    <row r="8" spans="1:25" ht="24.95" customHeight="1" thickBot="1" x14ac:dyDescent="0.45">
      <c r="A8" s="208" t="s">
        <v>75</v>
      </c>
      <c r="B8" s="208"/>
      <c r="C8" s="208"/>
      <c r="D8" s="208"/>
      <c r="E8" s="208"/>
      <c r="F8" s="82"/>
      <c r="G8" s="196"/>
      <c r="H8" s="196"/>
      <c r="I8" s="196"/>
      <c r="J8" s="196"/>
      <c r="K8" s="196"/>
      <c r="L8" s="196"/>
      <c r="M8" s="196"/>
      <c r="N8" s="196"/>
      <c r="O8" s="196"/>
      <c r="P8" s="196"/>
      <c r="Q8" s="196"/>
      <c r="R8" s="196"/>
      <c r="S8" s="196"/>
      <c r="T8" s="196"/>
      <c r="U8" s="85"/>
      <c r="W8" s="90"/>
      <c r="X8" s="91"/>
      <c r="Y8" s="92"/>
    </row>
    <row r="9" spans="1:25" ht="33" customHeight="1" thickBot="1" x14ac:dyDescent="0.2">
      <c r="B9" s="227" t="s">
        <v>89</v>
      </c>
      <c r="C9" s="227"/>
      <c r="D9" s="227"/>
      <c r="E9" s="228"/>
      <c r="F9" s="149"/>
      <c r="G9" s="200" t="s">
        <v>42</v>
      </c>
      <c r="H9" s="201"/>
      <c r="I9" s="201"/>
      <c r="J9" s="201"/>
      <c r="K9" s="201"/>
      <c r="L9" s="202"/>
      <c r="M9" s="23" t="s">
        <v>7</v>
      </c>
      <c r="N9" s="57"/>
    </row>
    <row r="10" spans="1:25" s="5" customFormat="1" ht="60" x14ac:dyDescent="0.4">
      <c r="A10" s="26" t="s">
        <v>9</v>
      </c>
      <c r="B10" s="22" t="s">
        <v>12</v>
      </c>
      <c r="C10" s="56" t="s">
        <v>1</v>
      </c>
      <c r="D10" s="56" t="s">
        <v>15</v>
      </c>
      <c r="E10" s="159" t="s">
        <v>77</v>
      </c>
      <c r="F10" s="147"/>
      <c r="G10" s="48" t="s">
        <v>12</v>
      </c>
      <c r="H10" s="55" t="s">
        <v>15</v>
      </c>
      <c r="I10" s="56" t="s">
        <v>76</v>
      </c>
      <c r="J10" s="203" t="s">
        <v>10</v>
      </c>
      <c r="K10" s="204"/>
      <c r="L10" s="204"/>
      <c r="M10" s="50" t="s">
        <v>2</v>
      </c>
      <c r="N10" s="118" t="s">
        <v>85</v>
      </c>
    </row>
    <row r="11" spans="1:25" s="6" customFormat="1" ht="24.95" customHeight="1" x14ac:dyDescent="0.4">
      <c r="A11" s="178"/>
      <c r="B11" s="22"/>
      <c r="C11" s="104" t="s">
        <v>3</v>
      </c>
      <c r="D11" s="104" t="s">
        <v>4</v>
      </c>
      <c r="E11" s="160" t="s">
        <v>14</v>
      </c>
      <c r="F11" s="157"/>
      <c r="G11" s="107" t="s">
        <v>5</v>
      </c>
      <c r="H11" s="108" t="s">
        <v>6</v>
      </c>
      <c r="I11" s="109" t="s">
        <v>39</v>
      </c>
      <c r="J11" s="211" t="s">
        <v>40</v>
      </c>
      <c r="K11" s="212"/>
      <c r="L11" s="213"/>
      <c r="M11" s="110" t="s">
        <v>41</v>
      </c>
      <c r="N11" s="112" t="s">
        <v>49</v>
      </c>
    </row>
    <row r="12" spans="1:25" s="10" customFormat="1" ht="24.95" customHeight="1" x14ac:dyDescent="0.4">
      <c r="A12" s="179"/>
      <c r="B12" s="7"/>
      <c r="C12" s="8"/>
      <c r="D12" s="8"/>
      <c r="E12" s="161" t="s">
        <v>22</v>
      </c>
      <c r="F12" s="60"/>
      <c r="G12" s="49"/>
      <c r="H12" s="46"/>
      <c r="I12" s="9" t="s">
        <v>22</v>
      </c>
      <c r="J12" s="25" t="s">
        <v>38</v>
      </c>
      <c r="K12" s="25" t="s">
        <v>33</v>
      </c>
      <c r="L12" s="93" t="s">
        <v>34</v>
      </c>
      <c r="M12" s="51"/>
      <c r="N12" s="98"/>
    </row>
    <row r="13" spans="1:25" s="12" customFormat="1" ht="24.95" customHeight="1" x14ac:dyDescent="0.4">
      <c r="A13" s="167" t="s">
        <v>21</v>
      </c>
      <c r="B13" s="124"/>
      <c r="C13" s="125"/>
      <c r="D13" s="125"/>
      <c r="E13" s="162">
        <f>D13</f>
        <v>0</v>
      </c>
      <c r="F13" s="131"/>
      <c r="G13" s="128"/>
      <c r="H13" s="131"/>
      <c r="I13" s="53">
        <f t="shared" ref="I13:I16" si="0">ROUNDDOWN(H13*0.8,-3)</f>
        <v>0</v>
      </c>
      <c r="J13" s="15">
        <v>100000</v>
      </c>
      <c r="K13" s="132"/>
      <c r="L13" s="15">
        <f>ROUNDDOWN(J13*K13,0)</f>
        <v>0</v>
      </c>
      <c r="M13" s="52">
        <f>IF(I13&lt;L13,I13,L13)</f>
        <v>0</v>
      </c>
      <c r="N13" s="151"/>
    </row>
    <row r="14" spans="1:25" s="12" customFormat="1" ht="24.95" customHeight="1" x14ac:dyDescent="0.4">
      <c r="A14" s="168"/>
      <c r="B14" s="124"/>
      <c r="C14" s="125"/>
      <c r="D14" s="125"/>
      <c r="E14" s="162">
        <f t="shared" ref="E14:E16" si="1">D14</f>
        <v>0</v>
      </c>
      <c r="F14" s="131"/>
      <c r="G14" s="128"/>
      <c r="H14" s="131"/>
      <c r="I14" s="54">
        <f t="shared" si="0"/>
        <v>0</v>
      </c>
      <c r="J14" s="15">
        <v>100000</v>
      </c>
      <c r="K14" s="132"/>
      <c r="L14" s="15">
        <f t="shared" ref="L14:L16" si="2">ROUNDDOWN(J14*K14,0)</f>
        <v>0</v>
      </c>
      <c r="M14" s="52">
        <f t="shared" ref="M14:M16" si="3">IF(I14&lt;L14,I14,L14)</f>
        <v>0</v>
      </c>
      <c r="N14" s="152"/>
    </row>
    <row r="15" spans="1:25" s="12" customFormat="1" ht="24.95" customHeight="1" x14ac:dyDescent="0.4">
      <c r="A15" s="168"/>
      <c r="B15" s="124"/>
      <c r="C15" s="125"/>
      <c r="D15" s="125"/>
      <c r="E15" s="162">
        <f t="shared" si="1"/>
        <v>0</v>
      </c>
      <c r="F15" s="131"/>
      <c r="G15" s="128"/>
      <c r="H15" s="131"/>
      <c r="I15" s="54">
        <f t="shared" si="0"/>
        <v>0</v>
      </c>
      <c r="J15" s="15">
        <v>100000</v>
      </c>
      <c r="K15" s="132"/>
      <c r="L15" s="15">
        <f t="shared" si="2"/>
        <v>0</v>
      </c>
      <c r="M15" s="52">
        <f t="shared" si="3"/>
        <v>0</v>
      </c>
      <c r="N15" s="152"/>
    </row>
    <row r="16" spans="1:25" s="12" customFormat="1" ht="24.95" customHeight="1" thickBot="1" x14ac:dyDescent="0.45">
      <c r="A16" s="169"/>
      <c r="B16" s="124"/>
      <c r="C16" s="125"/>
      <c r="D16" s="125"/>
      <c r="E16" s="162">
        <f t="shared" si="1"/>
        <v>0</v>
      </c>
      <c r="F16" s="131"/>
      <c r="G16" s="128"/>
      <c r="H16" s="131"/>
      <c r="I16" s="54">
        <f t="shared" si="0"/>
        <v>0</v>
      </c>
      <c r="J16" s="15">
        <v>100000</v>
      </c>
      <c r="K16" s="132"/>
      <c r="L16" s="15">
        <f t="shared" si="2"/>
        <v>0</v>
      </c>
      <c r="M16" s="52">
        <f t="shared" si="3"/>
        <v>0</v>
      </c>
      <c r="N16" s="153"/>
    </row>
    <row r="17" spans="1:14" s="12" customFormat="1" ht="24.95" customHeight="1" thickBot="1" x14ac:dyDescent="0.45">
      <c r="A17" s="13"/>
      <c r="B17" s="14" t="s">
        <v>37</v>
      </c>
      <c r="C17" s="15">
        <f>SUM(C13:C16)</f>
        <v>0</v>
      </c>
      <c r="D17" s="15">
        <f>SUM(D13:D16)</f>
        <v>0</v>
      </c>
      <c r="E17" s="163">
        <f>SUM(E13:E16)</f>
        <v>0</v>
      </c>
      <c r="F17" s="158"/>
      <c r="G17" s="130"/>
      <c r="H17" s="47">
        <f>SUM(H13:H16)</f>
        <v>0</v>
      </c>
      <c r="I17" s="170"/>
      <c r="J17" s="171"/>
      <c r="K17" s="173"/>
      <c r="L17" s="20">
        <f>SUM(L13:L16)</f>
        <v>0</v>
      </c>
      <c r="M17" s="52">
        <f>SUM(M13:M16)</f>
        <v>0</v>
      </c>
      <c r="N17" s="148">
        <f>E18+M17</f>
        <v>0</v>
      </c>
    </row>
    <row r="18" spans="1:14" s="12" customFormat="1" ht="24.95" customHeight="1" thickBot="1" x14ac:dyDescent="0.45">
      <c r="A18" s="32"/>
      <c r="B18" s="82"/>
      <c r="C18" s="18"/>
      <c r="D18" s="166" t="s">
        <v>86</v>
      </c>
      <c r="E18" s="148">
        <f>ROUNDDOWN(E17*0.8,-3)</f>
        <v>0</v>
      </c>
      <c r="F18" s="150"/>
      <c r="G18" s="83"/>
      <c r="H18" s="83"/>
      <c r="I18" s="18"/>
    </row>
    <row r="19" spans="1:14" s="12" customFormat="1" ht="40.5" customHeight="1" thickTop="1" thickBot="1" x14ac:dyDescent="0.45">
      <c r="A19" s="16"/>
      <c r="B19" s="82"/>
      <c r="C19" s="18"/>
      <c r="D19" s="18"/>
      <c r="E19" s="83"/>
      <c r="F19" s="83"/>
      <c r="G19" s="83"/>
      <c r="H19" s="83"/>
      <c r="I19" s="18"/>
      <c r="J19" s="18"/>
      <c r="K19" s="18"/>
      <c r="L19" s="117" t="s">
        <v>69</v>
      </c>
      <c r="M19" s="117">
        <v>10000000</v>
      </c>
      <c r="N19" s="116">
        <f>IF(N17&lt;M19,N17,M19)</f>
        <v>0</v>
      </c>
    </row>
    <row r="20" spans="1:14" ht="12.75" thickTop="1" x14ac:dyDescent="0.4">
      <c r="A20" s="1" t="s">
        <v>11</v>
      </c>
    </row>
    <row r="21" spans="1:14" x14ac:dyDescent="0.4">
      <c r="A21" s="1" t="s">
        <v>71</v>
      </c>
    </row>
    <row r="22" spans="1:14" x14ac:dyDescent="0.4">
      <c r="A22" s="1" t="s">
        <v>72</v>
      </c>
    </row>
    <row r="23" spans="1:14" x14ac:dyDescent="0.4">
      <c r="A23" s="1" t="s">
        <v>17</v>
      </c>
    </row>
    <row r="24" spans="1:14" x14ac:dyDescent="0.4">
      <c r="A24" s="1" t="s">
        <v>70</v>
      </c>
      <c r="B24" s="31"/>
    </row>
    <row r="25" spans="1:14" s="21" customFormat="1" x14ac:dyDescent="0.4">
      <c r="A25" s="21" t="s">
        <v>78</v>
      </c>
    </row>
    <row r="27" spans="1:14" ht="20.100000000000001" customHeight="1" x14ac:dyDescent="0.4">
      <c r="A27" s="154"/>
      <c r="B27" s="154"/>
    </row>
    <row r="28" spans="1:14" ht="20.100000000000001" customHeight="1" x14ac:dyDescent="0.4">
      <c r="A28" s="155"/>
      <c r="B28" s="156"/>
    </row>
    <row r="29" spans="1:14" ht="20.100000000000001" customHeight="1" x14ac:dyDescent="0.4">
      <c r="A29" s="155"/>
      <c r="B29" s="156"/>
    </row>
    <row r="30" spans="1:14" ht="20.100000000000001" customHeight="1" x14ac:dyDescent="0.4">
      <c r="A30" s="155"/>
      <c r="B30" s="156"/>
    </row>
    <row r="31" spans="1:14" ht="20.100000000000001" customHeight="1" x14ac:dyDescent="0.4">
      <c r="A31" s="155"/>
      <c r="B31" s="156"/>
    </row>
    <row r="32" spans="1:14" ht="20.100000000000001" customHeight="1" x14ac:dyDescent="0.4"/>
  </sheetData>
  <sheetProtection formatCells="0"/>
  <mergeCells count="13">
    <mergeCell ref="A8:E8"/>
    <mergeCell ref="A2:T2"/>
    <mergeCell ref="B5:D5"/>
    <mergeCell ref="G5:T5"/>
    <mergeCell ref="B6:D6"/>
    <mergeCell ref="G8:T8"/>
    <mergeCell ref="B9:E9"/>
    <mergeCell ref="J11:L11"/>
    <mergeCell ref="A11:A12"/>
    <mergeCell ref="A13:A16"/>
    <mergeCell ref="I17:K17"/>
    <mergeCell ref="G9:L9"/>
    <mergeCell ref="J10:L10"/>
  </mergeCells>
  <phoneticPr fontId="1"/>
  <pageMargins left="0.31496062992125984" right="0.31496062992125984" top="0.74803149606299213" bottom="0.15748031496062992" header="0.31496062992125984" footer="0.31496062992125984"/>
  <pageSetup paperSize="9" scale="6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C80FA-243B-48C9-8E88-E70E1C953A1C}">
  <sheetPr>
    <pageSetUpPr fitToPage="1"/>
  </sheetPr>
  <dimension ref="A1:M21"/>
  <sheetViews>
    <sheetView view="pageBreakPreview" zoomScale="90" zoomScaleNormal="100" zoomScaleSheetLayoutView="90" workbookViewId="0">
      <selection activeCell="F34" sqref="F34"/>
    </sheetView>
  </sheetViews>
  <sheetFormatPr defaultRowHeight="12" x14ac:dyDescent="0.4"/>
  <cols>
    <col min="1" max="1" width="20.625" style="1" customWidth="1"/>
    <col min="2" max="2" width="26.625" style="1" customWidth="1"/>
    <col min="3" max="3" width="17.25" style="1" customWidth="1"/>
    <col min="4" max="4" width="16.375" style="1" customWidth="1"/>
    <col min="5" max="5" width="16.125" style="1" customWidth="1"/>
    <col min="6" max="6" width="15.625" style="1" customWidth="1"/>
    <col min="7" max="7" width="9" style="1"/>
    <col min="8" max="9" width="15.625" style="1" customWidth="1"/>
    <col min="10" max="10" width="11.25" style="1" bestFit="1" customWidth="1"/>
    <col min="11" max="11" width="15.625" style="1" bestFit="1" customWidth="1"/>
    <col min="12" max="12" width="9.375" style="1" bestFit="1" customWidth="1"/>
    <col min="13" max="16384" width="9" style="1"/>
  </cols>
  <sheetData>
    <row r="1" spans="1:13" x14ac:dyDescent="0.4">
      <c r="A1" s="1" t="s">
        <v>82</v>
      </c>
    </row>
    <row r="2" spans="1:13" ht="30.75" customHeight="1" thickBot="1" x14ac:dyDescent="0.45">
      <c r="A2" s="183" t="s">
        <v>83</v>
      </c>
      <c r="B2" s="183"/>
      <c r="C2" s="183"/>
      <c r="D2" s="183"/>
      <c r="E2" s="183"/>
      <c r="F2" s="183"/>
      <c r="G2" s="183"/>
      <c r="H2" s="183"/>
      <c r="I2" s="183"/>
    </row>
    <row r="3" spans="1:13" ht="9.75" customHeight="1" x14ac:dyDescent="0.4">
      <c r="K3" s="184" t="s">
        <v>19</v>
      </c>
      <c r="L3" s="185"/>
      <c r="M3" s="186"/>
    </row>
    <row r="4" spans="1:13" ht="9.75" customHeight="1" x14ac:dyDescent="0.4">
      <c r="K4" s="187"/>
      <c r="L4" s="188"/>
      <c r="M4" s="189"/>
    </row>
    <row r="5" spans="1:13" ht="24.95" customHeight="1" x14ac:dyDescent="0.4">
      <c r="A5" s="144" t="s">
        <v>0</v>
      </c>
      <c r="B5" s="193"/>
      <c r="C5" s="194"/>
      <c r="D5" s="195"/>
      <c r="K5" s="187"/>
      <c r="L5" s="188"/>
      <c r="M5" s="189"/>
    </row>
    <row r="6" spans="1:13" ht="24.95" customHeight="1" x14ac:dyDescent="0.4">
      <c r="A6" s="24" t="s">
        <v>8</v>
      </c>
      <c r="B6" s="193"/>
      <c r="C6" s="194"/>
      <c r="D6" s="195"/>
      <c r="K6" s="187"/>
      <c r="L6" s="188"/>
      <c r="M6" s="189"/>
    </row>
    <row r="7" spans="1:13" ht="24.95" customHeight="1" thickBot="1" x14ac:dyDescent="0.2">
      <c r="A7" s="208" t="s">
        <v>75</v>
      </c>
      <c r="B7" s="208"/>
      <c r="C7" s="208"/>
      <c r="D7" s="208"/>
      <c r="E7" s="208"/>
      <c r="H7" s="3"/>
      <c r="I7" s="23" t="s">
        <v>7</v>
      </c>
      <c r="K7" s="190"/>
      <c r="L7" s="191"/>
      <c r="M7" s="192"/>
    </row>
    <row r="8" spans="1:13" s="5" customFormat="1" ht="36" x14ac:dyDescent="0.4">
      <c r="A8" s="26" t="s">
        <v>9</v>
      </c>
      <c r="B8" s="4" t="s">
        <v>25</v>
      </c>
      <c r="C8" s="26" t="s">
        <v>1</v>
      </c>
      <c r="D8" s="26" t="s">
        <v>15</v>
      </c>
      <c r="E8" s="26" t="s">
        <v>20</v>
      </c>
      <c r="F8" s="175" t="s">
        <v>10</v>
      </c>
      <c r="G8" s="176"/>
      <c r="H8" s="177"/>
      <c r="I8" s="26" t="s">
        <v>2</v>
      </c>
    </row>
    <row r="9" spans="1:13" s="6" customFormat="1" ht="24.95" customHeight="1" x14ac:dyDescent="0.4">
      <c r="A9" s="178"/>
      <c r="B9" s="22"/>
      <c r="C9" s="133" t="s">
        <v>3</v>
      </c>
      <c r="D9" s="133" t="s">
        <v>4</v>
      </c>
      <c r="E9" s="134" t="s">
        <v>14</v>
      </c>
      <c r="F9" s="180" t="s">
        <v>5</v>
      </c>
      <c r="G9" s="181"/>
      <c r="H9" s="182"/>
      <c r="I9" s="133" t="s">
        <v>6</v>
      </c>
    </row>
    <row r="10" spans="1:13" s="10" customFormat="1" ht="24.95" customHeight="1" x14ac:dyDescent="0.4">
      <c r="A10" s="179"/>
      <c r="B10" s="7"/>
      <c r="C10" s="8"/>
      <c r="D10" s="8"/>
      <c r="E10" s="9" t="s">
        <v>22</v>
      </c>
      <c r="F10" s="221" t="s">
        <v>24</v>
      </c>
      <c r="G10" s="222"/>
      <c r="H10" s="223"/>
      <c r="I10" s="8"/>
    </row>
    <row r="11" spans="1:13" s="12" customFormat="1" ht="24.95" customHeight="1" x14ac:dyDescent="0.4">
      <c r="A11" s="167" t="s">
        <v>23</v>
      </c>
      <c r="B11" s="124"/>
      <c r="C11" s="132"/>
      <c r="D11" s="132"/>
      <c r="E11" s="47">
        <f>ROUNDDOWN(D11*0.8,-3)</f>
        <v>0</v>
      </c>
      <c r="F11" s="224">
        <v>480000</v>
      </c>
      <c r="G11" s="225"/>
      <c r="H11" s="226"/>
      <c r="I11" s="100">
        <f>IF(E11&lt;F11,E11,F11)</f>
        <v>0</v>
      </c>
    </row>
    <row r="12" spans="1:13" s="12" customFormat="1" ht="24.95" customHeight="1" x14ac:dyDescent="0.4">
      <c r="A12" s="168"/>
      <c r="B12" s="124"/>
      <c r="C12" s="143"/>
      <c r="D12" s="143"/>
      <c r="E12" s="47">
        <f>ROUNDDOWN(D12*0.8,-3)</f>
        <v>0</v>
      </c>
      <c r="F12" s="224">
        <v>480000</v>
      </c>
      <c r="G12" s="225"/>
      <c r="H12" s="226"/>
      <c r="I12" s="102">
        <f t="shared" ref="I12:I13" si="0">IF(E12&lt;F12,E12,F12)</f>
        <v>0</v>
      </c>
    </row>
    <row r="13" spans="1:13" s="12" customFormat="1" ht="24.95" customHeight="1" x14ac:dyDescent="0.4">
      <c r="A13" s="169"/>
      <c r="B13" s="124"/>
      <c r="C13" s="143"/>
      <c r="D13" s="143"/>
      <c r="E13" s="47">
        <f>ROUNDDOWN(D13*0.8,-3)</f>
        <v>0</v>
      </c>
      <c r="F13" s="224">
        <v>480000</v>
      </c>
      <c r="G13" s="225"/>
      <c r="H13" s="226"/>
      <c r="I13" s="102">
        <f t="shared" si="0"/>
        <v>0</v>
      </c>
    </row>
    <row r="14" spans="1:13" s="12" customFormat="1" ht="24.95" customHeight="1" x14ac:dyDescent="0.4">
      <c r="A14" s="13"/>
      <c r="B14" s="19" t="s">
        <v>35</v>
      </c>
      <c r="C14" s="27">
        <f t="shared" ref="C14:D14" si="1">SUM(C11:C13)</f>
        <v>0</v>
      </c>
      <c r="D14" s="27">
        <f t="shared" si="1"/>
        <v>0</v>
      </c>
      <c r="E14" s="27">
        <f>SUM(E11:E13)</f>
        <v>0</v>
      </c>
      <c r="F14" s="218"/>
      <c r="G14" s="219"/>
      <c r="H14" s="220"/>
      <c r="I14" s="101">
        <f>SUM(I11:I13)</f>
        <v>0</v>
      </c>
    </row>
    <row r="15" spans="1:13" s="16" customFormat="1" ht="24.95" customHeight="1" thickBot="1" x14ac:dyDescent="0.45">
      <c r="B15" s="17"/>
      <c r="C15" s="18"/>
      <c r="D15" s="18"/>
      <c r="E15" s="18"/>
      <c r="F15" s="17"/>
      <c r="H15" s="18"/>
      <c r="I15" s="18"/>
    </row>
    <row r="16" spans="1:13" ht="12.75" thickBot="1" x14ac:dyDescent="0.45">
      <c r="I16" s="115" t="s">
        <v>73</v>
      </c>
    </row>
    <row r="17" spans="1:9" ht="27" customHeight="1" thickTop="1" thickBot="1" x14ac:dyDescent="0.45">
      <c r="A17" s="1" t="s">
        <v>11</v>
      </c>
      <c r="I17" s="116">
        <f>I14</f>
        <v>0</v>
      </c>
    </row>
    <row r="18" spans="1:9" ht="12.75" thickTop="1" x14ac:dyDescent="0.4">
      <c r="A18" s="1" t="s">
        <v>13</v>
      </c>
    </row>
    <row r="19" spans="1:9" x14ac:dyDescent="0.4">
      <c r="A19" s="1" t="s">
        <v>16</v>
      </c>
    </row>
    <row r="20" spans="1:9" x14ac:dyDescent="0.4">
      <c r="A20" s="1" t="s">
        <v>55</v>
      </c>
    </row>
    <row r="21" spans="1:9" s="21" customFormat="1" x14ac:dyDescent="0.4">
      <c r="A21" s="21" t="s">
        <v>56</v>
      </c>
    </row>
  </sheetData>
  <sheetProtection formatCells="0"/>
  <mergeCells count="14">
    <mergeCell ref="A2:I2"/>
    <mergeCell ref="K3:M7"/>
    <mergeCell ref="B5:D5"/>
    <mergeCell ref="B6:D6"/>
    <mergeCell ref="A11:A13"/>
    <mergeCell ref="A7:E7"/>
    <mergeCell ref="F14:H14"/>
    <mergeCell ref="F8:H8"/>
    <mergeCell ref="A9:A10"/>
    <mergeCell ref="F9:H9"/>
    <mergeCell ref="F10:H10"/>
    <mergeCell ref="F11:H11"/>
    <mergeCell ref="F12:H12"/>
    <mergeCell ref="F13:H13"/>
  </mergeCells>
  <phoneticPr fontId="1"/>
  <pageMargins left="0.31496062992125984" right="0.31496062992125984" top="0.74803149606299213" bottom="0.15748031496062992"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別紙５(1)（介護テクノロジー）</vt:lpstr>
      <vt:lpstr>別紙５(２)（介護ソフト）</vt:lpstr>
      <vt:lpstr>別紙５(3)（パッケージ型）</vt:lpstr>
      <vt:lpstr>別紙５(4)（業務改善支援）</vt:lpstr>
      <vt:lpstr>'別紙５(1)（介護テクノロジー）'!Print_Area</vt:lpstr>
      <vt:lpstr>'別紙５(２)（介護ソフト）'!Print_Area</vt:lpstr>
      <vt:lpstr>'別紙５(3)（パッケージ型）'!Print_Area</vt:lpstr>
      <vt:lpstr>'別紙５(4)（業務改善支援）'!Print_Area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2025-07-28T02:45:34Z</cp:lastPrinted>
  <dcterms:created xsi:type="dcterms:W3CDTF">2025-04-23T05:46:28Z</dcterms:created>
  <dcterms:modified xsi:type="dcterms:W3CDTF">2025-07-29T05:21:20Z</dcterms:modified>
</cp:coreProperties>
</file>