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３０年度文書\工賃実績報告関係\"/>
    </mc:Choice>
  </mc:AlternateContent>
  <bookViews>
    <workbookView xWindow="-135" yWindow="210" windowWidth="20115" windowHeight="9045" tabRatio="764"/>
  </bookViews>
  <sheets>
    <sheet name="平均工賃（月額）" sheetId="66" r:id="rId1"/>
    <sheet name="平均工賃（時間額）" sheetId="76" r:id="rId2"/>
    <sheet name="施設数" sheetId="60" r:id="rId3"/>
    <sheet name="就労Ａ型（雇用型）" sheetId="73" r:id="rId4"/>
    <sheet name="就労Ａ型（非雇用型）" sheetId="85" r:id="rId5"/>
    <sheet name="就労B型" sheetId="84" r:id="rId6"/>
  </sheets>
  <definedNames>
    <definedName name="_20030502_daicho_saishin" localSheetId="3">#REF!</definedName>
    <definedName name="_20030502_daicho_saishin" localSheetId="4">#REF!</definedName>
    <definedName name="_20030502_daicho_saishin" localSheetId="5">#REF!</definedName>
    <definedName name="_xlnm._FilterDatabase" localSheetId="3" hidden="1">'就労Ａ型（雇用型）'!$A$4:$Z$99</definedName>
    <definedName name="_xlnm._FilterDatabase" localSheetId="4" hidden="1">'就労Ａ型（非雇用型）'!$A$1:$L$755</definedName>
    <definedName name="_xlnm._FilterDatabase" localSheetId="5" hidden="1">就労B型!$A$4:$Z$206</definedName>
    <definedName name="_xlnm.Print_Area" localSheetId="4">'就労Ａ型（非雇用型）'!$B$1:$Z$99</definedName>
    <definedName name="_xlnm.Print_Titles" localSheetId="3">'就労Ａ型（雇用型）'!$B:$D,'就労Ａ型（雇用型）'!$1:$4</definedName>
    <definedName name="_xlnm.Print_Titles" localSheetId="4">'就労Ａ型（非雇用型）'!$B:$D,'就労Ａ型（非雇用型）'!$1:$4</definedName>
    <definedName name="_xlnm.Print_Titles" localSheetId="5">就労B型!$B:$D,就労B型!$1:$4</definedName>
  </definedNames>
  <calcPr calcId="162913"/>
</workbook>
</file>

<file path=xl/calcChain.xml><?xml version="1.0" encoding="utf-8"?>
<calcChain xmlns="http://schemas.openxmlformats.org/spreadsheetml/2006/main">
  <c r="Q56" i="73" l="1"/>
  <c r="Q71" i="84" l="1"/>
  <c r="S71" i="84"/>
  <c r="T71" i="84" s="1"/>
  <c r="Q44" i="73"/>
  <c r="S44" i="73"/>
  <c r="T44" i="73" s="1"/>
  <c r="S173" i="84" l="1"/>
  <c r="T173" i="84" s="1"/>
  <c r="Q173" i="84"/>
  <c r="S174" i="84"/>
  <c r="T174" i="84" s="1"/>
  <c r="Q174" i="84"/>
  <c r="Q199" i="84"/>
  <c r="S199" i="84"/>
  <c r="T199" i="84" s="1"/>
  <c r="Q195" i="84"/>
  <c r="S195" i="84"/>
  <c r="T195" i="84" s="1"/>
  <c r="Q167" i="84"/>
  <c r="S167" i="84"/>
  <c r="T167" i="84" s="1"/>
  <c r="Q137" i="84"/>
  <c r="S137" i="84"/>
  <c r="T137" i="84" s="1"/>
  <c r="Q134" i="84"/>
  <c r="S134" i="84"/>
  <c r="T134" i="84" s="1"/>
  <c r="S124" i="84"/>
  <c r="T124" i="84" s="1"/>
  <c r="Q124" i="84"/>
  <c r="S127" i="84"/>
  <c r="T127" i="84" s="1"/>
  <c r="Q127" i="84"/>
  <c r="S129" i="84"/>
  <c r="T129" i="84" s="1"/>
  <c r="Q129" i="84"/>
  <c r="Q109" i="84"/>
  <c r="S109" i="84"/>
  <c r="T109" i="84" s="1"/>
  <c r="S79" i="84"/>
  <c r="T79" i="84" s="1"/>
  <c r="Q79" i="84"/>
  <c r="S81" i="84"/>
  <c r="T81" i="84" s="1"/>
  <c r="Q81" i="84"/>
  <c r="S80" i="84"/>
  <c r="T80" i="84" s="1"/>
  <c r="Q80" i="84"/>
  <c r="S82" i="84"/>
  <c r="T82" i="84" s="1"/>
  <c r="Q82" i="84"/>
  <c r="S70" i="84"/>
  <c r="T70" i="84" s="1"/>
  <c r="Q70" i="84"/>
  <c r="T60" i="85"/>
  <c r="Q60" i="85"/>
  <c r="T59" i="85"/>
  <c r="Q59" i="85"/>
  <c r="T58" i="85"/>
  <c r="Q58" i="85"/>
  <c r="T67" i="85"/>
  <c r="Q67" i="85"/>
  <c r="T43" i="85"/>
  <c r="Q43" i="85"/>
  <c r="S43" i="73"/>
  <c r="T43" i="73" s="1"/>
  <c r="Q43" i="73"/>
  <c r="S48" i="84" l="1"/>
  <c r="T48" i="84" s="1"/>
  <c r="Q48" i="84"/>
  <c r="S47" i="84"/>
  <c r="T47" i="84" s="1"/>
  <c r="Q47" i="84"/>
  <c r="S46" i="84"/>
  <c r="T46" i="84" s="1"/>
  <c r="Q46" i="84"/>
  <c r="L46" i="84"/>
  <c r="I46" i="84"/>
  <c r="S42" i="84"/>
  <c r="T42" i="84" s="1"/>
  <c r="Q42" i="84"/>
  <c r="S92" i="73"/>
  <c r="T92" i="73" s="1"/>
  <c r="Q92" i="73"/>
  <c r="S67" i="73"/>
  <c r="T67" i="73" s="1"/>
  <c r="Q67" i="73"/>
  <c r="S107" i="84"/>
  <c r="T107" i="84" s="1"/>
  <c r="Q107" i="84"/>
  <c r="S106" i="84"/>
  <c r="T106" i="84" s="1"/>
  <c r="Q106" i="84"/>
  <c r="Q60" i="73"/>
  <c r="S60" i="73"/>
  <c r="T60" i="73" s="1"/>
  <c r="Q59" i="73"/>
  <c r="S59" i="73"/>
  <c r="T59" i="73" s="1"/>
  <c r="Q58" i="73"/>
  <c r="S58" i="73"/>
  <c r="T58" i="73" s="1"/>
  <c r="S198" i="84"/>
  <c r="S197" i="84"/>
  <c r="S196" i="84"/>
  <c r="S194" i="84"/>
  <c r="S193" i="84"/>
  <c r="S192" i="84"/>
  <c r="S191" i="84"/>
  <c r="S190" i="84"/>
  <c r="S189" i="84"/>
  <c r="S188" i="84"/>
  <c r="S187" i="84"/>
  <c r="S186" i="84"/>
  <c r="S185" i="84"/>
  <c r="S184" i="84"/>
  <c r="S183" i="84"/>
  <c r="S182" i="84"/>
  <c r="S181" i="84"/>
  <c r="S180" i="84"/>
  <c r="S179" i="84"/>
  <c r="S178" i="84"/>
  <c r="S177" i="84"/>
  <c r="S176" i="84"/>
  <c r="S175" i="84"/>
  <c r="S172" i="84"/>
  <c r="S171" i="84"/>
  <c r="S170" i="84"/>
  <c r="S169" i="84"/>
  <c r="S168" i="84"/>
  <c r="S166" i="84"/>
  <c r="S165" i="84"/>
  <c r="S164" i="84"/>
  <c r="S163" i="84"/>
  <c r="S162" i="84"/>
  <c r="S161" i="84"/>
  <c r="S160" i="84"/>
  <c r="S159" i="84"/>
  <c r="S158" i="84"/>
  <c r="S157" i="84"/>
  <c r="S156" i="84"/>
  <c r="S155" i="84"/>
  <c r="S154" i="84"/>
  <c r="S153" i="84"/>
  <c r="S152" i="84"/>
  <c r="S151" i="84"/>
  <c r="S150" i="84"/>
  <c r="S149" i="84"/>
  <c r="S148" i="84"/>
  <c r="S147" i="84"/>
  <c r="S146" i="84"/>
  <c r="S145" i="84"/>
  <c r="S144" i="84"/>
  <c r="S143" i="84"/>
  <c r="S142" i="84"/>
  <c r="S141" i="84"/>
  <c r="S140" i="84"/>
  <c r="S139" i="84"/>
  <c r="S138" i="84"/>
  <c r="S136" i="84"/>
  <c r="S135" i="84"/>
  <c r="S133" i="84"/>
  <c r="S132" i="84"/>
  <c r="S131" i="84"/>
  <c r="S130" i="84"/>
  <c r="S128" i="84"/>
  <c r="S126" i="84"/>
  <c r="S125" i="84"/>
  <c r="S123" i="84"/>
  <c r="S122" i="84"/>
  <c r="S121" i="84"/>
  <c r="S120" i="84"/>
  <c r="S119" i="84"/>
  <c r="S118" i="84"/>
  <c r="S117" i="84"/>
  <c r="S116" i="84"/>
  <c r="S115" i="84"/>
  <c r="S114" i="84"/>
  <c r="S113" i="84"/>
  <c r="S112" i="84"/>
  <c r="S111" i="84"/>
  <c r="S110" i="84"/>
  <c r="S108" i="84"/>
  <c r="S105" i="84"/>
  <c r="S104" i="84"/>
  <c r="S103" i="84"/>
  <c r="S102" i="84"/>
  <c r="S101" i="84"/>
  <c r="S100" i="84"/>
  <c r="S99" i="84"/>
  <c r="S98" i="84"/>
  <c r="S97" i="84"/>
  <c r="S96" i="84"/>
  <c r="S95" i="84"/>
  <c r="S94" i="84"/>
  <c r="S93" i="84"/>
  <c r="S92" i="84"/>
  <c r="S91" i="84"/>
  <c r="S90" i="84"/>
  <c r="S89" i="84"/>
  <c r="S88" i="84"/>
  <c r="S87" i="84"/>
  <c r="S86" i="84"/>
  <c r="S85" i="84"/>
  <c r="S84" i="84"/>
  <c r="S83" i="84"/>
  <c r="S78" i="84"/>
  <c r="S77" i="84"/>
  <c r="S76" i="84"/>
  <c r="S75" i="84"/>
  <c r="S74" i="84"/>
  <c r="S73" i="84"/>
  <c r="S72" i="84"/>
  <c r="S69" i="84"/>
  <c r="S68" i="84"/>
  <c r="S67" i="84"/>
  <c r="S66" i="84"/>
  <c r="S65" i="84"/>
  <c r="S64" i="84"/>
  <c r="S63" i="84"/>
  <c r="S62" i="84"/>
  <c r="S61" i="84"/>
  <c r="S60" i="84"/>
  <c r="S59" i="84"/>
  <c r="S58" i="84"/>
  <c r="S57" i="84"/>
  <c r="S56" i="84"/>
  <c r="S55" i="84"/>
  <c r="S54" i="84"/>
  <c r="S53" i="84"/>
  <c r="S52" i="84"/>
  <c r="S51" i="84"/>
  <c r="S50" i="84"/>
  <c r="S49" i="84"/>
  <c r="S45" i="84"/>
  <c r="S44" i="84"/>
  <c r="S43" i="84"/>
  <c r="S41" i="84"/>
  <c r="S40" i="84"/>
  <c r="S39" i="84"/>
  <c r="S38" i="84"/>
  <c r="S37" i="84"/>
  <c r="S36" i="84"/>
  <c r="S35" i="84"/>
  <c r="S34" i="84"/>
  <c r="S33" i="84"/>
  <c r="S32" i="84"/>
  <c r="S31" i="84"/>
  <c r="S30" i="84"/>
  <c r="S29" i="84"/>
  <c r="S28" i="84"/>
  <c r="S27" i="84"/>
  <c r="S26" i="84"/>
  <c r="S25" i="84"/>
  <c r="S24" i="84"/>
  <c r="S23" i="84"/>
  <c r="S22" i="84"/>
  <c r="S21" i="84"/>
  <c r="S20" i="84"/>
  <c r="S19" i="84"/>
  <c r="S18" i="84"/>
  <c r="S17" i="84"/>
  <c r="S16" i="84"/>
  <c r="S15" i="84"/>
  <c r="S14" i="84"/>
  <c r="S13" i="84"/>
  <c r="S12" i="84"/>
  <c r="S11" i="84"/>
  <c r="S10" i="84"/>
  <c r="S9" i="84"/>
  <c r="S8" i="84"/>
  <c r="S7" i="84"/>
  <c r="S6" i="84"/>
  <c r="S5" i="84"/>
  <c r="S93" i="73"/>
  <c r="S91" i="73"/>
  <c r="S90" i="73"/>
  <c r="S89" i="73"/>
  <c r="S88" i="73"/>
  <c r="S87" i="73"/>
  <c r="S86" i="73"/>
  <c r="S85" i="73"/>
  <c r="S84" i="73"/>
  <c r="S83" i="73"/>
  <c r="S82" i="73"/>
  <c r="S81" i="73"/>
  <c r="S80" i="73"/>
  <c r="S79" i="73"/>
  <c r="S78" i="73"/>
  <c r="S77" i="73"/>
  <c r="S76" i="73"/>
  <c r="S75" i="73"/>
  <c r="S74" i="73"/>
  <c r="S73" i="73"/>
  <c r="S72" i="73"/>
  <c r="S71" i="73"/>
  <c r="S70" i="73"/>
  <c r="S69" i="73"/>
  <c r="S68" i="73"/>
  <c r="S66" i="73"/>
  <c r="S65" i="73"/>
  <c r="S64" i="73"/>
  <c r="S63" i="73"/>
  <c r="S62" i="73"/>
  <c r="S61" i="73"/>
  <c r="S57" i="73"/>
  <c r="S56" i="73"/>
  <c r="S55" i="73"/>
  <c r="S54" i="73"/>
  <c r="S53" i="73"/>
  <c r="S52" i="73"/>
  <c r="S51" i="73"/>
  <c r="S50" i="73"/>
  <c r="S49" i="73"/>
  <c r="S48" i="73"/>
  <c r="S47" i="73"/>
  <c r="S46" i="73"/>
  <c r="S45" i="73"/>
  <c r="S42" i="73"/>
  <c r="S41" i="73"/>
  <c r="S40" i="73"/>
  <c r="S39" i="73"/>
  <c r="S38" i="73"/>
  <c r="S37" i="73"/>
  <c r="S36" i="73"/>
  <c r="S35" i="73"/>
  <c r="S34" i="73"/>
  <c r="S33" i="73"/>
  <c r="S32" i="73"/>
  <c r="S31" i="73"/>
  <c r="S30" i="73"/>
  <c r="S29" i="73"/>
  <c r="S28" i="73"/>
  <c r="S27" i="73"/>
  <c r="S26" i="73"/>
  <c r="S25" i="73"/>
  <c r="S24" i="73"/>
  <c r="S23" i="73"/>
  <c r="S22" i="73"/>
  <c r="S21" i="73"/>
  <c r="S20" i="73"/>
  <c r="S19" i="73"/>
  <c r="S18" i="73"/>
  <c r="S17" i="73"/>
  <c r="S16" i="73"/>
  <c r="S15" i="73"/>
  <c r="S14" i="73"/>
  <c r="S13" i="73"/>
  <c r="S12" i="73"/>
  <c r="S11" i="73"/>
  <c r="S10" i="73"/>
  <c r="S9" i="73"/>
  <c r="S8" i="73"/>
  <c r="S7" i="73"/>
  <c r="S6" i="73"/>
  <c r="S5" i="73"/>
  <c r="T9" i="85" l="1"/>
  <c r="Q9" i="85"/>
  <c r="T63" i="73" l="1"/>
  <c r="T64" i="73"/>
  <c r="T65" i="73"/>
  <c r="T66" i="73"/>
  <c r="T68" i="73"/>
  <c r="T69" i="73"/>
  <c r="T70" i="73"/>
  <c r="T71" i="73"/>
  <c r="T72" i="73"/>
  <c r="T73" i="73"/>
  <c r="T74" i="73"/>
  <c r="T75" i="73"/>
  <c r="T76" i="73"/>
  <c r="T77" i="73"/>
  <c r="T78" i="73"/>
  <c r="T79" i="73"/>
  <c r="T80" i="73"/>
  <c r="T81" i="73"/>
  <c r="T82" i="73"/>
  <c r="T83" i="73"/>
  <c r="T84" i="73"/>
  <c r="T85" i="73"/>
  <c r="Q63" i="73"/>
  <c r="Q64" i="73"/>
  <c r="Q65" i="73"/>
  <c r="Q66" i="73"/>
  <c r="Q68" i="73"/>
  <c r="Q69" i="73"/>
  <c r="Q70" i="73"/>
  <c r="Q71" i="73"/>
  <c r="Q72" i="73"/>
  <c r="Q73" i="73"/>
  <c r="Q74" i="73"/>
  <c r="Q75" i="73"/>
  <c r="Q76" i="73"/>
  <c r="Q77" i="73"/>
  <c r="Q78" i="73"/>
  <c r="Q79" i="73"/>
  <c r="Q80" i="73"/>
  <c r="Q81" i="73"/>
  <c r="Q82" i="73"/>
  <c r="Q83" i="73"/>
  <c r="Q84" i="73"/>
  <c r="Q85" i="73"/>
  <c r="L198" i="84" l="1"/>
  <c r="I198" i="84"/>
  <c r="L197" i="84"/>
  <c r="I197" i="84"/>
  <c r="L196" i="84"/>
  <c r="I196" i="84"/>
  <c r="L194" i="84"/>
  <c r="I194" i="84"/>
  <c r="L193" i="84"/>
  <c r="I193" i="84"/>
  <c r="L192" i="84"/>
  <c r="I192" i="84"/>
  <c r="L191" i="84"/>
  <c r="I191" i="84"/>
  <c r="L190" i="84"/>
  <c r="I190" i="84"/>
  <c r="L189" i="84"/>
  <c r="I189" i="84"/>
  <c r="L188" i="84"/>
  <c r="I188" i="84"/>
  <c r="L187" i="84"/>
  <c r="I187" i="84"/>
  <c r="L186" i="84"/>
  <c r="I186" i="84"/>
  <c r="L185" i="84"/>
  <c r="I185" i="84"/>
  <c r="L184" i="84"/>
  <c r="I184" i="84"/>
  <c r="L183" i="84"/>
  <c r="I183" i="84"/>
  <c r="L182" i="84"/>
  <c r="I182" i="84"/>
  <c r="L181" i="84"/>
  <c r="I181" i="84"/>
  <c r="L180" i="84"/>
  <c r="I180" i="84"/>
  <c r="L179" i="84"/>
  <c r="I179" i="84"/>
  <c r="L178" i="84"/>
  <c r="I178" i="84"/>
  <c r="L177" i="84"/>
  <c r="I177" i="84"/>
  <c r="L176" i="84"/>
  <c r="I176" i="84"/>
  <c r="L175" i="84"/>
  <c r="I175" i="84"/>
  <c r="L174" i="84"/>
  <c r="I174" i="84"/>
  <c r="L173" i="84"/>
  <c r="I173" i="84"/>
  <c r="L172" i="84"/>
  <c r="I172" i="84"/>
  <c r="L171" i="84"/>
  <c r="I171" i="84"/>
  <c r="L170" i="84"/>
  <c r="I170" i="84"/>
  <c r="L169" i="84"/>
  <c r="I169" i="84"/>
  <c r="L168" i="84"/>
  <c r="I168" i="84"/>
  <c r="L166" i="84"/>
  <c r="I166" i="84"/>
  <c r="L165" i="84"/>
  <c r="I165" i="84"/>
  <c r="L164" i="84"/>
  <c r="I164" i="84"/>
  <c r="L163" i="84"/>
  <c r="I163" i="84"/>
  <c r="L162" i="84"/>
  <c r="I162" i="84"/>
  <c r="L161" i="84"/>
  <c r="I161" i="84"/>
  <c r="L160" i="84"/>
  <c r="I160" i="84"/>
  <c r="L159" i="84"/>
  <c r="I159" i="84"/>
  <c r="L158" i="84"/>
  <c r="I158" i="84"/>
  <c r="L157" i="84"/>
  <c r="I157" i="84"/>
  <c r="L156" i="84"/>
  <c r="I156" i="84"/>
  <c r="L155" i="84"/>
  <c r="I155" i="84"/>
  <c r="L154" i="84"/>
  <c r="I154" i="84"/>
  <c r="L153" i="84"/>
  <c r="I153" i="84"/>
  <c r="L152" i="84"/>
  <c r="I152" i="84"/>
  <c r="L151" i="84"/>
  <c r="I151" i="84"/>
  <c r="L150" i="84"/>
  <c r="I150" i="84"/>
  <c r="L149" i="84"/>
  <c r="I149" i="84"/>
  <c r="L148" i="84"/>
  <c r="I148" i="84"/>
  <c r="L147" i="84"/>
  <c r="I147" i="84"/>
  <c r="L146" i="84"/>
  <c r="I146" i="84"/>
  <c r="L145" i="84"/>
  <c r="I145" i="84"/>
  <c r="L144" i="84"/>
  <c r="I144" i="84"/>
  <c r="L143" i="84"/>
  <c r="I143" i="84"/>
  <c r="L142" i="84"/>
  <c r="I142" i="84"/>
  <c r="L141" i="84"/>
  <c r="I141" i="84"/>
  <c r="L140" i="84"/>
  <c r="I140" i="84"/>
  <c r="L139" i="84"/>
  <c r="I139" i="84"/>
  <c r="L138" i="84"/>
  <c r="I138" i="84"/>
  <c r="L136" i="84"/>
  <c r="I136" i="84"/>
  <c r="L135" i="84"/>
  <c r="I135" i="84"/>
  <c r="L133" i="84"/>
  <c r="I133" i="84"/>
  <c r="L132" i="84"/>
  <c r="I132" i="84"/>
  <c r="L131" i="84"/>
  <c r="I131" i="84"/>
  <c r="L130" i="84"/>
  <c r="I130" i="84"/>
  <c r="L129" i="84"/>
  <c r="I129" i="84"/>
  <c r="L128" i="84"/>
  <c r="I128" i="84"/>
  <c r="L127" i="84"/>
  <c r="I127" i="84"/>
  <c r="L126" i="84"/>
  <c r="I126" i="84"/>
  <c r="L125" i="84"/>
  <c r="I125" i="84"/>
  <c r="L124" i="84"/>
  <c r="I124" i="84"/>
  <c r="L123" i="84"/>
  <c r="I123" i="84"/>
  <c r="L122" i="84"/>
  <c r="I122" i="84"/>
  <c r="L121" i="84"/>
  <c r="I121" i="84"/>
  <c r="L120" i="84"/>
  <c r="I120" i="84"/>
  <c r="L119" i="84"/>
  <c r="I119" i="84"/>
  <c r="L118" i="84"/>
  <c r="I118" i="84"/>
  <c r="L117" i="84"/>
  <c r="I117" i="84"/>
  <c r="L116" i="84"/>
  <c r="I116" i="84"/>
  <c r="L115" i="84"/>
  <c r="I115" i="84"/>
  <c r="L114" i="84"/>
  <c r="I114" i="84"/>
  <c r="L113" i="84"/>
  <c r="I113" i="84"/>
  <c r="L112" i="84"/>
  <c r="I112" i="84"/>
  <c r="L111" i="84"/>
  <c r="I111" i="84"/>
  <c r="L110" i="84"/>
  <c r="I110" i="84"/>
  <c r="L108" i="84"/>
  <c r="I108" i="84"/>
  <c r="L105" i="84"/>
  <c r="I105" i="84"/>
  <c r="L104" i="84"/>
  <c r="I104" i="84"/>
  <c r="L103" i="84"/>
  <c r="I103" i="84"/>
  <c r="L102" i="84"/>
  <c r="I102" i="84"/>
  <c r="L101" i="84"/>
  <c r="I101" i="84"/>
  <c r="L100" i="84"/>
  <c r="I100" i="84"/>
  <c r="L99" i="84"/>
  <c r="I99" i="84"/>
  <c r="L98" i="84"/>
  <c r="I98" i="84"/>
  <c r="L97" i="84"/>
  <c r="I97" i="84"/>
  <c r="L96" i="84"/>
  <c r="I96" i="84"/>
  <c r="L95" i="84"/>
  <c r="I95" i="84"/>
  <c r="L94" i="84"/>
  <c r="I94" i="84"/>
  <c r="L93" i="84"/>
  <c r="I93" i="84"/>
  <c r="L92" i="84"/>
  <c r="I92" i="84"/>
  <c r="L91" i="84"/>
  <c r="I91" i="84"/>
  <c r="L90" i="84"/>
  <c r="I90" i="84"/>
  <c r="L89" i="84"/>
  <c r="I89" i="84"/>
  <c r="L88" i="84"/>
  <c r="I88" i="84"/>
  <c r="L87" i="84"/>
  <c r="I87" i="84"/>
  <c r="L86" i="84"/>
  <c r="I86" i="84"/>
  <c r="L85" i="84"/>
  <c r="I85" i="84"/>
  <c r="L84" i="84"/>
  <c r="I84" i="84"/>
  <c r="L83" i="84"/>
  <c r="I83" i="84"/>
  <c r="L82" i="84"/>
  <c r="I82" i="84"/>
  <c r="L81" i="84"/>
  <c r="I81" i="84"/>
  <c r="L80" i="84"/>
  <c r="I80" i="84"/>
  <c r="L79" i="84"/>
  <c r="I79" i="84"/>
  <c r="L78" i="84"/>
  <c r="I78" i="84"/>
  <c r="L77" i="84"/>
  <c r="I77" i="84"/>
  <c r="L76" i="84"/>
  <c r="I76" i="84"/>
  <c r="L75" i="84"/>
  <c r="I75" i="84"/>
  <c r="L74" i="84"/>
  <c r="I74" i="84"/>
  <c r="L73" i="84"/>
  <c r="I73" i="84"/>
  <c r="L72" i="84"/>
  <c r="I72" i="84"/>
  <c r="L69" i="84"/>
  <c r="I69" i="84"/>
  <c r="L68" i="84"/>
  <c r="I68" i="84"/>
  <c r="L67" i="84"/>
  <c r="I67" i="84"/>
  <c r="L66" i="84"/>
  <c r="I66" i="84"/>
  <c r="L65" i="84"/>
  <c r="I65" i="84"/>
  <c r="L64" i="84"/>
  <c r="I64" i="84"/>
  <c r="L63" i="84"/>
  <c r="I63" i="84"/>
  <c r="L62" i="84"/>
  <c r="I62" i="84"/>
  <c r="L61" i="84"/>
  <c r="I61" i="84"/>
  <c r="L60" i="84"/>
  <c r="I60" i="84"/>
  <c r="L59" i="84"/>
  <c r="I59" i="84"/>
  <c r="L58" i="84"/>
  <c r="I58" i="84"/>
  <c r="L57" i="84"/>
  <c r="I57" i="84"/>
  <c r="L56" i="84"/>
  <c r="I56" i="84"/>
  <c r="L55" i="84"/>
  <c r="I55" i="84"/>
  <c r="L54" i="84"/>
  <c r="I54" i="84"/>
  <c r="L53" i="84"/>
  <c r="I53" i="84"/>
  <c r="L52" i="84"/>
  <c r="I52" i="84"/>
  <c r="L51" i="84"/>
  <c r="I51" i="84"/>
  <c r="L50" i="84"/>
  <c r="I50" i="84"/>
  <c r="L49" i="84"/>
  <c r="I49" i="84"/>
  <c r="L45" i="84"/>
  <c r="I45" i="84"/>
  <c r="L44" i="84"/>
  <c r="I44" i="84"/>
  <c r="L43" i="84"/>
  <c r="I43" i="84"/>
  <c r="L42" i="84"/>
  <c r="I42" i="84"/>
  <c r="L41" i="84"/>
  <c r="I41" i="84"/>
  <c r="L40" i="84"/>
  <c r="I40" i="84"/>
  <c r="L39" i="84"/>
  <c r="I39" i="84"/>
  <c r="L38" i="84"/>
  <c r="I38" i="84"/>
  <c r="L37" i="84"/>
  <c r="I37" i="84"/>
  <c r="L36" i="84"/>
  <c r="I36" i="84"/>
  <c r="L35" i="84"/>
  <c r="I35" i="84"/>
  <c r="L34" i="84"/>
  <c r="I34" i="84"/>
  <c r="L33" i="84"/>
  <c r="I33" i="84"/>
  <c r="L32" i="84"/>
  <c r="I32" i="84"/>
  <c r="L31" i="84"/>
  <c r="I31" i="84"/>
  <c r="L30" i="84"/>
  <c r="I30" i="84"/>
  <c r="L29" i="84"/>
  <c r="I29" i="84"/>
  <c r="L28" i="84"/>
  <c r="I28" i="84"/>
  <c r="L27" i="84"/>
  <c r="I27" i="84"/>
  <c r="L26" i="84"/>
  <c r="I26" i="84"/>
  <c r="L25" i="84"/>
  <c r="I25" i="84"/>
  <c r="L24" i="84"/>
  <c r="I24" i="84"/>
  <c r="L23" i="84"/>
  <c r="I23" i="84"/>
  <c r="L22" i="84"/>
  <c r="I22" i="84"/>
  <c r="L21" i="84"/>
  <c r="I21" i="84"/>
  <c r="L20" i="84"/>
  <c r="I20" i="84"/>
  <c r="L19" i="84"/>
  <c r="I19" i="84"/>
  <c r="L18" i="84"/>
  <c r="I18" i="84"/>
  <c r="L17" i="84"/>
  <c r="I17" i="84"/>
  <c r="L16" i="84"/>
  <c r="I16" i="84"/>
  <c r="L15" i="84"/>
  <c r="I15" i="84"/>
  <c r="L14" i="84"/>
  <c r="I14" i="84"/>
  <c r="L13" i="84"/>
  <c r="I13" i="84"/>
  <c r="L12" i="84"/>
  <c r="I12" i="84"/>
  <c r="L11" i="84"/>
  <c r="I11" i="84"/>
  <c r="L10" i="84"/>
  <c r="I10" i="84"/>
  <c r="L9" i="84"/>
  <c r="I9" i="84"/>
  <c r="L8" i="84"/>
  <c r="I8" i="84"/>
  <c r="L7" i="84"/>
  <c r="I7" i="84"/>
  <c r="L6" i="84"/>
  <c r="I6" i="84"/>
  <c r="L5" i="84"/>
  <c r="I5" i="84"/>
  <c r="F201" i="84"/>
  <c r="T176" i="84"/>
  <c r="T177" i="84"/>
  <c r="T178" i="84"/>
  <c r="T179" i="84"/>
  <c r="T180" i="84"/>
  <c r="T181" i="84"/>
  <c r="Q176" i="84"/>
  <c r="Q177" i="84"/>
  <c r="Q178" i="84"/>
  <c r="Q179" i="84"/>
  <c r="Q180" i="84"/>
  <c r="Q181" i="84"/>
  <c r="C201" i="84"/>
  <c r="E201" i="84"/>
  <c r="E202" i="84"/>
  <c r="I200" i="84"/>
  <c r="L200" i="84"/>
  <c r="G201" i="84"/>
  <c r="H201" i="84"/>
  <c r="J201" i="84"/>
  <c r="K201" i="84"/>
  <c r="T182" i="84"/>
  <c r="T183" i="84"/>
  <c r="T184" i="84"/>
  <c r="T185" i="84"/>
  <c r="T186" i="84"/>
  <c r="T187" i="84"/>
  <c r="T188" i="84"/>
  <c r="T189" i="84"/>
  <c r="Q182" i="84"/>
  <c r="Q183" i="84"/>
  <c r="Q184" i="84"/>
  <c r="Q185" i="84"/>
  <c r="Q186" i="84"/>
  <c r="Q187" i="84"/>
  <c r="Q188" i="84"/>
  <c r="Q189" i="84"/>
  <c r="E203" i="84"/>
  <c r="E204" i="84"/>
  <c r="E205" i="84"/>
  <c r="E206" i="84"/>
  <c r="T10" i="85"/>
  <c r="T11" i="85"/>
  <c r="T12" i="85"/>
  <c r="T13" i="85"/>
  <c r="T14" i="85"/>
  <c r="T15" i="85"/>
  <c r="T16" i="85"/>
  <c r="T17" i="85"/>
  <c r="T18" i="85"/>
  <c r="T19" i="85"/>
  <c r="T20" i="85"/>
  <c r="T21" i="85"/>
  <c r="T22" i="85"/>
  <c r="T23" i="85"/>
  <c r="T24" i="85"/>
  <c r="Q10" i="85"/>
  <c r="Q11" i="85"/>
  <c r="Q12" i="85"/>
  <c r="Q13" i="85"/>
  <c r="Q14" i="85"/>
  <c r="Q15" i="85"/>
  <c r="Q16" i="85"/>
  <c r="Q17" i="85"/>
  <c r="Q18" i="85"/>
  <c r="Q19" i="85"/>
  <c r="Q20" i="85"/>
  <c r="Q21" i="85"/>
  <c r="Q22" i="85"/>
  <c r="Q23" i="85"/>
  <c r="Q24" i="85"/>
  <c r="L91" i="85"/>
  <c r="I91" i="85"/>
  <c r="L90" i="85"/>
  <c r="I90" i="85"/>
  <c r="L89" i="85"/>
  <c r="I89" i="85"/>
  <c r="L88" i="85"/>
  <c r="I88" i="85"/>
  <c r="L87" i="85"/>
  <c r="I87" i="85"/>
  <c r="L86" i="85"/>
  <c r="I86" i="85"/>
  <c r="L85" i="85"/>
  <c r="I85" i="85"/>
  <c r="L84" i="85"/>
  <c r="I84" i="85"/>
  <c r="L83" i="85"/>
  <c r="I83" i="85"/>
  <c r="L82" i="85"/>
  <c r="I82" i="85"/>
  <c r="L81" i="85"/>
  <c r="I81" i="85"/>
  <c r="L80" i="85"/>
  <c r="I80" i="85"/>
  <c r="L79" i="85"/>
  <c r="I79" i="85"/>
  <c r="L78" i="85"/>
  <c r="I78" i="85"/>
  <c r="L77" i="85"/>
  <c r="I77" i="85"/>
  <c r="L76" i="85"/>
  <c r="I76" i="85"/>
  <c r="L75" i="85"/>
  <c r="I75" i="85"/>
  <c r="L74" i="85"/>
  <c r="I74" i="85"/>
  <c r="L73" i="85"/>
  <c r="I73" i="85"/>
  <c r="L72" i="85"/>
  <c r="I72" i="85"/>
  <c r="L71" i="85"/>
  <c r="I71" i="85"/>
  <c r="L70" i="85"/>
  <c r="I70" i="85"/>
  <c r="L69" i="85"/>
  <c r="I69" i="85"/>
  <c r="L68" i="85"/>
  <c r="I68" i="85"/>
  <c r="L66" i="85"/>
  <c r="I66" i="85"/>
  <c r="L65" i="85"/>
  <c r="I65" i="85"/>
  <c r="L64" i="85"/>
  <c r="I64" i="85"/>
  <c r="L63" i="85"/>
  <c r="I63" i="85"/>
  <c r="L62" i="85"/>
  <c r="I62" i="85"/>
  <c r="L61" i="85"/>
  <c r="I61" i="85"/>
  <c r="L57" i="85"/>
  <c r="I57" i="85"/>
  <c r="L56" i="85"/>
  <c r="I56" i="85"/>
  <c r="L55" i="85"/>
  <c r="I55" i="85"/>
  <c r="L54" i="85"/>
  <c r="I54" i="85"/>
  <c r="L53" i="85"/>
  <c r="I53" i="85"/>
  <c r="L52" i="85"/>
  <c r="I52" i="85"/>
  <c r="L51" i="85"/>
  <c r="I51" i="85"/>
  <c r="L50" i="85"/>
  <c r="I50" i="85"/>
  <c r="L49" i="85"/>
  <c r="I49" i="85"/>
  <c r="L48" i="85"/>
  <c r="I48" i="85"/>
  <c r="L47" i="85"/>
  <c r="I47" i="85"/>
  <c r="L46" i="85"/>
  <c r="I46" i="85"/>
  <c r="L45" i="85"/>
  <c r="I45" i="85"/>
  <c r="L42" i="85"/>
  <c r="I42" i="85"/>
  <c r="L41" i="85"/>
  <c r="I41" i="85"/>
  <c r="L40" i="85"/>
  <c r="I40" i="85"/>
  <c r="L39" i="85"/>
  <c r="I39" i="85"/>
  <c r="L38" i="85"/>
  <c r="I38" i="85"/>
  <c r="L37" i="85"/>
  <c r="I37" i="85"/>
  <c r="L36" i="85"/>
  <c r="I36" i="85"/>
  <c r="L35" i="85"/>
  <c r="I35" i="85"/>
  <c r="L34" i="85"/>
  <c r="I34" i="85"/>
  <c r="L33" i="85"/>
  <c r="I33" i="85"/>
  <c r="L32" i="85"/>
  <c r="I32" i="85"/>
  <c r="L31" i="85"/>
  <c r="I31" i="85"/>
  <c r="L30" i="85"/>
  <c r="I30" i="85"/>
  <c r="L29" i="85"/>
  <c r="I29" i="85"/>
  <c r="L28" i="85"/>
  <c r="I28" i="85"/>
  <c r="L27" i="85"/>
  <c r="I27" i="85"/>
  <c r="L26" i="85"/>
  <c r="I26" i="85"/>
  <c r="L25" i="85"/>
  <c r="I25" i="85"/>
  <c r="L24" i="85"/>
  <c r="I24" i="85"/>
  <c r="L23" i="85"/>
  <c r="I23" i="85"/>
  <c r="L22" i="85"/>
  <c r="I22" i="85"/>
  <c r="L21" i="85"/>
  <c r="I21" i="85"/>
  <c r="L20" i="85"/>
  <c r="I20" i="85"/>
  <c r="L19" i="85"/>
  <c r="I19" i="85"/>
  <c r="L18" i="85"/>
  <c r="I18" i="85"/>
  <c r="L17" i="85"/>
  <c r="I17" i="85"/>
  <c r="L16" i="85"/>
  <c r="I16" i="85"/>
  <c r="L15" i="85"/>
  <c r="I15" i="85"/>
  <c r="L14" i="85"/>
  <c r="I14" i="85"/>
  <c r="L13" i="85"/>
  <c r="I13" i="85"/>
  <c r="L12" i="85"/>
  <c r="I12" i="85"/>
  <c r="L11" i="85"/>
  <c r="I11" i="85"/>
  <c r="L10" i="85"/>
  <c r="I10" i="85"/>
  <c r="L9" i="85"/>
  <c r="I9" i="85"/>
  <c r="L8" i="85"/>
  <c r="I8" i="85"/>
  <c r="L7" i="85"/>
  <c r="I7" i="85"/>
  <c r="L6" i="85"/>
  <c r="I6" i="85"/>
  <c r="L5" i="85"/>
  <c r="I5" i="85"/>
  <c r="D94" i="85"/>
  <c r="E94" i="85"/>
  <c r="E95" i="85"/>
  <c r="E96" i="85"/>
  <c r="E97" i="85"/>
  <c r="E98" i="85"/>
  <c r="E99" i="85"/>
  <c r="L91" i="73"/>
  <c r="I91" i="73"/>
  <c r="L90" i="73"/>
  <c r="I90" i="73"/>
  <c r="L89" i="73"/>
  <c r="I89" i="73"/>
  <c r="L88" i="73"/>
  <c r="I88" i="73"/>
  <c r="L87" i="73"/>
  <c r="I87" i="73"/>
  <c r="L86" i="73"/>
  <c r="I86" i="73"/>
  <c r="L85" i="73"/>
  <c r="I85" i="73"/>
  <c r="L84" i="73"/>
  <c r="I84" i="73"/>
  <c r="L83" i="73"/>
  <c r="I83" i="73"/>
  <c r="L82" i="73"/>
  <c r="I82" i="73"/>
  <c r="L81" i="73"/>
  <c r="I81" i="73"/>
  <c r="L80" i="73"/>
  <c r="I80" i="73"/>
  <c r="L79" i="73"/>
  <c r="I79" i="73"/>
  <c r="L78" i="73"/>
  <c r="I78" i="73"/>
  <c r="L77" i="73"/>
  <c r="I77" i="73"/>
  <c r="L76" i="73"/>
  <c r="I76" i="73"/>
  <c r="L75" i="73"/>
  <c r="I75" i="73"/>
  <c r="L74" i="73"/>
  <c r="I74" i="73"/>
  <c r="L73" i="73"/>
  <c r="I73" i="73"/>
  <c r="L72" i="73"/>
  <c r="I72" i="73"/>
  <c r="L71" i="73"/>
  <c r="I71" i="73"/>
  <c r="L70" i="73"/>
  <c r="I70" i="73"/>
  <c r="L69" i="73"/>
  <c r="I69" i="73"/>
  <c r="L68" i="73"/>
  <c r="I68" i="73"/>
  <c r="L66" i="73"/>
  <c r="I66" i="73"/>
  <c r="L65" i="73"/>
  <c r="I65" i="73"/>
  <c r="L64" i="73"/>
  <c r="I64" i="73"/>
  <c r="L63" i="73"/>
  <c r="I63" i="73"/>
  <c r="L62" i="73"/>
  <c r="I62" i="73"/>
  <c r="L61" i="73"/>
  <c r="I61" i="73"/>
  <c r="L57" i="73"/>
  <c r="I57" i="73"/>
  <c r="L56" i="73"/>
  <c r="I56" i="73"/>
  <c r="L55" i="73"/>
  <c r="I55" i="73"/>
  <c r="L54" i="73"/>
  <c r="I54" i="73"/>
  <c r="L53" i="73"/>
  <c r="I53" i="73"/>
  <c r="L52" i="73"/>
  <c r="I52" i="73"/>
  <c r="L51" i="73"/>
  <c r="I51" i="73"/>
  <c r="L50" i="73"/>
  <c r="I50" i="73"/>
  <c r="L49" i="73"/>
  <c r="I49" i="73"/>
  <c r="L48" i="73"/>
  <c r="I48" i="73"/>
  <c r="L47" i="73"/>
  <c r="I47" i="73"/>
  <c r="L46" i="73"/>
  <c r="I46" i="73"/>
  <c r="L45" i="73"/>
  <c r="I45" i="73"/>
  <c r="L42" i="73"/>
  <c r="I42" i="73"/>
  <c r="L41" i="73"/>
  <c r="I41" i="73"/>
  <c r="L40" i="73"/>
  <c r="I40" i="73"/>
  <c r="L39" i="73"/>
  <c r="I39" i="73"/>
  <c r="L38" i="73"/>
  <c r="I38" i="73"/>
  <c r="L37" i="73"/>
  <c r="I37" i="73"/>
  <c r="L36" i="73"/>
  <c r="I36" i="73"/>
  <c r="L35" i="73"/>
  <c r="I35" i="73"/>
  <c r="L34" i="73"/>
  <c r="I34" i="73"/>
  <c r="L33" i="73"/>
  <c r="I33" i="73"/>
  <c r="L32" i="73"/>
  <c r="I32" i="73"/>
  <c r="L31" i="73"/>
  <c r="I31" i="73"/>
  <c r="L30" i="73"/>
  <c r="I30" i="73"/>
  <c r="L29" i="73"/>
  <c r="I29" i="73"/>
  <c r="L28" i="73"/>
  <c r="I28" i="73"/>
  <c r="L27" i="73"/>
  <c r="I27" i="73"/>
  <c r="L26" i="73"/>
  <c r="I26" i="73"/>
  <c r="L25" i="73"/>
  <c r="I25" i="73"/>
  <c r="L24" i="73"/>
  <c r="I24" i="73"/>
  <c r="L23" i="73"/>
  <c r="I23" i="73"/>
  <c r="L22" i="73"/>
  <c r="I22" i="73"/>
  <c r="L21" i="73"/>
  <c r="I21" i="73"/>
  <c r="L20" i="73"/>
  <c r="I20" i="73"/>
  <c r="L19" i="73"/>
  <c r="I19" i="73"/>
  <c r="L18" i="73"/>
  <c r="I18" i="73"/>
  <c r="L17" i="73"/>
  <c r="I17" i="73"/>
  <c r="L16" i="73"/>
  <c r="I16" i="73"/>
  <c r="L15" i="73"/>
  <c r="I15" i="73"/>
  <c r="L14" i="73"/>
  <c r="I14" i="73"/>
  <c r="L13" i="73"/>
  <c r="I13" i="73"/>
  <c r="L12" i="73"/>
  <c r="I12" i="73"/>
  <c r="L11" i="73"/>
  <c r="I11" i="73"/>
  <c r="L10" i="73"/>
  <c r="I10" i="73"/>
  <c r="L9" i="73"/>
  <c r="I9" i="73"/>
  <c r="L8" i="73"/>
  <c r="I8" i="73"/>
  <c r="L7" i="73"/>
  <c r="I7" i="73"/>
  <c r="L6" i="73"/>
  <c r="I6" i="73"/>
  <c r="L5" i="73"/>
  <c r="I5" i="73"/>
  <c r="C94" i="73"/>
  <c r="E94" i="73"/>
  <c r="E95" i="73"/>
  <c r="E96" i="73"/>
  <c r="E97" i="73"/>
  <c r="E98" i="73"/>
  <c r="E99" i="73"/>
  <c r="L201" i="84" l="1"/>
  <c r="I201" i="84"/>
  <c r="T91" i="85"/>
  <c r="Q91" i="85"/>
  <c r="T200" i="84"/>
  <c r="Q200" i="84"/>
  <c r="T73" i="84"/>
  <c r="T74" i="84"/>
  <c r="T75" i="84"/>
  <c r="T76" i="84"/>
  <c r="T77" i="84"/>
  <c r="T78" i="84"/>
  <c r="T83" i="84"/>
  <c r="T84" i="84"/>
  <c r="T85" i="84"/>
  <c r="T86" i="84"/>
  <c r="T87" i="84"/>
  <c r="T88" i="84"/>
  <c r="T89" i="84"/>
  <c r="T90" i="84"/>
  <c r="T91" i="84"/>
  <c r="T92" i="84"/>
  <c r="T93" i="84"/>
  <c r="T94" i="84"/>
  <c r="T95" i="84"/>
  <c r="T96" i="84"/>
  <c r="T97" i="84"/>
  <c r="T98" i="84"/>
  <c r="T99" i="84"/>
  <c r="T100" i="84"/>
  <c r="T101" i="84"/>
  <c r="T102" i="84"/>
  <c r="T103" i="84"/>
  <c r="T104" i="84"/>
  <c r="T105" i="84"/>
  <c r="T108" i="84"/>
  <c r="T110" i="84"/>
  <c r="T111" i="84"/>
  <c r="T112" i="84"/>
  <c r="T113" i="84"/>
  <c r="T114" i="84"/>
  <c r="T115" i="84"/>
  <c r="T116" i="84"/>
  <c r="T117" i="84"/>
  <c r="T118" i="84"/>
  <c r="T119" i="84"/>
  <c r="T120" i="84"/>
  <c r="T121" i="84"/>
  <c r="T122" i="84"/>
  <c r="T123" i="84"/>
  <c r="T125" i="84"/>
  <c r="T126" i="84"/>
  <c r="T128" i="84"/>
  <c r="T130" i="84"/>
  <c r="T131" i="84"/>
  <c r="T132" i="84"/>
  <c r="T133" i="84"/>
  <c r="T135" i="84"/>
  <c r="T136" i="84"/>
  <c r="T138" i="84"/>
  <c r="T139" i="84"/>
  <c r="T140" i="84"/>
  <c r="T141" i="84"/>
  <c r="T142" i="84"/>
  <c r="T143" i="84"/>
  <c r="T144" i="84"/>
  <c r="T145" i="84"/>
  <c r="T146" i="84"/>
  <c r="T147" i="84"/>
  <c r="T148" i="84"/>
  <c r="T149" i="84"/>
  <c r="T150" i="84"/>
  <c r="T151" i="84"/>
  <c r="T152" i="84"/>
  <c r="T153" i="84"/>
  <c r="T154" i="84"/>
  <c r="T155" i="84"/>
  <c r="T156" i="84"/>
  <c r="T157" i="84"/>
  <c r="T158" i="84"/>
  <c r="T159" i="84"/>
  <c r="T160" i="84"/>
  <c r="T161" i="84"/>
  <c r="T162" i="84"/>
  <c r="T163" i="84"/>
  <c r="T164" i="84"/>
  <c r="T165" i="84"/>
  <c r="T166" i="84"/>
  <c r="T168" i="84"/>
  <c r="T169" i="84"/>
  <c r="T170" i="84"/>
  <c r="T171" i="84"/>
  <c r="T172" i="84"/>
  <c r="T175" i="84"/>
  <c r="T190" i="84"/>
  <c r="T191" i="84"/>
  <c r="T192" i="84"/>
  <c r="T193" i="84"/>
  <c r="T194" i="84"/>
  <c r="T196" i="84"/>
  <c r="T197" i="84"/>
  <c r="T198" i="84"/>
  <c r="Q74" i="84"/>
  <c r="Q75" i="84"/>
  <c r="Q76" i="84"/>
  <c r="Q77" i="84"/>
  <c r="Q78" i="84"/>
  <c r="Q83" i="84"/>
  <c r="Q84" i="84"/>
  <c r="Q85" i="84"/>
  <c r="Q86" i="84"/>
  <c r="Q87" i="84"/>
  <c r="Q88" i="84"/>
  <c r="Q89" i="84"/>
  <c r="Q90" i="84"/>
  <c r="Q91" i="84"/>
  <c r="Q92" i="84"/>
  <c r="Q93" i="84"/>
  <c r="Q94" i="84"/>
  <c r="Q95" i="84"/>
  <c r="Q96" i="84"/>
  <c r="Q97" i="84"/>
  <c r="Q98" i="84"/>
  <c r="Q99" i="84"/>
  <c r="Q100" i="84"/>
  <c r="Q101" i="84"/>
  <c r="Q102" i="84"/>
  <c r="Q103" i="84"/>
  <c r="Q104" i="84"/>
  <c r="Q105" i="84"/>
  <c r="Q108" i="84"/>
  <c r="Q110" i="84"/>
  <c r="Q111" i="84"/>
  <c r="Q112" i="84"/>
  <c r="Q113" i="84"/>
  <c r="Q114" i="84"/>
  <c r="Q115" i="84"/>
  <c r="Q116" i="84"/>
  <c r="Q117" i="84"/>
  <c r="Q118" i="84"/>
  <c r="Q119" i="84"/>
  <c r="Q120" i="84"/>
  <c r="Q121" i="84"/>
  <c r="Q122" i="84"/>
  <c r="Q123" i="84"/>
  <c r="Q125" i="84"/>
  <c r="Q126" i="84"/>
  <c r="Q128" i="84"/>
  <c r="Q130" i="84"/>
  <c r="Q131" i="84"/>
  <c r="Q132" i="84"/>
  <c r="Q133" i="84"/>
  <c r="Q135" i="84"/>
  <c r="Q136" i="84"/>
  <c r="Q138" i="84"/>
  <c r="Q139" i="84"/>
  <c r="Q140" i="84"/>
  <c r="Q141" i="84"/>
  <c r="Q142" i="84"/>
  <c r="Q143" i="84"/>
  <c r="Q144" i="84"/>
  <c r="Q145" i="84"/>
  <c r="Q146" i="84"/>
  <c r="Q147" i="84"/>
  <c r="Q148" i="84"/>
  <c r="Q149" i="84"/>
  <c r="Q150" i="84"/>
  <c r="Q151" i="84"/>
  <c r="Q152" i="84"/>
  <c r="Q153" i="84"/>
  <c r="Q154" i="84"/>
  <c r="Q155" i="84"/>
  <c r="Q156" i="84"/>
  <c r="Q157" i="84"/>
  <c r="Q158" i="84"/>
  <c r="Q159" i="84"/>
  <c r="Q160" i="84"/>
  <c r="Q161" i="84"/>
  <c r="Q162" i="84"/>
  <c r="Q163" i="84"/>
  <c r="Q164" i="84"/>
  <c r="Q165" i="84"/>
  <c r="Q166" i="84"/>
  <c r="Q168" i="84"/>
  <c r="Q169" i="84"/>
  <c r="Q170" i="84"/>
  <c r="Q171" i="84"/>
  <c r="Q172" i="84"/>
  <c r="Q175" i="84"/>
  <c r="Q190" i="84"/>
  <c r="Q191" i="84"/>
  <c r="Q192" i="84"/>
  <c r="Q193" i="84"/>
  <c r="Q194" i="84"/>
  <c r="Q196" i="84"/>
  <c r="Q197" i="84"/>
  <c r="Q198" i="84"/>
  <c r="Q73" i="84"/>
  <c r="T72" i="84"/>
  <c r="Q72" i="84"/>
  <c r="T69" i="84"/>
  <c r="Q69" i="84"/>
  <c r="T68" i="84"/>
  <c r="Q68" i="84"/>
  <c r="T67" i="84"/>
  <c r="Q67" i="84"/>
  <c r="T66" i="84"/>
  <c r="Q66" i="84"/>
  <c r="T65" i="84"/>
  <c r="Q65" i="84"/>
  <c r="T64" i="84"/>
  <c r="Q64" i="84"/>
  <c r="T63" i="84"/>
  <c r="Q63" i="84"/>
  <c r="T62" i="84"/>
  <c r="Q62" i="84"/>
  <c r="T61" i="84"/>
  <c r="Q61" i="84"/>
  <c r="T60" i="84"/>
  <c r="Q60" i="84"/>
  <c r="T59" i="84"/>
  <c r="Q59" i="84"/>
  <c r="T58" i="84"/>
  <c r="Q58" i="84"/>
  <c r="T57" i="84"/>
  <c r="Q57" i="84"/>
  <c r="T56" i="84"/>
  <c r="Q56" i="84"/>
  <c r="T55" i="84"/>
  <c r="Q55" i="84"/>
  <c r="T54" i="84"/>
  <c r="Q54" i="84"/>
  <c r="T53" i="84"/>
  <c r="Q53" i="84"/>
  <c r="T52" i="84"/>
  <c r="Q52" i="84"/>
  <c r="T51" i="84"/>
  <c r="Q51" i="84"/>
  <c r="T50" i="84"/>
  <c r="Q50" i="84"/>
  <c r="T49" i="84"/>
  <c r="Q49" i="84"/>
  <c r="T45" i="84"/>
  <c r="Q45" i="84"/>
  <c r="T44" i="84"/>
  <c r="Q44" i="84"/>
  <c r="T43" i="84"/>
  <c r="Q43" i="84"/>
  <c r="T41" i="84"/>
  <c r="Q41" i="84"/>
  <c r="T40" i="84"/>
  <c r="Q40" i="84"/>
  <c r="T39" i="84"/>
  <c r="Q39" i="84"/>
  <c r="T38" i="84"/>
  <c r="Q38" i="84"/>
  <c r="T37" i="84"/>
  <c r="Q37" i="84"/>
  <c r="T36" i="84"/>
  <c r="Q36" i="84"/>
  <c r="T35" i="84"/>
  <c r="Q35" i="84"/>
  <c r="T34" i="84"/>
  <c r="Q34" i="84"/>
  <c r="T33" i="84"/>
  <c r="Q33" i="84"/>
  <c r="T32" i="84"/>
  <c r="Q32" i="84"/>
  <c r="T31" i="84"/>
  <c r="Q31" i="84"/>
  <c r="T30" i="84"/>
  <c r="Q30" i="84"/>
  <c r="T29" i="84"/>
  <c r="Q29" i="84"/>
  <c r="T28" i="84"/>
  <c r="Q28" i="84"/>
  <c r="T27" i="84"/>
  <c r="Q27" i="84"/>
  <c r="T26" i="84"/>
  <c r="Q26" i="84"/>
  <c r="T25" i="84"/>
  <c r="Q25" i="84"/>
  <c r="T24" i="84"/>
  <c r="Q24" i="84"/>
  <c r="T23" i="84"/>
  <c r="Q23" i="84"/>
  <c r="T22" i="84"/>
  <c r="Q22" i="84"/>
  <c r="T21" i="84"/>
  <c r="Q21" i="84"/>
  <c r="T20" i="84"/>
  <c r="Q20" i="84"/>
  <c r="T19" i="84"/>
  <c r="Q19" i="84"/>
  <c r="T18" i="84"/>
  <c r="Q18" i="84"/>
  <c r="T17" i="84"/>
  <c r="Q17" i="84"/>
  <c r="T16" i="84"/>
  <c r="Q16" i="84"/>
  <c r="T15" i="84"/>
  <c r="Q15" i="84"/>
  <c r="T14" i="84"/>
  <c r="Q14" i="84"/>
  <c r="T13" i="84"/>
  <c r="Q13" i="84"/>
  <c r="T12" i="84"/>
  <c r="Q12" i="84"/>
  <c r="T11" i="84"/>
  <c r="Q11" i="84"/>
  <c r="T10" i="84"/>
  <c r="Q10" i="84"/>
  <c r="T9" i="84"/>
  <c r="Q9" i="84"/>
  <c r="T8" i="84"/>
  <c r="Q8" i="84"/>
  <c r="T7" i="84"/>
  <c r="Q7" i="84"/>
  <c r="T6" i="84"/>
  <c r="Q6" i="84"/>
  <c r="T5" i="84"/>
  <c r="Q5" i="84"/>
  <c r="T90" i="85"/>
  <c r="Q90" i="85"/>
  <c r="T89" i="85"/>
  <c r="Q89" i="85"/>
  <c r="T88" i="85"/>
  <c r="Q88" i="85"/>
  <c r="T87" i="85"/>
  <c r="Q87" i="85"/>
  <c r="T86" i="85"/>
  <c r="Q86" i="85"/>
  <c r="T85" i="85"/>
  <c r="Q85" i="85"/>
  <c r="T84" i="85"/>
  <c r="Q84" i="85"/>
  <c r="T83" i="85"/>
  <c r="Q83" i="85"/>
  <c r="T82" i="85"/>
  <c r="Q82" i="85"/>
  <c r="T81" i="85"/>
  <c r="Q81" i="85"/>
  <c r="T80" i="85"/>
  <c r="Q80" i="85"/>
  <c r="T79" i="85"/>
  <c r="Q79" i="85"/>
  <c r="T78" i="85"/>
  <c r="Q78" i="85"/>
  <c r="T77" i="85"/>
  <c r="Q77" i="85"/>
  <c r="T76" i="85"/>
  <c r="Q76" i="85"/>
  <c r="T75" i="85"/>
  <c r="Q75" i="85"/>
  <c r="T74" i="85"/>
  <c r="Q74" i="85"/>
  <c r="T73" i="85"/>
  <c r="Q73" i="85"/>
  <c r="T72" i="85"/>
  <c r="Q72" i="85"/>
  <c r="T71" i="85"/>
  <c r="Q71" i="85"/>
  <c r="T70" i="85"/>
  <c r="Q70" i="85"/>
  <c r="T69" i="85"/>
  <c r="Q69" i="85"/>
  <c r="T68" i="85"/>
  <c r="Q68" i="85"/>
  <c r="T66" i="85"/>
  <c r="Q66" i="85"/>
  <c r="T65" i="85"/>
  <c r="Q65" i="85"/>
  <c r="T64" i="85"/>
  <c r="Q64" i="85"/>
  <c r="T63" i="85"/>
  <c r="Q63" i="85"/>
  <c r="T62" i="85"/>
  <c r="Q62" i="85"/>
  <c r="T61" i="85"/>
  <c r="Q61" i="85"/>
  <c r="T57" i="85"/>
  <c r="Q57" i="85"/>
  <c r="T56" i="85"/>
  <c r="Q56" i="85"/>
  <c r="T55" i="85"/>
  <c r="Q55" i="85"/>
  <c r="T54" i="85"/>
  <c r="Q54" i="85"/>
  <c r="T53" i="85"/>
  <c r="Q53" i="85"/>
  <c r="T52" i="85"/>
  <c r="Q52" i="85"/>
  <c r="T51" i="85"/>
  <c r="Q51" i="85"/>
  <c r="T50" i="85"/>
  <c r="Q50" i="85"/>
  <c r="T49" i="85"/>
  <c r="Q49" i="85"/>
  <c r="T48" i="85"/>
  <c r="Q48" i="85"/>
  <c r="T47" i="85"/>
  <c r="Q47" i="85"/>
  <c r="T46" i="85"/>
  <c r="Q46" i="85"/>
  <c r="T45" i="85"/>
  <c r="Q45" i="85"/>
  <c r="T42" i="85"/>
  <c r="Q42" i="85"/>
  <c r="T41" i="85"/>
  <c r="Q41" i="85"/>
  <c r="T40" i="85"/>
  <c r="Q40" i="85"/>
  <c r="T39" i="85"/>
  <c r="Q39" i="85"/>
  <c r="T38" i="85"/>
  <c r="Q38" i="85"/>
  <c r="T37" i="85"/>
  <c r="Q37" i="85"/>
  <c r="T36" i="85"/>
  <c r="Q36" i="85"/>
  <c r="T35" i="85"/>
  <c r="Q35" i="85"/>
  <c r="T34" i="85"/>
  <c r="Q34" i="85"/>
  <c r="T33" i="85"/>
  <c r="Q33" i="85"/>
  <c r="T32" i="85"/>
  <c r="Q32" i="85"/>
  <c r="T31" i="85"/>
  <c r="Q31" i="85"/>
  <c r="T30" i="85"/>
  <c r="Q30" i="85"/>
  <c r="T29" i="85"/>
  <c r="Q29" i="85"/>
  <c r="T28" i="85"/>
  <c r="Q28" i="85"/>
  <c r="T27" i="85"/>
  <c r="Q27" i="85"/>
  <c r="T26" i="85"/>
  <c r="Q26" i="85"/>
  <c r="T25" i="85"/>
  <c r="Q25" i="85"/>
  <c r="T8" i="85"/>
  <c r="Q8" i="85"/>
  <c r="T7" i="85"/>
  <c r="Q7" i="85"/>
  <c r="T6" i="85"/>
  <c r="Q6" i="85"/>
  <c r="T5" i="85"/>
  <c r="Q5" i="85"/>
  <c r="I93" i="73"/>
  <c r="L93" i="73"/>
  <c r="F94" i="73"/>
  <c r="G94" i="73"/>
  <c r="H94" i="73"/>
  <c r="J94" i="73"/>
  <c r="K94" i="73"/>
  <c r="K94" i="85"/>
  <c r="T88" i="73"/>
  <c r="Q88" i="73"/>
  <c r="T86" i="73"/>
  <c r="Q86" i="73"/>
  <c r="T57" i="73"/>
  <c r="Q57" i="73"/>
  <c r="T53" i="73"/>
  <c r="Q53" i="73"/>
  <c r="T46" i="73"/>
  <c r="Q46" i="73"/>
  <c r="T47" i="73"/>
  <c r="T45" i="73"/>
  <c r="Q47" i="73"/>
  <c r="Q45" i="73"/>
  <c r="T35" i="73"/>
  <c r="T34" i="73"/>
  <c r="T33" i="73"/>
  <c r="T32" i="73"/>
  <c r="T31" i="73"/>
  <c r="T30" i="73"/>
  <c r="T29" i="73"/>
  <c r="Q35" i="73"/>
  <c r="Q34" i="73"/>
  <c r="Q33" i="73"/>
  <c r="Q32" i="73"/>
  <c r="Q31" i="73"/>
  <c r="Q30" i="73"/>
  <c r="Q29" i="73"/>
  <c r="Q21" i="73"/>
  <c r="T21" i="73"/>
  <c r="T20" i="73"/>
  <c r="Q20" i="73"/>
  <c r="T19" i="73"/>
  <c r="Q19" i="73"/>
  <c r="T9" i="73"/>
  <c r="Q9" i="73"/>
  <c r="T6" i="73"/>
  <c r="T7" i="73"/>
  <c r="T8" i="73"/>
  <c r="T10" i="73"/>
  <c r="T11" i="73"/>
  <c r="T12" i="73"/>
  <c r="T13" i="73"/>
  <c r="T14" i="73"/>
  <c r="T15" i="73"/>
  <c r="T16" i="73"/>
  <c r="T17" i="73"/>
  <c r="T18" i="73"/>
  <c r="T22" i="73"/>
  <c r="T23" i="73"/>
  <c r="T24" i="73"/>
  <c r="T25" i="73"/>
  <c r="T26" i="73"/>
  <c r="T27" i="73"/>
  <c r="T28" i="73"/>
  <c r="T36" i="73"/>
  <c r="T37" i="73"/>
  <c r="T38" i="73"/>
  <c r="T39" i="73"/>
  <c r="T40" i="73"/>
  <c r="T41" i="73"/>
  <c r="T42" i="73"/>
  <c r="T48" i="73"/>
  <c r="T49" i="73"/>
  <c r="T50" i="73"/>
  <c r="T51" i="73"/>
  <c r="T52" i="73"/>
  <c r="T54" i="73"/>
  <c r="T55" i="73"/>
  <c r="T56" i="73"/>
  <c r="T61" i="73"/>
  <c r="T62" i="73"/>
  <c r="T87" i="73"/>
  <c r="T89" i="73"/>
  <c r="T90" i="73"/>
  <c r="T91" i="73"/>
  <c r="T93" i="73"/>
  <c r="T5" i="73"/>
  <c r="Q7" i="73"/>
  <c r="Q8" i="73"/>
  <c r="Q10" i="73"/>
  <c r="Q11" i="73"/>
  <c r="Q12" i="73"/>
  <c r="Q13" i="73"/>
  <c r="Q14" i="73"/>
  <c r="Q15" i="73"/>
  <c r="Q16" i="73"/>
  <c r="Q17" i="73"/>
  <c r="Q18" i="73"/>
  <c r="Q22" i="73"/>
  <c r="Q23" i="73"/>
  <c r="Q24" i="73"/>
  <c r="Q25" i="73"/>
  <c r="Q26" i="73"/>
  <c r="Q27" i="73"/>
  <c r="Q28" i="73"/>
  <c r="Q36" i="73"/>
  <c r="Q37" i="73"/>
  <c r="Q38" i="73"/>
  <c r="Q39" i="73"/>
  <c r="Q40" i="73"/>
  <c r="Q41" i="73"/>
  <c r="Q42" i="73"/>
  <c r="Q48" i="73"/>
  <c r="Q49" i="73"/>
  <c r="Q50" i="73"/>
  <c r="Q51" i="73"/>
  <c r="Q52" i="73"/>
  <c r="Q54" i="73"/>
  <c r="Q55" i="73"/>
  <c r="Q61" i="73"/>
  <c r="Q62" i="73"/>
  <c r="Q87" i="73"/>
  <c r="Q89" i="73"/>
  <c r="Q90" i="73"/>
  <c r="Q91" i="73"/>
  <c r="Q93" i="73"/>
  <c r="Q6" i="73"/>
  <c r="Q5" i="73"/>
  <c r="N96" i="85"/>
  <c r="F96" i="85"/>
  <c r="R94" i="85"/>
  <c r="P94" i="85"/>
  <c r="O94" i="85"/>
  <c r="N94" i="85"/>
  <c r="J94" i="85"/>
  <c r="H94" i="85"/>
  <c r="G94" i="85"/>
  <c r="F94" i="85"/>
  <c r="F6" i="60"/>
  <c r="G6" i="60"/>
  <c r="F203" i="84"/>
  <c r="R201" i="84"/>
  <c r="P201" i="84"/>
  <c r="O201" i="84"/>
  <c r="P94" i="73"/>
  <c r="O94" i="73"/>
  <c r="F96" i="73"/>
  <c r="R94" i="73"/>
  <c r="S201" i="84"/>
  <c r="N94" i="73"/>
  <c r="N96" i="73"/>
  <c r="S94" i="85"/>
  <c r="S94" i="73"/>
  <c r="H6" i="60" l="1"/>
  <c r="Q201" i="84"/>
  <c r="D5" i="66" s="1"/>
  <c r="I94" i="85"/>
  <c r="T94" i="73"/>
  <c r="B5" i="76" s="1"/>
  <c r="Q94" i="73"/>
  <c r="B5" i="66" s="1"/>
  <c r="T94" i="85"/>
  <c r="C5" i="76" s="1"/>
  <c r="Q94" i="85"/>
  <c r="C5" i="66" s="1"/>
  <c r="L94" i="73"/>
  <c r="L94" i="85"/>
  <c r="I94" i="73"/>
  <c r="T201" i="84"/>
  <c r="D5" i="76" s="1"/>
  <c r="E5" i="66"/>
  <c r="E5" i="76"/>
  <c r="N201" i="84"/>
  <c r="N203" i="84"/>
</calcChain>
</file>

<file path=xl/sharedStrings.xml><?xml version="1.0" encoding="utf-8"?>
<sst xmlns="http://schemas.openxmlformats.org/spreadsheetml/2006/main" count="904" uniqueCount="305">
  <si>
    <t>対象者延人数</t>
    <rPh sb="0" eb="3">
      <t>タイショウシャ</t>
    </rPh>
    <rPh sb="3" eb="4">
      <t>ノ</t>
    </rPh>
    <rPh sb="4" eb="6">
      <t>ニンズウ</t>
    </rPh>
    <phoneticPr fontId="2"/>
  </si>
  <si>
    <t>廃止</t>
    <rPh sb="0" eb="2">
      <t>ハイシ</t>
    </rPh>
    <phoneticPr fontId="2"/>
  </si>
  <si>
    <t>定員</t>
    <rPh sb="0" eb="2">
      <t>テイイン</t>
    </rPh>
    <phoneticPr fontId="2"/>
  </si>
  <si>
    <t>都道府県名</t>
    <rPh sb="0" eb="4">
      <t>トドウフケン</t>
    </rPh>
    <rPh sb="4" eb="5">
      <t>メイ</t>
    </rPh>
    <phoneticPr fontId="2"/>
  </si>
  <si>
    <t>都道府県</t>
    <rPh sb="0" eb="4">
      <t>トドウフケン</t>
    </rPh>
    <phoneticPr fontId="2"/>
  </si>
  <si>
    <t>工賃平均額</t>
    <rPh sb="0" eb="2">
      <t>コウチン</t>
    </rPh>
    <rPh sb="2" eb="4">
      <t>ヘイキン</t>
    </rPh>
    <rPh sb="4" eb="5">
      <t>ガク</t>
    </rPh>
    <phoneticPr fontId="2"/>
  </si>
  <si>
    <t>工賃支払総額</t>
    <rPh sb="0" eb="2">
      <t>コウチン</t>
    </rPh>
    <rPh sb="2" eb="4">
      <t>シハライ</t>
    </rPh>
    <rPh sb="4" eb="6">
      <t>ソウガク</t>
    </rPh>
    <phoneticPr fontId="2"/>
  </si>
  <si>
    <t>新設</t>
    <rPh sb="0" eb="2">
      <t>シンセツ</t>
    </rPh>
    <phoneticPr fontId="2"/>
  </si>
  <si>
    <t>就労継続
支援Ａ型</t>
    <rPh sb="0" eb="2">
      <t>シュウロウ</t>
    </rPh>
    <rPh sb="2" eb="4">
      <t>ケイゾク</t>
    </rPh>
    <rPh sb="5" eb="7">
      <t>シエン</t>
    </rPh>
    <rPh sb="8" eb="9">
      <t>ガタ</t>
    </rPh>
    <phoneticPr fontId="2"/>
  </si>
  <si>
    <t>就労継続
支援Ｂ型</t>
    <rPh sb="0" eb="2">
      <t>シュウロウ</t>
    </rPh>
    <rPh sb="2" eb="4">
      <t>ケイゾク</t>
    </rPh>
    <rPh sb="5" eb="7">
      <t>シエン</t>
    </rPh>
    <rPh sb="8" eb="9">
      <t>ガタ</t>
    </rPh>
    <phoneticPr fontId="2"/>
  </si>
  <si>
    <t>報告
施設数</t>
    <rPh sb="0" eb="2">
      <t>ホウコク</t>
    </rPh>
    <rPh sb="3" eb="6">
      <t>シセツスウ</t>
    </rPh>
    <phoneticPr fontId="2"/>
  </si>
  <si>
    <t>調査対象施設数</t>
    <rPh sb="0" eb="2">
      <t>チョウサ</t>
    </rPh>
    <rPh sb="2" eb="4">
      <t>タイショウ</t>
    </rPh>
    <rPh sb="4" eb="7">
      <t>シセツスウ</t>
    </rPh>
    <phoneticPr fontId="2"/>
  </si>
  <si>
    <t>回収状況</t>
    <rPh sb="0" eb="2">
      <t>カイシュウ</t>
    </rPh>
    <rPh sb="2" eb="4">
      <t>ジョウキョウ</t>
    </rPh>
    <phoneticPr fontId="2"/>
  </si>
  <si>
    <t>回収率</t>
    <rPh sb="0" eb="2">
      <t>カイシュウ</t>
    </rPh>
    <rPh sb="2" eb="3">
      <t>リツ</t>
    </rPh>
    <phoneticPr fontId="2"/>
  </si>
  <si>
    <t>施設数</t>
    <rPh sb="0" eb="2">
      <t>シセツ</t>
    </rPh>
    <rPh sb="2" eb="3">
      <t>カズ</t>
    </rPh>
    <phoneticPr fontId="2"/>
  </si>
  <si>
    <t>全施設</t>
    <rPh sb="0" eb="1">
      <t>ゼン</t>
    </rPh>
    <rPh sb="1" eb="3">
      <t>シセツ</t>
    </rPh>
    <phoneticPr fontId="2"/>
  </si>
  <si>
    <t>時間額</t>
    <rPh sb="0" eb="3">
      <t>ジカンガク</t>
    </rPh>
    <phoneticPr fontId="2"/>
  </si>
  <si>
    <t>月額</t>
    <rPh sb="0" eb="2">
      <t>ゲツガク</t>
    </rPh>
    <phoneticPr fontId="2"/>
  </si>
  <si>
    <t>事業所名</t>
    <rPh sb="0" eb="3">
      <t>ジギョウショ</t>
    </rPh>
    <rPh sb="3" eb="4">
      <t>メイ</t>
    </rPh>
    <phoneticPr fontId="2"/>
  </si>
  <si>
    <t>備考</t>
    <rPh sb="0" eb="2">
      <t>ビコウ</t>
    </rPh>
    <phoneticPr fontId="2"/>
  </si>
  <si>
    <t>事業所数</t>
    <rPh sb="0" eb="3">
      <t>ジギョウショ</t>
    </rPh>
    <rPh sb="3" eb="4">
      <t>スウ</t>
    </rPh>
    <phoneticPr fontId="2"/>
  </si>
  <si>
    <t>青森県</t>
    <rPh sb="0" eb="3">
      <t>アオモリケン</t>
    </rPh>
    <phoneticPr fontId="2"/>
  </si>
  <si>
    <t>就労継続
支援Ａ型
（雇用型）</t>
    <rPh sb="0" eb="2">
      <t>シュウロウ</t>
    </rPh>
    <rPh sb="2" eb="4">
      <t>ケイゾク</t>
    </rPh>
    <rPh sb="5" eb="7">
      <t>シエン</t>
    </rPh>
    <rPh sb="8" eb="9">
      <t>ガタ</t>
    </rPh>
    <rPh sb="11" eb="13">
      <t>コヨウ</t>
    </rPh>
    <rPh sb="13" eb="14">
      <t>ガタ</t>
    </rPh>
    <phoneticPr fontId="2"/>
  </si>
  <si>
    <t>就労継続
支援Ａ型
（非雇用型）</t>
    <rPh sb="0" eb="2">
      <t>シュウロウ</t>
    </rPh>
    <rPh sb="2" eb="4">
      <t>ケイゾク</t>
    </rPh>
    <rPh sb="5" eb="7">
      <t>シエン</t>
    </rPh>
    <rPh sb="8" eb="9">
      <t>ガタ</t>
    </rPh>
    <rPh sb="11" eb="12">
      <t>ヒ</t>
    </rPh>
    <rPh sb="12" eb="14">
      <t>コヨウ</t>
    </rPh>
    <rPh sb="14" eb="15">
      <t>ガタ</t>
    </rPh>
    <phoneticPr fontId="2"/>
  </si>
  <si>
    <t>目標工賃額
（H27）</t>
    <rPh sb="0" eb="2">
      <t>モクヒョウ</t>
    </rPh>
    <rPh sb="2" eb="4">
      <t>コウチン</t>
    </rPh>
    <rPh sb="4" eb="5">
      <t>ガク</t>
    </rPh>
    <phoneticPr fontId="2"/>
  </si>
  <si>
    <t>目標工賃額
（H28）</t>
    <rPh sb="0" eb="2">
      <t>モクヒョウ</t>
    </rPh>
    <rPh sb="2" eb="4">
      <t>コウチン</t>
    </rPh>
    <rPh sb="4" eb="5">
      <t>ガク</t>
    </rPh>
    <phoneticPr fontId="2"/>
  </si>
  <si>
    <t>目標工賃額
（H29）</t>
    <rPh sb="0" eb="2">
      <t>モクヒョウ</t>
    </rPh>
    <rPh sb="2" eb="4">
      <t>コウチン</t>
    </rPh>
    <rPh sb="4" eb="5">
      <t>ガク</t>
    </rPh>
    <phoneticPr fontId="2"/>
  </si>
  <si>
    <t>法人種別</t>
    <rPh sb="0" eb="2">
      <t>ホウジン</t>
    </rPh>
    <rPh sb="2" eb="4">
      <t>シュベツ</t>
    </rPh>
    <phoneticPr fontId="2"/>
  </si>
  <si>
    <t>平成28年度</t>
    <rPh sb="0" eb="2">
      <t>ヘイセイ</t>
    </rPh>
    <rPh sb="4" eb="6">
      <t>ネンド</t>
    </rPh>
    <phoneticPr fontId="2"/>
  </si>
  <si>
    <t>平成29年度各施設種別平均工賃一覧（月額）</t>
    <rPh sb="0" eb="2">
      <t>ヘイセイ</t>
    </rPh>
    <rPh sb="4" eb="6">
      <t>ネンド</t>
    </rPh>
    <rPh sb="6" eb="7">
      <t>カク</t>
    </rPh>
    <rPh sb="7" eb="9">
      <t>シセツ</t>
    </rPh>
    <rPh sb="9" eb="11">
      <t>シュベツ</t>
    </rPh>
    <rPh sb="11" eb="13">
      <t>ヘイキン</t>
    </rPh>
    <rPh sb="13" eb="15">
      <t>コウチン</t>
    </rPh>
    <rPh sb="15" eb="17">
      <t>イチラン</t>
    </rPh>
    <rPh sb="18" eb="20">
      <t>ゲツガク</t>
    </rPh>
    <phoneticPr fontId="2"/>
  </si>
  <si>
    <t>平成29年度各施設種別平均工賃一覧（時間額）</t>
    <rPh sb="0" eb="2">
      <t>ヘイセイ</t>
    </rPh>
    <rPh sb="4" eb="6">
      <t>ネンド</t>
    </rPh>
    <rPh sb="6" eb="7">
      <t>カク</t>
    </rPh>
    <rPh sb="7" eb="9">
      <t>シセツ</t>
    </rPh>
    <rPh sb="9" eb="11">
      <t>シュベツ</t>
    </rPh>
    <rPh sb="11" eb="13">
      <t>ヘイキン</t>
    </rPh>
    <rPh sb="13" eb="15">
      <t>コウチン</t>
    </rPh>
    <rPh sb="15" eb="17">
      <t>イチラン</t>
    </rPh>
    <rPh sb="18" eb="21">
      <t>ジカンガク</t>
    </rPh>
    <phoneticPr fontId="2"/>
  </si>
  <si>
    <t>目標工賃額
（H30）</t>
    <rPh sb="0" eb="2">
      <t>モクヒョウ</t>
    </rPh>
    <rPh sb="2" eb="4">
      <t>コウチン</t>
    </rPh>
    <rPh sb="4" eb="5">
      <t>ガク</t>
    </rPh>
    <phoneticPr fontId="2"/>
  </si>
  <si>
    <t>平成29年度</t>
    <rPh sb="0" eb="2">
      <t>ヘイセイ</t>
    </rPh>
    <rPh sb="4" eb="6">
      <t>ネンド</t>
    </rPh>
    <phoneticPr fontId="2"/>
  </si>
  <si>
    <t>(0210100301) 青森コロニーソレイユ</t>
    <phoneticPr fontId="2"/>
  </si>
  <si>
    <t>(0210100640) 就労継続支援「A型」事業所「響」</t>
    <phoneticPr fontId="2"/>
  </si>
  <si>
    <t>(0210100723) セルプステーション青森</t>
    <rPh sb="22" eb="24">
      <t>アオモリ</t>
    </rPh>
    <phoneticPr fontId="2"/>
  </si>
  <si>
    <t>(0210100772) 障害者就労継続支援「Ａ型」事業所「希望」</t>
    <rPh sb="13" eb="16">
      <t>ショウガイシャ</t>
    </rPh>
    <rPh sb="16" eb="18">
      <t>シュウロウ</t>
    </rPh>
    <rPh sb="18" eb="20">
      <t>ケイゾク</t>
    </rPh>
    <rPh sb="20" eb="22">
      <t>シエン</t>
    </rPh>
    <rPh sb="24" eb="25">
      <t>ガタ</t>
    </rPh>
    <rPh sb="26" eb="29">
      <t>ジギョウショ</t>
    </rPh>
    <rPh sb="30" eb="32">
      <t>キボウ</t>
    </rPh>
    <phoneticPr fontId="2"/>
  </si>
  <si>
    <t>(0210101150) 就労サポートセンターそら</t>
    <rPh sb="13" eb="15">
      <t>シュウロウ</t>
    </rPh>
    <phoneticPr fontId="2"/>
  </si>
  <si>
    <t>(0210101317) 丸山の郷</t>
    <rPh sb="13" eb="15">
      <t>マルヤマ</t>
    </rPh>
    <rPh sb="16" eb="17">
      <t>サト</t>
    </rPh>
    <phoneticPr fontId="2"/>
  </si>
  <si>
    <t>(0210101481) くいーる作業所</t>
    <rPh sb="17" eb="19">
      <t>サギョウ</t>
    </rPh>
    <rPh sb="19" eb="20">
      <t>ショ</t>
    </rPh>
    <phoneticPr fontId="2"/>
  </si>
  <si>
    <t>(0210101523) 就労継続支援Ａ型事業所ドーナツ</t>
    <rPh sb="13" eb="15">
      <t>シュウロウ</t>
    </rPh>
    <rPh sb="15" eb="17">
      <t>ケイゾク</t>
    </rPh>
    <rPh sb="17" eb="19">
      <t>シエン</t>
    </rPh>
    <rPh sb="20" eb="21">
      <t>カタ</t>
    </rPh>
    <rPh sb="21" eb="24">
      <t>ジギョウショ</t>
    </rPh>
    <phoneticPr fontId="2"/>
  </si>
  <si>
    <t>(0210101549) パッソ ア パッソ</t>
    <phoneticPr fontId="2"/>
  </si>
  <si>
    <t>(0210101564) 就労継続支援Ａ型事業所フラット</t>
    <rPh sb="13" eb="15">
      <t>シュウロウ</t>
    </rPh>
    <rPh sb="15" eb="17">
      <t>ケイゾク</t>
    </rPh>
    <rPh sb="17" eb="19">
      <t>シエン</t>
    </rPh>
    <rPh sb="20" eb="21">
      <t>カタ</t>
    </rPh>
    <rPh sb="21" eb="23">
      <t>ジギョウ</t>
    </rPh>
    <rPh sb="23" eb="24">
      <t>ショ</t>
    </rPh>
    <phoneticPr fontId="2"/>
  </si>
  <si>
    <t>(0210101630) 指定就労継続支援Ａ型 みのり</t>
    <rPh sb="13" eb="15">
      <t>シテイ</t>
    </rPh>
    <rPh sb="15" eb="17">
      <t>シュウロウ</t>
    </rPh>
    <rPh sb="17" eb="19">
      <t>ケイゾク</t>
    </rPh>
    <rPh sb="19" eb="21">
      <t>シエン</t>
    </rPh>
    <rPh sb="22" eb="23">
      <t>カタ</t>
    </rPh>
    <phoneticPr fontId="2"/>
  </si>
  <si>
    <t>(0210101655) 障害福祉支援プラザ</t>
    <rPh sb="13" eb="15">
      <t>ショウガイ</t>
    </rPh>
    <rPh sb="15" eb="17">
      <t>フクシ</t>
    </rPh>
    <rPh sb="17" eb="19">
      <t>シエン</t>
    </rPh>
    <phoneticPr fontId="2"/>
  </si>
  <si>
    <t>(0210101713) ビルシャナ</t>
    <phoneticPr fontId="2"/>
  </si>
  <si>
    <t>(0210101721) サン・ネット</t>
    <phoneticPr fontId="2"/>
  </si>
  <si>
    <t>(0210101903) 株式会社ＨＳＳ青森事業所</t>
    <rPh sb="13" eb="17">
      <t>カブシキガイシャ</t>
    </rPh>
    <rPh sb="20" eb="22">
      <t>アオモリ</t>
    </rPh>
    <rPh sb="22" eb="25">
      <t>ジギョウショ</t>
    </rPh>
    <phoneticPr fontId="2"/>
  </si>
  <si>
    <t>(0210101911) くいーる作業所・花園</t>
    <rPh sb="17" eb="19">
      <t>サギョウ</t>
    </rPh>
    <rPh sb="19" eb="20">
      <t>ショ</t>
    </rPh>
    <rPh sb="21" eb="23">
      <t>ハナゾノ</t>
    </rPh>
    <phoneticPr fontId="2"/>
  </si>
  <si>
    <t>(0210101960) Kanとその仲間たちのLoft青森事業所</t>
    <rPh sb="19" eb="21">
      <t>ナカマ</t>
    </rPh>
    <rPh sb="28" eb="30">
      <t>アオモリ</t>
    </rPh>
    <rPh sb="30" eb="33">
      <t>ジギョウショ</t>
    </rPh>
    <phoneticPr fontId="2"/>
  </si>
  <si>
    <t>(0210102083) 就労継続支援Ａ型事業所プレッソ</t>
    <rPh sb="13" eb="15">
      <t>シュウロウ</t>
    </rPh>
    <rPh sb="15" eb="17">
      <t>ケイゾク</t>
    </rPh>
    <rPh sb="17" eb="19">
      <t>シエン</t>
    </rPh>
    <rPh sb="20" eb="21">
      <t>ガタ</t>
    </rPh>
    <rPh sb="21" eb="23">
      <t>ジギョウ</t>
    </rPh>
    <rPh sb="23" eb="24">
      <t>ショ</t>
    </rPh>
    <phoneticPr fontId="2"/>
  </si>
  <si>
    <t>(0210102091) ニューフォレスト株式会社青森事業所</t>
    <rPh sb="21" eb="25">
      <t>カブシキガイシャ</t>
    </rPh>
    <rPh sb="25" eb="27">
      <t>アオモリ</t>
    </rPh>
    <rPh sb="27" eb="29">
      <t>ジギョウ</t>
    </rPh>
    <rPh sb="29" eb="30">
      <t>ショ</t>
    </rPh>
    <phoneticPr fontId="2"/>
  </si>
  <si>
    <t>(0210102117)就労支援事業所keep・step</t>
    <rPh sb="12" eb="14">
      <t>シュウロウ</t>
    </rPh>
    <rPh sb="14" eb="16">
      <t>シエン</t>
    </rPh>
    <rPh sb="16" eb="18">
      <t>ジギョウ</t>
    </rPh>
    <rPh sb="18" eb="19">
      <t>ショ</t>
    </rPh>
    <phoneticPr fontId="2"/>
  </si>
  <si>
    <t>(0210102182)ワークステーション</t>
    <phoneticPr fontId="2"/>
  </si>
  <si>
    <t>(0210102190)陽より会</t>
    <rPh sb="12" eb="13">
      <t>ヨウ</t>
    </rPh>
    <rPh sb="15" eb="16">
      <t>カイ</t>
    </rPh>
    <phoneticPr fontId="2"/>
  </si>
  <si>
    <t>(0210200648) つがる野工房パッケージセンター</t>
    <rPh sb="16" eb="17">
      <t>ノ</t>
    </rPh>
    <rPh sb="17" eb="19">
      <t>コウボウ</t>
    </rPh>
    <phoneticPr fontId="2"/>
  </si>
  <si>
    <t>(0210200747) 障害福祉就労継続支援施設（Ａ型）三和の里</t>
    <rPh sb="13" eb="15">
      <t>ショウガイ</t>
    </rPh>
    <rPh sb="15" eb="17">
      <t>フクシ</t>
    </rPh>
    <rPh sb="17" eb="19">
      <t>シュウロウ</t>
    </rPh>
    <rPh sb="19" eb="21">
      <t>ケイゾク</t>
    </rPh>
    <rPh sb="21" eb="23">
      <t>シエン</t>
    </rPh>
    <rPh sb="23" eb="25">
      <t>シセツ</t>
    </rPh>
    <rPh sb="27" eb="28">
      <t>ガタ</t>
    </rPh>
    <rPh sb="29" eb="31">
      <t>ミワ</t>
    </rPh>
    <rPh sb="32" eb="33">
      <t>サト</t>
    </rPh>
    <phoneticPr fontId="2"/>
  </si>
  <si>
    <t>(0210201232) co na</t>
    <phoneticPr fontId="2"/>
  </si>
  <si>
    <t>(0210201257) さくらの杜</t>
    <rPh sb="17" eb="18">
      <t>モリ</t>
    </rPh>
    <phoneticPr fontId="2"/>
  </si>
  <si>
    <t>(0210201307) 弘前ビジネスアカデミー</t>
    <rPh sb="13" eb="15">
      <t>ヒロサキ</t>
    </rPh>
    <phoneticPr fontId="2"/>
  </si>
  <si>
    <t>(0210201356) チョコ・ドーナツ弘前</t>
    <rPh sb="21" eb="23">
      <t>ヒロサキ</t>
    </rPh>
    <phoneticPr fontId="2"/>
  </si>
  <si>
    <t>(0210201364) 就労継続支援Ａ型事業所「わん・せるふ」</t>
    <rPh sb="13" eb="15">
      <t>シュウロウ</t>
    </rPh>
    <rPh sb="15" eb="17">
      <t>ケイゾク</t>
    </rPh>
    <rPh sb="17" eb="19">
      <t>シエン</t>
    </rPh>
    <rPh sb="20" eb="21">
      <t>カタ</t>
    </rPh>
    <rPh sb="21" eb="23">
      <t>ジギョウ</t>
    </rPh>
    <rPh sb="23" eb="24">
      <t>ショ</t>
    </rPh>
    <phoneticPr fontId="2"/>
  </si>
  <si>
    <t>(0210201414) にじのいろ</t>
    <phoneticPr fontId="2"/>
  </si>
  <si>
    <t>(0210201430) 就労継続支援Ａ型事業所「あどばんす」</t>
    <rPh sb="13" eb="15">
      <t>シュウロウ</t>
    </rPh>
    <rPh sb="15" eb="17">
      <t>ケイゾク</t>
    </rPh>
    <rPh sb="17" eb="19">
      <t>シエン</t>
    </rPh>
    <rPh sb="20" eb="21">
      <t>ガタ</t>
    </rPh>
    <rPh sb="21" eb="24">
      <t>ジギョウショ</t>
    </rPh>
    <phoneticPr fontId="2"/>
  </si>
  <si>
    <t>(0210201463) 就労継続支援Ａ型事業所りんごっこ</t>
    <rPh sb="13" eb="15">
      <t>シュウロウ</t>
    </rPh>
    <rPh sb="15" eb="17">
      <t>ケイゾク</t>
    </rPh>
    <rPh sb="17" eb="19">
      <t>シエン</t>
    </rPh>
    <rPh sb="20" eb="21">
      <t>ガタ</t>
    </rPh>
    <rPh sb="21" eb="24">
      <t>ジギョウショ</t>
    </rPh>
    <phoneticPr fontId="2"/>
  </si>
  <si>
    <t>(0210201489) 株式会社エフリング弘前事業所</t>
    <rPh sb="13" eb="17">
      <t>カブシキガイシャ</t>
    </rPh>
    <rPh sb="22" eb="24">
      <t>ヒロサキ</t>
    </rPh>
    <rPh sb="24" eb="27">
      <t>ジギョウショ</t>
    </rPh>
    <phoneticPr fontId="2"/>
  </si>
  <si>
    <t>(0210201497) 杉の子</t>
    <rPh sb="13" eb="14">
      <t>スギ</t>
    </rPh>
    <rPh sb="15" eb="16">
      <t>コ</t>
    </rPh>
    <phoneticPr fontId="2"/>
  </si>
  <si>
    <t>(0210201505) 就労継続支援事業所リトルbyリトル</t>
    <rPh sb="13" eb="15">
      <t>シュウロウ</t>
    </rPh>
    <rPh sb="15" eb="17">
      <t>ケイゾク</t>
    </rPh>
    <rPh sb="17" eb="19">
      <t>シエン</t>
    </rPh>
    <rPh sb="19" eb="22">
      <t>ジギョウショ</t>
    </rPh>
    <phoneticPr fontId="2"/>
  </si>
  <si>
    <t>(0210201513) 就労継続支援Ａ型事業所ジョイネット大町</t>
    <rPh sb="13" eb="15">
      <t>シュウロウ</t>
    </rPh>
    <rPh sb="15" eb="17">
      <t>ケイゾク</t>
    </rPh>
    <rPh sb="17" eb="19">
      <t>シエン</t>
    </rPh>
    <rPh sb="20" eb="21">
      <t>ガタ</t>
    </rPh>
    <rPh sb="21" eb="24">
      <t>ジギョウショ</t>
    </rPh>
    <rPh sb="30" eb="32">
      <t>オオマチ</t>
    </rPh>
    <phoneticPr fontId="2"/>
  </si>
  <si>
    <t>(0210201539) 就労継続支援Ａ型事業所みのり</t>
    <rPh sb="13" eb="15">
      <t>シュウロウ</t>
    </rPh>
    <rPh sb="15" eb="17">
      <t>ケイゾク</t>
    </rPh>
    <rPh sb="17" eb="19">
      <t>シエン</t>
    </rPh>
    <rPh sb="20" eb="21">
      <t>ガタ</t>
    </rPh>
    <rPh sb="21" eb="24">
      <t>ジギョウショ</t>
    </rPh>
    <phoneticPr fontId="2"/>
  </si>
  <si>
    <t>(0210201554)コミュニティカフェらみぃ</t>
    <phoneticPr fontId="2"/>
  </si>
  <si>
    <t>(0210300216) クローバーズピア八戸東</t>
    <rPh sb="21" eb="23">
      <t>ハチノヘ</t>
    </rPh>
    <rPh sb="23" eb="24">
      <t>ヒガシ</t>
    </rPh>
    <phoneticPr fontId="2"/>
  </si>
  <si>
    <t>(0210300968) あっとワーク</t>
    <phoneticPr fontId="2"/>
  </si>
  <si>
    <t>(0210301024) 指定障害福祉サービス事業所カフェレストラン茶居花</t>
    <rPh sb="13" eb="15">
      <t>シテイ</t>
    </rPh>
    <rPh sb="15" eb="17">
      <t>ショウガイ</t>
    </rPh>
    <rPh sb="17" eb="19">
      <t>フクシ</t>
    </rPh>
    <rPh sb="23" eb="26">
      <t>ジギョウショ</t>
    </rPh>
    <rPh sb="34" eb="35">
      <t>チャ</t>
    </rPh>
    <rPh sb="35" eb="36">
      <t>キョ</t>
    </rPh>
    <rPh sb="36" eb="37">
      <t>ハナ</t>
    </rPh>
    <phoneticPr fontId="2"/>
  </si>
  <si>
    <t>(0210301115) 就労継続支援Ａ型「ドリーム」</t>
    <rPh sb="13" eb="15">
      <t>シュウロウ</t>
    </rPh>
    <rPh sb="15" eb="17">
      <t>ケイゾク</t>
    </rPh>
    <rPh sb="17" eb="19">
      <t>シエン</t>
    </rPh>
    <rPh sb="20" eb="21">
      <t>カタ</t>
    </rPh>
    <phoneticPr fontId="2"/>
  </si>
  <si>
    <t>(0210301297) 宝の社</t>
    <rPh sb="13" eb="14">
      <t>タカラ</t>
    </rPh>
    <rPh sb="15" eb="16">
      <t>シャ</t>
    </rPh>
    <phoneticPr fontId="2"/>
  </si>
  <si>
    <t>(0210301347) エスペランサ</t>
    <phoneticPr fontId="2"/>
  </si>
  <si>
    <t>(0210301354) ルミック</t>
    <phoneticPr fontId="2"/>
  </si>
  <si>
    <t>(0210301362) 八戸グリーンプランツ</t>
    <rPh sb="13" eb="15">
      <t>ハチノヘ</t>
    </rPh>
    <phoneticPr fontId="2"/>
  </si>
  <si>
    <t>(0210301370) 株式会社ふぁーすと八戸事業所</t>
    <rPh sb="13" eb="17">
      <t>カブシキガイシャ</t>
    </rPh>
    <rPh sb="22" eb="24">
      <t>ハチノヘ</t>
    </rPh>
    <rPh sb="24" eb="27">
      <t>ジギョウショ</t>
    </rPh>
    <phoneticPr fontId="2"/>
  </si>
  <si>
    <t>(0210301404) アイデンド八戸</t>
    <rPh sb="18" eb="20">
      <t>ハチノヘ</t>
    </rPh>
    <phoneticPr fontId="2"/>
  </si>
  <si>
    <t>(0210301479) ㈱はちのへ東奥朝日ソリューション</t>
    <rPh sb="18" eb="20">
      <t>トウオウ</t>
    </rPh>
    <rPh sb="20" eb="22">
      <t>アサヒ</t>
    </rPh>
    <phoneticPr fontId="2"/>
  </si>
  <si>
    <t>(0210301487) 心の里グリーンガーデン</t>
    <rPh sb="13" eb="14">
      <t>ココロ</t>
    </rPh>
    <rPh sb="15" eb="16">
      <t>サト</t>
    </rPh>
    <phoneticPr fontId="2"/>
  </si>
  <si>
    <t>(0210301503) ルピア</t>
    <phoneticPr fontId="2"/>
  </si>
  <si>
    <t>(0210400271) ふ～どスタジオ八晃園</t>
    <rPh sb="20" eb="21">
      <t>ハチ</t>
    </rPh>
    <rPh sb="21" eb="22">
      <t>アキラ</t>
    </rPh>
    <rPh sb="22" eb="23">
      <t>エン</t>
    </rPh>
    <phoneticPr fontId="2"/>
  </si>
  <si>
    <t>(0210400339) ワークセンターのれそれ</t>
    <phoneticPr fontId="2"/>
  </si>
  <si>
    <t>(0210400503) モアレ</t>
    <phoneticPr fontId="2"/>
  </si>
  <si>
    <t>(0210400511) 指定障害者就労継続支援Ａ型事業所「創」</t>
    <rPh sb="13" eb="15">
      <t>シテイ</t>
    </rPh>
    <rPh sb="15" eb="18">
      <t>ショウガイシャ</t>
    </rPh>
    <rPh sb="18" eb="20">
      <t>シュウロウ</t>
    </rPh>
    <rPh sb="20" eb="22">
      <t>ケイゾク</t>
    </rPh>
    <rPh sb="22" eb="24">
      <t>シエン</t>
    </rPh>
    <rPh sb="25" eb="26">
      <t>カタ</t>
    </rPh>
    <rPh sb="26" eb="28">
      <t>ジギョウ</t>
    </rPh>
    <rPh sb="28" eb="29">
      <t>ショ</t>
    </rPh>
    <rPh sb="30" eb="31">
      <t>ソウ</t>
    </rPh>
    <phoneticPr fontId="2"/>
  </si>
  <si>
    <t>(0210400594) チョコ・ドーナツ五所川原</t>
    <rPh sb="21" eb="25">
      <t>ゴショガワラ</t>
    </rPh>
    <phoneticPr fontId="2"/>
  </si>
  <si>
    <t>(0210400644) 就労継続支援Ａ型事業所「さくら」</t>
    <rPh sb="13" eb="15">
      <t>シュウロウ</t>
    </rPh>
    <rPh sb="15" eb="17">
      <t>ケイゾク</t>
    </rPh>
    <rPh sb="17" eb="19">
      <t>シエン</t>
    </rPh>
    <rPh sb="20" eb="21">
      <t>ガタ</t>
    </rPh>
    <rPh sb="21" eb="24">
      <t>ジギョウショ</t>
    </rPh>
    <phoneticPr fontId="2"/>
  </si>
  <si>
    <t>(0210500153) 合同会社ワークスくろいし</t>
    <rPh sb="13" eb="15">
      <t>ゴウドウ</t>
    </rPh>
    <rPh sb="15" eb="17">
      <t>ガイシャ</t>
    </rPh>
    <phoneticPr fontId="2"/>
  </si>
  <si>
    <t>(0210600342) 農園カフェ日々木</t>
    <rPh sb="13" eb="15">
      <t>ノウエン</t>
    </rPh>
    <rPh sb="18" eb="19">
      <t>ニチ</t>
    </rPh>
    <rPh sb="20" eb="21">
      <t>キ</t>
    </rPh>
    <phoneticPr fontId="2"/>
  </si>
  <si>
    <t>(0210600409) 一般社団法人HRPSとわだ作業所</t>
    <rPh sb="13" eb="15">
      <t>イッパン</t>
    </rPh>
    <rPh sb="15" eb="17">
      <t>シャダン</t>
    </rPh>
    <rPh sb="17" eb="19">
      <t>ホウジン</t>
    </rPh>
    <rPh sb="26" eb="28">
      <t>サギョウ</t>
    </rPh>
    <rPh sb="28" eb="29">
      <t>ショ</t>
    </rPh>
    <phoneticPr fontId="2"/>
  </si>
  <si>
    <t>(0210600516) 然</t>
    <rPh sb="13" eb="14">
      <t>ゼン</t>
    </rPh>
    <phoneticPr fontId="2"/>
  </si>
  <si>
    <t>(0210600532) アイデンド十和田</t>
    <rPh sb="18" eb="21">
      <t>トワダ</t>
    </rPh>
    <phoneticPr fontId="2"/>
  </si>
  <si>
    <t>(0210700035) 就労サポートセンターさつき</t>
    <rPh sb="13" eb="15">
      <t>シュウロウ</t>
    </rPh>
    <phoneticPr fontId="2"/>
  </si>
  <si>
    <t>(0210700084) 就労継続支援Ａ型事業所「希望」蓬田</t>
    <rPh sb="13" eb="15">
      <t>シュウロウ</t>
    </rPh>
    <rPh sb="15" eb="17">
      <t>ケイゾク</t>
    </rPh>
    <rPh sb="17" eb="19">
      <t>シエン</t>
    </rPh>
    <rPh sb="20" eb="21">
      <t>カタ</t>
    </rPh>
    <rPh sb="21" eb="24">
      <t>ジギョウショ</t>
    </rPh>
    <rPh sb="25" eb="27">
      <t>キボウ</t>
    </rPh>
    <rPh sb="28" eb="30">
      <t>ヨモギダ</t>
    </rPh>
    <phoneticPr fontId="2"/>
  </si>
  <si>
    <t>(0210900148) 田舎館農房</t>
    <rPh sb="13" eb="16">
      <t>イナカダテ</t>
    </rPh>
    <rPh sb="16" eb="17">
      <t>ノウ</t>
    </rPh>
    <rPh sb="17" eb="18">
      <t>ボウ</t>
    </rPh>
    <phoneticPr fontId="2"/>
  </si>
  <si>
    <t>(0211000112) 多機能型事業所飛翔食房</t>
    <rPh sb="13" eb="17">
      <t>タキノウガタ</t>
    </rPh>
    <rPh sb="17" eb="19">
      <t>ジギョウ</t>
    </rPh>
    <rPh sb="19" eb="20">
      <t>ショ</t>
    </rPh>
    <rPh sb="20" eb="22">
      <t>ヒショウ</t>
    </rPh>
    <rPh sb="22" eb="24">
      <t>ショクボウ</t>
    </rPh>
    <phoneticPr fontId="2"/>
  </si>
  <si>
    <t>(0211000161) 就労継続支援Ａ型事業所元気</t>
    <rPh sb="13" eb="15">
      <t>シュウロウ</t>
    </rPh>
    <rPh sb="15" eb="17">
      <t>ケイゾク</t>
    </rPh>
    <rPh sb="17" eb="19">
      <t>シエン</t>
    </rPh>
    <rPh sb="20" eb="21">
      <t>ガタ</t>
    </rPh>
    <rPh sb="21" eb="24">
      <t>ジギョウショ</t>
    </rPh>
    <rPh sb="24" eb="26">
      <t>ゲンキ</t>
    </rPh>
    <phoneticPr fontId="2"/>
  </si>
  <si>
    <t>(0211100136) 多機能型障害福祉サービス事業所 城西の杜</t>
    <rPh sb="13" eb="17">
      <t>タキノウガタ</t>
    </rPh>
    <rPh sb="17" eb="19">
      <t>ショウガイ</t>
    </rPh>
    <rPh sb="19" eb="21">
      <t>フクシ</t>
    </rPh>
    <rPh sb="25" eb="27">
      <t>ジギョウ</t>
    </rPh>
    <rPh sb="27" eb="28">
      <t>ショ</t>
    </rPh>
    <rPh sb="29" eb="30">
      <t>シロ</t>
    </rPh>
    <rPh sb="30" eb="31">
      <t>ニシ</t>
    </rPh>
    <rPh sb="32" eb="33">
      <t>モリ</t>
    </rPh>
    <phoneticPr fontId="2"/>
  </si>
  <si>
    <t>(0211100177) 指定就労継続支援Ａ型事業所　ぽぷらのもり太陽</t>
    <rPh sb="13" eb="15">
      <t>シテイ</t>
    </rPh>
    <rPh sb="15" eb="17">
      <t>シュウロウ</t>
    </rPh>
    <rPh sb="17" eb="19">
      <t>ケイゾク</t>
    </rPh>
    <rPh sb="19" eb="21">
      <t>シエン</t>
    </rPh>
    <rPh sb="22" eb="23">
      <t>カタ</t>
    </rPh>
    <rPh sb="23" eb="26">
      <t>ジギョウショ</t>
    </rPh>
    <rPh sb="33" eb="35">
      <t>タイヨウ</t>
    </rPh>
    <phoneticPr fontId="2"/>
  </si>
  <si>
    <t>(0211200100) 心の里うぐいす</t>
    <rPh sb="13" eb="14">
      <t>ココロ</t>
    </rPh>
    <rPh sb="15" eb="16">
      <t>サト</t>
    </rPh>
    <phoneticPr fontId="2"/>
  </si>
  <si>
    <t>(0211200167) 特定非営利活動法人三本の木 就労継続支援Ａ型・Ｂ型フレンド</t>
    <rPh sb="13" eb="15">
      <t>トクテイ</t>
    </rPh>
    <rPh sb="15" eb="18">
      <t>ヒエイリ</t>
    </rPh>
    <rPh sb="18" eb="20">
      <t>カツドウ</t>
    </rPh>
    <rPh sb="20" eb="22">
      <t>ホウジン</t>
    </rPh>
    <rPh sb="22" eb="24">
      <t>サンボン</t>
    </rPh>
    <rPh sb="25" eb="26">
      <t>キ</t>
    </rPh>
    <rPh sb="27" eb="29">
      <t>シュウロウ</t>
    </rPh>
    <rPh sb="29" eb="31">
      <t>ケイゾク</t>
    </rPh>
    <rPh sb="31" eb="33">
      <t>シエン</t>
    </rPh>
    <rPh sb="34" eb="35">
      <t>カタ</t>
    </rPh>
    <rPh sb="37" eb="38">
      <t>カタ</t>
    </rPh>
    <phoneticPr fontId="2"/>
  </si>
  <si>
    <t>(0211500061) ｃａｆｅ４２</t>
    <phoneticPr fontId="2"/>
  </si>
  <si>
    <t>(0211500152) 障がい者就労継続支援ＡＢ型事業所 合同会社咲花ー菜</t>
    <rPh sb="13" eb="14">
      <t>ショウ</t>
    </rPh>
    <rPh sb="16" eb="17">
      <t>シャ</t>
    </rPh>
    <rPh sb="17" eb="19">
      <t>シュウロウ</t>
    </rPh>
    <rPh sb="19" eb="21">
      <t>ケイゾク</t>
    </rPh>
    <rPh sb="21" eb="23">
      <t>シエン</t>
    </rPh>
    <rPh sb="25" eb="26">
      <t>カタ</t>
    </rPh>
    <rPh sb="26" eb="28">
      <t>ジギョウ</t>
    </rPh>
    <rPh sb="28" eb="29">
      <t>ショ</t>
    </rPh>
    <rPh sb="30" eb="32">
      <t>ゴウドウ</t>
    </rPh>
    <rPh sb="32" eb="34">
      <t>カイシャ</t>
    </rPh>
    <rPh sb="34" eb="35">
      <t>サ</t>
    </rPh>
    <rPh sb="35" eb="36">
      <t>ハナ</t>
    </rPh>
    <rPh sb="37" eb="38">
      <t>ナ</t>
    </rPh>
    <phoneticPr fontId="2"/>
  </si>
  <si>
    <t>(0211600309) 株式会社エンジェルス</t>
    <rPh sb="13" eb="17">
      <t>カブシキガイシャ</t>
    </rPh>
    <phoneticPr fontId="2"/>
  </si>
  <si>
    <t>(0211600341) 指定就労継続支援Ａ型事業所 はなまるみっけ</t>
    <rPh sb="13" eb="15">
      <t>シテイ</t>
    </rPh>
    <rPh sb="15" eb="17">
      <t>シュウロウ</t>
    </rPh>
    <rPh sb="17" eb="19">
      <t>ケイゾク</t>
    </rPh>
    <rPh sb="19" eb="21">
      <t>シエン</t>
    </rPh>
    <rPh sb="22" eb="23">
      <t>カタ</t>
    </rPh>
    <rPh sb="23" eb="25">
      <t>ジギョウ</t>
    </rPh>
    <rPh sb="25" eb="26">
      <t>ショ</t>
    </rPh>
    <phoneticPr fontId="2"/>
  </si>
  <si>
    <t>(0211700059) 工房あぐりの里</t>
    <phoneticPr fontId="2"/>
  </si>
  <si>
    <t>(0211700117) 障がい者福祉サービスゆみと</t>
    <rPh sb="13" eb="14">
      <t>ショウ</t>
    </rPh>
    <rPh sb="16" eb="17">
      <t>シャ</t>
    </rPh>
    <rPh sb="17" eb="19">
      <t>フクシ</t>
    </rPh>
    <phoneticPr fontId="2"/>
  </si>
  <si>
    <t>(0212000186) 株式会社太陽ファーム</t>
    <rPh sb="17" eb="19">
      <t>タイヨウ</t>
    </rPh>
    <phoneticPr fontId="2"/>
  </si>
  <si>
    <t>(0212000194) 株式会社しあわせ農園</t>
    <rPh sb="13" eb="15">
      <t>カブシキ</t>
    </rPh>
    <rPh sb="15" eb="17">
      <t>カイシャ</t>
    </rPh>
    <rPh sb="21" eb="23">
      <t>ノウエン</t>
    </rPh>
    <phoneticPr fontId="2"/>
  </si>
  <si>
    <t>(0212000236) 月見野食房</t>
    <rPh sb="13" eb="16">
      <t>ツキミノ</t>
    </rPh>
    <rPh sb="16" eb="18">
      <t>ショクボウ</t>
    </rPh>
    <phoneticPr fontId="2"/>
  </si>
  <si>
    <t>(0212000251) 特定非営利活動法人つがるしあわせ工房</t>
    <rPh sb="13" eb="15">
      <t>トクテイ</t>
    </rPh>
    <rPh sb="15" eb="18">
      <t>ヒエイリ</t>
    </rPh>
    <rPh sb="18" eb="20">
      <t>カツドウ</t>
    </rPh>
    <rPh sb="20" eb="22">
      <t>ホウジン</t>
    </rPh>
    <rPh sb="29" eb="31">
      <t>コウボウ</t>
    </rPh>
    <phoneticPr fontId="2"/>
  </si>
  <si>
    <t>(0211100177) 指定就労継続支援Ａ型事業所 ぽぷらのもり太陽</t>
    <rPh sb="13" eb="15">
      <t>シテイ</t>
    </rPh>
    <rPh sb="15" eb="17">
      <t>シュウロウ</t>
    </rPh>
    <rPh sb="17" eb="19">
      <t>ケイゾク</t>
    </rPh>
    <rPh sb="19" eb="21">
      <t>シエン</t>
    </rPh>
    <rPh sb="22" eb="23">
      <t>カタ</t>
    </rPh>
    <rPh sb="23" eb="26">
      <t>ジギョウショ</t>
    </rPh>
    <rPh sb="33" eb="35">
      <t>タイヨウ</t>
    </rPh>
    <phoneticPr fontId="2"/>
  </si>
  <si>
    <t>(0211500152) 障がい者就労継続支援ＡＢ型事業所　合同会社咲花ー菜</t>
    <rPh sb="13" eb="14">
      <t>ショウ</t>
    </rPh>
    <rPh sb="16" eb="17">
      <t>シャ</t>
    </rPh>
    <rPh sb="17" eb="19">
      <t>シュウロウ</t>
    </rPh>
    <rPh sb="19" eb="21">
      <t>ケイゾク</t>
    </rPh>
    <rPh sb="21" eb="23">
      <t>シエン</t>
    </rPh>
    <rPh sb="25" eb="26">
      <t>カタ</t>
    </rPh>
    <rPh sb="26" eb="28">
      <t>ジギョウ</t>
    </rPh>
    <rPh sb="28" eb="29">
      <t>ショ</t>
    </rPh>
    <rPh sb="30" eb="32">
      <t>ゴウドウ</t>
    </rPh>
    <rPh sb="32" eb="34">
      <t>カイシャ</t>
    </rPh>
    <rPh sb="34" eb="35">
      <t>サ</t>
    </rPh>
    <rPh sb="35" eb="36">
      <t>ハナ</t>
    </rPh>
    <rPh sb="37" eb="38">
      <t>ナ</t>
    </rPh>
    <phoneticPr fontId="2"/>
  </si>
  <si>
    <t>(0210100020) 地域サービスセンターＳＡＮＮet</t>
    <rPh sb="13" eb="15">
      <t>チイキ</t>
    </rPh>
    <phoneticPr fontId="2"/>
  </si>
  <si>
    <t>(0210100301) 青森コロニーソレイユ</t>
    <rPh sb="13" eb="15">
      <t>アオモリ</t>
    </rPh>
    <phoneticPr fontId="2"/>
  </si>
  <si>
    <t>(0210100418) 夢香房すてっぷ</t>
    <rPh sb="13" eb="14">
      <t>ユメ</t>
    </rPh>
    <rPh sb="14" eb="16">
      <t>コウボウ</t>
    </rPh>
    <phoneticPr fontId="2"/>
  </si>
  <si>
    <t>(0210100673) 就労継続支援（Ｂ型）あづまーる</t>
    <rPh sb="13" eb="15">
      <t>シュウロウ</t>
    </rPh>
    <rPh sb="15" eb="17">
      <t>ケイゾク</t>
    </rPh>
    <rPh sb="17" eb="19">
      <t>シエン</t>
    </rPh>
    <rPh sb="21" eb="22">
      <t>ガタ</t>
    </rPh>
    <phoneticPr fontId="2"/>
  </si>
  <si>
    <t>(0210100699) はっこう</t>
    <phoneticPr fontId="2"/>
  </si>
  <si>
    <t>(0210100731) 障害者サービスセンターさくら</t>
    <rPh sb="13" eb="16">
      <t>ショウガイシャ</t>
    </rPh>
    <phoneticPr fontId="2"/>
  </si>
  <si>
    <t>(0210100749) 青森コロニーセンター</t>
    <rPh sb="13" eb="15">
      <t>アオモリ</t>
    </rPh>
    <phoneticPr fontId="2"/>
  </si>
  <si>
    <t>(0210100947) 待望園</t>
    <phoneticPr fontId="2"/>
  </si>
  <si>
    <t>(0210100970) ハーモニー作業所</t>
    <rPh sb="18" eb="21">
      <t>サギョウジョ</t>
    </rPh>
    <phoneticPr fontId="2"/>
  </si>
  <si>
    <t>(0210100996) 青森コロニーリハビリ</t>
    <rPh sb="13" eb="15">
      <t>アオモリ</t>
    </rPh>
    <phoneticPr fontId="2"/>
  </si>
  <si>
    <t>(0210101010) ふうあの家</t>
    <rPh sb="17" eb="18">
      <t>イエ</t>
    </rPh>
    <phoneticPr fontId="2"/>
  </si>
  <si>
    <t>(0210101028) 夢中CLUB</t>
    <rPh sb="13" eb="14">
      <t>ユメ</t>
    </rPh>
    <rPh sb="14" eb="15">
      <t>ナカ</t>
    </rPh>
    <phoneticPr fontId="2"/>
  </si>
  <si>
    <t>(0210101036) 障害福祉サービス事業者アップルハウス大釈迦</t>
    <rPh sb="13" eb="15">
      <t>ショウガイ</t>
    </rPh>
    <rPh sb="15" eb="17">
      <t>フクシ</t>
    </rPh>
    <rPh sb="21" eb="24">
      <t>ジギョウシャ</t>
    </rPh>
    <rPh sb="31" eb="34">
      <t>ダイシャカ</t>
    </rPh>
    <phoneticPr fontId="2"/>
  </si>
  <si>
    <t>(0210101069) 月見野作業所</t>
    <rPh sb="13" eb="16">
      <t>ツキミノ</t>
    </rPh>
    <rPh sb="16" eb="19">
      <t>サギョウジョ</t>
    </rPh>
    <phoneticPr fontId="2"/>
  </si>
  <si>
    <t>(0210101119) こぶしの家</t>
    <rPh sb="17" eb="18">
      <t>イエ</t>
    </rPh>
    <phoneticPr fontId="2"/>
  </si>
  <si>
    <t>(0210101135) ハートフレンド</t>
    <phoneticPr fontId="2"/>
  </si>
  <si>
    <t>(0210101143) やましろ作業所</t>
    <rPh sb="17" eb="19">
      <t>サギョウ</t>
    </rPh>
    <rPh sb="19" eb="20">
      <t>ショ</t>
    </rPh>
    <phoneticPr fontId="2"/>
  </si>
  <si>
    <t>(0210101259) スタジオとまと</t>
    <phoneticPr fontId="2"/>
  </si>
  <si>
    <t>(0210101267) 福祉ショップ西部</t>
    <rPh sb="13" eb="15">
      <t>フクシ</t>
    </rPh>
    <rPh sb="19" eb="21">
      <t>セイブ</t>
    </rPh>
    <phoneticPr fontId="2"/>
  </si>
  <si>
    <t>(0210101333) 特定非営利活動法人ドリーム工房</t>
    <rPh sb="13" eb="15">
      <t>トクテイ</t>
    </rPh>
    <rPh sb="15" eb="18">
      <t>ヒエイリ</t>
    </rPh>
    <rPh sb="18" eb="20">
      <t>カツドウ</t>
    </rPh>
    <rPh sb="20" eb="22">
      <t>ホウジン</t>
    </rPh>
    <rPh sb="26" eb="28">
      <t>コウボウ</t>
    </rPh>
    <phoneticPr fontId="2"/>
  </si>
  <si>
    <t>(0210101358) 指定障害福祉サービス事業所　うとうの園</t>
    <rPh sb="13" eb="15">
      <t>シテイ</t>
    </rPh>
    <rPh sb="15" eb="17">
      <t>ショウガイ</t>
    </rPh>
    <rPh sb="17" eb="19">
      <t>フクシ</t>
    </rPh>
    <rPh sb="23" eb="25">
      <t>ジギョウ</t>
    </rPh>
    <rPh sb="25" eb="26">
      <t>ショ</t>
    </rPh>
    <rPh sb="31" eb="32">
      <t>エン</t>
    </rPh>
    <phoneticPr fontId="2"/>
  </si>
  <si>
    <t>(0210101366) 就労継続支援Ｂ型　Ｃ－ＦＬＯＷＥＲ</t>
    <rPh sb="13" eb="15">
      <t>シュウロウ</t>
    </rPh>
    <rPh sb="15" eb="17">
      <t>ケイゾク</t>
    </rPh>
    <rPh sb="17" eb="19">
      <t>シエン</t>
    </rPh>
    <rPh sb="20" eb="21">
      <t>カタ</t>
    </rPh>
    <phoneticPr fontId="2"/>
  </si>
  <si>
    <t>(0210101416) 森の工房 ふれ・あい</t>
    <rPh sb="13" eb="14">
      <t>モリ</t>
    </rPh>
    <rPh sb="15" eb="17">
      <t>コウボウ</t>
    </rPh>
    <phoneticPr fontId="2"/>
  </si>
  <si>
    <t>(0210101432) 障害者サービスセンター さくら第二</t>
    <rPh sb="13" eb="16">
      <t>ショウガイシャ</t>
    </rPh>
    <rPh sb="28" eb="30">
      <t>ダイニ</t>
    </rPh>
    <phoneticPr fontId="2"/>
  </si>
  <si>
    <t>(0210101523) 就労継続支援Ｂ型事業所チョコレート</t>
    <rPh sb="13" eb="15">
      <t>シュウロウ</t>
    </rPh>
    <rPh sb="15" eb="17">
      <t>ケイゾク</t>
    </rPh>
    <rPh sb="17" eb="19">
      <t>シエン</t>
    </rPh>
    <rPh sb="20" eb="21">
      <t>カタ</t>
    </rPh>
    <rPh sb="21" eb="24">
      <t>ジギョウショ</t>
    </rPh>
    <phoneticPr fontId="2"/>
  </si>
  <si>
    <t>(0210101580) 憩いの広場 まんぷく</t>
    <rPh sb="13" eb="14">
      <t>イコ</t>
    </rPh>
    <rPh sb="16" eb="18">
      <t>ヒロバ</t>
    </rPh>
    <phoneticPr fontId="2"/>
  </si>
  <si>
    <t>(0210101598) 就労継続支援Ｂ型 ほ・だあちゃ</t>
    <rPh sb="13" eb="15">
      <t>シュウロウ</t>
    </rPh>
    <rPh sb="15" eb="17">
      <t>ケイゾク</t>
    </rPh>
    <rPh sb="17" eb="19">
      <t>シエン</t>
    </rPh>
    <rPh sb="20" eb="21">
      <t>カタ</t>
    </rPh>
    <phoneticPr fontId="2"/>
  </si>
  <si>
    <t>(0210101606) ココア</t>
    <phoneticPr fontId="2"/>
  </si>
  <si>
    <t>(0210101622) 多機能型事業所こまきの</t>
    <rPh sb="13" eb="17">
      <t>タキノウガタ</t>
    </rPh>
    <rPh sb="17" eb="19">
      <t>ジギョウ</t>
    </rPh>
    <rPh sb="19" eb="20">
      <t>ショ</t>
    </rPh>
    <phoneticPr fontId="2"/>
  </si>
  <si>
    <t>(0210102018) チョコなみおか</t>
    <phoneticPr fontId="2"/>
  </si>
  <si>
    <t>(0210102034) チョコせんがり</t>
    <phoneticPr fontId="2"/>
  </si>
  <si>
    <t>(0210102042) じょいん</t>
    <phoneticPr fontId="2"/>
  </si>
  <si>
    <t>(0210102059) チョコこうばた</t>
    <phoneticPr fontId="2"/>
  </si>
  <si>
    <t>(0210102075) 障がい者ワークセンター大成</t>
    <rPh sb="13" eb="14">
      <t>ショウ</t>
    </rPh>
    <rPh sb="16" eb="17">
      <t>シャ</t>
    </rPh>
    <rPh sb="24" eb="26">
      <t>タイセイ</t>
    </rPh>
    <phoneticPr fontId="2"/>
  </si>
  <si>
    <t>(0210102083) 就労継続支援Ｂ型事業所フォロー</t>
    <rPh sb="13" eb="15">
      <t>シュウロウ</t>
    </rPh>
    <rPh sb="15" eb="17">
      <t>ケイゾク</t>
    </rPh>
    <rPh sb="17" eb="19">
      <t>シエン</t>
    </rPh>
    <rPh sb="20" eb="21">
      <t>ガタ</t>
    </rPh>
    <rPh sb="21" eb="23">
      <t>ジギョウ</t>
    </rPh>
    <rPh sb="23" eb="24">
      <t>ショ</t>
    </rPh>
    <phoneticPr fontId="2"/>
  </si>
  <si>
    <t>(0210200226) 多機能型障害福祉サービス事業所 りんごの里</t>
    <rPh sb="13" eb="16">
      <t>タキノウ</t>
    </rPh>
    <rPh sb="16" eb="17">
      <t>ガタ</t>
    </rPh>
    <rPh sb="17" eb="19">
      <t>ショウガイ</t>
    </rPh>
    <rPh sb="19" eb="21">
      <t>フクシ</t>
    </rPh>
    <rPh sb="25" eb="28">
      <t>ジギョウショ</t>
    </rPh>
    <rPh sb="33" eb="34">
      <t>サト</t>
    </rPh>
    <phoneticPr fontId="2"/>
  </si>
  <si>
    <t>(0210200358) エイブル</t>
    <phoneticPr fontId="2"/>
  </si>
  <si>
    <t>(0210200416) ワークいずみ</t>
    <phoneticPr fontId="2"/>
  </si>
  <si>
    <t>(0210200515) 就労継続支援事業所 ないすらいふ</t>
    <phoneticPr fontId="2"/>
  </si>
  <si>
    <t>(0210200648) つかのファーム</t>
    <phoneticPr fontId="2"/>
  </si>
  <si>
    <t>(0210200739) 就労サポートひろさき</t>
    <rPh sb="13" eb="15">
      <t>シュウロウ</t>
    </rPh>
    <phoneticPr fontId="2"/>
  </si>
  <si>
    <t>(0210200820) ゆいまある</t>
    <phoneticPr fontId="2"/>
  </si>
  <si>
    <t>(0210201018) 障害者支援施設草薙園 ひまわり</t>
    <rPh sb="13" eb="16">
      <t>ショウガイシャ</t>
    </rPh>
    <rPh sb="16" eb="18">
      <t>シエン</t>
    </rPh>
    <rPh sb="18" eb="20">
      <t>シセツ</t>
    </rPh>
    <rPh sb="20" eb="22">
      <t>クサナギ</t>
    </rPh>
    <rPh sb="22" eb="23">
      <t>エン</t>
    </rPh>
    <phoneticPr fontId="2"/>
  </si>
  <si>
    <t>(0210201034) 就労継続支援Ｂ型事業所つくしの家</t>
    <rPh sb="13" eb="15">
      <t>シュウロウ</t>
    </rPh>
    <rPh sb="15" eb="17">
      <t>ケイゾク</t>
    </rPh>
    <rPh sb="17" eb="19">
      <t>シエン</t>
    </rPh>
    <rPh sb="20" eb="21">
      <t>カタ</t>
    </rPh>
    <rPh sb="21" eb="23">
      <t>ジギョウ</t>
    </rPh>
    <rPh sb="23" eb="24">
      <t>ショ</t>
    </rPh>
    <rPh sb="28" eb="29">
      <t>イエ</t>
    </rPh>
    <phoneticPr fontId="2"/>
  </si>
  <si>
    <t>(0210201042) サポートセンターさくら</t>
    <phoneticPr fontId="2"/>
  </si>
  <si>
    <t>(0210201109) ワークランド茜</t>
    <rPh sb="19" eb="20">
      <t>アカネ</t>
    </rPh>
    <phoneticPr fontId="2"/>
  </si>
  <si>
    <t>(0210201117) 多機能型事業所 大石の里</t>
    <rPh sb="13" eb="17">
      <t>タキノウガタ</t>
    </rPh>
    <rPh sb="17" eb="19">
      <t>ジギョウ</t>
    </rPh>
    <rPh sb="19" eb="20">
      <t>ショ</t>
    </rPh>
    <rPh sb="21" eb="23">
      <t>オオイシ</t>
    </rPh>
    <rPh sb="24" eb="25">
      <t>サト</t>
    </rPh>
    <phoneticPr fontId="2"/>
  </si>
  <si>
    <t>(0210201125) 弘前大清水希望の家</t>
    <rPh sb="13" eb="15">
      <t>ヒロサキ</t>
    </rPh>
    <rPh sb="15" eb="18">
      <t>オオシミズ</t>
    </rPh>
    <rPh sb="18" eb="20">
      <t>キボウ</t>
    </rPh>
    <rPh sb="21" eb="22">
      <t>イエ</t>
    </rPh>
    <phoneticPr fontId="2"/>
  </si>
  <si>
    <t>(0210201380) ジョブネット</t>
    <phoneticPr fontId="2"/>
  </si>
  <si>
    <t>(0210201422) NEXT</t>
    <phoneticPr fontId="2"/>
  </si>
  <si>
    <t>(0210201471) 特定非営利活動法人愛心会ハート・ツリー</t>
    <rPh sb="13" eb="15">
      <t>トクテイ</t>
    </rPh>
    <rPh sb="15" eb="18">
      <t>ヒエイリ</t>
    </rPh>
    <rPh sb="18" eb="20">
      <t>カツドウ</t>
    </rPh>
    <rPh sb="20" eb="22">
      <t>ホウジン</t>
    </rPh>
    <rPh sb="22" eb="23">
      <t>アイ</t>
    </rPh>
    <rPh sb="23" eb="24">
      <t>ココロ</t>
    </rPh>
    <rPh sb="24" eb="25">
      <t>カイ</t>
    </rPh>
    <phoneticPr fontId="2"/>
  </si>
  <si>
    <t>(0210201497)杉の子</t>
    <rPh sb="12" eb="13">
      <t>スギ</t>
    </rPh>
    <rPh sb="14" eb="15">
      <t>コ</t>
    </rPh>
    <phoneticPr fontId="2"/>
  </si>
  <si>
    <t>(0210300190) 柿の木苑</t>
    <rPh sb="13" eb="14">
      <t>カキ</t>
    </rPh>
    <rPh sb="15" eb="16">
      <t>キ</t>
    </rPh>
    <rPh sb="16" eb="17">
      <t>エン</t>
    </rPh>
    <phoneticPr fontId="2"/>
  </si>
  <si>
    <t>(0210300265) こだまの園</t>
    <rPh sb="17" eb="18">
      <t>ソノ</t>
    </rPh>
    <phoneticPr fontId="2"/>
  </si>
  <si>
    <t>(0210300489) うみねこ幸房</t>
    <rPh sb="17" eb="19">
      <t>ユキフサ</t>
    </rPh>
    <phoneticPr fontId="2"/>
  </si>
  <si>
    <t>(0210300539) 障害者サポートセンターくるみの里</t>
    <rPh sb="28" eb="29">
      <t>サト</t>
    </rPh>
    <phoneticPr fontId="2"/>
  </si>
  <si>
    <t>(0210300588) 特定非営利活動法人コスモス園友愛の会</t>
    <rPh sb="13" eb="15">
      <t>トクテイ</t>
    </rPh>
    <rPh sb="15" eb="18">
      <t>ヒエイリ</t>
    </rPh>
    <rPh sb="18" eb="20">
      <t>カツドウ</t>
    </rPh>
    <rPh sb="20" eb="22">
      <t>ホウジン</t>
    </rPh>
    <rPh sb="26" eb="27">
      <t>エン</t>
    </rPh>
    <rPh sb="27" eb="29">
      <t>ユウアイ</t>
    </rPh>
    <rPh sb="30" eb="31">
      <t>カイ</t>
    </rPh>
    <phoneticPr fontId="2"/>
  </si>
  <si>
    <t>(0210300596) 特定非営利活動法人来夢の里</t>
    <rPh sb="13" eb="15">
      <t>トクテイ</t>
    </rPh>
    <rPh sb="15" eb="18">
      <t>ヒエイリ</t>
    </rPh>
    <rPh sb="18" eb="20">
      <t>カツドウ</t>
    </rPh>
    <rPh sb="20" eb="22">
      <t>ホウジン</t>
    </rPh>
    <rPh sb="22" eb="23">
      <t>ク</t>
    </rPh>
    <rPh sb="23" eb="24">
      <t>ユメ</t>
    </rPh>
    <rPh sb="25" eb="26">
      <t>サト</t>
    </rPh>
    <phoneticPr fontId="2"/>
  </si>
  <si>
    <t>(0210300604) ジョイフルパークユートピア</t>
    <phoneticPr fontId="2"/>
  </si>
  <si>
    <t>(0210300711) リヴェールユートピア</t>
    <phoneticPr fontId="2"/>
  </si>
  <si>
    <t>(0210300745) 青森ワークキャンパス</t>
    <rPh sb="13" eb="15">
      <t>アオモリ</t>
    </rPh>
    <phoneticPr fontId="2"/>
  </si>
  <si>
    <t>(0210300794) 就労継続支援Ｂ型事業所あおば</t>
    <phoneticPr fontId="2"/>
  </si>
  <si>
    <t>(0210300836) 第二のぞみ園</t>
    <rPh sb="13" eb="14">
      <t>ダイ</t>
    </rPh>
    <rPh sb="14" eb="15">
      <t>２</t>
    </rPh>
    <rPh sb="18" eb="19">
      <t>エン</t>
    </rPh>
    <phoneticPr fontId="2"/>
  </si>
  <si>
    <t>(0210300844) エンジェルハウス</t>
    <phoneticPr fontId="2"/>
  </si>
  <si>
    <t>(0210300893) 障害福祉サービス事業所 田面木の家</t>
    <rPh sb="13" eb="15">
      <t>ショウガイ</t>
    </rPh>
    <rPh sb="15" eb="17">
      <t>フクシ</t>
    </rPh>
    <rPh sb="21" eb="23">
      <t>ジギョウ</t>
    </rPh>
    <rPh sb="23" eb="24">
      <t>ショ</t>
    </rPh>
    <rPh sb="25" eb="26">
      <t>タ</t>
    </rPh>
    <rPh sb="26" eb="27">
      <t>メン</t>
    </rPh>
    <rPh sb="27" eb="28">
      <t>キ</t>
    </rPh>
    <rPh sb="29" eb="30">
      <t>イエ</t>
    </rPh>
    <phoneticPr fontId="2"/>
  </si>
  <si>
    <t>(0210300901) グッジョブ妙光園</t>
    <rPh sb="18" eb="19">
      <t>ミョウ</t>
    </rPh>
    <rPh sb="19" eb="20">
      <t>ヒカリ</t>
    </rPh>
    <rPh sb="20" eb="21">
      <t>エン</t>
    </rPh>
    <phoneticPr fontId="2"/>
  </si>
  <si>
    <t>(0210300984) ライブリー妙光園</t>
    <rPh sb="18" eb="19">
      <t>ミョウ</t>
    </rPh>
    <rPh sb="19" eb="20">
      <t>ヒカリ</t>
    </rPh>
    <rPh sb="20" eb="21">
      <t>エン</t>
    </rPh>
    <phoneticPr fontId="2"/>
  </si>
  <si>
    <t>(0210300992) サポートセンター虹</t>
    <rPh sb="21" eb="22">
      <t>ニジ</t>
    </rPh>
    <phoneticPr fontId="2"/>
  </si>
  <si>
    <t>(0210301008) 多機能型サービス事業所ベル・エポック</t>
    <rPh sb="13" eb="16">
      <t>タキノウ</t>
    </rPh>
    <rPh sb="16" eb="17">
      <t>ガタ</t>
    </rPh>
    <rPh sb="21" eb="24">
      <t>ジギョウショ</t>
    </rPh>
    <phoneticPr fontId="2"/>
  </si>
  <si>
    <t>(0210301032) 大輪</t>
    <rPh sb="13" eb="15">
      <t>ダイリン</t>
    </rPh>
    <phoneticPr fontId="2"/>
  </si>
  <si>
    <t>(0210301040) ワーク柿の木苑</t>
    <rPh sb="16" eb="17">
      <t>カキ</t>
    </rPh>
    <rPh sb="18" eb="19">
      <t>キ</t>
    </rPh>
    <rPh sb="19" eb="20">
      <t>エン</t>
    </rPh>
    <phoneticPr fontId="2"/>
  </si>
  <si>
    <t>(0210301107) ソーシャルファームエッグス</t>
    <phoneticPr fontId="2"/>
  </si>
  <si>
    <t>(0210301222) りんごっこ</t>
    <phoneticPr fontId="2"/>
  </si>
  <si>
    <t>(0210301230) ラボーロ</t>
    <phoneticPr fontId="2"/>
  </si>
  <si>
    <t>(0210301248) チョコ・クッキー八戸</t>
    <rPh sb="21" eb="23">
      <t>ハチノヘ</t>
    </rPh>
    <phoneticPr fontId="2"/>
  </si>
  <si>
    <t>(0210301289) トータルサポート・ソレイユ</t>
    <phoneticPr fontId="2"/>
  </si>
  <si>
    <t>(0210301339) いろどり</t>
    <phoneticPr fontId="2"/>
  </si>
  <si>
    <t>(0210301388)就労継続支援B型事業所ロード</t>
    <rPh sb="12" eb="14">
      <t>シュウロウ</t>
    </rPh>
    <rPh sb="14" eb="16">
      <t>ケイゾク</t>
    </rPh>
    <rPh sb="16" eb="18">
      <t>シエン</t>
    </rPh>
    <rPh sb="19" eb="20">
      <t>ガタ</t>
    </rPh>
    <rPh sb="20" eb="23">
      <t>ジギョウショ</t>
    </rPh>
    <phoneticPr fontId="2"/>
  </si>
  <si>
    <t>(0210301396)アイデンド八戸就労継続支援B型事業所</t>
    <rPh sb="17" eb="19">
      <t>ハチノヘ</t>
    </rPh>
    <rPh sb="19" eb="21">
      <t>シュウロウ</t>
    </rPh>
    <rPh sb="21" eb="23">
      <t>ケイゾク</t>
    </rPh>
    <rPh sb="23" eb="25">
      <t>シエン</t>
    </rPh>
    <rPh sb="26" eb="27">
      <t>ガタ</t>
    </rPh>
    <rPh sb="27" eb="30">
      <t>ジギョウショ</t>
    </rPh>
    <phoneticPr fontId="2"/>
  </si>
  <si>
    <t>(0210301420)ここロード</t>
    <phoneticPr fontId="2"/>
  </si>
  <si>
    <t>(0210301453)カシオペア</t>
    <phoneticPr fontId="2"/>
  </si>
  <si>
    <t>(0210400057) ワークセンターつばき</t>
    <phoneticPr fontId="2"/>
  </si>
  <si>
    <t>(0210400271) ワークサポート八晃園</t>
    <rPh sb="20" eb="21">
      <t>8</t>
    </rPh>
    <rPh sb="21" eb="22">
      <t>コウ</t>
    </rPh>
    <rPh sb="22" eb="23">
      <t>エン</t>
    </rPh>
    <phoneticPr fontId="2"/>
  </si>
  <si>
    <t>(0210400305) 就労継続支援Ｂ型事業所 栄幸園</t>
    <rPh sb="13" eb="15">
      <t>シュウロウ</t>
    </rPh>
    <rPh sb="15" eb="17">
      <t>ケイゾク</t>
    </rPh>
    <rPh sb="17" eb="19">
      <t>シエン</t>
    </rPh>
    <rPh sb="20" eb="21">
      <t>カタ</t>
    </rPh>
    <rPh sb="21" eb="24">
      <t>ジギョウショ</t>
    </rPh>
    <rPh sb="25" eb="26">
      <t>サカエ</t>
    </rPh>
    <rPh sb="26" eb="27">
      <t>サチ</t>
    </rPh>
    <rPh sb="27" eb="28">
      <t>エン</t>
    </rPh>
    <phoneticPr fontId="2"/>
  </si>
  <si>
    <t>(0210400362) 特定非営利活動法人ＭＥＧＯ</t>
    <rPh sb="13" eb="15">
      <t>トクテイ</t>
    </rPh>
    <rPh sb="15" eb="18">
      <t>ヒエイリ</t>
    </rPh>
    <rPh sb="18" eb="20">
      <t>カツドウ</t>
    </rPh>
    <rPh sb="20" eb="22">
      <t>ホウジン</t>
    </rPh>
    <phoneticPr fontId="2"/>
  </si>
  <si>
    <t>(0210400412) トライアルセンターあさひ</t>
    <phoneticPr fontId="2"/>
  </si>
  <si>
    <t>(0210400503) 北風と太陽の川原</t>
    <rPh sb="13" eb="15">
      <t>キタカゼ</t>
    </rPh>
    <rPh sb="16" eb="18">
      <t>タイヨウ</t>
    </rPh>
    <rPh sb="19" eb="21">
      <t>カワラ</t>
    </rPh>
    <phoneticPr fontId="2"/>
  </si>
  <si>
    <t>(0210400511) 指定障害者就労継続支援Ｂ型事業所「拓」</t>
    <rPh sb="13" eb="15">
      <t>シテイ</t>
    </rPh>
    <rPh sb="15" eb="18">
      <t>ショウガイシャ</t>
    </rPh>
    <rPh sb="18" eb="20">
      <t>シュウロウ</t>
    </rPh>
    <rPh sb="20" eb="22">
      <t>ケイゾク</t>
    </rPh>
    <rPh sb="22" eb="24">
      <t>シエン</t>
    </rPh>
    <rPh sb="25" eb="26">
      <t>カタ</t>
    </rPh>
    <rPh sb="26" eb="28">
      <t>ジギョウ</t>
    </rPh>
    <rPh sb="28" eb="29">
      <t>ショ</t>
    </rPh>
    <rPh sb="30" eb="31">
      <t>タク</t>
    </rPh>
    <phoneticPr fontId="2"/>
  </si>
  <si>
    <t>(0210400529)就労継続支援Ｂ型ＰＯＫＡＰＯＫＡ</t>
    <rPh sb="12" eb="14">
      <t>シュウロウ</t>
    </rPh>
    <rPh sb="14" eb="16">
      <t>ケイゾク</t>
    </rPh>
    <rPh sb="16" eb="18">
      <t>シエン</t>
    </rPh>
    <rPh sb="19" eb="20">
      <t>ガタ</t>
    </rPh>
    <phoneticPr fontId="2"/>
  </si>
  <si>
    <t>(0210400545) はたらびーた</t>
    <phoneticPr fontId="2"/>
  </si>
  <si>
    <t>(0210400586) 就労センターステップ１</t>
    <rPh sb="13" eb="15">
      <t>シュウロウ</t>
    </rPh>
    <phoneticPr fontId="2"/>
  </si>
  <si>
    <t>(0210400636) 夢の森ラッキー</t>
    <rPh sb="13" eb="14">
      <t>ユメ</t>
    </rPh>
    <rPh sb="15" eb="16">
      <t>モリ</t>
    </rPh>
    <phoneticPr fontId="2"/>
  </si>
  <si>
    <t>(0210500013) 山郷館デイサービスセンター黒石</t>
    <rPh sb="13" eb="16">
      <t>サンゴウカン</t>
    </rPh>
    <rPh sb="26" eb="28">
      <t>クロイシ</t>
    </rPh>
    <phoneticPr fontId="2"/>
  </si>
  <si>
    <t>(0210500138) ミルミルハウス</t>
    <phoneticPr fontId="2"/>
  </si>
  <si>
    <t>(0210600201) カシスのしずく</t>
    <phoneticPr fontId="2"/>
  </si>
  <si>
    <t>(0210600342) 農園カフェ日々木</t>
    <rPh sb="13" eb="15">
      <t>ノウエン</t>
    </rPh>
    <rPh sb="18" eb="20">
      <t>ヒビ</t>
    </rPh>
    <rPh sb="20" eb="21">
      <t>キ</t>
    </rPh>
    <phoneticPr fontId="2"/>
  </si>
  <si>
    <t>(0210600417) クリエイティブサポートぷちぶろう</t>
    <phoneticPr fontId="2"/>
  </si>
  <si>
    <t>(0210600425) 障がい福祉サービス事業所農工園千里平</t>
    <rPh sb="16" eb="18">
      <t>フクシ</t>
    </rPh>
    <rPh sb="22" eb="25">
      <t>ジギョウショ</t>
    </rPh>
    <rPh sb="25" eb="26">
      <t>ノウ</t>
    </rPh>
    <rPh sb="26" eb="27">
      <t>コウ</t>
    </rPh>
    <rPh sb="27" eb="28">
      <t>エン</t>
    </rPh>
    <rPh sb="28" eb="30">
      <t>センリ</t>
    </rPh>
    <rPh sb="30" eb="31">
      <t>タイ</t>
    </rPh>
    <phoneticPr fontId="2"/>
  </si>
  <si>
    <t>(0210600433) ゆにパン工房</t>
    <rPh sb="17" eb="19">
      <t>コウボウ</t>
    </rPh>
    <phoneticPr fontId="2"/>
  </si>
  <si>
    <t>(0210600441) フレンドリーホーム公立もくもっく</t>
    <rPh sb="22" eb="24">
      <t>コウリツ</t>
    </rPh>
    <phoneticPr fontId="2"/>
  </si>
  <si>
    <t>(0210600458) 特定非営利活動法人ワークハウスとわだ</t>
    <rPh sb="13" eb="15">
      <t>トクテイ</t>
    </rPh>
    <rPh sb="15" eb="18">
      <t>ヒエイリ</t>
    </rPh>
    <rPh sb="18" eb="20">
      <t>カツドウ</t>
    </rPh>
    <rPh sb="20" eb="22">
      <t>ホウジン</t>
    </rPh>
    <phoneticPr fontId="2"/>
  </si>
  <si>
    <t>(0210600490) ベル・クオーレ</t>
    <phoneticPr fontId="2"/>
  </si>
  <si>
    <t>(0210600508) 就労継続支援Ｂ型事業所 八甲荘</t>
    <rPh sb="13" eb="15">
      <t>シュウロウ</t>
    </rPh>
    <rPh sb="15" eb="17">
      <t>ケイゾク</t>
    </rPh>
    <rPh sb="17" eb="19">
      <t>シエン</t>
    </rPh>
    <rPh sb="20" eb="21">
      <t>カタ</t>
    </rPh>
    <rPh sb="21" eb="23">
      <t>ジギョウ</t>
    </rPh>
    <rPh sb="23" eb="24">
      <t>ショ</t>
    </rPh>
    <rPh sb="25" eb="27">
      <t>ハッコウ</t>
    </rPh>
    <rPh sb="27" eb="28">
      <t>ソウ</t>
    </rPh>
    <phoneticPr fontId="2"/>
  </si>
  <si>
    <t>(0210700035) 障害者総合福祉センターなつどまり就労サポートセンターさつき</t>
    <rPh sb="13" eb="16">
      <t>ショウガイシャ</t>
    </rPh>
    <rPh sb="16" eb="18">
      <t>ソウゴウ</t>
    </rPh>
    <rPh sb="18" eb="20">
      <t>フクシ</t>
    </rPh>
    <rPh sb="29" eb="31">
      <t>シュウロウ</t>
    </rPh>
    <phoneticPr fontId="2"/>
  </si>
  <si>
    <t>(0210700076) エコル</t>
    <phoneticPr fontId="2"/>
  </si>
  <si>
    <t>(0210800025) ゆきあいの里</t>
    <rPh sb="18" eb="19">
      <t>サト</t>
    </rPh>
    <phoneticPr fontId="2"/>
  </si>
  <si>
    <t>(0210900049) ワークショップ大鰐</t>
    <phoneticPr fontId="2"/>
  </si>
  <si>
    <t>(0210900056) ワークキャンパス大鰐</t>
    <rPh sb="21" eb="23">
      <t>オオワニ</t>
    </rPh>
    <phoneticPr fontId="2"/>
  </si>
  <si>
    <t>(0210900072) 玄輝門</t>
    <rPh sb="13" eb="14">
      <t>ゲン</t>
    </rPh>
    <rPh sb="14" eb="15">
      <t>カガヤ</t>
    </rPh>
    <rPh sb="15" eb="16">
      <t>モン</t>
    </rPh>
    <phoneticPr fontId="2"/>
  </si>
  <si>
    <t>(0210900106) 就労継続支援Ｂ型事業所 せせらぎの園</t>
    <rPh sb="13" eb="15">
      <t>シュウロウ</t>
    </rPh>
    <rPh sb="15" eb="17">
      <t>ケイゾク</t>
    </rPh>
    <rPh sb="17" eb="19">
      <t>シエン</t>
    </rPh>
    <rPh sb="20" eb="21">
      <t>カタ</t>
    </rPh>
    <rPh sb="21" eb="23">
      <t>ジギョウ</t>
    </rPh>
    <rPh sb="23" eb="24">
      <t>ショ</t>
    </rPh>
    <rPh sb="30" eb="31">
      <t>ソノ</t>
    </rPh>
    <phoneticPr fontId="2"/>
  </si>
  <si>
    <t>(0210900130) 駒のまほろば</t>
    <rPh sb="13" eb="14">
      <t>コマ</t>
    </rPh>
    <phoneticPr fontId="2"/>
  </si>
  <si>
    <t>(0211000013) 就労継続支援センターあいゆう工房</t>
    <rPh sb="13" eb="15">
      <t>シュウロウ</t>
    </rPh>
    <rPh sb="15" eb="17">
      <t>ケイゾク</t>
    </rPh>
    <rPh sb="17" eb="19">
      <t>シエン</t>
    </rPh>
    <rPh sb="27" eb="29">
      <t>コウボウ</t>
    </rPh>
    <phoneticPr fontId="2"/>
  </si>
  <si>
    <t>(0211000096) 夢の森</t>
    <rPh sb="13" eb="14">
      <t>ユメ</t>
    </rPh>
    <rPh sb="15" eb="16">
      <t>モリ</t>
    </rPh>
    <phoneticPr fontId="2"/>
  </si>
  <si>
    <t>(0211030028) 就労継続支援事業所鶴花塾</t>
    <rPh sb="13" eb="15">
      <t>シュウロウ</t>
    </rPh>
    <rPh sb="15" eb="17">
      <t>ケイゾク</t>
    </rPh>
    <rPh sb="17" eb="19">
      <t>シエン</t>
    </rPh>
    <rPh sb="19" eb="22">
      <t>ジギョウショ</t>
    </rPh>
    <rPh sb="22" eb="23">
      <t>ツル</t>
    </rPh>
    <rPh sb="23" eb="24">
      <t>ハナ</t>
    </rPh>
    <rPh sb="24" eb="25">
      <t>ジュク</t>
    </rPh>
    <phoneticPr fontId="2"/>
  </si>
  <si>
    <t>(0211100102) 日中活動支援センターつばさ館</t>
    <rPh sb="13" eb="15">
      <t>ニッチュウ</t>
    </rPh>
    <rPh sb="15" eb="17">
      <t>カツドウ</t>
    </rPh>
    <rPh sb="17" eb="19">
      <t>シエン</t>
    </rPh>
    <rPh sb="26" eb="27">
      <t>カン</t>
    </rPh>
    <phoneticPr fontId="2"/>
  </si>
  <si>
    <t>(0211100128) 障害者支援施設あすなろクリーナース</t>
    <rPh sb="13" eb="16">
      <t>ショウガイシャ</t>
    </rPh>
    <rPh sb="16" eb="18">
      <t>シエン</t>
    </rPh>
    <rPh sb="18" eb="20">
      <t>シセツ</t>
    </rPh>
    <phoneticPr fontId="2"/>
  </si>
  <si>
    <t>(0211100136) 多機能型障害福祉サービス事業所城西の杜</t>
    <rPh sb="13" eb="17">
      <t>タキノウガタ</t>
    </rPh>
    <rPh sb="17" eb="19">
      <t>ショウガイ</t>
    </rPh>
    <rPh sb="19" eb="21">
      <t>フクシ</t>
    </rPh>
    <rPh sb="25" eb="28">
      <t>ジギョウショ</t>
    </rPh>
    <rPh sb="28" eb="29">
      <t>シロ</t>
    </rPh>
    <rPh sb="29" eb="30">
      <t>ニシ</t>
    </rPh>
    <rPh sb="31" eb="32">
      <t>モリ</t>
    </rPh>
    <phoneticPr fontId="2"/>
  </si>
  <si>
    <t>(0211100151) シャーローム</t>
    <phoneticPr fontId="2"/>
  </si>
  <si>
    <t>(0211100177) 指定就労継続支援Ｂ型事業所 第二ぽぷらのもり太陽</t>
    <rPh sb="13" eb="15">
      <t>シテイ</t>
    </rPh>
    <rPh sb="15" eb="17">
      <t>シュウロウ</t>
    </rPh>
    <rPh sb="17" eb="19">
      <t>ケイゾク</t>
    </rPh>
    <rPh sb="19" eb="21">
      <t>シエン</t>
    </rPh>
    <rPh sb="22" eb="23">
      <t>カタ</t>
    </rPh>
    <rPh sb="23" eb="25">
      <t>ジギョウ</t>
    </rPh>
    <rPh sb="25" eb="26">
      <t>ショ</t>
    </rPh>
    <rPh sb="27" eb="29">
      <t>ダイニ</t>
    </rPh>
    <rPh sb="35" eb="37">
      <t>タイヨウ</t>
    </rPh>
    <phoneticPr fontId="2"/>
  </si>
  <si>
    <t>(0211100193) クローバー作業所</t>
    <rPh sb="18" eb="20">
      <t>サギョウ</t>
    </rPh>
    <rPh sb="20" eb="21">
      <t>ショ</t>
    </rPh>
    <phoneticPr fontId="2"/>
  </si>
  <si>
    <t>(0211100201) おおばこ作業所</t>
    <rPh sb="17" eb="19">
      <t>サギョウ</t>
    </rPh>
    <rPh sb="19" eb="20">
      <t>ショ</t>
    </rPh>
    <phoneticPr fontId="2"/>
  </si>
  <si>
    <t>(0211100227) 公立ぎんなん寮</t>
    <rPh sb="13" eb="15">
      <t>コウリツ</t>
    </rPh>
    <rPh sb="19" eb="20">
      <t>リョウ</t>
    </rPh>
    <phoneticPr fontId="2"/>
  </si>
  <si>
    <t>(0211100268) ほっとワークはぴくる</t>
    <phoneticPr fontId="2"/>
  </si>
  <si>
    <t>(0211100284)太陽支援センター株式会社</t>
    <rPh sb="12" eb="14">
      <t>タイヨウ</t>
    </rPh>
    <rPh sb="14" eb="16">
      <t>シエン</t>
    </rPh>
    <rPh sb="20" eb="22">
      <t>カブシキ</t>
    </rPh>
    <rPh sb="22" eb="23">
      <t>カイ</t>
    </rPh>
    <rPh sb="23" eb="24">
      <t>シャ</t>
    </rPh>
    <phoneticPr fontId="2"/>
  </si>
  <si>
    <t>(0211200027) すまいる工房</t>
    <rPh sb="17" eb="19">
      <t>コウボウ</t>
    </rPh>
    <phoneticPr fontId="2"/>
  </si>
  <si>
    <t>(0211200043) 就労継続支援Ｂ型事業所 移山寮</t>
    <rPh sb="13" eb="15">
      <t>シュウロウ</t>
    </rPh>
    <rPh sb="15" eb="17">
      <t>ケイゾク</t>
    </rPh>
    <rPh sb="17" eb="19">
      <t>シエン</t>
    </rPh>
    <rPh sb="20" eb="21">
      <t>ガタ</t>
    </rPh>
    <rPh sb="21" eb="24">
      <t>ジギョウショ</t>
    </rPh>
    <rPh sb="25" eb="26">
      <t>イ</t>
    </rPh>
    <rPh sb="26" eb="27">
      <t>ヤマ</t>
    </rPh>
    <rPh sb="27" eb="28">
      <t>リョウ</t>
    </rPh>
    <phoneticPr fontId="2"/>
  </si>
  <si>
    <t>(0211200084) 森の菜園</t>
    <rPh sb="13" eb="14">
      <t>モリ</t>
    </rPh>
    <rPh sb="15" eb="17">
      <t>サイエン</t>
    </rPh>
    <phoneticPr fontId="2"/>
  </si>
  <si>
    <t>(0211200092) 森の菜園・たっこ</t>
    <rPh sb="13" eb="14">
      <t>モリ</t>
    </rPh>
    <rPh sb="15" eb="17">
      <t>サイエン</t>
    </rPh>
    <phoneticPr fontId="2"/>
  </si>
  <si>
    <t>(0211200134) 三戸郡福祉事務組合立 やまばと寮</t>
    <rPh sb="13" eb="16">
      <t>サンノヘグン</t>
    </rPh>
    <rPh sb="16" eb="18">
      <t>フクシ</t>
    </rPh>
    <rPh sb="18" eb="20">
      <t>ジム</t>
    </rPh>
    <rPh sb="20" eb="22">
      <t>クミアイ</t>
    </rPh>
    <rPh sb="22" eb="23">
      <t>リツ</t>
    </rPh>
    <rPh sb="28" eb="29">
      <t>リョウ</t>
    </rPh>
    <phoneticPr fontId="2"/>
  </si>
  <si>
    <t>(0211200142) サポートセンターあさひ</t>
    <phoneticPr fontId="2"/>
  </si>
  <si>
    <t>(0211200159) 特定非営利活動法人どんぐりの家多機能型小規模福祉施設就労支援施設「すてっぷ」</t>
    <rPh sb="13" eb="15">
      <t>トクテイ</t>
    </rPh>
    <rPh sb="15" eb="18">
      <t>ヒエイリ</t>
    </rPh>
    <rPh sb="18" eb="20">
      <t>カツドウ</t>
    </rPh>
    <rPh sb="20" eb="22">
      <t>ホウジン</t>
    </rPh>
    <rPh sb="27" eb="28">
      <t>イエ</t>
    </rPh>
    <rPh sb="28" eb="32">
      <t>タキノウガタ</t>
    </rPh>
    <rPh sb="32" eb="35">
      <t>ショウキボ</t>
    </rPh>
    <rPh sb="35" eb="37">
      <t>フクシ</t>
    </rPh>
    <rPh sb="37" eb="39">
      <t>シセツ</t>
    </rPh>
    <rPh sb="39" eb="41">
      <t>シュウロウ</t>
    </rPh>
    <rPh sb="41" eb="43">
      <t>シエン</t>
    </rPh>
    <rPh sb="43" eb="45">
      <t>シセツ</t>
    </rPh>
    <phoneticPr fontId="2"/>
  </si>
  <si>
    <t>(0211200209)シリウス</t>
    <phoneticPr fontId="2"/>
  </si>
  <si>
    <t>(0211260021) ホープフルのぎく園</t>
    <rPh sb="21" eb="22">
      <t>エン</t>
    </rPh>
    <phoneticPr fontId="2"/>
  </si>
  <si>
    <t>(0211400023) 就労継続支援Ｂ型事業所 エフォート</t>
    <rPh sb="13" eb="15">
      <t>シュウロウ</t>
    </rPh>
    <rPh sb="15" eb="17">
      <t>ケイゾク</t>
    </rPh>
    <rPh sb="17" eb="19">
      <t>シエン</t>
    </rPh>
    <rPh sb="20" eb="21">
      <t>カタ</t>
    </rPh>
    <rPh sb="21" eb="23">
      <t>ジギョウ</t>
    </rPh>
    <rPh sb="23" eb="24">
      <t>ショ</t>
    </rPh>
    <phoneticPr fontId="2"/>
  </si>
  <si>
    <t>(0211500061) 障害者就労トライアルセンターボイス</t>
    <rPh sb="13" eb="16">
      <t>ショウガイシャ</t>
    </rPh>
    <rPh sb="16" eb="18">
      <t>シュウロウ</t>
    </rPh>
    <phoneticPr fontId="2"/>
  </si>
  <si>
    <t>(0211500111) 就労継続支援Ｂ型事業所 ワークランドつばさ</t>
    <rPh sb="13" eb="15">
      <t>シュウロウ</t>
    </rPh>
    <rPh sb="15" eb="17">
      <t>ケイゾク</t>
    </rPh>
    <rPh sb="17" eb="19">
      <t>シエン</t>
    </rPh>
    <rPh sb="20" eb="21">
      <t>カタ</t>
    </rPh>
    <rPh sb="21" eb="23">
      <t>ジギョウ</t>
    </rPh>
    <rPh sb="23" eb="24">
      <t>ショ</t>
    </rPh>
    <phoneticPr fontId="2"/>
  </si>
  <si>
    <t>(0211500129) ありすブレッドスタジオ</t>
    <phoneticPr fontId="2"/>
  </si>
  <si>
    <t>(0211500137) ソーシャルファームオハナ</t>
    <phoneticPr fontId="2"/>
  </si>
  <si>
    <t>(0211500145) 指定就労継続支援Ｂ型事業所 心のとも作業所</t>
    <rPh sb="13" eb="15">
      <t>シテイ</t>
    </rPh>
    <rPh sb="15" eb="17">
      <t>シュウロウ</t>
    </rPh>
    <rPh sb="17" eb="19">
      <t>ケイゾク</t>
    </rPh>
    <rPh sb="19" eb="21">
      <t>シエン</t>
    </rPh>
    <rPh sb="22" eb="23">
      <t>カタ</t>
    </rPh>
    <rPh sb="23" eb="25">
      <t>ジギョウ</t>
    </rPh>
    <rPh sb="25" eb="26">
      <t>ショ</t>
    </rPh>
    <rPh sb="27" eb="28">
      <t>ココロ</t>
    </rPh>
    <rPh sb="31" eb="33">
      <t>サギョウ</t>
    </rPh>
    <rPh sb="33" eb="34">
      <t>ショ</t>
    </rPh>
    <phoneticPr fontId="2"/>
  </si>
  <si>
    <t>(0211600093) 特定非営利活動法人アックス工房</t>
    <phoneticPr fontId="2"/>
  </si>
  <si>
    <t>(0211600192) 障害福祉サービス事業所工房「歩み」</t>
    <rPh sb="13" eb="15">
      <t>ショウガイ</t>
    </rPh>
    <rPh sb="15" eb="17">
      <t>フクシ</t>
    </rPh>
    <rPh sb="21" eb="24">
      <t>ジギョウショ</t>
    </rPh>
    <rPh sb="24" eb="26">
      <t>コウボウ</t>
    </rPh>
    <rPh sb="27" eb="28">
      <t>アユ</t>
    </rPh>
    <phoneticPr fontId="2"/>
  </si>
  <si>
    <t>(0211600226) 就労継続支援Ｂ型事業所 サポートセンターひろば</t>
    <rPh sb="13" eb="15">
      <t>シュウロウ</t>
    </rPh>
    <rPh sb="15" eb="17">
      <t>ケイゾク</t>
    </rPh>
    <rPh sb="17" eb="19">
      <t>シエン</t>
    </rPh>
    <rPh sb="20" eb="21">
      <t>カタ</t>
    </rPh>
    <rPh sb="21" eb="24">
      <t>ジギョウショ</t>
    </rPh>
    <phoneticPr fontId="2"/>
  </si>
  <si>
    <t>(0211600234) 障害福祉施設 ハートランドさくら</t>
    <rPh sb="13" eb="15">
      <t>ショウガイ</t>
    </rPh>
    <rPh sb="15" eb="17">
      <t>フクシ</t>
    </rPh>
    <rPh sb="17" eb="19">
      <t>シセツ</t>
    </rPh>
    <phoneticPr fontId="2"/>
  </si>
  <si>
    <t>(0211600366) チョコむつ</t>
    <phoneticPr fontId="2"/>
  </si>
  <si>
    <t>(0211600234) 就労支援事業所アバンセ</t>
    <rPh sb="13" eb="15">
      <t>シュウロウ</t>
    </rPh>
    <rPh sb="15" eb="17">
      <t>シエン</t>
    </rPh>
    <rPh sb="17" eb="19">
      <t>ジギョウ</t>
    </rPh>
    <rPh sb="19" eb="20">
      <t>ショ</t>
    </rPh>
    <phoneticPr fontId="2"/>
  </si>
  <si>
    <t>(0211700059) 就労継続支援Ｂ型工房あぐりの里</t>
    <phoneticPr fontId="2"/>
  </si>
  <si>
    <t>(0211700067) 就労継続支援Ｂ型事業所 ワークハウスサポート</t>
    <rPh sb="13" eb="15">
      <t>シュウロウ</t>
    </rPh>
    <rPh sb="15" eb="17">
      <t>ケイゾク</t>
    </rPh>
    <rPh sb="17" eb="19">
      <t>シエン</t>
    </rPh>
    <rPh sb="20" eb="21">
      <t>カタ</t>
    </rPh>
    <rPh sb="21" eb="23">
      <t>ジギョウ</t>
    </rPh>
    <rPh sb="23" eb="24">
      <t>ショ</t>
    </rPh>
    <phoneticPr fontId="2"/>
  </si>
  <si>
    <t>(0211700075) 日中活動支援センターわいわい(WAIWAI)</t>
    <rPh sb="13" eb="15">
      <t>ニッチュウ</t>
    </rPh>
    <rPh sb="15" eb="17">
      <t>カツドウ</t>
    </rPh>
    <rPh sb="17" eb="19">
      <t>シエン</t>
    </rPh>
    <phoneticPr fontId="2"/>
  </si>
  <si>
    <t>(0211700083) 就労継続支援Ｂ型事業所 ベア・ハウス</t>
    <rPh sb="13" eb="15">
      <t>シュウロウ</t>
    </rPh>
    <rPh sb="15" eb="17">
      <t>ケイゾク</t>
    </rPh>
    <rPh sb="17" eb="19">
      <t>シエン</t>
    </rPh>
    <rPh sb="20" eb="21">
      <t>カタ</t>
    </rPh>
    <rPh sb="21" eb="23">
      <t>ジギョウ</t>
    </rPh>
    <rPh sb="23" eb="24">
      <t>ショ</t>
    </rPh>
    <phoneticPr fontId="2"/>
  </si>
  <si>
    <t>(0211700091) せせらぎの里 こうはく</t>
    <rPh sb="18" eb="19">
      <t>サト</t>
    </rPh>
    <phoneticPr fontId="2"/>
  </si>
  <si>
    <t>(0211800057) 障害者支援施設かけはし寮</t>
    <rPh sb="13" eb="16">
      <t>ショウガイシャ</t>
    </rPh>
    <rPh sb="16" eb="18">
      <t>シエン</t>
    </rPh>
    <rPh sb="18" eb="20">
      <t>シセツ</t>
    </rPh>
    <rPh sb="24" eb="25">
      <t>リョウ</t>
    </rPh>
    <phoneticPr fontId="2"/>
  </si>
  <si>
    <t>(0212000087) 就労継続支援センター ひまわりの家</t>
    <rPh sb="13" eb="17">
      <t>シュウロウケイゾク</t>
    </rPh>
    <rPh sb="17" eb="19">
      <t>シエン</t>
    </rPh>
    <rPh sb="29" eb="30">
      <t>イエ</t>
    </rPh>
    <phoneticPr fontId="2"/>
  </si>
  <si>
    <t>(0212000160) 夢工房月見野</t>
    <rPh sb="13" eb="14">
      <t>ユメ</t>
    </rPh>
    <rPh sb="14" eb="16">
      <t>コウボウ</t>
    </rPh>
    <rPh sb="16" eb="19">
      <t>ツキミノ</t>
    </rPh>
    <phoneticPr fontId="2"/>
  </si>
  <si>
    <t>(0212000194)ステップしあわせ</t>
    <phoneticPr fontId="2"/>
  </si>
  <si>
    <t>(0212000244) 楽多</t>
    <rPh sb="13" eb="14">
      <t>ラク</t>
    </rPh>
    <rPh sb="14" eb="15">
      <t>タ</t>
    </rPh>
    <phoneticPr fontId="2"/>
  </si>
  <si>
    <t>(0212100135) カリフラワー</t>
    <phoneticPr fontId="2"/>
  </si>
  <si>
    <t>(0212100143) 障害者支援施設 旭光園</t>
    <rPh sb="13" eb="16">
      <t>ショウガイシャ</t>
    </rPh>
    <rPh sb="16" eb="18">
      <t>シエン</t>
    </rPh>
    <rPh sb="18" eb="20">
      <t>シセツ</t>
    </rPh>
    <rPh sb="21" eb="22">
      <t>アサヒ</t>
    </rPh>
    <rPh sb="22" eb="23">
      <t>ヒカリ</t>
    </rPh>
    <rPh sb="23" eb="24">
      <t>エン</t>
    </rPh>
    <phoneticPr fontId="2"/>
  </si>
  <si>
    <t>(0212100176) きりんの里</t>
    <rPh sb="17" eb="18">
      <t>サト</t>
    </rPh>
    <phoneticPr fontId="2"/>
  </si>
  <si>
    <t>目標工賃額
（H31）</t>
    <rPh sb="0" eb="2">
      <t>モクヒョウ</t>
    </rPh>
    <rPh sb="2" eb="4">
      <t>コウチン</t>
    </rPh>
    <rPh sb="4" eb="5">
      <t>ガク</t>
    </rPh>
    <phoneticPr fontId="2"/>
  </si>
  <si>
    <t>目標工賃額
（H32）</t>
    <rPh sb="0" eb="2">
      <t>モクヒョウ</t>
    </rPh>
    <rPh sb="2" eb="4">
      <t>コウチン</t>
    </rPh>
    <rPh sb="4" eb="5">
      <t>ガク</t>
    </rPh>
    <phoneticPr fontId="2"/>
  </si>
  <si>
    <t>(0210101663) ハートスポット事業所</t>
    <rPh sb="20" eb="22">
      <t>ジギョウ</t>
    </rPh>
    <rPh sb="22" eb="23">
      <t>ショ</t>
    </rPh>
    <phoneticPr fontId="2"/>
  </si>
  <si>
    <t>(0210301552) ライブワークス</t>
    <phoneticPr fontId="2"/>
  </si>
  <si>
    <t>(0210301560) Ｆ３</t>
    <phoneticPr fontId="2"/>
  </si>
  <si>
    <t>(0210301594) 東奥朝日ソリューション白山台事業所</t>
    <rPh sb="13" eb="14">
      <t>ヒガシ</t>
    </rPh>
    <rPh sb="14" eb="15">
      <t>オク</t>
    </rPh>
    <rPh sb="15" eb="17">
      <t>アサヒ</t>
    </rPh>
    <rPh sb="24" eb="26">
      <t>ハクサン</t>
    </rPh>
    <rPh sb="26" eb="27">
      <t>ダイ</t>
    </rPh>
    <rPh sb="27" eb="30">
      <t>ジギョウショ</t>
    </rPh>
    <phoneticPr fontId="2"/>
  </si>
  <si>
    <t>○</t>
    <phoneticPr fontId="2"/>
  </si>
  <si>
    <t>(0210400677) 農ステーション</t>
    <rPh sb="13" eb="14">
      <t>ノウ</t>
    </rPh>
    <phoneticPr fontId="2"/>
  </si>
  <si>
    <t>(0212100192) おらんど</t>
    <phoneticPr fontId="2"/>
  </si>
  <si>
    <t>休止</t>
    <rPh sb="0" eb="2">
      <t>キュウシ</t>
    </rPh>
    <phoneticPr fontId="2"/>
  </si>
  <si>
    <t>(0210102190) 陽より会</t>
    <rPh sb="13" eb="14">
      <t>ヨウ</t>
    </rPh>
    <rPh sb="16" eb="17">
      <t>カイ</t>
    </rPh>
    <phoneticPr fontId="2"/>
  </si>
  <si>
    <t>(0210102257)くいーるジョナサン</t>
    <phoneticPr fontId="2"/>
  </si>
  <si>
    <t>(0210102281) ALIVE</t>
    <phoneticPr fontId="2"/>
  </si>
  <si>
    <t>(0210201562)N-STAGE</t>
    <phoneticPr fontId="2"/>
  </si>
  <si>
    <t>○</t>
    <phoneticPr fontId="2"/>
  </si>
  <si>
    <t>休止</t>
    <rPh sb="0" eb="2">
      <t>キュウシ</t>
    </rPh>
    <phoneticPr fontId="2"/>
  </si>
  <si>
    <t>(0210301016) 工房茶居花</t>
    <rPh sb="13" eb="15">
      <t>コウボウ</t>
    </rPh>
    <rPh sb="15" eb="16">
      <t>チャ</t>
    </rPh>
    <rPh sb="16" eb="17">
      <t>キョ</t>
    </rPh>
    <rPh sb="17" eb="18">
      <t>ハナ</t>
    </rPh>
    <phoneticPr fontId="2"/>
  </si>
  <si>
    <t>(0210301529)就労継続支援B型事業所サクラ</t>
    <rPh sb="12" eb="14">
      <t>シュウロウ</t>
    </rPh>
    <rPh sb="14" eb="16">
      <t>ケイゾク</t>
    </rPh>
    <rPh sb="16" eb="18">
      <t>シエン</t>
    </rPh>
    <rPh sb="19" eb="20">
      <t>ガタ</t>
    </rPh>
    <rPh sb="20" eb="23">
      <t>ジギョウショ</t>
    </rPh>
    <phoneticPr fontId="2"/>
  </si>
  <si>
    <t>(0210400180) 就労継続支援Ｂ型事業所プラス</t>
    <rPh sb="13" eb="19">
      <t>シュウロウケイゾクシエン</t>
    </rPh>
    <phoneticPr fontId="2"/>
  </si>
  <si>
    <t>○</t>
    <phoneticPr fontId="2"/>
  </si>
  <si>
    <t>(0210600573) ルミエール</t>
    <phoneticPr fontId="2"/>
  </si>
  <si>
    <t>(0210700134)就労サポートセンターはくちょう</t>
    <rPh sb="12" eb="14">
      <t>シュウロウ</t>
    </rPh>
    <phoneticPr fontId="2"/>
  </si>
  <si>
    <t>(0211200225) 三戸郡地域生活支援センター</t>
    <rPh sb="13" eb="16">
      <t>サンノヘグン</t>
    </rPh>
    <rPh sb="16" eb="18">
      <t>チイキ</t>
    </rPh>
    <rPh sb="18" eb="20">
      <t>セイカツ</t>
    </rPh>
    <rPh sb="20" eb="22">
      <t>シエン</t>
    </rPh>
    <phoneticPr fontId="2"/>
  </si>
  <si>
    <t>(0212000269)みなくる</t>
    <phoneticPr fontId="2"/>
  </si>
  <si>
    <t>(0212100184) ココア</t>
    <phoneticPr fontId="2"/>
  </si>
  <si>
    <t>(0210201562)N-STAGE</t>
    <phoneticPr fontId="2"/>
  </si>
  <si>
    <t>(0210201588)はたらき方研究所りんごの種</t>
    <phoneticPr fontId="2"/>
  </si>
  <si>
    <t>(0210201588)つながり芸術館バナナの樹</t>
    <phoneticPr fontId="2"/>
  </si>
  <si>
    <t>(0210600334) 吉エ門</t>
    <rPh sb="13" eb="14">
      <t>キチ</t>
    </rPh>
    <rPh sb="15" eb="16">
      <t>モン</t>
    </rPh>
    <phoneticPr fontId="2"/>
  </si>
  <si>
    <t>休止</t>
    <rPh sb="0" eb="2">
      <t>キュウシ</t>
    </rPh>
    <phoneticPr fontId="2"/>
  </si>
  <si>
    <t>未提出</t>
    <rPh sb="0" eb="3">
      <t>ミテイシュツ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</si>
</sst>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176" formatCode="#,##0_ "/>
    <numFmt numFmtId="177" formatCode="#,##0_);[Red]\(#,##0\)"/>
    <numFmt numFmtId="178" formatCode="#,##0.0_ "/>
    <numFmt numFmtId="179" formatCode="#,##0.0_);[Red]\(#,##0.0\)"/>
    <numFmt numFmtId="180"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
      <sz val="12"/>
      <color rgb="FFFF0000"/>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16">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1" xfId="0" applyFont="1" applyFill="1" applyBorder="1">
      <alignment vertical="center"/>
    </xf>
    <xf numFmtId="0" fontId="1" fillId="0" borderId="0" xfId="0" applyFont="1" applyAlignment="1">
      <alignment horizontal="center" vertical="center"/>
    </xf>
    <xf numFmtId="176" fontId="5" fillId="0" borderId="0" xfId="0" applyNumberFormat="1" applyFont="1" applyFill="1">
      <alignment vertical="center"/>
    </xf>
    <xf numFmtId="176" fontId="6" fillId="0" borderId="1" xfId="0" applyNumberFormat="1" applyFont="1" applyFill="1" applyBorder="1" applyAlignment="1">
      <alignment horizontal="center" vertical="center" shrinkToFit="1"/>
    </xf>
    <xf numFmtId="177" fontId="1" fillId="0" borderId="0" xfId="0" applyNumberFormat="1" applyFont="1" applyBorder="1" applyAlignment="1">
      <alignment horizontal="right" vertical="center"/>
    </xf>
    <xf numFmtId="179" fontId="4" fillId="0" borderId="1" xfId="2" applyNumberFormat="1" applyFont="1" applyFill="1" applyBorder="1" applyAlignment="1">
      <alignment horizontal="right" vertical="center"/>
    </xf>
    <xf numFmtId="0" fontId="7" fillId="0" borderId="0" xfId="0" applyFont="1" applyAlignment="1">
      <alignment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177" fontId="0" fillId="0" borderId="1" xfId="1" applyNumberFormat="1" applyFont="1" applyFill="1" applyBorder="1" applyAlignment="1" applyProtection="1">
      <alignment vertical="center"/>
    </xf>
    <xf numFmtId="180" fontId="0" fillId="0" borderId="1" xfId="1" applyNumberFormat="1" applyFont="1" applyFill="1" applyBorder="1" applyAlignment="1" applyProtection="1">
      <alignment horizontal="right" vertical="center"/>
    </xf>
    <xf numFmtId="177" fontId="4" fillId="0" borderId="1" xfId="2" applyNumberFormat="1" applyFont="1" applyFill="1" applyBorder="1" applyAlignment="1">
      <alignment vertical="center"/>
    </xf>
    <xf numFmtId="178" fontId="4" fillId="0" borderId="2" xfId="0" applyNumberFormat="1" applyFont="1" applyBorder="1" applyAlignment="1">
      <alignment horizontal="right" vertical="center"/>
    </xf>
    <xf numFmtId="177" fontId="1" fillId="0" borderId="0" xfId="0" applyNumberFormat="1" applyFont="1" applyAlignment="1">
      <alignment vertical="center"/>
    </xf>
    <xf numFmtId="0" fontId="1" fillId="0" borderId="1" xfId="0" applyFont="1" applyFill="1" applyBorder="1" applyAlignment="1">
      <alignment horizontal="center" vertical="center"/>
    </xf>
    <xf numFmtId="0" fontId="0" fillId="0" borderId="3" xfId="0" applyFill="1" applyBorder="1" applyAlignment="1">
      <alignment horizontal="center" vertical="center" shrinkToFit="1"/>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177" fontId="1" fillId="0" borderId="0" xfId="0" applyNumberFormat="1" applyFont="1" applyFill="1" applyBorder="1" applyAlignment="1">
      <alignment horizontal="right" vertical="center"/>
    </xf>
    <xf numFmtId="0" fontId="1" fillId="0" borderId="1" xfId="0" applyFont="1" applyFill="1" applyBorder="1" applyAlignment="1">
      <alignment horizontal="left" vertical="center" wrapText="1" shrinkToFit="1"/>
    </xf>
    <xf numFmtId="0" fontId="0" fillId="4" borderId="4" xfId="0" applyFill="1" applyBorder="1" applyAlignment="1">
      <alignment vertical="center" shrinkToFit="1"/>
    </xf>
    <xf numFmtId="177" fontId="0" fillId="0" borderId="0" xfId="0" applyNumberFormat="1" applyFont="1" applyFill="1" applyBorder="1" applyAlignment="1">
      <alignment horizontal="right" vertical="center"/>
    </xf>
    <xf numFmtId="0" fontId="0" fillId="0" borderId="3" xfId="0" applyFont="1" applyFill="1" applyBorder="1" applyAlignment="1">
      <alignment horizontal="center" vertical="center" shrinkToFit="1"/>
    </xf>
    <xf numFmtId="179" fontId="0" fillId="0" borderId="3" xfId="0" applyNumberFormat="1" applyFont="1" applyFill="1" applyBorder="1" applyAlignment="1">
      <alignment vertical="center"/>
    </xf>
    <xf numFmtId="0" fontId="0" fillId="0" borderId="0" xfId="0" applyFont="1" applyFill="1">
      <alignment vertical="center"/>
    </xf>
    <xf numFmtId="0" fontId="0" fillId="0" borderId="5" xfId="0" applyFont="1" applyFill="1" applyBorder="1" applyAlignment="1">
      <alignment horizontal="center" vertical="center" shrinkToFit="1"/>
    </xf>
    <xf numFmtId="179" fontId="0" fillId="0" borderId="5" xfId="0" applyNumberFormat="1" applyFont="1" applyFill="1" applyBorder="1" applyAlignment="1">
      <alignment vertical="center"/>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shrinkToFit="1"/>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Border="1" applyAlignment="1">
      <alignment horizontal="left" vertical="center" shrinkToFit="1"/>
    </xf>
    <xf numFmtId="0" fontId="8" fillId="0" borderId="1" xfId="0" applyFont="1" applyFill="1" applyBorder="1" applyAlignment="1">
      <alignment vertical="center" wrapText="1"/>
    </xf>
    <xf numFmtId="0" fontId="8" fillId="0" borderId="1" xfId="0" applyFont="1" applyFill="1" applyBorder="1" applyAlignment="1">
      <alignment vertical="center" wrapText="1" shrinkToFit="1"/>
    </xf>
    <xf numFmtId="49" fontId="8" fillId="0" borderId="1" xfId="0" applyNumberFormat="1" applyFont="1" applyFill="1" applyBorder="1" applyAlignment="1">
      <alignment vertical="center" wrapText="1" shrinkToFit="1"/>
    </xf>
    <xf numFmtId="177" fontId="1" fillId="0" borderId="6" xfId="0" applyNumberFormat="1" applyFont="1" applyFill="1" applyBorder="1" applyAlignment="1">
      <alignment horizontal="center" vertical="center" shrinkToFit="1"/>
    </xf>
    <xf numFmtId="177" fontId="1" fillId="0" borderId="7" xfId="0" applyNumberFormat="1" applyFont="1" applyFill="1" applyBorder="1" applyAlignment="1">
      <alignment horizontal="center" vertical="center" shrinkToFit="1"/>
    </xf>
    <xf numFmtId="177" fontId="0" fillId="0" borderId="7" xfId="0" applyNumberFormat="1" applyFont="1" applyFill="1" applyBorder="1" applyAlignment="1">
      <alignment horizontal="center" vertical="center" shrinkToFit="1"/>
    </xf>
    <xf numFmtId="0" fontId="8" fillId="0" borderId="7" xfId="0" applyFont="1" applyFill="1" applyBorder="1" applyAlignment="1">
      <alignment vertical="center" shrinkToFit="1"/>
    </xf>
    <xf numFmtId="177" fontId="0" fillId="0" borderId="6" xfId="0" applyNumberFormat="1" applyFont="1" applyFill="1" applyBorder="1" applyAlignment="1">
      <alignment horizontal="center" vertical="center" shrinkToFit="1"/>
    </xf>
    <xf numFmtId="177" fontId="1" fillId="0" borderId="8" xfId="0" applyNumberFormat="1" applyFont="1" applyFill="1" applyBorder="1" applyAlignment="1">
      <alignment horizontal="center" vertical="center" shrinkToFit="1"/>
    </xf>
    <xf numFmtId="177" fontId="1" fillId="0" borderId="9" xfId="0" applyNumberFormat="1" applyFont="1" applyFill="1" applyBorder="1" applyAlignment="1">
      <alignment horizontal="center" vertical="center" shrinkToFit="1"/>
    </xf>
    <xf numFmtId="177" fontId="1" fillId="0" borderId="10" xfId="0" applyNumberFormat="1" applyFont="1" applyFill="1" applyBorder="1" applyAlignment="1">
      <alignment vertical="center"/>
    </xf>
    <xf numFmtId="177" fontId="1" fillId="0" borderId="6" xfId="0" applyNumberFormat="1" applyFont="1" applyFill="1" applyBorder="1" applyAlignment="1">
      <alignment vertical="center"/>
    </xf>
    <xf numFmtId="177" fontId="1" fillId="0" borderId="7" xfId="0" applyNumberFormat="1" applyFont="1" applyFill="1" applyBorder="1" applyAlignment="1">
      <alignment vertical="center"/>
    </xf>
    <xf numFmtId="179" fontId="1" fillId="0" borderId="11" xfId="0" applyNumberFormat="1" applyFont="1" applyFill="1" applyBorder="1" applyAlignment="1">
      <alignment vertical="center"/>
    </xf>
    <xf numFmtId="177" fontId="0" fillId="0" borderId="6" xfId="0" applyNumberFormat="1" applyFont="1" applyFill="1" applyBorder="1" applyAlignment="1">
      <alignment vertical="center"/>
    </xf>
    <xf numFmtId="177" fontId="0" fillId="0" borderId="7" xfId="0" applyNumberFormat="1" applyFont="1" applyFill="1" applyBorder="1" applyAlignment="1">
      <alignment vertical="center"/>
    </xf>
    <xf numFmtId="179" fontId="0" fillId="0" borderId="11" xfId="0" applyNumberFormat="1" applyFont="1" applyFill="1" applyBorder="1" applyAlignment="1">
      <alignment vertical="center"/>
    </xf>
    <xf numFmtId="177" fontId="1" fillId="0" borderId="12" xfId="0" applyNumberFormat="1" applyFont="1" applyFill="1" applyBorder="1" applyAlignment="1">
      <alignment vertical="center"/>
    </xf>
    <xf numFmtId="177" fontId="0" fillId="4" borderId="13" xfId="0" applyNumberFormat="1" applyFill="1" applyBorder="1" applyAlignment="1">
      <alignment horizontal="center" vertical="center" shrinkToFit="1"/>
    </xf>
    <xf numFmtId="177" fontId="0" fillId="5" borderId="14" xfId="0" applyNumberFormat="1" applyFont="1" applyFill="1" applyBorder="1" applyAlignment="1">
      <alignment horizontal="center" vertical="center" shrinkToFit="1"/>
    </xf>
    <xf numFmtId="177" fontId="0" fillId="5" borderId="15" xfId="0" applyNumberFormat="1" applyFont="1" applyFill="1" applyBorder="1" applyAlignment="1">
      <alignment horizontal="center" vertical="center" shrinkToFit="1"/>
    </xf>
    <xf numFmtId="0" fontId="0" fillId="5" borderId="16" xfId="0" applyFont="1" applyFill="1" applyBorder="1" applyAlignment="1">
      <alignment horizontal="center" vertical="center" shrinkToFit="1"/>
    </xf>
    <xf numFmtId="177" fontId="0" fillId="6" borderId="17" xfId="0" applyNumberFormat="1" applyFont="1" applyFill="1" applyBorder="1" applyAlignment="1">
      <alignment horizontal="center" vertical="center" shrinkToFit="1"/>
    </xf>
    <xf numFmtId="177" fontId="0" fillId="6" borderId="15" xfId="0" applyNumberFormat="1" applyFont="1" applyFill="1" applyBorder="1" applyAlignment="1">
      <alignment horizontal="center" vertical="center" shrinkToFit="1"/>
    </xf>
    <xf numFmtId="0" fontId="0" fillId="6" borderId="16" xfId="0" applyFont="1" applyFill="1" applyBorder="1" applyAlignment="1">
      <alignment horizontal="center" vertical="center" shrinkToFit="1"/>
    </xf>
    <xf numFmtId="177" fontId="1" fillId="0" borderId="18" xfId="0" applyNumberFormat="1" applyFont="1" applyFill="1" applyBorder="1" applyAlignment="1">
      <alignment vertical="center"/>
    </xf>
    <xf numFmtId="177" fontId="1" fillId="0" borderId="19" xfId="0" applyNumberFormat="1" applyFont="1" applyFill="1" applyBorder="1" applyAlignment="1">
      <alignment vertical="center"/>
    </xf>
    <xf numFmtId="177" fontId="1" fillId="0" borderId="20" xfId="0" applyNumberFormat="1" applyFont="1" applyFill="1" applyBorder="1" applyAlignment="1">
      <alignment vertical="center"/>
    </xf>
    <xf numFmtId="177" fontId="0" fillId="0" borderId="19" xfId="0" applyNumberFormat="1" applyFont="1" applyFill="1" applyBorder="1" applyAlignment="1">
      <alignment vertical="center"/>
    </xf>
    <xf numFmtId="177" fontId="1" fillId="0" borderId="19" xfId="0" applyNumberFormat="1" applyFont="1" applyFill="1" applyBorder="1" applyAlignment="1">
      <alignment horizontal="center" vertical="center" shrinkToFit="1"/>
    </xf>
    <xf numFmtId="177" fontId="1" fillId="0" borderId="20" xfId="0" applyNumberFormat="1" applyFont="1" applyFill="1" applyBorder="1" applyAlignment="1">
      <alignment horizontal="center" vertical="center" shrinkToFit="1"/>
    </xf>
    <xf numFmtId="177" fontId="1" fillId="0" borderId="21" xfId="0" applyNumberFormat="1" applyFont="1" applyFill="1" applyBorder="1" applyAlignment="1">
      <alignment vertical="center"/>
    </xf>
    <xf numFmtId="177" fontId="1" fillId="0" borderId="22" xfId="0" applyNumberFormat="1" applyFont="1" applyFill="1" applyBorder="1" applyAlignment="1">
      <alignment vertical="center"/>
    </xf>
    <xf numFmtId="177" fontId="0" fillId="0" borderId="21" xfId="0" applyNumberFormat="1" applyFont="1" applyFill="1" applyBorder="1" applyAlignment="1">
      <alignment vertical="center"/>
    </xf>
    <xf numFmtId="177" fontId="0" fillId="0" borderId="22" xfId="0" applyNumberFormat="1" applyFont="1" applyFill="1" applyBorder="1" applyAlignment="1">
      <alignment vertical="center"/>
    </xf>
    <xf numFmtId="179" fontId="0" fillId="0" borderId="23" xfId="0" applyNumberFormat="1" applyFont="1" applyFill="1" applyBorder="1" applyAlignment="1">
      <alignment vertical="center"/>
    </xf>
    <xf numFmtId="177" fontId="1" fillId="0" borderId="24" xfId="0" applyNumberFormat="1" applyFont="1" applyFill="1" applyBorder="1" applyAlignment="1">
      <alignment horizontal="center" vertical="center" shrinkToFit="1"/>
    </xf>
    <xf numFmtId="177" fontId="1" fillId="0" borderId="25" xfId="0" applyNumberFormat="1" applyFont="1" applyFill="1" applyBorder="1" applyAlignment="1">
      <alignment horizontal="center" vertical="center" shrinkToFit="1"/>
    </xf>
    <xf numFmtId="177" fontId="0" fillId="0" borderId="25" xfId="0" applyNumberFormat="1" applyFont="1" applyFill="1" applyBorder="1" applyAlignment="1">
      <alignment horizontal="center" vertical="center" shrinkToFit="1"/>
    </xf>
    <xf numFmtId="177" fontId="1" fillId="0" borderId="26" xfId="0" applyNumberFormat="1" applyFont="1" applyFill="1" applyBorder="1" applyAlignment="1">
      <alignment horizontal="center" vertical="center" shrinkToFit="1"/>
    </xf>
    <xf numFmtId="0" fontId="0" fillId="6" borderId="13" xfId="0" applyFont="1" applyFill="1" applyBorder="1" applyAlignment="1">
      <alignment horizontal="center" vertical="center" shrinkToFit="1"/>
    </xf>
    <xf numFmtId="42" fontId="10" fillId="0" borderId="19" xfId="0" applyNumberFormat="1" applyFont="1" applyFill="1" applyBorder="1" applyAlignment="1">
      <alignment horizontal="center" vertical="center" wrapText="1" shrinkToFit="1"/>
    </xf>
    <xf numFmtId="42" fontId="10" fillId="0" borderId="20" xfId="0" applyNumberFormat="1" applyFont="1" applyFill="1" applyBorder="1" applyAlignment="1">
      <alignment horizontal="center" vertical="center" wrapText="1" shrinkToFit="1"/>
    </xf>
    <xf numFmtId="42" fontId="10" fillId="0" borderId="6" xfId="0" applyNumberFormat="1" applyFont="1" applyFill="1" applyBorder="1" applyAlignment="1">
      <alignment horizontal="center" vertical="center" wrapText="1" shrinkToFit="1"/>
    </xf>
    <xf numFmtId="42" fontId="10" fillId="0" borderId="7" xfId="0" applyNumberFormat="1" applyFont="1" applyFill="1" applyBorder="1" applyAlignment="1">
      <alignment horizontal="center" vertical="center" wrapText="1" shrinkToFit="1"/>
    </xf>
    <xf numFmtId="42" fontId="10" fillId="0" borderId="21" xfId="0" applyNumberFormat="1" applyFont="1" applyFill="1" applyBorder="1" applyAlignment="1">
      <alignment horizontal="center" vertical="center" wrapText="1" shrinkToFit="1"/>
    </xf>
    <xf numFmtId="42" fontId="10" fillId="0" borderId="22" xfId="0" applyNumberFormat="1" applyFont="1" applyFill="1" applyBorder="1" applyAlignment="1">
      <alignment horizontal="center" vertical="center" wrapText="1" shrinkToFit="1"/>
    </xf>
    <xf numFmtId="0" fontId="0" fillId="0" borderId="0" xfId="0" applyNumberFormat="1" applyFont="1" applyFill="1" applyBorder="1" applyAlignment="1">
      <alignment horizontal="right" vertical="center"/>
    </xf>
    <xf numFmtId="0" fontId="1" fillId="0" borderId="1"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0" xfId="0" applyNumberFormat="1" applyFont="1" applyBorder="1" applyAlignment="1">
      <alignment horizontal="right" vertical="center"/>
    </xf>
    <xf numFmtId="0" fontId="1" fillId="0" borderId="0" xfId="0" applyFont="1" applyFill="1" applyAlignment="1">
      <alignment horizontal="right" vertical="center"/>
    </xf>
    <xf numFmtId="0" fontId="1" fillId="0" borderId="0" xfId="0" applyFont="1" applyFill="1" applyAlignment="1">
      <alignment horizontal="right" vertical="center" shrinkToFit="1"/>
    </xf>
    <xf numFmtId="177" fontId="1" fillId="0" borderId="20" xfId="0" applyNumberFormat="1" applyFont="1" applyFill="1" applyBorder="1" applyAlignment="1">
      <alignment vertical="center" shrinkToFit="1"/>
    </xf>
    <xf numFmtId="177" fontId="1" fillId="0" borderId="7" xfId="0" applyNumberFormat="1" applyFont="1" applyFill="1" applyBorder="1" applyAlignment="1">
      <alignment vertical="center" shrinkToFit="1"/>
    </xf>
    <xf numFmtId="177" fontId="0" fillId="0" borderId="7" xfId="0" applyNumberFormat="1" applyFont="1" applyFill="1" applyBorder="1" applyAlignment="1">
      <alignment vertical="center" shrinkToFit="1"/>
    </xf>
    <xf numFmtId="177" fontId="1" fillId="0" borderId="9" xfId="0" applyNumberFormat="1" applyFont="1" applyFill="1" applyBorder="1" applyAlignment="1">
      <alignment vertical="center" shrinkToFit="1"/>
    </xf>
    <xf numFmtId="38" fontId="10" fillId="0" borderId="19" xfId="2" applyFont="1" applyFill="1" applyBorder="1" applyAlignment="1">
      <alignment vertical="center" wrapText="1"/>
    </xf>
    <xf numFmtId="38" fontId="10" fillId="0" borderId="20" xfId="2" applyFont="1" applyFill="1" applyBorder="1" applyAlignment="1">
      <alignment vertical="center" wrapText="1"/>
    </xf>
    <xf numFmtId="38" fontId="10" fillId="0" borderId="6" xfId="2" applyFont="1" applyFill="1" applyBorder="1" applyAlignment="1">
      <alignment vertical="center" wrapText="1" shrinkToFit="1"/>
    </xf>
    <xf numFmtId="38" fontId="10" fillId="0" borderId="7" xfId="2" applyFont="1" applyFill="1" applyBorder="1" applyAlignment="1">
      <alignment vertical="center" wrapText="1" shrinkToFit="1"/>
    </xf>
    <xf numFmtId="38" fontId="10" fillId="0" borderId="6" xfId="2" applyFont="1" applyFill="1" applyBorder="1" applyAlignment="1">
      <alignment vertical="center" wrapText="1"/>
    </xf>
    <xf numFmtId="38" fontId="10" fillId="0" borderId="7" xfId="2" applyFont="1" applyFill="1" applyBorder="1" applyAlignment="1">
      <alignment vertical="center" wrapText="1"/>
    </xf>
    <xf numFmtId="38" fontId="10" fillId="0" borderId="6" xfId="2" applyFont="1" applyFill="1" applyBorder="1" applyAlignment="1">
      <alignment horizontal="right" vertical="center" wrapText="1"/>
    </xf>
    <xf numFmtId="38" fontId="10" fillId="0" borderId="7" xfId="2" applyFont="1" applyFill="1" applyBorder="1" applyAlignment="1">
      <alignment horizontal="right" vertical="center" wrapText="1"/>
    </xf>
    <xf numFmtId="38" fontId="10" fillId="0" borderId="6" xfId="2" applyFont="1" applyFill="1" applyBorder="1" applyAlignment="1">
      <alignment horizontal="center" vertical="center" wrapText="1" shrinkToFit="1"/>
    </xf>
    <xf numFmtId="38" fontId="10" fillId="0" borderId="21" xfId="2" applyFont="1" applyFill="1" applyBorder="1" applyAlignment="1">
      <alignment vertical="center" wrapText="1"/>
    </xf>
    <xf numFmtId="38" fontId="10" fillId="0" borderId="22" xfId="2" applyFont="1" applyFill="1" applyBorder="1" applyAlignment="1">
      <alignment vertical="center" wrapText="1"/>
    </xf>
    <xf numFmtId="0" fontId="8" fillId="8" borderId="1" xfId="0" applyFont="1" applyFill="1" applyBorder="1" applyAlignment="1">
      <alignment horizontal="left" vertical="center" wrapText="1" shrinkToFit="1"/>
    </xf>
    <xf numFmtId="177" fontId="1" fillId="0" borderId="41" xfId="0" applyNumberFormat="1" applyFont="1" applyFill="1" applyBorder="1" applyAlignment="1">
      <alignment vertical="center"/>
    </xf>
    <xf numFmtId="177" fontId="1" fillId="0" borderId="42" xfId="0" applyNumberFormat="1" applyFont="1" applyFill="1" applyBorder="1" applyAlignment="1">
      <alignment vertical="center"/>
    </xf>
    <xf numFmtId="177" fontId="1" fillId="0" borderId="43" xfId="0" applyNumberFormat="1" applyFont="1" applyFill="1" applyBorder="1" applyAlignment="1">
      <alignment vertical="center"/>
    </xf>
    <xf numFmtId="179" fontId="0" fillId="0" borderId="44" xfId="0" applyNumberFormat="1" applyFont="1" applyFill="1" applyBorder="1" applyAlignment="1">
      <alignment vertical="center"/>
    </xf>
    <xf numFmtId="177" fontId="0" fillId="0" borderId="42" xfId="0" applyNumberFormat="1" applyFont="1" applyFill="1" applyBorder="1" applyAlignment="1">
      <alignment vertical="center"/>
    </xf>
    <xf numFmtId="42" fontId="10" fillId="0" borderId="18" xfId="0" applyNumberFormat="1" applyFont="1" applyFill="1" applyBorder="1" applyAlignment="1">
      <alignment horizontal="center" vertical="center" wrapText="1" shrinkToFit="1"/>
    </xf>
    <xf numFmtId="42" fontId="10" fillId="0" borderId="10" xfId="0" applyNumberFormat="1" applyFont="1" applyFill="1" applyBorder="1" applyAlignment="1">
      <alignment horizontal="center" vertical="center" wrapText="1" shrinkToFit="1"/>
    </xf>
    <xf numFmtId="42" fontId="10" fillId="0" borderId="51" xfId="0" applyNumberFormat="1" applyFont="1" applyFill="1" applyBorder="1" applyAlignment="1">
      <alignment horizontal="center" vertical="center" wrapText="1" shrinkToFit="1"/>
    </xf>
    <xf numFmtId="42" fontId="10" fillId="0" borderId="52" xfId="0" applyNumberFormat="1" applyFont="1" applyFill="1" applyBorder="1" applyAlignment="1">
      <alignment horizontal="center" vertical="center" wrapText="1" shrinkToFit="1"/>
    </xf>
    <xf numFmtId="42" fontId="10" fillId="0" borderId="11" xfId="0" applyNumberFormat="1" applyFont="1" applyFill="1" applyBorder="1" applyAlignment="1">
      <alignment horizontal="center" vertical="center" wrapText="1" shrinkToFit="1"/>
    </xf>
    <xf numFmtId="42" fontId="10" fillId="0" borderId="23" xfId="0" applyNumberFormat="1" applyFont="1" applyFill="1" applyBorder="1" applyAlignment="1">
      <alignment horizontal="center" vertical="center" wrapText="1" shrinkToFit="1"/>
    </xf>
    <xf numFmtId="38" fontId="10" fillId="0" borderId="10" xfId="2" applyFont="1" applyFill="1" applyBorder="1" applyAlignment="1">
      <alignment vertical="center" wrapText="1"/>
    </xf>
    <xf numFmtId="38" fontId="10" fillId="0" borderId="10" xfId="2" applyFont="1" applyFill="1" applyBorder="1" applyAlignment="1">
      <alignment vertical="center" wrapText="1" shrinkToFit="1"/>
    </xf>
    <xf numFmtId="38" fontId="10" fillId="0" borderId="51" xfId="2" applyFont="1" applyFill="1" applyBorder="1" applyAlignment="1">
      <alignment vertical="center" wrapText="1"/>
    </xf>
    <xf numFmtId="38" fontId="10" fillId="0" borderId="11" xfId="2" applyFont="1" applyFill="1" applyBorder="1" applyAlignment="1">
      <alignment vertical="center" wrapText="1"/>
    </xf>
    <xf numFmtId="38" fontId="10" fillId="0" borderId="11" xfId="2" applyFont="1" applyFill="1" applyBorder="1" applyAlignment="1">
      <alignment vertical="center" wrapText="1" shrinkToFit="1"/>
    </xf>
    <xf numFmtId="38" fontId="10" fillId="0" borderId="23" xfId="2" applyFont="1" applyFill="1" applyBorder="1" applyAlignment="1">
      <alignment vertical="center" wrapText="1"/>
    </xf>
    <xf numFmtId="38" fontId="10" fillId="0" borderId="18" xfId="2" applyFont="1" applyFill="1" applyBorder="1" applyAlignment="1">
      <alignment vertical="center" wrapText="1"/>
    </xf>
    <xf numFmtId="38" fontId="10" fillId="0" borderId="10" xfId="2" applyFont="1" applyFill="1" applyBorder="1" applyAlignment="1">
      <alignment horizontal="right" vertical="center" wrapText="1"/>
    </xf>
    <xf numFmtId="38" fontId="10" fillId="0" borderId="52" xfId="2" applyFont="1" applyFill="1" applyBorder="1" applyAlignment="1">
      <alignment vertical="center" wrapText="1"/>
    </xf>
    <xf numFmtId="38" fontId="10" fillId="0" borderId="11" xfId="2" applyFont="1" applyFill="1" applyBorder="1" applyAlignment="1">
      <alignment horizontal="right" vertical="center" wrapText="1"/>
    </xf>
    <xf numFmtId="177" fontId="1" fillId="0" borderId="53" xfId="0" applyNumberFormat="1" applyFont="1" applyFill="1" applyBorder="1" applyAlignment="1">
      <alignment vertical="center"/>
    </xf>
    <xf numFmtId="179" fontId="0" fillId="0" borderId="55" xfId="0" applyNumberFormat="1" applyFont="1" applyFill="1" applyBorder="1" applyAlignment="1">
      <alignment vertical="center"/>
    </xf>
    <xf numFmtId="0" fontId="0" fillId="5" borderId="54" xfId="0" applyFont="1" applyFill="1" applyBorder="1" applyAlignment="1">
      <alignment horizontal="center" vertical="center" shrinkToFit="1"/>
    </xf>
    <xf numFmtId="0" fontId="0" fillId="6" borderId="56" xfId="0" applyFont="1" applyFill="1" applyBorder="1" applyAlignment="1">
      <alignment horizontal="center" vertical="center" shrinkToFit="1"/>
    </xf>
    <xf numFmtId="177" fontId="1" fillId="0" borderId="42" xfId="0" applyNumberFormat="1" applyFont="1" applyFill="1" applyBorder="1" applyAlignment="1">
      <alignment horizontal="center" vertical="center" shrinkToFit="1"/>
    </xf>
    <xf numFmtId="177" fontId="1" fillId="0" borderId="43" xfId="0" applyNumberFormat="1" applyFont="1" applyFill="1" applyBorder="1" applyAlignment="1">
      <alignment horizontal="center" vertical="center" shrinkToFit="1"/>
    </xf>
    <xf numFmtId="177" fontId="1" fillId="0" borderId="43" xfId="0" applyNumberFormat="1" applyFont="1" applyFill="1" applyBorder="1" applyAlignment="1">
      <alignment vertical="center" shrinkToFit="1"/>
    </xf>
    <xf numFmtId="42" fontId="10" fillId="0" borderId="42" xfId="0" applyNumberFormat="1" applyFont="1" applyFill="1" applyBorder="1" applyAlignment="1">
      <alignment horizontal="center" vertical="center" wrapText="1" shrinkToFit="1"/>
    </xf>
    <xf numFmtId="42" fontId="10" fillId="0" borderId="43" xfId="0" applyNumberFormat="1" applyFont="1" applyFill="1" applyBorder="1" applyAlignment="1">
      <alignment horizontal="center" vertical="center" wrapText="1" shrinkToFit="1"/>
    </xf>
    <xf numFmtId="42" fontId="10" fillId="0" borderId="41" xfId="0" applyNumberFormat="1" applyFont="1" applyFill="1" applyBorder="1" applyAlignment="1">
      <alignment horizontal="center" vertical="center" wrapText="1" shrinkToFit="1"/>
    </xf>
    <xf numFmtId="42" fontId="10" fillId="0" borderId="44" xfId="0" applyNumberFormat="1" applyFont="1" applyFill="1" applyBorder="1" applyAlignment="1">
      <alignment horizontal="center" vertical="center" wrapText="1" shrinkToFit="1"/>
    </xf>
    <xf numFmtId="177" fontId="0" fillId="0" borderId="43" xfId="0" applyNumberFormat="1" applyFont="1" applyFill="1" applyBorder="1" applyAlignment="1">
      <alignment vertical="center"/>
    </xf>
    <xf numFmtId="177" fontId="0" fillId="0" borderId="43" xfId="0" applyNumberFormat="1" applyFont="1" applyFill="1" applyBorder="1" applyAlignment="1">
      <alignment vertical="center" shrinkToFit="1"/>
    </xf>
    <xf numFmtId="0" fontId="0" fillId="0" borderId="7" xfId="0" applyFont="1" applyFill="1" applyBorder="1" applyAlignment="1">
      <alignment vertical="center" shrinkToFit="1"/>
    </xf>
    <xf numFmtId="179" fontId="1" fillId="0" borderId="44" xfId="0" applyNumberFormat="1" applyFont="1" applyFill="1" applyBorder="1" applyAlignment="1">
      <alignment vertical="center"/>
    </xf>
    <xf numFmtId="177" fontId="0" fillId="0" borderId="57" xfId="0" applyNumberFormat="1" applyFont="1" applyFill="1" applyBorder="1" applyAlignment="1">
      <alignment horizontal="center" vertical="center" shrinkToFit="1"/>
    </xf>
    <xf numFmtId="38" fontId="10" fillId="0" borderId="42" xfId="2" applyFont="1" applyFill="1" applyBorder="1" applyAlignment="1">
      <alignment vertical="center" wrapText="1" shrinkToFit="1"/>
    </xf>
    <xf numFmtId="38" fontId="10" fillId="0" borderId="43" xfId="2" applyFont="1" applyFill="1" applyBorder="1" applyAlignment="1">
      <alignment vertical="center" wrapText="1" shrinkToFit="1"/>
    </xf>
    <xf numFmtId="38" fontId="10" fillId="0" borderId="41" xfId="2" applyFont="1" applyFill="1" applyBorder="1" applyAlignment="1">
      <alignment vertical="center" wrapText="1" shrinkToFit="1"/>
    </xf>
    <xf numFmtId="38" fontId="10" fillId="0" borderId="44" xfId="2" applyFont="1" applyFill="1" applyBorder="1" applyAlignment="1">
      <alignment vertical="center" wrapText="1" shrinkToFit="1"/>
    </xf>
    <xf numFmtId="179" fontId="11" fillId="0" borderId="1" xfId="2" applyNumberFormat="1" applyFont="1" applyFill="1" applyBorder="1" applyAlignment="1">
      <alignment horizontal="right" vertical="center"/>
    </xf>
    <xf numFmtId="178" fontId="11" fillId="0" borderId="2" xfId="0" applyNumberFormat="1" applyFont="1" applyBorder="1" applyAlignment="1">
      <alignment horizontal="right" vertical="center"/>
    </xf>
    <xf numFmtId="176" fontId="6" fillId="3" borderId="15" xfId="0" applyNumberFormat="1" applyFont="1" applyFill="1" applyBorder="1" applyAlignment="1">
      <alignment horizontal="center" vertical="center" wrapText="1"/>
    </xf>
    <xf numFmtId="0" fontId="0" fillId="0" borderId="2" xfId="0" applyBorder="1" applyAlignment="1">
      <alignment vertical="center"/>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176" fontId="6" fillId="2" borderId="15" xfId="0" applyNumberFormat="1" applyFont="1" applyFill="1" applyBorder="1" applyAlignment="1">
      <alignment horizontal="center" vertical="center" wrapText="1" shrinkToFit="1"/>
    </xf>
    <xf numFmtId="0" fontId="0" fillId="2" borderId="2" xfId="0" applyFill="1" applyBorder="1" applyAlignment="1">
      <alignment horizontal="center" vertical="center"/>
    </xf>
    <xf numFmtId="0" fontId="0" fillId="3" borderId="13"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4"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176" fontId="6" fillId="2" borderId="13" xfId="0" applyNumberFormat="1" applyFont="1" applyFill="1" applyBorder="1" applyAlignment="1">
      <alignment horizontal="center" vertical="center" wrapText="1" shrinkToFit="1"/>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29" xfId="0" applyFill="1" applyBorder="1" applyAlignment="1">
      <alignment horizontal="center" vertical="center"/>
    </xf>
    <xf numFmtId="176" fontId="6" fillId="0" borderId="15" xfId="0" applyNumberFormat="1"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2" xfId="0" applyBorder="1" applyAlignment="1">
      <alignment horizontal="center" vertical="center" wrapText="1" shrinkToFit="1"/>
    </xf>
    <xf numFmtId="176" fontId="5" fillId="0" borderId="0" xfId="0" applyNumberFormat="1" applyFont="1" applyFill="1" applyAlignment="1">
      <alignment horizontal="left" vertical="center"/>
    </xf>
    <xf numFmtId="177" fontId="0" fillId="7" borderId="36" xfId="0" applyNumberFormat="1" applyFont="1" applyFill="1" applyBorder="1" applyAlignment="1">
      <alignment horizontal="center" vertical="center" wrapText="1" shrinkToFit="1"/>
    </xf>
    <xf numFmtId="177" fontId="1" fillId="7" borderId="3" xfId="0" applyNumberFormat="1" applyFont="1" applyFill="1" applyBorder="1" applyAlignment="1">
      <alignment horizontal="center" vertical="center" shrinkToFit="1"/>
    </xf>
    <xf numFmtId="0" fontId="0" fillId="7" borderId="37" xfId="0" applyFill="1" applyBorder="1" applyAlignment="1">
      <alignment horizontal="center" vertical="center" shrinkToFit="1"/>
    </xf>
    <xf numFmtId="177" fontId="0" fillId="7" borderId="38" xfId="0" applyNumberFormat="1" applyFont="1" applyFill="1" applyBorder="1" applyAlignment="1">
      <alignment horizontal="center" vertical="center" wrapText="1" shrinkToFit="1"/>
    </xf>
    <xf numFmtId="177" fontId="1" fillId="7" borderId="39" xfId="0" applyNumberFormat="1" applyFont="1" applyFill="1" applyBorder="1" applyAlignment="1">
      <alignment horizontal="center" vertical="center" shrinkToFit="1"/>
    </xf>
    <xf numFmtId="0" fontId="0" fillId="7" borderId="40" xfId="0" applyFill="1" applyBorder="1" applyAlignment="1">
      <alignment horizontal="center" vertical="center" shrinkToFit="1"/>
    </xf>
    <xf numFmtId="177" fontId="0" fillId="7" borderId="30" xfId="0" applyNumberFormat="1" applyFont="1" applyFill="1" applyBorder="1" applyAlignment="1">
      <alignment horizontal="center" vertical="center" wrapText="1" shrinkToFit="1"/>
    </xf>
    <xf numFmtId="177" fontId="1" fillId="7" borderId="31" xfId="0" applyNumberFormat="1" applyFont="1" applyFill="1" applyBorder="1" applyAlignment="1">
      <alignment horizontal="center" vertical="center" shrinkToFit="1"/>
    </xf>
    <xf numFmtId="0" fontId="0" fillId="7" borderId="32" xfId="0" applyFill="1" applyBorder="1" applyAlignment="1">
      <alignment horizontal="center" vertical="center" shrinkToFit="1"/>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vertical="center"/>
    </xf>
    <xf numFmtId="0" fontId="0" fillId="4" borderId="1" xfId="0" applyFill="1" applyBorder="1" applyAlignment="1">
      <alignment horizontal="center" vertical="center" shrinkToFit="1"/>
    </xf>
    <xf numFmtId="0" fontId="0" fillId="4" borderId="1" xfId="0" applyFill="1" applyBorder="1" applyAlignment="1">
      <alignment vertical="center"/>
    </xf>
    <xf numFmtId="0" fontId="1" fillId="4" borderId="1" xfId="0" applyFont="1" applyFill="1" applyBorder="1" applyAlignment="1">
      <alignment horizontal="center" vertical="center" shrinkToFit="1"/>
    </xf>
    <xf numFmtId="177" fontId="0" fillId="4" borderId="15" xfId="0" applyNumberFormat="1" applyFont="1" applyFill="1" applyBorder="1" applyAlignment="1">
      <alignment horizontal="center" vertical="center"/>
    </xf>
    <xf numFmtId="177" fontId="1" fillId="4" borderId="3" xfId="0" applyNumberFormat="1" applyFont="1" applyFill="1" applyBorder="1" applyAlignment="1">
      <alignment horizontal="center" vertical="center"/>
    </xf>
    <xf numFmtId="0" fontId="0" fillId="4" borderId="3" xfId="0" applyFill="1" applyBorder="1" applyAlignment="1">
      <alignment horizontal="center" vertical="center"/>
    </xf>
    <xf numFmtId="0" fontId="0" fillId="5" borderId="33" xfId="0" applyFill="1" applyBorder="1" applyAlignment="1">
      <alignment horizontal="center" vertical="center" shrinkToFit="1"/>
    </xf>
    <xf numFmtId="0" fontId="0" fillId="5" borderId="34" xfId="0" applyFont="1" applyFill="1" applyBorder="1" applyAlignment="1">
      <alignment horizontal="center" vertical="center" shrinkToFit="1"/>
    </xf>
    <xf numFmtId="0" fontId="0" fillId="5" borderId="35" xfId="0" applyFont="1" applyFill="1" applyBorder="1" applyAlignment="1">
      <alignment horizontal="center" vertical="center" shrinkToFit="1"/>
    </xf>
    <xf numFmtId="0" fontId="0" fillId="6" borderId="34" xfId="0" applyFont="1" applyFill="1" applyBorder="1" applyAlignment="1">
      <alignment horizontal="center" vertical="center" shrinkToFit="1"/>
    </xf>
    <xf numFmtId="0" fontId="0" fillId="6" borderId="35"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9" fillId="4" borderId="27"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1" fillId="4" borderId="15" xfId="0" applyNumberFormat="1" applyFont="1" applyFill="1" applyBorder="1" applyAlignment="1">
      <alignment horizontal="center" vertical="center"/>
    </xf>
    <xf numFmtId="177" fontId="1" fillId="4" borderId="5" xfId="0" applyNumberFormat="1" applyFont="1" applyFill="1" applyBorder="1" applyAlignment="1">
      <alignment horizontal="center" vertical="center"/>
    </xf>
    <xf numFmtId="0" fontId="0" fillId="4" borderId="5" xfId="0" applyFill="1" applyBorder="1" applyAlignment="1">
      <alignment horizontal="center" vertical="center"/>
    </xf>
    <xf numFmtId="0" fontId="0" fillId="6" borderId="33" xfId="0" applyFont="1"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35" xfId="0" applyFill="1" applyBorder="1" applyAlignment="1">
      <alignment horizontal="center" vertical="center" shrinkToFit="1"/>
    </xf>
    <xf numFmtId="0" fontId="0" fillId="4" borderId="1" xfId="0" applyNumberFormat="1" applyFill="1" applyBorder="1" applyAlignment="1">
      <alignment horizontal="center" vertical="center" shrinkToFit="1"/>
    </xf>
    <xf numFmtId="177" fontId="0" fillId="7" borderId="45" xfId="0" applyNumberFormat="1" applyFont="1" applyFill="1" applyBorder="1" applyAlignment="1">
      <alignment horizontal="center" vertical="center" wrapText="1" shrinkToFit="1"/>
    </xf>
    <xf numFmtId="177" fontId="1" fillId="7" borderId="46" xfId="0" applyNumberFormat="1" applyFont="1" applyFill="1" applyBorder="1" applyAlignment="1">
      <alignment horizontal="center" vertical="center" shrinkToFit="1"/>
    </xf>
    <xf numFmtId="0" fontId="0" fillId="7" borderId="47" xfId="0" applyFill="1" applyBorder="1" applyAlignment="1">
      <alignment horizontal="center" vertical="center" shrinkToFit="1"/>
    </xf>
    <xf numFmtId="177" fontId="0" fillId="7" borderId="48" xfId="0" applyNumberFormat="1" applyFont="1" applyFill="1" applyBorder="1" applyAlignment="1">
      <alignment horizontal="center" vertical="center" wrapText="1" shrinkToFit="1"/>
    </xf>
    <xf numFmtId="177" fontId="1" fillId="7" borderId="49" xfId="0" applyNumberFormat="1" applyFont="1" applyFill="1" applyBorder="1" applyAlignment="1">
      <alignment horizontal="center" vertical="center" shrinkToFit="1"/>
    </xf>
    <xf numFmtId="0" fontId="0" fillId="7" borderId="50" xfId="0" applyFill="1" applyBorder="1" applyAlignment="1">
      <alignment horizontal="center" vertical="center" shrinkToFit="1"/>
    </xf>
    <xf numFmtId="177" fontId="10" fillId="0" borderId="6" xfId="0" applyNumberFormat="1" applyFont="1" applyFill="1" applyBorder="1" applyAlignment="1">
      <alignment vertical="center"/>
    </xf>
    <xf numFmtId="177" fontId="10" fillId="0" borderId="7" xfId="0" applyNumberFormat="1" applyFont="1" applyFill="1" applyBorder="1" applyAlignment="1">
      <alignment vertical="center"/>
    </xf>
    <xf numFmtId="179" fontId="10" fillId="0" borderId="11" xfId="0" applyNumberFormat="1" applyFont="1" applyFill="1" applyBorder="1" applyAlignment="1">
      <alignment vertical="center"/>
    </xf>
    <xf numFmtId="0" fontId="12" fillId="0" borderId="1" xfId="0" applyFont="1" applyFill="1" applyBorder="1" applyAlignment="1">
      <alignment horizontal="left" vertical="center" wrapText="1" shrinkToFi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
  <sheetViews>
    <sheetView tabSelected="1" zoomScaleNormal="100" zoomScaleSheetLayoutView="100" workbookViewId="0">
      <pane xSplit="1" ySplit="4" topLeftCell="B5" activePane="bottomRight" state="frozen"/>
      <selection activeCell="H10" sqref="H10"/>
      <selection pane="topRight" activeCell="H10" sqref="H10"/>
      <selection pane="bottomLeft" activeCell="H10" sqref="H10"/>
      <selection pane="bottomRight" activeCell="H10" sqref="H10"/>
    </sheetView>
  </sheetViews>
  <sheetFormatPr defaultRowHeight="13.5" x14ac:dyDescent="0.15"/>
  <cols>
    <col min="1" max="4" width="10.625" customWidth="1"/>
    <col min="5" max="5" width="11.375" customWidth="1"/>
  </cols>
  <sheetData>
    <row r="1" spans="1:5" ht="21" x14ac:dyDescent="0.15">
      <c r="A1" s="7" t="s">
        <v>29</v>
      </c>
    </row>
    <row r="3" spans="1:5" ht="15" customHeight="1" x14ac:dyDescent="0.15">
      <c r="A3" s="155" t="s">
        <v>4</v>
      </c>
      <c r="B3" s="157" t="s">
        <v>22</v>
      </c>
      <c r="C3" s="157" t="s">
        <v>23</v>
      </c>
      <c r="D3" s="157" t="s">
        <v>9</v>
      </c>
      <c r="E3" s="153" t="s">
        <v>15</v>
      </c>
    </row>
    <row r="4" spans="1:5" ht="36.75" customHeight="1" x14ac:dyDescent="0.15">
      <c r="A4" s="156"/>
      <c r="B4" s="158"/>
      <c r="C4" s="158"/>
      <c r="D4" s="158"/>
      <c r="E4" s="154"/>
    </row>
    <row r="5" spans="1:5" ht="15.95" customHeight="1" x14ac:dyDescent="0.15">
      <c r="A5" s="8" t="s">
        <v>21</v>
      </c>
      <c r="B5" s="10">
        <f>'就労Ａ型（雇用型）'!Q94</f>
        <v>62496.462944594023</v>
      </c>
      <c r="C5" s="10">
        <f>'就労Ａ型（非雇用型）'!Q94</f>
        <v>15763.842767295597</v>
      </c>
      <c r="D5" s="10">
        <f>就労B型!Q201</f>
        <v>13559.177452226246</v>
      </c>
      <c r="E5" s="17">
        <f>('就労Ａ型（雇用型）'!P94+'就労Ａ型（非雇用型）'!P94+就労B型!P201)/('就労Ａ型（雇用型）'!O94+'就労Ａ型（非雇用型）'!O94+就労B型!O201)</f>
        <v>25875.070699513708</v>
      </c>
    </row>
  </sheetData>
  <mergeCells count="5">
    <mergeCell ref="E3:E4"/>
    <mergeCell ref="A3:A4"/>
    <mergeCell ref="B3:B4"/>
    <mergeCell ref="D3:D4"/>
    <mergeCell ref="C3:C4"/>
  </mergeCells>
  <phoneticPr fontId="2"/>
  <printOptions horizontalCentered="1"/>
  <pageMargins left="0.39370078740157483" right="0.39370078740157483" top="2.3622047244094491" bottom="0.98425196850393704" header="0.51181102362204722" footer="0.51181102362204722"/>
  <pageSetup paperSize="9" scale="12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
  <sheetViews>
    <sheetView zoomScaleNormal="100" zoomScaleSheetLayoutView="100" workbookViewId="0">
      <pane xSplit="1" ySplit="4" topLeftCell="B5" activePane="bottomRight" state="frozen"/>
      <selection activeCell="H10" sqref="H10"/>
      <selection pane="topRight" activeCell="H10" sqref="H10"/>
      <selection pane="bottomLeft" activeCell="H10" sqref="H10"/>
      <selection pane="bottomRight" activeCell="H10" sqref="H10"/>
    </sheetView>
  </sheetViews>
  <sheetFormatPr defaultRowHeight="13.5" x14ac:dyDescent="0.15"/>
  <cols>
    <col min="1" max="4" width="10.625" customWidth="1"/>
    <col min="5" max="5" width="11.375" customWidth="1"/>
  </cols>
  <sheetData>
    <row r="1" spans="1:5" ht="21" x14ac:dyDescent="0.15">
      <c r="A1" s="7" t="s">
        <v>30</v>
      </c>
    </row>
    <row r="3" spans="1:5" ht="15" customHeight="1" x14ac:dyDescent="0.15">
      <c r="A3" s="155" t="s">
        <v>4</v>
      </c>
      <c r="B3" s="157" t="s">
        <v>22</v>
      </c>
      <c r="C3" s="157" t="s">
        <v>23</v>
      </c>
      <c r="D3" s="157" t="s">
        <v>9</v>
      </c>
      <c r="E3" s="153" t="s">
        <v>15</v>
      </c>
    </row>
    <row r="4" spans="1:5" ht="36.75" customHeight="1" x14ac:dyDescent="0.15">
      <c r="A4" s="156"/>
      <c r="B4" s="158"/>
      <c r="C4" s="158"/>
      <c r="D4" s="158"/>
      <c r="E4" s="154"/>
    </row>
    <row r="5" spans="1:5" ht="15.95" customHeight="1" x14ac:dyDescent="0.15">
      <c r="A5" s="8" t="s">
        <v>21</v>
      </c>
      <c r="B5" s="10">
        <f>'就労Ａ型（雇用型）'!T94</f>
        <v>747.52695401914082</v>
      </c>
      <c r="C5" s="10">
        <f>'就労Ａ型（非雇用型）'!T94</f>
        <v>197.41275154570158</v>
      </c>
      <c r="D5" s="151">
        <f>就労B型!T201</f>
        <v>162.19312740953956</v>
      </c>
      <c r="E5" s="152">
        <f>('就労Ａ型（雇用型）'!S94+'就労Ａ型（非雇用型）'!S94+'就労Ａ型（非雇用型）'!S94+就労B型!S201)/('就労Ａ型（雇用型）'!R94+就労B型!R201+就労B型!R201)</f>
        <v>178.77556503091074</v>
      </c>
    </row>
  </sheetData>
  <mergeCells count="5">
    <mergeCell ref="A3:A4"/>
    <mergeCell ref="B3:B4"/>
    <mergeCell ref="D3:D4"/>
    <mergeCell ref="E3:E4"/>
    <mergeCell ref="C3:C4"/>
  </mergeCells>
  <phoneticPr fontId="2"/>
  <printOptions horizontalCentered="1"/>
  <pageMargins left="0.39370078740157483" right="0.39370078740157483" top="2.3622047244094491" bottom="0.98425196850393704" header="0.51181102362204722" footer="0.51181102362204722"/>
  <pageSetup paperSize="9" scale="12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6"/>
  <sheetViews>
    <sheetView zoomScaleNormal="100" zoomScaleSheetLayoutView="100" workbookViewId="0">
      <pane xSplit="1" ySplit="5" topLeftCell="B6" activePane="bottomRight" state="frozen"/>
      <selection activeCell="C26" sqref="C26"/>
      <selection pane="topRight" activeCell="C26" sqref="C26"/>
      <selection pane="bottomLeft" activeCell="C26" sqref="C26"/>
      <selection pane="bottomRight" activeCell="H10" sqref="H10"/>
    </sheetView>
  </sheetViews>
  <sheetFormatPr defaultRowHeight="13.5" x14ac:dyDescent="0.15"/>
  <cols>
    <col min="1" max="1" width="10" customWidth="1"/>
    <col min="2" max="20" width="7.875" customWidth="1"/>
  </cols>
  <sheetData>
    <row r="1" spans="1:8" ht="21" x14ac:dyDescent="0.15">
      <c r="A1" s="172" t="s">
        <v>14</v>
      </c>
      <c r="B1" s="172"/>
      <c r="C1" s="172"/>
      <c r="D1" s="172"/>
      <c r="E1" s="172"/>
      <c r="F1" s="172"/>
      <c r="G1" s="172"/>
      <c r="H1" s="172"/>
    </row>
    <row r="3" spans="1:8" ht="15" customHeight="1" x14ac:dyDescent="0.15">
      <c r="A3" s="169" t="s">
        <v>3</v>
      </c>
      <c r="B3" s="165" t="s">
        <v>8</v>
      </c>
      <c r="C3" s="166"/>
      <c r="D3" s="165" t="s">
        <v>9</v>
      </c>
      <c r="E3" s="166"/>
      <c r="F3" s="159" t="s">
        <v>12</v>
      </c>
      <c r="G3" s="160"/>
      <c r="H3" s="161"/>
    </row>
    <row r="4" spans="1:8" ht="30" customHeight="1" x14ac:dyDescent="0.15">
      <c r="A4" s="170"/>
      <c r="B4" s="167"/>
      <c r="C4" s="168"/>
      <c r="D4" s="167"/>
      <c r="E4" s="168"/>
      <c r="F4" s="162"/>
      <c r="G4" s="163"/>
      <c r="H4" s="164"/>
    </row>
    <row r="5" spans="1:8" s="11" customFormat="1" ht="38.25" customHeight="1" x14ac:dyDescent="0.15">
      <c r="A5" s="171"/>
      <c r="B5" s="12" t="s">
        <v>10</v>
      </c>
      <c r="C5" s="12" t="s">
        <v>11</v>
      </c>
      <c r="D5" s="12" t="s">
        <v>10</v>
      </c>
      <c r="E5" s="12" t="s">
        <v>11</v>
      </c>
      <c r="F5" s="13" t="s">
        <v>10</v>
      </c>
      <c r="G5" s="13" t="s">
        <v>11</v>
      </c>
      <c r="H5" s="13" t="s">
        <v>13</v>
      </c>
    </row>
    <row r="6" spans="1:8" ht="15.75" customHeight="1" x14ac:dyDescent="0.15">
      <c r="A6" s="8" t="s">
        <v>21</v>
      </c>
      <c r="B6" s="16">
        <v>84</v>
      </c>
      <c r="C6" s="16">
        <v>84</v>
      </c>
      <c r="D6" s="16">
        <v>184</v>
      </c>
      <c r="E6" s="16">
        <v>188</v>
      </c>
      <c r="F6" s="14">
        <f>B6+D6</f>
        <v>268</v>
      </c>
      <c r="G6" s="14">
        <f>C6+E6</f>
        <v>272</v>
      </c>
      <c r="H6" s="15">
        <f>F6/G6</f>
        <v>0.98529411764705888</v>
      </c>
    </row>
  </sheetData>
  <mergeCells count="5">
    <mergeCell ref="F3:H4"/>
    <mergeCell ref="B3:C4"/>
    <mergeCell ref="D3:E4"/>
    <mergeCell ref="A3:A5"/>
    <mergeCell ref="A1:H1"/>
  </mergeCells>
  <phoneticPr fontId="2"/>
  <printOptions horizontalCentered="1"/>
  <pageMargins left="0.39370078740157483" right="0.39370078740157483" top="2.3622047244094491" bottom="0.98425196850393704" header="0.51181102362204722" footer="0.51181102362204722"/>
  <pageSetup paperSize="9" scale="12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C755"/>
  <sheetViews>
    <sheetView view="pageBreakPreview" topLeftCell="B1" zoomScaleNormal="100" zoomScaleSheetLayoutView="100" workbookViewId="0">
      <pane xSplit="3" ySplit="4" topLeftCell="N5" activePane="bottomRight" state="frozen"/>
      <selection activeCell="C14" sqref="C14"/>
      <selection pane="topRight" activeCell="C14" sqref="C14"/>
      <selection pane="bottomLeft" activeCell="C14" sqref="C14"/>
      <selection pane="bottomRight" activeCell="P58" sqref="P58"/>
    </sheetView>
  </sheetViews>
  <sheetFormatPr defaultRowHeight="13.5" x14ac:dyDescent="0.15"/>
  <cols>
    <col min="1" max="1" width="4.625" style="6" hidden="1" customWidth="1"/>
    <col min="2" max="2" width="8.375" style="4" customWidth="1"/>
    <col min="3" max="3" width="4.5" style="4" bestFit="1" customWidth="1"/>
    <col min="4" max="4" width="38.625" style="2" customWidth="1"/>
    <col min="5" max="5" width="9.375" style="91" bestFit="1" customWidth="1"/>
    <col min="6" max="6" width="6.75" style="18" customWidth="1"/>
    <col min="7" max="8" width="13.375" style="18" customWidth="1"/>
    <col min="9" max="9" width="13.375" style="3" customWidth="1"/>
    <col min="10" max="10" width="13" style="3" customWidth="1"/>
    <col min="11" max="11" width="12.25" style="3" customWidth="1"/>
    <col min="12" max="12" width="13" style="3" customWidth="1"/>
    <col min="13" max="13" width="3.125" style="3" customWidth="1"/>
    <col min="14" max="14" width="6.75" style="18" customWidth="1"/>
    <col min="15" max="16" width="13.375" style="18" customWidth="1"/>
    <col min="17" max="17" width="13.375" style="3" customWidth="1"/>
    <col min="18" max="18" width="13" style="3" customWidth="1"/>
    <col min="19" max="19" width="12.25" style="3" customWidth="1"/>
    <col min="20" max="20" width="13" style="3" customWidth="1"/>
    <col min="21" max="21" width="7.625" style="1" customWidth="1"/>
    <col min="22" max="22" width="9" style="1"/>
    <col min="23" max="23" width="11.625" style="1" customWidth="1"/>
    <col min="24" max="29" width="11.125" style="1" customWidth="1"/>
    <col min="30" max="16384" width="9" style="1"/>
  </cols>
  <sheetData>
    <row r="1" spans="1:29" s="4" customFormat="1" ht="13.5" customHeight="1" thickBot="1" x14ac:dyDescent="0.2">
      <c r="A1" s="21"/>
      <c r="D1" s="22"/>
      <c r="E1" s="88"/>
      <c r="F1" s="23"/>
      <c r="G1" s="23"/>
      <c r="H1" s="23"/>
      <c r="I1" s="24"/>
      <c r="J1" s="24"/>
      <c r="K1" s="24"/>
      <c r="L1" s="24"/>
      <c r="M1" s="24"/>
      <c r="N1" s="23"/>
      <c r="O1" s="23"/>
      <c r="P1" s="23"/>
      <c r="Q1" s="24"/>
      <c r="R1" s="24"/>
      <c r="S1" s="24"/>
      <c r="T1" s="24"/>
    </row>
    <row r="2" spans="1:29" s="4" customFormat="1" ht="16.5" customHeight="1" thickBot="1" x14ac:dyDescent="0.2">
      <c r="A2" s="182"/>
      <c r="B2" s="185" t="s">
        <v>3</v>
      </c>
      <c r="C2" s="185" t="s">
        <v>18</v>
      </c>
      <c r="D2" s="186"/>
      <c r="E2" s="205" t="s">
        <v>27</v>
      </c>
      <c r="F2" s="196" t="s">
        <v>28</v>
      </c>
      <c r="G2" s="197"/>
      <c r="H2" s="197"/>
      <c r="I2" s="197"/>
      <c r="J2" s="197"/>
      <c r="K2" s="197"/>
      <c r="L2" s="198"/>
      <c r="M2" s="20"/>
      <c r="N2" s="196" t="s">
        <v>32</v>
      </c>
      <c r="O2" s="197"/>
      <c r="P2" s="197"/>
      <c r="Q2" s="197"/>
      <c r="R2" s="197"/>
      <c r="S2" s="197"/>
      <c r="T2" s="198"/>
      <c r="U2" s="199" t="s">
        <v>7</v>
      </c>
      <c r="V2" s="199" t="s">
        <v>1</v>
      </c>
      <c r="W2" s="188" t="s">
        <v>19</v>
      </c>
      <c r="X2" s="179" t="s">
        <v>24</v>
      </c>
      <c r="Y2" s="173" t="s">
        <v>25</v>
      </c>
      <c r="Z2" s="176" t="s">
        <v>26</v>
      </c>
      <c r="AA2" s="176" t="s">
        <v>31</v>
      </c>
      <c r="AB2" s="176" t="s">
        <v>274</v>
      </c>
      <c r="AC2" s="176" t="s">
        <v>275</v>
      </c>
    </row>
    <row r="3" spans="1:29" s="4" customFormat="1" ht="16.5" customHeight="1" x14ac:dyDescent="0.15">
      <c r="A3" s="183"/>
      <c r="B3" s="185"/>
      <c r="C3" s="187"/>
      <c r="D3" s="186"/>
      <c r="E3" s="205"/>
      <c r="F3" s="28"/>
      <c r="G3" s="191" t="s">
        <v>17</v>
      </c>
      <c r="H3" s="203"/>
      <c r="I3" s="204"/>
      <c r="J3" s="202" t="s">
        <v>16</v>
      </c>
      <c r="K3" s="194"/>
      <c r="L3" s="195"/>
      <c r="M3" s="33"/>
      <c r="N3" s="28"/>
      <c r="O3" s="191" t="s">
        <v>17</v>
      </c>
      <c r="P3" s="192"/>
      <c r="Q3" s="193"/>
      <c r="R3" s="194" t="s">
        <v>16</v>
      </c>
      <c r="S3" s="194"/>
      <c r="T3" s="195"/>
      <c r="U3" s="200"/>
      <c r="V3" s="189"/>
      <c r="W3" s="189"/>
      <c r="X3" s="180"/>
      <c r="Y3" s="174"/>
      <c r="Z3" s="177"/>
      <c r="AA3" s="177"/>
      <c r="AB3" s="177"/>
      <c r="AC3" s="177"/>
    </row>
    <row r="4" spans="1:29" s="21" customFormat="1" ht="16.5" customHeight="1" thickBot="1" x14ac:dyDescent="0.2">
      <c r="A4" s="184"/>
      <c r="B4" s="185"/>
      <c r="C4" s="186"/>
      <c r="D4" s="186"/>
      <c r="E4" s="205"/>
      <c r="F4" s="59" t="s">
        <v>2</v>
      </c>
      <c r="G4" s="60" t="s">
        <v>0</v>
      </c>
      <c r="H4" s="61" t="s">
        <v>6</v>
      </c>
      <c r="I4" s="62" t="s">
        <v>5</v>
      </c>
      <c r="J4" s="63" t="s">
        <v>0</v>
      </c>
      <c r="K4" s="64" t="s">
        <v>6</v>
      </c>
      <c r="L4" s="65" t="s">
        <v>5</v>
      </c>
      <c r="M4" s="33"/>
      <c r="N4" s="59" t="s">
        <v>2</v>
      </c>
      <c r="O4" s="60" t="s">
        <v>0</v>
      </c>
      <c r="P4" s="61" t="s">
        <v>6</v>
      </c>
      <c r="Q4" s="133" t="s">
        <v>5</v>
      </c>
      <c r="R4" s="63" t="s">
        <v>0</v>
      </c>
      <c r="S4" s="64" t="s">
        <v>6</v>
      </c>
      <c r="T4" s="134" t="s">
        <v>5</v>
      </c>
      <c r="U4" s="201"/>
      <c r="V4" s="190"/>
      <c r="W4" s="190"/>
      <c r="X4" s="181"/>
      <c r="Y4" s="175"/>
      <c r="Z4" s="178"/>
      <c r="AA4" s="178"/>
      <c r="AB4" s="178"/>
      <c r="AC4" s="178"/>
    </row>
    <row r="5" spans="1:29" s="4" customFormat="1" ht="27" customHeight="1" thickTop="1" x14ac:dyDescent="0.15">
      <c r="A5" s="19"/>
      <c r="B5" s="35" t="s">
        <v>21</v>
      </c>
      <c r="C5" s="35">
        <v>1</v>
      </c>
      <c r="D5" s="36" t="s">
        <v>33</v>
      </c>
      <c r="E5" s="89">
        <v>2</v>
      </c>
      <c r="F5" s="66">
        <v>20</v>
      </c>
      <c r="G5" s="67">
        <v>84</v>
      </c>
      <c r="H5" s="68">
        <v>6024217</v>
      </c>
      <c r="I5" s="57">
        <f t="shared" ref="I5:I72" si="0">IF(AND(G5&gt;0,H5&gt;0),H5/G5,0)</f>
        <v>71716.869047619053</v>
      </c>
      <c r="J5" s="69">
        <v>8596</v>
      </c>
      <c r="K5" s="68">
        <v>6024217</v>
      </c>
      <c r="L5" s="57">
        <f t="shared" ref="L5:L72" si="1">IF(AND(J5&gt;0,K5&gt;0),K5/J5,0)</f>
        <v>700.81630991158681</v>
      </c>
      <c r="M5" s="34"/>
      <c r="N5" s="66">
        <v>10</v>
      </c>
      <c r="O5" s="67">
        <v>89</v>
      </c>
      <c r="P5" s="68">
        <v>6541781</v>
      </c>
      <c r="Q5" s="132">
        <f t="shared" ref="Q5:Q34" si="2">IF(AND(O5&gt;0,P5&gt;0),P5/O5,0)</f>
        <v>73503.157303370783</v>
      </c>
      <c r="R5" s="69">
        <v>8996</v>
      </c>
      <c r="S5" s="131">
        <f>P5</f>
        <v>6541781</v>
      </c>
      <c r="T5" s="57">
        <f t="shared" ref="T5:T34" si="3">IF(AND(R5&gt;0,S5&gt;0),S5/R5,0)</f>
        <v>727.18775011116054</v>
      </c>
      <c r="U5" s="70"/>
      <c r="V5" s="71"/>
      <c r="W5" s="94"/>
      <c r="X5" s="82"/>
      <c r="Y5" s="83"/>
      <c r="Z5" s="115"/>
      <c r="AA5" s="82"/>
      <c r="AB5" s="83"/>
      <c r="AC5" s="118"/>
    </row>
    <row r="6" spans="1:29" s="4" customFormat="1" ht="27" customHeight="1" x14ac:dyDescent="0.15">
      <c r="A6" s="19"/>
      <c r="B6" s="35" t="s">
        <v>21</v>
      </c>
      <c r="C6" s="35">
        <v>2</v>
      </c>
      <c r="D6" s="36" t="s">
        <v>34</v>
      </c>
      <c r="E6" s="89">
        <v>5</v>
      </c>
      <c r="F6" s="51">
        <v>20</v>
      </c>
      <c r="G6" s="52">
        <v>191</v>
      </c>
      <c r="H6" s="53">
        <v>11573404</v>
      </c>
      <c r="I6" s="57">
        <f t="shared" si="0"/>
        <v>60593.738219895291</v>
      </c>
      <c r="J6" s="55">
        <v>16319</v>
      </c>
      <c r="K6" s="53">
        <v>11573404</v>
      </c>
      <c r="L6" s="57">
        <f t="shared" si="1"/>
        <v>709.19811262945029</v>
      </c>
      <c r="M6" s="34"/>
      <c r="N6" s="51">
        <v>20</v>
      </c>
      <c r="O6" s="52">
        <v>229</v>
      </c>
      <c r="P6" s="53">
        <v>14522823</v>
      </c>
      <c r="Q6" s="57">
        <f t="shared" si="2"/>
        <v>63418.441048034932</v>
      </c>
      <c r="R6" s="55">
        <v>19952</v>
      </c>
      <c r="S6" s="112">
        <f t="shared" ref="S6:S73" si="4">P6</f>
        <v>14522823</v>
      </c>
      <c r="T6" s="57">
        <f t="shared" si="3"/>
        <v>727.88808139534888</v>
      </c>
      <c r="U6" s="44"/>
      <c r="V6" s="45"/>
      <c r="W6" s="95"/>
      <c r="X6" s="84"/>
      <c r="Y6" s="85"/>
      <c r="Z6" s="116"/>
      <c r="AA6" s="84"/>
      <c r="AB6" s="85"/>
      <c r="AC6" s="119"/>
    </row>
    <row r="7" spans="1:29" s="4" customFormat="1" ht="27" customHeight="1" x14ac:dyDescent="0.15">
      <c r="A7" s="19"/>
      <c r="B7" s="35" t="s">
        <v>21</v>
      </c>
      <c r="C7" s="35">
        <v>3</v>
      </c>
      <c r="D7" s="37" t="s">
        <v>35</v>
      </c>
      <c r="E7" s="89">
        <v>2</v>
      </c>
      <c r="F7" s="51">
        <v>30</v>
      </c>
      <c r="G7" s="52">
        <v>288</v>
      </c>
      <c r="H7" s="53">
        <v>52144551</v>
      </c>
      <c r="I7" s="57">
        <f t="shared" si="0"/>
        <v>181057.46875</v>
      </c>
      <c r="J7" s="55">
        <v>43927</v>
      </c>
      <c r="K7" s="53">
        <v>52144551</v>
      </c>
      <c r="L7" s="57">
        <f t="shared" si="1"/>
        <v>1187.0728936644889</v>
      </c>
      <c r="M7" s="34"/>
      <c r="N7" s="51">
        <v>30</v>
      </c>
      <c r="O7" s="52">
        <v>282</v>
      </c>
      <c r="P7" s="53">
        <v>44377355</v>
      </c>
      <c r="Q7" s="57">
        <f t="shared" si="2"/>
        <v>157366.50709219859</v>
      </c>
      <c r="R7" s="55">
        <v>41826</v>
      </c>
      <c r="S7" s="112">
        <f t="shared" si="4"/>
        <v>44377355</v>
      </c>
      <c r="T7" s="57">
        <f t="shared" si="3"/>
        <v>1060.9992588342179</v>
      </c>
      <c r="U7" s="44"/>
      <c r="V7" s="45"/>
      <c r="W7" s="95"/>
      <c r="X7" s="84"/>
      <c r="Y7" s="85"/>
      <c r="Z7" s="116"/>
      <c r="AA7" s="84"/>
      <c r="AB7" s="85"/>
      <c r="AC7" s="119"/>
    </row>
    <row r="8" spans="1:29" s="4" customFormat="1" ht="27" customHeight="1" x14ac:dyDescent="0.15">
      <c r="A8" s="19"/>
      <c r="B8" s="35" t="s">
        <v>21</v>
      </c>
      <c r="C8" s="35">
        <v>4</v>
      </c>
      <c r="D8" s="36" t="s">
        <v>36</v>
      </c>
      <c r="E8" s="89">
        <v>5</v>
      </c>
      <c r="F8" s="51">
        <v>10</v>
      </c>
      <c r="G8" s="52">
        <v>65</v>
      </c>
      <c r="H8" s="53">
        <v>3278184</v>
      </c>
      <c r="I8" s="57">
        <f t="shared" si="0"/>
        <v>50433.599999999999</v>
      </c>
      <c r="J8" s="55">
        <v>4661</v>
      </c>
      <c r="K8" s="53">
        <v>3278184</v>
      </c>
      <c r="L8" s="57">
        <f t="shared" si="1"/>
        <v>703.32203389830511</v>
      </c>
      <c r="M8" s="34"/>
      <c r="N8" s="51">
        <v>10</v>
      </c>
      <c r="O8" s="52">
        <v>72</v>
      </c>
      <c r="P8" s="53">
        <v>3549235</v>
      </c>
      <c r="Q8" s="57">
        <f t="shared" si="2"/>
        <v>49294.930555555555</v>
      </c>
      <c r="R8" s="55">
        <v>4870</v>
      </c>
      <c r="S8" s="112">
        <f t="shared" si="4"/>
        <v>3549235</v>
      </c>
      <c r="T8" s="57">
        <f t="shared" si="3"/>
        <v>728.79568788501024</v>
      </c>
      <c r="U8" s="44"/>
      <c r="V8" s="45"/>
      <c r="W8" s="95"/>
      <c r="X8" s="84"/>
      <c r="Y8" s="85"/>
      <c r="Z8" s="116"/>
      <c r="AA8" s="84"/>
      <c r="AB8" s="85"/>
      <c r="AC8" s="119"/>
    </row>
    <row r="9" spans="1:29" s="4" customFormat="1" ht="27" customHeight="1" x14ac:dyDescent="0.15">
      <c r="A9" s="19"/>
      <c r="B9" s="35" t="s">
        <v>21</v>
      </c>
      <c r="C9" s="35">
        <v>5</v>
      </c>
      <c r="D9" s="38" t="s">
        <v>37</v>
      </c>
      <c r="E9" s="89">
        <v>3</v>
      </c>
      <c r="F9" s="51">
        <v>10</v>
      </c>
      <c r="G9" s="52">
        <v>86</v>
      </c>
      <c r="H9" s="53">
        <v>9093039</v>
      </c>
      <c r="I9" s="57">
        <f t="shared" si="0"/>
        <v>105733.01162790698</v>
      </c>
      <c r="J9" s="55">
        <v>6247</v>
      </c>
      <c r="K9" s="53">
        <v>9093039</v>
      </c>
      <c r="L9" s="57">
        <f t="shared" si="1"/>
        <v>1455.5849207619658</v>
      </c>
      <c r="M9" s="34"/>
      <c r="N9" s="51">
        <v>10</v>
      </c>
      <c r="O9" s="52">
        <v>101</v>
      </c>
      <c r="P9" s="53">
        <v>6183777</v>
      </c>
      <c r="Q9" s="57">
        <f t="shared" si="2"/>
        <v>61225.514851485146</v>
      </c>
      <c r="R9" s="55">
        <v>8379</v>
      </c>
      <c r="S9" s="112">
        <f t="shared" si="4"/>
        <v>6183777</v>
      </c>
      <c r="T9" s="57">
        <f t="shared" si="3"/>
        <v>738.00895094880059</v>
      </c>
      <c r="U9" s="44"/>
      <c r="V9" s="45"/>
      <c r="W9" s="95"/>
      <c r="X9" s="84"/>
      <c r="Y9" s="85"/>
      <c r="Z9" s="116"/>
      <c r="AA9" s="84"/>
      <c r="AB9" s="85"/>
      <c r="AC9" s="119"/>
    </row>
    <row r="10" spans="1:29" s="4" customFormat="1" ht="27" customHeight="1" x14ac:dyDescent="0.15">
      <c r="A10" s="19"/>
      <c r="B10" s="35" t="s">
        <v>21</v>
      </c>
      <c r="C10" s="35">
        <v>6</v>
      </c>
      <c r="D10" s="36" t="s">
        <v>38</v>
      </c>
      <c r="E10" s="89">
        <v>5</v>
      </c>
      <c r="F10" s="51">
        <v>20</v>
      </c>
      <c r="G10" s="52">
        <v>291</v>
      </c>
      <c r="H10" s="53">
        <v>17781226</v>
      </c>
      <c r="I10" s="57">
        <f t="shared" si="0"/>
        <v>61103.86941580756</v>
      </c>
      <c r="J10" s="55">
        <v>25006</v>
      </c>
      <c r="K10" s="53">
        <v>17781226</v>
      </c>
      <c r="L10" s="57">
        <f t="shared" si="1"/>
        <v>711.07838118851475</v>
      </c>
      <c r="M10" s="34"/>
      <c r="N10" s="51">
        <v>20</v>
      </c>
      <c r="O10" s="52">
        <v>324</v>
      </c>
      <c r="P10" s="53">
        <v>19761936</v>
      </c>
      <c r="Q10" s="57">
        <f t="shared" si="2"/>
        <v>60993.629629629628</v>
      </c>
      <c r="R10" s="55">
        <v>26955</v>
      </c>
      <c r="S10" s="112">
        <f t="shared" si="4"/>
        <v>19761936</v>
      </c>
      <c r="T10" s="57">
        <f t="shared" si="3"/>
        <v>733.14546466332774</v>
      </c>
      <c r="U10" s="44"/>
      <c r="V10" s="45"/>
      <c r="W10" s="95"/>
      <c r="X10" s="84"/>
      <c r="Y10" s="85"/>
      <c r="Z10" s="116"/>
      <c r="AA10" s="84"/>
      <c r="AB10" s="85"/>
      <c r="AC10" s="119"/>
    </row>
    <row r="11" spans="1:29" s="4" customFormat="1" ht="27" customHeight="1" x14ac:dyDescent="0.15">
      <c r="A11" s="19"/>
      <c r="B11" s="35" t="s">
        <v>21</v>
      </c>
      <c r="C11" s="35">
        <v>7</v>
      </c>
      <c r="D11" s="38" t="s">
        <v>39</v>
      </c>
      <c r="E11" s="89">
        <v>5</v>
      </c>
      <c r="F11" s="51">
        <v>20</v>
      </c>
      <c r="G11" s="52">
        <v>178</v>
      </c>
      <c r="H11" s="53">
        <v>9818902</v>
      </c>
      <c r="I11" s="57">
        <f t="shared" si="0"/>
        <v>55162.370786516854</v>
      </c>
      <c r="J11" s="55">
        <v>13289</v>
      </c>
      <c r="K11" s="53">
        <v>9818902</v>
      </c>
      <c r="L11" s="57">
        <f t="shared" si="1"/>
        <v>738.87440740462034</v>
      </c>
      <c r="M11" s="34"/>
      <c r="N11" s="51">
        <v>20</v>
      </c>
      <c r="O11" s="52">
        <v>217</v>
      </c>
      <c r="P11" s="53">
        <v>12308307</v>
      </c>
      <c r="Q11" s="57">
        <f t="shared" si="2"/>
        <v>56720.308755760372</v>
      </c>
      <c r="R11" s="55">
        <v>16219</v>
      </c>
      <c r="S11" s="112">
        <f t="shared" si="4"/>
        <v>12308307</v>
      </c>
      <c r="T11" s="57">
        <f t="shared" si="3"/>
        <v>758.88199025833899</v>
      </c>
      <c r="U11" s="44"/>
      <c r="V11" s="45"/>
      <c r="W11" s="95"/>
      <c r="X11" s="84"/>
      <c r="Y11" s="85"/>
      <c r="Z11" s="116"/>
      <c r="AA11" s="84"/>
      <c r="AB11" s="85"/>
      <c r="AC11" s="119"/>
    </row>
    <row r="12" spans="1:29" s="4" customFormat="1" ht="27" customHeight="1" x14ac:dyDescent="0.15">
      <c r="A12" s="19"/>
      <c r="B12" s="35" t="s">
        <v>21</v>
      </c>
      <c r="C12" s="35">
        <v>8</v>
      </c>
      <c r="D12" s="36" t="s">
        <v>40</v>
      </c>
      <c r="E12" s="89">
        <v>4</v>
      </c>
      <c r="F12" s="51">
        <v>10</v>
      </c>
      <c r="G12" s="52">
        <v>79</v>
      </c>
      <c r="H12" s="53">
        <v>3837048</v>
      </c>
      <c r="I12" s="57">
        <f t="shared" si="0"/>
        <v>48570.227848101269</v>
      </c>
      <c r="J12" s="55">
        <v>5409</v>
      </c>
      <c r="K12" s="53">
        <v>3837048</v>
      </c>
      <c r="L12" s="57">
        <f t="shared" si="1"/>
        <v>709.38214087631729</v>
      </c>
      <c r="M12" s="34"/>
      <c r="N12" s="51">
        <v>10</v>
      </c>
      <c r="O12" s="52">
        <v>98</v>
      </c>
      <c r="P12" s="53">
        <v>6003184</v>
      </c>
      <c r="Q12" s="57">
        <f t="shared" si="2"/>
        <v>61256.979591836738</v>
      </c>
      <c r="R12" s="55">
        <v>8174</v>
      </c>
      <c r="S12" s="112">
        <f t="shared" si="4"/>
        <v>6003184</v>
      </c>
      <c r="T12" s="57">
        <f t="shared" si="3"/>
        <v>734.42427208221193</v>
      </c>
      <c r="U12" s="44"/>
      <c r="V12" s="45"/>
      <c r="W12" s="95"/>
      <c r="X12" s="84"/>
      <c r="Y12" s="85"/>
      <c r="Z12" s="116"/>
      <c r="AA12" s="84"/>
      <c r="AB12" s="85"/>
      <c r="AC12" s="119"/>
    </row>
    <row r="13" spans="1:29" s="4" customFormat="1" ht="27" customHeight="1" x14ac:dyDescent="0.15">
      <c r="A13" s="19"/>
      <c r="B13" s="35" t="s">
        <v>21</v>
      </c>
      <c r="C13" s="35">
        <v>9</v>
      </c>
      <c r="D13" s="38" t="s">
        <v>41</v>
      </c>
      <c r="E13" s="89">
        <v>4</v>
      </c>
      <c r="F13" s="51">
        <v>20</v>
      </c>
      <c r="G13" s="52">
        <v>208</v>
      </c>
      <c r="H13" s="53">
        <v>12326614</v>
      </c>
      <c r="I13" s="57">
        <f t="shared" si="0"/>
        <v>59262.567307692305</v>
      </c>
      <c r="J13" s="55">
        <v>16844</v>
      </c>
      <c r="K13" s="53">
        <v>12326614</v>
      </c>
      <c r="L13" s="57">
        <f t="shared" si="1"/>
        <v>731.81037758252194</v>
      </c>
      <c r="M13" s="34"/>
      <c r="N13" s="51">
        <v>20</v>
      </c>
      <c r="O13" s="52">
        <v>203</v>
      </c>
      <c r="P13" s="53">
        <v>12628936</v>
      </c>
      <c r="Q13" s="57">
        <f t="shared" si="2"/>
        <v>62211.507389162558</v>
      </c>
      <c r="R13" s="55">
        <v>16855</v>
      </c>
      <c r="S13" s="112">
        <f t="shared" si="4"/>
        <v>12628936</v>
      </c>
      <c r="T13" s="57">
        <f t="shared" si="3"/>
        <v>749.26941560367845</v>
      </c>
      <c r="U13" s="44"/>
      <c r="V13" s="45"/>
      <c r="W13" s="95"/>
      <c r="X13" s="84"/>
      <c r="Y13" s="85"/>
      <c r="Z13" s="116"/>
      <c r="AA13" s="84"/>
      <c r="AB13" s="85"/>
      <c r="AC13" s="119"/>
    </row>
    <row r="14" spans="1:29" s="4" customFormat="1" ht="27" customHeight="1" x14ac:dyDescent="0.15">
      <c r="A14" s="19"/>
      <c r="B14" s="35" t="s">
        <v>21</v>
      </c>
      <c r="C14" s="35">
        <v>10</v>
      </c>
      <c r="D14" s="38" t="s">
        <v>42</v>
      </c>
      <c r="E14" s="89">
        <v>4</v>
      </c>
      <c r="F14" s="51">
        <v>20</v>
      </c>
      <c r="G14" s="52">
        <v>440</v>
      </c>
      <c r="H14" s="53">
        <v>21549417</v>
      </c>
      <c r="I14" s="57">
        <f t="shared" si="0"/>
        <v>48975.947727272731</v>
      </c>
      <c r="J14" s="55">
        <v>29828</v>
      </c>
      <c r="K14" s="53">
        <v>21549417</v>
      </c>
      <c r="L14" s="57">
        <f t="shared" si="1"/>
        <v>722.4559809574896</v>
      </c>
      <c r="M14" s="34"/>
      <c r="N14" s="51">
        <v>20</v>
      </c>
      <c r="O14" s="52">
        <v>433</v>
      </c>
      <c r="P14" s="53">
        <v>24734895</v>
      </c>
      <c r="Q14" s="57">
        <f t="shared" si="2"/>
        <v>57124.4688221709</v>
      </c>
      <c r="R14" s="55">
        <v>33187</v>
      </c>
      <c r="S14" s="112">
        <f t="shared" si="4"/>
        <v>24734895</v>
      </c>
      <c r="T14" s="57">
        <f t="shared" si="3"/>
        <v>745.31879952993643</v>
      </c>
      <c r="U14" s="44"/>
      <c r="V14" s="45"/>
      <c r="W14" s="95"/>
      <c r="X14" s="84"/>
      <c r="Y14" s="85"/>
      <c r="Z14" s="116"/>
      <c r="AA14" s="84"/>
      <c r="AB14" s="85"/>
      <c r="AC14" s="119"/>
    </row>
    <row r="15" spans="1:29" s="4" customFormat="1" ht="27" customHeight="1" x14ac:dyDescent="0.15">
      <c r="A15" s="19"/>
      <c r="B15" s="35" t="s">
        <v>21</v>
      </c>
      <c r="C15" s="35">
        <v>11</v>
      </c>
      <c r="D15" s="38" t="s">
        <v>43</v>
      </c>
      <c r="E15" s="89">
        <v>4</v>
      </c>
      <c r="F15" s="51">
        <v>15</v>
      </c>
      <c r="G15" s="52">
        <v>146</v>
      </c>
      <c r="H15" s="53">
        <v>7765135</v>
      </c>
      <c r="I15" s="57">
        <f t="shared" si="0"/>
        <v>53185.856164383564</v>
      </c>
      <c r="J15" s="55">
        <v>11057</v>
      </c>
      <c r="K15" s="53">
        <v>7765135</v>
      </c>
      <c r="L15" s="57">
        <f t="shared" si="1"/>
        <v>702.28226462874193</v>
      </c>
      <c r="M15" s="34"/>
      <c r="N15" s="51"/>
      <c r="O15" s="52"/>
      <c r="P15" s="53"/>
      <c r="Q15" s="57">
        <f t="shared" si="2"/>
        <v>0</v>
      </c>
      <c r="R15" s="55"/>
      <c r="S15" s="112">
        <f t="shared" si="4"/>
        <v>0</v>
      </c>
      <c r="T15" s="57">
        <f t="shared" si="3"/>
        <v>0</v>
      </c>
      <c r="U15" s="48"/>
      <c r="V15" s="46" t="s">
        <v>293</v>
      </c>
      <c r="W15" s="95"/>
      <c r="X15" s="84"/>
      <c r="Y15" s="85"/>
      <c r="Z15" s="116"/>
      <c r="AA15" s="84"/>
      <c r="AB15" s="85"/>
      <c r="AC15" s="119"/>
    </row>
    <row r="16" spans="1:29" s="4" customFormat="1" ht="27" customHeight="1" x14ac:dyDescent="0.15">
      <c r="A16" s="19"/>
      <c r="B16" s="35" t="s">
        <v>21</v>
      </c>
      <c r="C16" s="35">
        <v>12</v>
      </c>
      <c r="D16" s="38" t="s">
        <v>44</v>
      </c>
      <c r="E16" s="89">
        <v>4</v>
      </c>
      <c r="F16" s="51">
        <v>20</v>
      </c>
      <c r="G16" s="52">
        <v>131</v>
      </c>
      <c r="H16" s="53">
        <v>7540810</v>
      </c>
      <c r="I16" s="57">
        <f t="shared" si="0"/>
        <v>57563.435114503816</v>
      </c>
      <c r="J16" s="55">
        <v>10536</v>
      </c>
      <c r="K16" s="53">
        <v>7540810</v>
      </c>
      <c r="L16" s="57">
        <f t="shared" si="1"/>
        <v>715.71848899012912</v>
      </c>
      <c r="M16" s="34"/>
      <c r="N16" s="51">
        <v>20</v>
      </c>
      <c r="O16" s="52">
        <v>143</v>
      </c>
      <c r="P16" s="53">
        <v>8356414</v>
      </c>
      <c r="Q16" s="57">
        <f t="shared" si="2"/>
        <v>58436.461538461539</v>
      </c>
      <c r="R16" s="55">
        <v>11489</v>
      </c>
      <c r="S16" s="112">
        <f t="shared" si="4"/>
        <v>8356414</v>
      </c>
      <c r="T16" s="57">
        <f t="shared" si="3"/>
        <v>727.3404125685438</v>
      </c>
      <c r="U16" s="48"/>
      <c r="V16" s="45"/>
      <c r="W16" s="95"/>
      <c r="X16" s="84"/>
      <c r="Y16" s="85"/>
      <c r="Z16" s="116"/>
      <c r="AA16" s="84"/>
      <c r="AB16" s="85"/>
      <c r="AC16" s="119"/>
    </row>
    <row r="17" spans="1:29" s="4" customFormat="1" ht="27" customHeight="1" x14ac:dyDescent="0.15">
      <c r="A17" s="19"/>
      <c r="B17" s="35" t="s">
        <v>21</v>
      </c>
      <c r="C17" s="35">
        <v>13</v>
      </c>
      <c r="D17" s="38" t="s">
        <v>45</v>
      </c>
      <c r="E17" s="89">
        <v>5</v>
      </c>
      <c r="F17" s="51">
        <v>15</v>
      </c>
      <c r="G17" s="52">
        <v>135</v>
      </c>
      <c r="H17" s="53">
        <v>5655082</v>
      </c>
      <c r="I17" s="57">
        <f t="shared" si="0"/>
        <v>41889.496296296296</v>
      </c>
      <c r="J17" s="55">
        <v>7819</v>
      </c>
      <c r="K17" s="53">
        <v>5655082</v>
      </c>
      <c r="L17" s="57">
        <f t="shared" si="1"/>
        <v>723.24875303747285</v>
      </c>
      <c r="M17" s="34"/>
      <c r="N17" s="51">
        <v>15</v>
      </c>
      <c r="O17" s="52">
        <v>201</v>
      </c>
      <c r="P17" s="53">
        <v>10317769</v>
      </c>
      <c r="Q17" s="57">
        <f t="shared" si="2"/>
        <v>51332.18407960199</v>
      </c>
      <c r="R17" s="55">
        <v>13756</v>
      </c>
      <c r="S17" s="112">
        <f t="shared" si="4"/>
        <v>10317769</v>
      </c>
      <c r="T17" s="57">
        <f t="shared" si="3"/>
        <v>750.05590287874384</v>
      </c>
      <c r="U17" s="48"/>
      <c r="V17" s="45"/>
      <c r="W17" s="95"/>
      <c r="X17" s="84"/>
      <c r="Y17" s="85"/>
      <c r="Z17" s="116"/>
      <c r="AA17" s="84"/>
      <c r="AB17" s="85"/>
      <c r="AC17" s="119"/>
    </row>
    <row r="18" spans="1:29" s="4" customFormat="1" ht="27" customHeight="1" x14ac:dyDescent="0.15">
      <c r="A18" s="19"/>
      <c r="B18" s="35" t="s">
        <v>21</v>
      </c>
      <c r="C18" s="35">
        <v>14</v>
      </c>
      <c r="D18" s="38" t="s">
        <v>46</v>
      </c>
      <c r="E18" s="89">
        <v>4</v>
      </c>
      <c r="F18" s="51">
        <v>15</v>
      </c>
      <c r="G18" s="52">
        <v>210</v>
      </c>
      <c r="H18" s="53">
        <v>10832890</v>
      </c>
      <c r="I18" s="57">
        <f t="shared" si="0"/>
        <v>51585.190476190473</v>
      </c>
      <c r="J18" s="55">
        <v>1048</v>
      </c>
      <c r="K18" s="53">
        <v>10832890</v>
      </c>
      <c r="L18" s="57">
        <f t="shared" si="1"/>
        <v>10336.727099236641</v>
      </c>
      <c r="M18" s="34"/>
      <c r="N18" s="51">
        <v>20</v>
      </c>
      <c r="O18" s="52">
        <v>206</v>
      </c>
      <c r="P18" s="53">
        <v>12313892</v>
      </c>
      <c r="Q18" s="57">
        <f t="shared" si="2"/>
        <v>59776.174757281551</v>
      </c>
      <c r="R18" s="55">
        <v>16305</v>
      </c>
      <c r="S18" s="112">
        <f t="shared" si="4"/>
        <v>12313892</v>
      </c>
      <c r="T18" s="57">
        <f t="shared" si="3"/>
        <v>755.22183379331489</v>
      </c>
      <c r="U18" s="48"/>
      <c r="V18" s="45"/>
      <c r="W18" s="95"/>
      <c r="X18" s="84"/>
      <c r="Y18" s="85"/>
      <c r="Z18" s="116"/>
      <c r="AA18" s="84"/>
      <c r="AB18" s="85"/>
      <c r="AC18" s="119"/>
    </row>
    <row r="19" spans="1:29" s="4" customFormat="1" ht="27" customHeight="1" x14ac:dyDescent="0.15">
      <c r="A19" s="19"/>
      <c r="B19" s="35" t="s">
        <v>21</v>
      </c>
      <c r="C19" s="35">
        <v>15</v>
      </c>
      <c r="D19" s="38" t="s">
        <v>47</v>
      </c>
      <c r="E19" s="89">
        <v>4</v>
      </c>
      <c r="F19" s="51">
        <v>20</v>
      </c>
      <c r="G19" s="52">
        <v>338</v>
      </c>
      <c r="H19" s="53">
        <v>17508959</v>
      </c>
      <c r="I19" s="57">
        <f t="shared" si="0"/>
        <v>51801.653846153844</v>
      </c>
      <c r="J19" s="55">
        <v>25154</v>
      </c>
      <c r="K19" s="53">
        <v>17508959</v>
      </c>
      <c r="L19" s="57">
        <f t="shared" si="1"/>
        <v>696.07056531764329</v>
      </c>
      <c r="M19" s="34"/>
      <c r="N19" s="51">
        <v>15</v>
      </c>
      <c r="O19" s="52">
        <v>457</v>
      </c>
      <c r="P19" s="53">
        <v>24527796</v>
      </c>
      <c r="Q19" s="57">
        <f t="shared" si="2"/>
        <v>53671.326039387306</v>
      </c>
      <c r="R19" s="55">
        <v>31181</v>
      </c>
      <c r="S19" s="112">
        <f t="shared" si="4"/>
        <v>24527796</v>
      </c>
      <c r="T19" s="57">
        <f t="shared" si="3"/>
        <v>786.62634296526733</v>
      </c>
      <c r="U19" s="48"/>
      <c r="V19" s="45"/>
      <c r="W19" s="95"/>
      <c r="X19" s="84"/>
      <c r="Y19" s="85"/>
      <c r="Z19" s="116"/>
      <c r="AA19" s="84"/>
      <c r="AB19" s="85"/>
      <c r="AC19" s="119"/>
    </row>
    <row r="20" spans="1:29" s="4" customFormat="1" ht="27" customHeight="1" x14ac:dyDescent="0.15">
      <c r="A20" s="19"/>
      <c r="B20" s="35" t="s">
        <v>21</v>
      </c>
      <c r="C20" s="35">
        <v>16</v>
      </c>
      <c r="D20" s="38" t="s">
        <v>48</v>
      </c>
      <c r="E20" s="89">
        <v>5</v>
      </c>
      <c r="F20" s="51">
        <v>20</v>
      </c>
      <c r="G20" s="52">
        <v>237</v>
      </c>
      <c r="H20" s="53">
        <v>12091698</v>
      </c>
      <c r="I20" s="57">
        <f t="shared" si="0"/>
        <v>51019.822784810123</v>
      </c>
      <c r="J20" s="55">
        <v>16802</v>
      </c>
      <c r="K20" s="53">
        <v>12091698</v>
      </c>
      <c r="L20" s="57">
        <f t="shared" si="1"/>
        <v>719.65825496964646</v>
      </c>
      <c r="M20" s="34"/>
      <c r="N20" s="51">
        <v>20</v>
      </c>
      <c r="O20" s="52">
        <v>275</v>
      </c>
      <c r="P20" s="53">
        <v>14240793</v>
      </c>
      <c r="Q20" s="57">
        <f t="shared" si="2"/>
        <v>51784.70181818182</v>
      </c>
      <c r="R20" s="55">
        <v>20082</v>
      </c>
      <c r="S20" s="112">
        <f t="shared" si="4"/>
        <v>14240793</v>
      </c>
      <c r="T20" s="57">
        <f t="shared" si="3"/>
        <v>709.13220794741562</v>
      </c>
      <c r="U20" s="48"/>
      <c r="V20" s="45"/>
      <c r="W20" s="95"/>
      <c r="X20" s="84"/>
      <c r="Y20" s="85"/>
      <c r="Z20" s="116"/>
      <c r="AA20" s="84"/>
      <c r="AB20" s="85"/>
      <c r="AC20" s="119"/>
    </row>
    <row r="21" spans="1:29" s="4" customFormat="1" ht="27" customHeight="1" x14ac:dyDescent="0.15">
      <c r="A21" s="19"/>
      <c r="B21" s="35" t="s">
        <v>21</v>
      </c>
      <c r="C21" s="35">
        <v>17</v>
      </c>
      <c r="D21" s="38" t="s">
        <v>49</v>
      </c>
      <c r="E21" s="89">
        <v>5</v>
      </c>
      <c r="F21" s="51">
        <v>10</v>
      </c>
      <c r="G21" s="52">
        <v>83</v>
      </c>
      <c r="H21" s="53">
        <v>4982749</v>
      </c>
      <c r="I21" s="57">
        <f t="shared" si="0"/>
        <v>60033.120481927712</v>
      </c>
      <c r="J21" s="55">
        <v>6599</v>
      </c>
      <c r="K21" s="53">
        <v>4982749</v>
      </c>
      <c r="L21" s="57">
        <f t="shared" si="1"/>
        <v>755.07637520836488</v>
      </c>
      <c r="M21" s="34"/>
      <c r="N21" s="51">
        <v>10</v>
      </c>
      <c r="O21" s="52">
        <v>100</v>
      </c>
      <c r="P21" s="53">
        <v>7542104</v>
      </c>
      <c r="Q21" s="57">
        <f t="shared" si="2"/>
        <v>75421.039999999994</v>
      </c>
      <c r="R21" s="55">
        <v>10000</v>
      </c>
      <c r="S21" s="112">
        <f t="shared" si="4"/>
        <v>7542104</v>
      </c>
      <c r="T21" s="57">
        <f t="shared" si="3"/>
        <v>754.21040000000005</v>
      </c>
      <c r="U21" s="48"/>
      <c r="V21" s="45"/>
      <c r="W21" s="95"/>
      <c r="X21" s="84"/>
      <c r="Y21" s="85"/>
      <c r="Z21" s="116"/>
      <c r="AA21" s="84"/>
      <c r="AB21" s="85"/>
      <c r="AC21" s="119"/>
    </row>
    <row r="22" spans="1:29" s="4" customFormat="1" ht="27" customHeight="1" x14ac:dyDescent="0.15">
      <c r="A22" s="19"/>
      <c r="B22" s="35" t="s">
        <v>21</v>
      </c>
      <c r="C22" s="35">
        <v>18</v>
      </c>
      <c r="D22" s="38" t="s">
        <v>50</v>
      </c>
      <c r="E22" s="89">
        <v>4</v>
      </c>
      <c r="F22" s="51">
        <v>10</v>
      </c>
      <c r="G22" s="52">
        <v>120</v>
      </c>
      <c r="H22" s="53">
        <v>12536206</v>
      </c>
      <c r="I22" s="57">
        <f t="shared" si="0"/>
        <v>104468.38333333333</v>
      </c>
      <c r="J22" s="55">
        <v>29828</v>
      </c>
      <c r="K22" s="53">
        <v>12536206</v>
      </c>
      <c r="L22" s="57">
        <f t="shared" si="1"/>
        <v>420.28315676545526</v>
      </c>
      <c r="M22" s="34"/>
      <c r="N22" s="51">
        <v>10</v>
      </c>
      <c r="O22" s="52">
        <v>112</v>
      </c>
      <c r="P22" s="53">
        <v>7045735</v>
      </c>
      <c r="Q22" s="57">
        <f t="shared" si="2"/>
        <v>62908.348214285717</v>
      </c>
      <c r="R22" s="55">
        <v>9115</v>
      </c>
      <c r="S22" s="112">
        <f t="shared" si="4"/>
        <v>7045735</v>
      </c>
      <c r="T22" s="57">
        <f t="shared" si="3"/>
        <v>772.98244651673065</v>
      </c>
      <c r="U22" s="44"/>
      <c r="V22" s="45"/>
      <c r="W22" s="95"/>
      <c r="X22" s="84"/>
      <c r="Y22" s="85"/>
      <c r="Z22" s="116"/>
      <c r="AA22" s="84"/>
      <c r="AB22" s="85"/>
      <c r="AC22" s="119"/>
    </row>
    <row r="23" spans="1:29" s="4" customFormat="1" ht="27" customHeight="1" x14ac:dyDescent="0.15">
      <c r="A23" s="19"/>
      <c r="B23" s="35" t="s">
        <v>21</v>
      </c>
      <c r="C23" s="35">
        <v>19</v>
      </c>
      <c r="D23" s="38" t="s">
        <v>51</v>
      </c>
      <c r="E23" s="89">
        <v>4</v>
      </c>
      <c r="F23" s="51">
        <v>20</v>
      </c>
      <c r="G23" s="52">
        <v>125</v>
      </c>
      <c r="H23" s="53">
        <v>7970048</v>
      </c>
      <c r="I23" s="57">
        <f t="shared" si="0"/>
        <v>63760.383999999998</v>
      </c>
      <c r="J23" s="55">
        <v>11226</v>
      </c>
      <c r="K23" s="53">
        <v>7970048</v>
      </c>
      <c r="L23" s="57">
        <f t="shared" si="1"/>
        <v>709.96329948334221</v>
      </c>
      <c r="M23" s="34"/>
      <c r="N23" s="51">
        <v>20</v>
      </c>
      <c r="O23" s="52">
        <v>422</v>
      </c>
      <c r="P23" s="53">
        <v>22265394</v>
      </c>
      <c r="Q23" s="57">
        <f t="shared" si="2"/>
        <v>52761.597156398107</v>
      </c>
      <c r="R23" s="55">
        <v>33458</v>
      </c>
      <c r="S23" s="112">
        <f t="shared" si="4"/>
        <v>22265394</v>
      </c>
      <c r="T23" s="57">
        <f t="shared" si="3"/>
        <v>665.47295116265173</v>
      </c>
      <c r="U23" s="44"/>
      <c r="V23" s="45"/>
      <c r="W23" s="96"/>
      <c r="X23" s="84"/>
      <c r="Y23" s="85"/>
      <c r="Z23" s="116"/>
      <c r="AA23" s="84"/>
      <c r="AB23" s="85"/>
      <c r="AC23" s="119"/>
    </row>
    <row r="24" spans="1:29" s="4" customFormat="1" ht="27" customHeight="1" x14ac:dyDescent="0.15">
      <c r="A24" s="19"/>
      <c r="B24" s="35" t="s">
        <v>21</v>
      </c>
      <c r="C24" s="35">
        <v>20</v>
      </c>
      <c r="D24" s="38" t="s">
        <v>52</v>
      </c>
      <c r="E24" s="89">
        <v>4</v>
      </c>
      <c r="F24" s="51">
        <v>15</v>
      </c>
      <c r="G24" s="52">
        <v>41</v>
      </c>
      <c r="H24" s="53">
        <v>1768266</v>
      </c>
      <c r="I24" s="57">
        <f t="shared" si="0"/>
        <v>43128.439024390245</v>
      </c>
      <c r="J24" s="55">
        <v>2591</v>
      </c>
      <c r="K24" s="53">
        <v>1768266</v>
      </c>
      <c r="L24" s="57">
        <f t="shared" si="1"/>
        <v>682.46468544963329</v>
      </c>
      <c r="M24" s="34"/>
      <c r="N24" s="51">
        <v>10</v>
      </c>
      <c r="O24" s="52">
        <v>96</v>
      </c>
      <c r="P24" s="53">
        <v>6805514</v>
      </c>
      <c r="Q24" s="57">
        <f t="shared" si="2"/>
        <v>70890.770833333328</v>
      </c>
      <c r="R24" s="55">
        <v>9067</v>
      </c>
      <c r="S24" s="112">
        <f t="shared" si="4"/>
        <v>6805514</v>
      </c>
      <c r="T24" s="57">
        <f t="shared" si="3"/>
        <v>750.58056689092314</v>
      </c>
      <c r="U24" s="44"/>
      <c r="V24" s="45"/>
      <c r="W24" s="95"/>
      <c r="X24" s="84"/>
      <c r="Y24" s="85"/>
      <c r="Z24" s="116"/>
      <c r="AA24" s="84"/>
      <c r="AB24" s="85"/>
      <c r="AC24" s="119"/>
    </row>
    <row r="25" spans="1:29" s="4" customFormat="1" ht="27" customHeight="1" x14ac:dyDescent="0.15">
      <c r="A25" s="19"/>
      <c r="B25" s="35" t="s">
        <v>21</v>
      </c>
      <c r="C25" s="35">
        <v>21</v>
      </c>
      <c r="D25" s="38" t="s">
        <v>53</v>
      </c>
      <c r="E25" s="89">
        <v>4</v>
      </c>
      <c r="F25" s="51">
        <v>20</v>
      </c>
      <c r="G25" s="52">
        <v>191</v>
      </c>
      <c r="H25" s="53">
        <v>10333929</v>
      </c>
      <c r="I25" s="57">
        <f t="shared" si="0"/>
        <v>54104.340314136127</v>
      </c>
      <c r="J25" s="55">
        <v>14361</v>
      </c>
      <c r="K25" s="53">
        <v>10333929</v>
      </c>
      <c r="L25" s="57">
        <f t="shared" si="1"/>
        <v>719.5828284938375</v>
      </c>
      <c r="M25" s="34"/>
      <c r="N25" s="51">
        <v>10</v>
      </c>
      <c r="O25" s="52">
        <v>199</v>
      </c>
      <c r="P25" s="53">
        <v>10333929</v>
      </c>
      <c r="Q25" s="57">
        <f t="shared" si="2"/>
        <v>51929.291457286432</v>
      </c>
      <c r="R25" s="55">
        <v>14361</v>
      </c>
      <c r="S25" s="112">
        <f t="shared" si="4"/>
        <v>10333929</v>
      </c>
      <c r="T25" s="57">
        <f t="shared" si="3"/>
        <v>719.5828284938375</v>
      </c>
      <c r="U25" s="44"/>
      <c r="V25" s="45"/>
      <c r="W25" s="47"/>
      <c r="X25" s="84"/>
      <c r="Y25" s="85"/>
      <c r="Z25" s="116"/>
      <c r="AA25" s="84"/>
      <c r="AB25" s="85"/>
      <c r="AC25" s="119"/>
    </row>
    <row r="26" spans="1:29" s="4" customFormat="1" ht="27" customHeight="1" x14ac:dyDescent="0.15">
      <c r="A26" s="19"/>
      <c r="B26" s="35" t="s">
        <v>21</v>
      </c>
      <c r="C26" s="35">
        <v>22</v>
      </c>
      <c r="D26" s="38" t="s">
        <v>54</v>
      </c>
      <c r="E26" s="89">
        <v>4</v>
      </c>
      <c r="F26" s="51">
        <v>10</v>
      </c>
      <c r="G26" s="52">
        <v>8</v>
      </c>
      <c r="H26" s="53">
        <v>206208</v>
      </c>
      <c r="I26" s="57">
        <f t="shared" si="0"/>
        <v>25776</v>
      </c>
      <c r="J26" s="55">
        <v>288</v>
      </c>
      <c r="K26" s="53">
        <v>206208</v>
      </c>
      <c r="L26" s="57">
        <f t="shared" si="1"/>
        <v>716</v>
      </c>
      <c r="M26" s="34"/>
      <c r="N26" s="51">
        <v>10</v>
      </c>
      <c r="O26" s="52">
        <v>61</v>
      </c>
      <c r="P26" s="53">
        <v>3061428</v>
      </c>
      <c r="Q26" s="57">
        <f t="shared" si="2"/>
        <v>50187.344262295082</v>
      </c>
      <c r="R26" s="55">
        <v>4392</v>
      </c>
      <c r="S26" s="112">
        <f t="shared" si="4"/>
        <v>3061428</v>
      </c>
      <c r="T26" s="57">
        <f t="shared" si="3"/>
        <v>697.04644808743171</v>
      </c>
      <c r="U26" s="48"/>
      <c r="V26" s="45"/>
      <c r="W26" s="95"/>
      <c r="X26" s="84"/>
      <c r="Y26" s="85"/>
      <c r="Z26" s="116"/>
      <c r="AA26" s="84"/>
      <c r="AB26" s="85"/>
      <c r="AC26" s="119"/>
    </row>
    <row r="27" spans="1:29" s="4" customFormat="1" ht="27" customHeight="1" x14ac:dyDescent="0.15">
      <c r="A27" s="19"/>
      <c r="B27" s="35" t="s">
        <v>21</v>
      </c>
      <c r="C27" s="35">
        <v>23</v>
      </c>
      <c r="D27" s="39" t="s">
        <v>55</v>
      </c>
      <c r="E27" s="89">
        <v>2</v>
      </c>
      <c r="F27" s="51">
        <v>10</v>
      </c>
      <c r="G27" s="52">
        <v>96</v>
      </c>
      <c r="H27" s="53">
        <v>6619020</v>
      </c>
      <c r="I27" s="57">
        <f t="shared" si="0"/>
        <v>68948.125</v>
      </c>
      <c r="J27" s="55">
        <v>9042</v>
      </c>
      <c r="K27" s="53">
        <v>6619020</v>
      </c>
      <c r="L27" s="57">
        <f t="shared" si="1"/>
        <v>732.03052422030521</v>
      </c>
      <c r="M27" s="34"/>
      <c r="N27" s="51">
        <v>10</v>
      </c>
      <c r="O27" s="52">
        <v>96</v>
      </c>
      <c r="P27" s="53">
        <v>6805514</v>
      </c>
      <c r="Q27" s="57">
        <f t="shared" si="2"/>
        <v>70890.770833333328</v>
      </c>
      <c r="R27" s="55">
        <v>9067</v>
      </c>
      <c r="S27" s="112">
        <f t="shared" si="4"/>
        <v>6805514</v>
      </c>
      <c r="T27" s="57">
        <f t="shared" si="3"/>
        <v>750.58056689092314</v>
      </c>
      <c r="U27" s="48"/>
      <c r="V27" s="45"/>
      <c r="W27" s="47"/>
      <c r="X27" s="84"/>
      <c r="Y27" s="85"/>
      <c r="Z27" s="116"/>
      <c r="AA27" s="84"/>
      <c r="AB27" s="85"/>
      <c r="AC27" s="119"/>
    </row>
    <row r="28" spans="1:29" s="4" customFormat="1" ht="27" customHeight="1" x14ac:dyDescent="0.15">
      <c r="A28" s="19"/>
      <c r="B28" s="35" t="s">
        <v>21</v>
      </c>
      <c r="C28" s="35">
        <v>24</v>
      </c>
      <c r="D28" s="37" t="s">
        <v>56</v>
      </c>
      <c r="E28" s="89">
        <v>2</v>
      </c>
      <c r="F28" s="51">
        <v>19</v>
      </c>
      <c r="G28" s="52">
        <v>72</v>
      </c>
      <c r="H28" s="53">
        <v>1655616</v>
      </c>
      <c r="I28" s="57">
        <f t="shared" si="0"/>
        <v>22994.666666666668</v>
      </c>
      <c r="J28" s="55">
        <v>9201</v>
      </c>
      <c r="K28" s="53">
        <v>1655616</v>
      </c>
      <c r="L28" s="57">
        <f t="shared" si="1"/>
        <v>179.93870231496575</v>
      </c>
      <c r="M28" s="34"/>
      <c r="N28" s="51">
        <v>19</v>
      </c>
      <c r="O28" s="52">
        <v>72</v>
      </c>
      <c r="P28" s="53">
        <v>1358163</v>
      </c>
      <c r="Q28" s="57">
        <f t="shared" si="2"/>
        <v>18863.375</v>
      </c>
      <c r="R28" s="55">
        <v>8860</v>
      </c>
      <c r="S28" s="112">
        <f t="shared" si="4"/>
        <v>1358163</v>
      </c>
      <c r="T28" s="57">
        <f t="shared" si="3"/>
        <v>153.29153498871332</v>
      </c>
      <c r="U28" s="48"/>
      <c r="V28" s="45"/>
      <c r="W28" s="47"/>
      <c r="X28" s="84"/>
      <c r="Y28" s="85"/>
      <c r="Z28" s="116"/>
      <c r="AA28" s="84"/>
      <c r="AB28" s="85"/>
      <c r="AC28" s="119"/>
    </row>
    <row r="29" spans="1:29" s="4" customFormat="1" ht="27" customHeight="1" x14ac:dyDescent="0.15">
      <c r="A29" s="19"/>
      <c r="B29" s="35" t="s">
        <v>21</v>
      </c>
      <c r="C29" s="35">
        <v>25</v>
      </c>
      <c r="D29" s="38" t="s">
        <v>57</v>
      </c>
      <c r="E29" s="89">
        <v>2</v>
      </c>
      <c r="F29" s="51">
        <v>14</v>
      </c>
      <c r="G29" s="52">
        <v>191</v>
      </c>
      <c r="H29" s="53">
        <v>14239663</v>
      </c>
      <c r="I29" s="57">
        <f t="shared" si="0"/>
        <v>74553.209424083776</v>
      </c>
      <c r="J29" s="55">
        <v>20254</v>
      </c>
      <c r="K29" s="53">
        <v>14239663</v>
      </c>
      <c r="L29" s="57">
        <f t="shared" si="1"/>
        <v>703.05435963266518</v>
      </c>
      <c r="M29" s="34"/>
      <c r="N29" s="51">
        <v>14</v>
      </c>
      <c r="O29" s="52">
        <v>113</v>
      </c>
      <c r="P29" s="53">
        <v>8557178</v>
      </c>
      <c r="Q29" s="57">
        <f t="shared" si="2"/>
        <v>75727.238938053095</v>
      </c>
      <c r="R29" s="55">
        <v>11801</v>
      </c>
      <c r="S29" s="112">
        <f t="shared" si="4"/>
        <v>8557178</v>
      </c>
      <c r="T29" s="57">
        <f t="shared" si="3"/>
        <v>725.12312515888482</v>
      </c>
      <c r="U29" s="48"/>
      <c r="V29" s="45"/>
      <c r="W29" s="47"/>
      <c r="X29" s="84"/>
      <c r="Y29" s="85"/>
      <c r="Z29" s="116"/>
      <c r="AA29" s="84"/>
      <c r="AB29" s="85"/>
      <c r="AC29" s="119"/>
    </row>
    <row r="30" spans="1:29" s="4" customFormat="1" ht="27" customHeight="1" x14ac:dyDescent="0.15">
      <c r="A30" s="19"/>
      <c r="B30" s="35" t="s">
        <v>21</v>
      </c>
      <c r="C30" s="35">
        <v>26</v>
      </c>
      <c r="D30" s="38" t="s">
        <v>58</v>
      </c>
      <c r="E30" s="89">
        <v>4</v>
      </c>
      <c r="F30" s="51">
        <v>20</v>
      </c>
      <c r="G30" s="52">
        <v>302</v>
      </c>
      <c r="H30" s="53">
        <v>19523520</v>
      </c>
      <c r="I30" s="57">
        <f t="shared" si="0"/>
        <v>64647.417218543043</v>
      </c>
      <c r="J30" s="55">
        <v>27116</v>
      </c>
      <c r="K30" s="53">
        <v>19523520</v>
      </c>
      <c r="L30" s="57">
        <f t="shared" si="1"/>
        <v>720</v>
      </c>
      <c r="M30" s="34"/>
      <c r="N30" s="51">
        <v>20</v>
      </c>
      <c r="O30" s="52">
        <v>341</v>
      </c>
      <c r="P30" s="53">
        <v>22831618</v>
      </c>
      <c r="Q30" s="57">
        <f t="shared" si="2"/>
        <v>66954.891495601172</v>
      </c>
      <c r="R30" s="55">
        <v>29680</v>
      </c>
      <c r="S30" s="112">
        <f t="shared" si="4"/>
        <v>22831618</v>
      </c>
      <c r="T30" s="57">
        <f t="shared" si="3"/>
        <v>769.25936657681939</v>
      </c>
      <c r="U30" s="48"/>
      <c r="V30" s="45"/>
      <c r="W30" s="47"/>
      <c r="X30" s="84"/>
      <c r="Y30" s="85"/>
      <c r="Z30" s="116"/>
      <c r="AA30" s="84"/>
      <c r="AB30" s="85"/>
      <c r="AC30" s="119"/>
    </row>
    <row r="31" spans="1:29" s="4" customFormat="1" ht="27" customHeight="1" x14ac:dyDescent="0.15">
      <c r="A31" s="19"/>
      <c r="B31" s="35" t="s">
        <v>21</v>
      </c>
      <c r="C31" s="35">
        <v>27</v>
      </c>
      <c r="D31" s="38" t="s">
        <v>59</v>
      </c>
      <c r="E31" s="89">
        <v>2</v>
      </c>
      <c r="F31" s="51">
        <v>20</v>
      </c>
      <c r="G31" s="52">
        <v>213</v>
      </c>
      <c r="H31" s="53">
        <v>12705742</v>
      </c>
      <c r="I31" s="57">
        <f t="shared" si="0"/>
        <v>59651.370892018778</v>
      </c>
      <c r="J31" s="55">
        <v>11292</v>
      </c>
      <c r="K31" s="53">
        <v>12705742</v>
      </c>
      <c r="L31" s="57">
        <f t="shared" si="1"/>
        <v>1125.1985476443499</v>
      </c>
      <c r="M31" s="34"/>
      <c r="N31" s="51">
        <v>20</v>
      </c>
      <c r="O31" s="52">
        <v>243</v>
      </c>
      <c r="P31" s="53">
        <v>14261459</v>
      </c>
      <c r="Q31" s="57">
        <f t="shared" si="2"/>
        <v>58689.1316872428</v>
      </c>
      <c r="R31" s="55">
        <v>18637</v>
      </c>
      <c r="S31" s="112">
        <f t="shared" si="4"/>
        <v>14261459</v>
      </c>
      <c r="T31" s="57">
        <f t="shared" si="3"/>
        <v>765.22288995009922</v>
      </c>
      <c r="U31" s="48"/>
      <c r="V31" s="45"/>
      <c r="W31" s="96"/>
      <c r="X31" s="84"/>
      <c r="Y31" s="85"/>
      <c r="Z31" s="116"/>
      <c r="AA31" s="84"/>
      <c r="AB31" s="85"/>
      <c r="AC31" s="119"/>
    </row>
    <row r="32" spans="1:29" s="4" customFormat="1" ht="27" customHeight="1" x14ac:dyDescent="0.15">
      <c r="A32" s="19"/>
      <c r="B32" s="35" t="s">
        <v>21</v>
      </c>
      <c r="C32" s="35">
        <v>28</v>
      </c>
      <c r="D32" s="38" t="s">
        <v>60</v>
      </c>
      <c r="E32" s="89">
        <v>4</v>
      </c>
      <c r="F32" s="51">
        <v>20</v>
      </c>
      <c r="G32" s="52">
        <v>123</v>
      </c>
      <c r="H32" s="53">
        <v>7164899</v>
      </c>
      <c r="I32" s="57">
        <f t="shared" si="0"/>
        <v>58251.211382113819</v>
      </c>
      <c r="J32" s="55">
        <v>10190</v>
      </c>
      <c r="K32" s="53">
        <v>7164899</v>
      </c>
      <c r="L32" s="57">
        <f t="shared" si="1"/>
        <v>703.13042198233563</v>
      </c>
      <c r="M32" s="34"/>
      <c r="N32" s="51">
        <v>20</v>
      </c>
      <c r="O32" s="52">
        <v>172</v>
      </c>
      <c r="P32" s="53">
        <v>9837700</v>
      </c>
      <c r="Q32" s="57">
        <f t="shared" si="2"/>
        <v>57195.930232558138</v>
      </c>
      <c r="R32" s="55">
        <v>13534</v>
      </c>
      <c r="S32" s="112">
        <f t="shared" si="4"/>
        <v>9837700</v>
      </c>
      <c r="T32" s="57">
        <f t="shared" si="3"/>
        <v>726.88783803753506</v>
      </c>
      <c r="U32" s="48"/>
      <c r="V32" s="45"/>
      <c r="W32" s="47"/>
      <c r="X32" s="84"/>
      <c r="Y32" s="85"/>
      <c r="Z32" s="116"/>
      <c r="AA32" s="84"/>
      <c r="AB32" s="85"/>
      <c r="AC32" s="119"/>
    </row>
    <row r="33" spans="1:29" s="4" customFormat="1" ht="27" customHeight="1" x14ac:dyDescent="0.15">
      <c r="A33" s="19"/>
      <c r="B33" s="35" t="s">
        <v>21</v>
      </c>
      <c r="C33" s="35">
        <v>29</v>
      </c>
      <c r="D33" s="38" t="s">
        <v>61</v>
      </c>
      <c r="E33" s="89">
        <v>4</v>
      </c>
      <c r="F33" s="51">
        <v>20</v>
      </c>
      <c r="G33" s="52">
        <v>280</v>
      </c>
      <c r="H33" s="53">
        <v>14732838</v>
      </c>
      <c r="I33" s="57">
        <f t="shared" si="0"/>
        <v>52617.278571428571</v>
      </c>
      <c r="J33" s="55">
        <v>20113</v>
      </c>
      <c r="K33" s="53">
        <v>14732838</v>
      </c>
      <c r="L33" s="57">
        <f t="shared" si="1"/>
        <v>732.50325660020883</v>
      </c>
      <c r="M33" s="34"/>
      <c r="N33" s="51">
        <v>20</v>
      </c>
      <c r="O33" s="52">
        <v>274</v>
      </c>
      <c r="P33" s="53">
        <v>15597578</v>
      </c>
      <c r="Q33" s="57">
        <f t="shared" si="2"/>
        <v>56925.46715328467</v>
      </c>
      <c r="R33" s="55">
        <v>21073</v>
      </c>
      <c r="S33" s="112">
        <f t="shared" si="4"/>
        <v>15597578</v>
      </c>
      <c r="T33" s="57">
        <f t="shared" si="3"/>
        <v>740.16884164570774</v>
      </c>
      <c r="U33" s="48"/>
      <c r="V33" s="45"/>
      <c r="W33" s="47"/>
      <c r="X33" s="84"/>
      <c r="Y33" s="85"/>
      <c r="Z33" s="116"/>
      <c r="AA33" s="84"/>
      <c r="AB33" s="85"/>
      <c r="AC33" s="119"/>
    </row>
    <row r="34" spans="1:29" s="4" customFormat="1" ht="27" customHeight="1" x14ac:dyDescent="0.15">
      <c r="A34" s="19"/>
      <c r="B34" s="35" t="s">
        <v>21</v>
      </c>
      <c r="C34" s="35">
        <v>30</v>
      </c>
      <c r="D34" s="38" t="s">
        <v>62</v>
      </c>
      <c r="E34" s="89">
        <v>4</v>
      </c>
      <c r="F34" s="51">
        <v>20</v>
      </c>
      <c r="G34" s="52">
        <v>277</v>
      </c>
      <c r="H34" s="53">
        <v>15352883</v>
      </c>
      <c r="I34" s="57">
        <f t="shared" si="0"/>
        <v>55425.570397111915</v>
      </c>
      <c r="J34" s="55">
        <v>21666</v>
      </c>
      <c r="K34" s="53">
        <v>15352883</v>
      </c>
      <c r="L34" s="57">
        <f t="shared" si="1"/>
        <v>708.61640358164868</v>
      </c>
      <c r="M34" s="34"/>
      <c r="N34" s="51">
        <v>20</v>
      </c>
      <c r="O34" s="52">
        <v>270</v>
      </c>
      <c r="P34" s="53">
        <v>15410207</v>
      </c>
      <c r="Q34" s="57">
        <f t="shared" si="2"/>
        <v>57074.840740740743</v>
      </c>
      <c r="R34" s="55">
        <v>21142</v>
      </c>
      <c r="S34" s="112">
        <f t="shared" si="4"/>
        <v>15410207</v>
      </c>
      <c r="T34" s="57">
        <f t="shared" si="3"/>
        <v>728.89069151452088</v>
      </c>
      <c r="U34" s="48"/>
      <c r="V34" s="45"/>
      <c r="W34" s="47"/>
      <c r="X34" s="84"/>
      <c r="Y34" s="85"/>
      <c r="Z34" s="116"/>
      <c r="AA34" s="84"/>
      <c r="AB34" s="85"/>
      <c r="AC34" s="119"/>
    </row>
    <row r="35" spans="1:29" s="4" customFormat="1" ht="27" customHeight="1" x14ac:dyDescent="0.15">
      <c r="A35" s="19"/>
      <c r="B35" s="35" t="s">
        <v>21</v>
      </c>
      <c r="C35" s="35">
        <v>31</v>
      </c>
      <c r="D35" s="38" t="s">
        <v>63</v>
      </c>
      <c r="E35" s="89">
        <v>4</v>
      </c>
      <c r="F35" s="51">
        <v>20</v>
      </c>
      <c r="G35" s="52">
        <v>177</v>
      </c>
      <c r="H35" s="53">
        <v>8827081</v>
      </c>
      <c r="I35" s="57">
        <f t="shared" si="0"/>
        <v>49870.514124293783</v>
      </c>
      <c r="J35" s="55">
        <v>12384</v>
      </c>
      <c r="K35" s="53">
        <v>8827081</v>
      </c>
      <c r="L35" s="57">
        <f t="shared" si="1"/>
        <v>712.78108850129195</v>
      </c>
      <c r="M35" s="34"/>
      <c r="N35" s="51">
        <v>20</v>
      </c>
      <c r="O35" s="52">
        <v>259</v>
      </c>
      <c r="P35" s="53">
        <v>12321154</v>
      </c>
      <c r="Q35" s="57">
        <f t="shared" ref="Q35:Q91" si="5">IF(AND(O35&gt;0,P35&gt;0),P35/O35,0)</f>
        <v>47572.023166023166</v>
      </c>
      <c r="R35" s="55">
        <v>17696</v>
      </c>
      <c r="S35" s="112">
        <f t="shared" si="4"/>
        <v>12321154</v>
      </c>
      <c r="T35" s="57">
        <f t="shared" ref="T35:T91" si="6">IF(AND(R35&gt;0,S35&gt;0),S35/R35,0)</f>
        <v>696.26774412296561</v>
      </c>
      <c r="U35" s="48"/>
      <c r="V35" s="45"/>
      <c r="W35" s="47"/>
      <c r="X35" s="84"/>
      <c r="Y35" s="85"/>
      <c r="Z35" s="116"/>
      <c r="AA35" s="84"/>
      <c r="AB35" s="85"/>
      <c r="AC35" s="119"/>
    </row>
    <row r="36" spans="1:29" s="4" customFormat="1" ht="27" customHeight="1" x14ac:dyDescent="0.15">
      <c r="A36" s="19"/>
      <c r="B36" s="35" t="s">
        <v>21</v>
      </c>
      <c r="C36" s="35">
        <v>32</v>
      </c>
      <c r="D36" s="38" t="s">
        <v>64</v>
      </c>
      <c r="E36" s="89">
        <v>2</v>
      </c>
      <c r="F36" s="51">
        <v>15</v>
      </c>
      <c r="G36" s="52">
        <v>60</v>
      </c>
      <c r="H36" s="53">
        <v>2723451</v>
      </c>
      <c r="I36" s="57">
        <f t="shared" si="0"/>
        <v>45390.85</v>
      </c>
      <c r="J36" s="55">
        <v>5762</v>
      </c>
      <c r="K36" s="53">
        <v>2723451</v>
      </c>
      <c r="L36" s="57">
        <f t="shared" si="1"/>
        <v>472.65723707046163</v>
      </c>
      <c r="M36" s="34"/>
      <c r="N36" s="51">
        <v>15</v>
      </c>
      <c r="O36" s="52">
        <v>60</v>
      </c>
      <c r="P36" s="53">
        <v>2733865</v>
      </c>
      <c r="Q36" s="57">
        <f t="shared" si="5"/>
        <v>45564.416666666664</v>
      </c>
      <c r="R36" s="55">
        <v>5871</v>
      </c>
      <c r="S36" s="112">
        <f t="shared" si="4"/>
        <v>2733865</v>
      </c>
      <c r="T36" s="57">
        <f t="shared" si="6"/>
        <v>465.65576562766137</v>
      </c>
      <c r="U36" s="44"/>
      <c r="V36" s="45"/>
      <c r="W36" s="95"/>
      <c r="X36" s="84"/>
      <c r="Y36" s="85"/>
      <c r="Z36" s="116"/>
      <c r="AA36" s="84"/>
      <c r="AB36" s="85"/>
      <c r="AC36" s="119"/>
    </row>
    <row r="37" spans="1:29" s="4" customFormat="1" ht="27" customHeight="1" x14ac:dyDescent="0.15">
      <c r="A37" s="19"/>
      <c r="B37" s="35" t="s">
        <v>21</v>
      </c>
      <c r="C37" s="35">
        <v>33</v>
      </c>
      <c r="D37" s="38" t="s">
        <v>65</v>
      </c>
      <c r="E37" s="89">
        <v>4</v>
      </c>
      <c r="F37" s="51">
        <v>20</v>
      </c>
      <c r="G37" s="52">
        <v>350</v>
      </c>
      <c r="H37" s="53">
        <v>17264969</v>
      </c>
      <c r="I37" s="57">
        <f t="shared" si="0"/>
        <v>49328.482857142859</v>
      </c>
      <c r="J37" s="55">
        <v>24672</v>
      </c>
      <c r="K37" s="53">
        <v>17264969</v>
      </c>
      <c r="L37" s="57">
        <f t="shared" si="1"/>
        <v>699.77987191958493</v>
      </c>
      <c r="M37" s="34"/>
      <c r="N37" s="51">
        <v>20</v>
      </c>
      <c r="O37" s="52">
        <v>355</v>
      </c>
      <c r="P37" s="53">
        <v>19339536</v>
      </c>
      <c r="Q37" s="57">
        <f t="shared" si="5"/>
        <v>54477.5661971831</v>
      </c>
      <c r="R37" s="55">
        <v>26148</v>
      </c>
      <c r="S37" s="112">
        <f t="shared" si="4"/>
        <v>19339536</v>
      </c>
      <c r="T37" s="57">
        <f t="shared" si="6"/>
        <v>739.61817347407066</v>
      </c>
      <c r="U37" s="44"/>
      <c r="V37" s="45"/>
      <c r="W37" s="95"/>
      <c r="X37" s="84"/>
      <c r="Y37" s="85"/>
      <c r="Z37" s="116"/>
      <c r="AA37" s="84"/>
      <c r="AB37" s="85"/>
      <c r="AC37" s="119"/>
    </row>
    <row r="38" spans="1:29" s="4" customFormat="1" ht="27" customHeight="1" x14ac:dyDescent="0.15">
      <c r="A38" s="19"/>
      <c r="B38" s="35" t="s">
        <v>21</v>
      </c>
      <c r="C38" s="35">
        <v>34</v>
      </c>
      <c r="D38" s="38" t="s">
        <v>66</v>
      </c>
      <c r="E38" s="89">
        <v>4</v>
      </c>
      <c r="F38" s="51">
        <v>20</v>
      </c>
      <c r="G38" s="52">
        <v>172</v>
      </c>
      <c r="H38" s="53">
        <v>14431281</v>
      </c>
      <c r="I38" s="57">
        <f t="shared" si="0"/>
        <v>83902.796511627908</v>
      </c>
      <c r="J38" s="55">
        <v>18651</v>
      </c>
      <c r="K38" s="53">
        <v>14431281</v>
      </c>
      <c r="L38" s="57">
        <f t="shared" si="1"/>
        <v>773.75373974585818</v>
      </c>
      <c r="M38" s="34"/>
      <c r="N38" s="51">
        <v>20</v>
      </c>
      <c r="O38" s="52">
        <v>199</v>
      </c>
      <c r="P38" s="53">
        <v>16660399</v>
      </c>
      <c r="Q38" s="57">
        <f t="shared" si="5"/>
        <v>83720.597989949747</v>
      </c>
      <c r="R38" s="55">
        <v>21918</v>
      </c>
      <c r="S38" s="112">
        <f t="shared" si="4"/>
        <v>16660399</v>
      </c>
      <c r="T38" s="57">
        <f t="shared" si="6"/>
        <v>760.12405328953366</v>
      </c>
      <c r="U38" s="48"/>
      <c r="V38" s="46"/>
      <c r="W38" s="95"/>
      <c r="X38" s="84"/>
      <c r="Y38" s="85"/>
      <c r="Z38" s="116"/>
      <c r="AA38" s="84"/>
      <c r="AB38" s="85"/>
      <c r="AC38" s="119"/>
    </row>
    <row r="39" spans="1:29" s="4" customFormat="1" ht="27" customHeight="1" x14ac:dyDescent="0.15">
      <c r="A39" s="19"/>
      <c r="B39" s="35" t="s">
        <v>21</v>
      </c>
      <c r="C39" s="35">
        <v>35</v>
      </c>
      <c r="D39" s="38" t="s">
        <v>67</v>
      </c>
      <c r="E39" s="89">
        <v>4</v>
      </c>
      <c r="F39" s="51">
        <v>20</v>
      </c>
      <c r="G39" s="52">
        <v>127</v>
      </c>
      <c r="H39" s="53">
        <v>7174558</v>
      </c>
      <c r="I39" s="57">
        <f t="shared" si="0"/>
        <v>56492.582677165352</v>
      </c>
      <c r="J39" s="55">
        <v>9645.7999999999993</v>
      </c>
      <c r="K39" s="53">
        <v>7174558</v>
      </c>
      <c r="L39" s="57">
        <f t="shared" si="1"/>
        <v>743.80123991789173</v>
      </c>
      <c r="M39" s="34"/>
      <c r="N39" s="51">
        <v>20</v>
      </c>
      <c r="O39" s="52">
        <v>221</v>
      </c>
      <c r="P39" s="53">
        <v>11758774</v>
      </c>
      <c r="Q39" s="57">
        <f t="shared" si="5"/>
        <v>53207.122171945703</v>
      </c>
      <c r="R39" s="55">
        <v>15408</v>
      </c>
      <c r="S39" s="112">
        <f t="shared" si="4"/>
        <v>11758774</v>
      </c>
      <c r="T39" s="57">
        <f t="shared" si="6"/>
        <v>763.16030633437174</v>
      </c>
      <c r="U39" s="44"/>
      <c r="V39" s="45"/>
      <c r="W39" s="95"/>
      <c r="X39" s="84"/>
      <c r="Y39" s="85"/>
      <c r="Z39" s="116"/>
      <c r="AA39" s="84"/>
      <c r="AB39" s="85"/>
      <c r="AC39" s="119"/>
    </row>
    <row r="40" spans="1:29" s="4" customFormat="1" ht="27" customHeight="1" x14ac:dyDescent="0.15">
      <c r="A40" s="19"/>
      <c r="B40" s="35" t="s">
        <v>21</v>
      </c>
      <c r="C40" s="35">
        <v>36</v>
      </c>
      <c r="D40" s="38" t="s">
        <v>68</v>
      </c>
      <c r="E40" s="89">
        <v>5</v>
      </c>
      <c r="F40" s="51">
        <v>20</v>
      </c>
      <c r="G40" s="52">
        <v>108</v>
      </c>
      <c r="H40" s="53">
        <v>5747858</v>
      </c>
      <c r="I40" s="57">
        <f t="shared" si="0"/>
        <v>53220.907407407409</v>
      </c>
      <c r="J40" s="55">
        <v>7992</v>
      </c>
      <c r="K40" s="53">
        <v>5747858</v>
      </c>
      <c r="L40" s="57">
        <f t="shared" si="1"/>
        <v>719.20145145145148</v>
      </c>
      <c r="M40" s="34"/>
      <c r="N40" s="51">
        <v>20</v>
      </c>
      <c r="O40" s="52">
        <v>269</v>
      </c>
      <c r="P40" s="53">
        <v>14007711</v>
      </c>
      <c r="Q40" s="57">
        <f t="shared" si="5"/>
        <v>52073.275092936805</v>
      </c>
      <c r="R40" s="55">
        <v>18317</v>
      </c>
      <c r="S40" s="112">
        <f t="shared" si="4"/>
        <v>14007711</v>
      </c>
      <c r="T40" s="57">
        <f t="shared" si="6"/>
        <v>764.73827591854558</v>
      </c>
      <c r="U40" s="48"/>
      <c r="V40" s="46"/>
      <c r="W40" s="96"/>
      <c r="X40" s="84"/>
      <c r="Y40" s="85"/>
      <c r="Z40" s="116"/>
      <c r="AA40" s="84"/>
      <c r="AB40" s="85"/>
      <c r="AC40" s="119"/>
    </row>
    <row r="41" spans="1:29" s="4" customFormat="1" ht="27" customHeight="1" x14ac:dyDescent="0.15">
      <c r="A41" s="19"/>
      <c r="B41" s="35" t="s">
        <v>21</v>
      </c>
      <c r="C41" s="35">
        <v>37</v>
      </c>
      <c r="D41" s="38" t="s">
        <v>69</v>
      </c>
      <c r="E41" s="89">
        <v>2</v>
      </c>
      <c r="F41" s="51">
        <v>15</v>
      </c>
      <c r="G41" s="52">
        <v>60</v>
      </c>
      <c r="H41" s="53">
        <v>7023730</v>
      </c>
      <c r="I41" s="57">
        <f t="shared" si="0"/>
        <v>117062.16666666667</v>
      </c>
      <c r="J41" s="55">
        <v>9688</v>
      </c>
      <c r="K41" s="53">
        <v>7023730</v>
      </c>
      <c r="L41" s="57">
        <f t="shared" si="1"/>
        <v>724.99277456647394</v>
      </c>
      <c r="M41" s="34"/>
      <c r="N41" s="51">
        <v>15</v>
      </c>
      <c r="O41" s="52">
        <v>108</v>
      </c>
      <c r="P41" s="53">
        <v>9702772</v>
      </c>
      <c r="Q41" s="57">
        <f t="shared" si="5"/>
        <v>89840.481481481474</v>
      </c>
      <c r="R41" s="55">
        <v>13194</v>
      </c>
      <c r="S41" s="112">
        <f t="shared" si="4"/>
        <v>9702772</v>
      </c>
      <c r="T41" s="57">
        <f t="shared" si="6"/>
        <v>735.39275428224948</v>
      </c>
      <c r="U41" s="44"/>
      <c r="V41" s="45"/>
      <c r="W41" s="96"/>
      <c r="X41" s="84"/>
      <c r="Y41" s="85"/>
      <c r="Z41" s="116"/>
      <c r="AA41" s="84"/>
      <c r="AB41" s="85"/>
      <c r="AC41" s="119"/>
    </row>
    <row r="42" spans="1:29" s="4" customFormat="1" ht="27" customHeight="1" x14ac:dyDescent="0.15">
      <c r="A42" s="19"/>
      <c r="B42" s="35" t="s">
        <v>21</v>
      </c>
      <c r="C42" s="35">
        <v>38</v>
      </c>
      <c r="D42" s="38" t="s">
        <v>70</v>
      </c>
      <c r="E42" s="89">
        <v>5</v>
      </c>
      <c r="F42" s="51">
        <v>20</v>
      </c>
      <c r="G42" s="52">
        <v>0</v>
      </c>
      <c r="H42" s="53">
        <v>0</v>
      </c>
      <c r="I42" s="57">
        <f>IF(AND(G42&gt;0,H42&gt;0),H42/G42,0)</f>
        <v>0</v>
      </c>
      <c r="J42" s="55">
        <v>0</v>
      </c>
      <c r="K42" s="53">
        <v>0</v>
      </c>
      <c r="L42" s="57">
        <f t="shared" si="1"/>
        <v>0</v>
      </c>
      <c r="M42" s="34"/>
      <c r="N42" s="51">
        <v>20</v>
      </c>
      <c r="O42" s="52">
        <v>17</v>
      </c>
      <c r="P42" s="53">
        <v>738560</v>
      </c>
      <c r="Q42" s="57">
        <f t="shared" si="5"/>
        <v>43444.705882352944</v>
      </c>
      <c r="R42" s="55">
        <v>1014</v>
      </c>
      <c r="S42" s="112">
        <f t="shared" si="4"/>
        <v>738560</v>
      </c>
      <c r="T42" s="57">
        <f t="shared" si="6"/>
        <v>728.36291913214995</v>
      </c>
      <c r="U42" s="48"/>
      <c r="V42" s="45"/>
      <c r="W42" s="95"/>
      <c r="X42" s="84"/>
      <c r="Y42" s="85"/>
      <c r="Z42" s="116"/>
      <c r="AA42" s="84"/>
      <c r="AB42" s="85"/>
      <c r="AC42" s="119"/>
    </row>
    <row r="43" spans="1:29" s="4" customFormat="1" ht="27" customHeight="1" x14ac:dyDescent="0.15">
      <c r="A43" s="19"/>
      <c r="B43" s="35" t="s">
        <v>21</v>
      </c>
      <c r="C43" s="35">
        <v>39</v>
      </c>
      <c r="D43" s="38" t="s">
        <v>299</v>
      </c>
      <c r="E43" s="89">
        <v>5</v>
      </c>
      <c r="F43" s="51"/>
      <c r="G43" s="52"/>
      <c r="H43" s="53"/>
      <c r="I43" s="57"/>
      <c r="J43" s="55"/>
      <c r="K43" s="53"/>
      <c r="L43" s="57"/>
      <c r="M43" s="34"/>
      <c r="N43" s="51">
        <v>10</v>
      </c>
      <c r="O43" s="52">
        <v>0</v>
      </c>
      <c r="P43" s="53">
        <v>0</v>
      </c>
      <c r="Q43" s="57">
        <f t="shared" si="5"/>
        <v>0</v>
      </c>
      <c r="R43" s="55">
        <v>0</v>
      </c>
      <c r="S43" s="112">
        <f t="shared" si="4"/>
        <v>0</v>
      </c>
      <c r="T43" s="57">
        <f t="shared" si="6"/>
        <v>0</v>
      </c>
      <c r="U43" s="79" t="s">
        <v>280</v>
      </c>
      <c r="V43" s="45"/>
      <c r="W43" s="95"/>
      <c r="X43" s="84"/>
      <c r="Y43" s="85"/>
      <c r="Z43" s="116"/>
      <c r="AA43" s="84"/>
      <c r="AB43" s="85"/>
      <c r="AC43" s="119"/>
    </row>
    <row r="44" spans="1:29" s="4" customFormat="1" ht="27" customHeight="1" x14ac:dyDescent="0.15">
      <c r="A44" s="19"/>
      <c r="B44" s="35" t="s">
        <v>21</v>
      </c>
      <c r="C44" s="35">
        <v>40</v>
      </c>
      <c r="D44" s="38" t="s">
        <v>300</v>
      </c>
      <c r="E44" s="89">
        <v>4</v>
      </c>
      <c r="F44" s="51"/>
      <c r="G44" s="52"/>
      <c r="H44" s="53"/>
      <c r="I44" s="57"/>
      <c r="J44" s="55"/>
      <c r="K44" s="53"/>
      <c r="L44" s="57"/>
      <c r="M44" s="34"/>
      <c r="N44" s="51">
        <v>20</v>
      </c>
      <c r="O44" s="52">
        <v>44</v>
      </c>
      <c r="P44" s="53">
        <v>2115600</v>
      </c>
      <c r="Q44" s="57">
        <f t="shared" si="5"/>
        <v>48081.818181818184</v>
      </c>
      <c r="R44" s="55">
        <v>2722</v>
      </c>
      <c r="S44" s="112">
        <f t="shared" si="4"/>
        <v>2115600</v>
      </c>
      <c r="T44" s="57">
        <f t="shared" si="6"/>
        <v>777.22263041880967</v>
      </c>
      <c r="U44" s="79"/>
      <c r="V44" s="45"/>
      <c r="W44" s="95"/>
      <c r="X44" s="84"/>
      <c r="Y44" s="85"/>
      <c r="Z44" s="116"/>
      <c r="AA44" s="84"/>
      <c r="AB44" s="85"/>
      <c r="AC44" s="119"/>
    </row>
    <row r="45" spans="1:29" s="4" customFormat="1" ht="27" customHeight="1" x14ac:dyDescent="0.15">
      <c r="A45" s="19"/>
      <c r="B45" s="35" t="s">
        <v>21</v>
      </c>
      <c r="C45" s="35">
        <v>41</v>
      </c>
      <c r="D45" s="37" t="s">
        <v>71</v>
      </c>
      <c r="E45" s="89">
        <v>2</v>
      </c>
      <c r="F45" s="51">
        <v>34</v>
      </c>
      <c r="G45" s="52">
        <v>410</v>
      </c>
      <c r="H45" s="53">
        <v>24587421</v>
      </c>
      <c r="I45" s="57">
        <f t="shared" si="0"/>
        <v>59969.319512195121</v>
      </c>
      <c r="J45" s="55">
        <v>34546</v>
      </c>
      <c r="K45" s="53">
        <v>24587421</v>
      </c>
      <c r="L45" s="57">
        <f t="shared" si="1"/>
        <v>711.7298963700573</v>
      </c>
      <c r="M45" s="34"/>
      <c r="N45" s="51">
        <v>34</v>
      </c>
      <c r="O45" s="52">
        <v>279</v>
      </c>
      <c r="P45" s="53">
        <v>17586426</v>
      </c>
      <c r="Q45" s="57">
        <f t="shared" si="5"/>
        <v>63033.784946236556</v>
      </c>
      <c r="R45" s="55">
        <v>23682</v>
      </c>
      <c r="S45" s="112">
        <f t="shared" si="4"/>
        <v>17586426</v>
      </c>
      <c r="T45" s="57">
        <f t="shared" si="6"/>
        <v>742.60729668102351</v>
      </c>
      <c r="U45" s="48"/>
      <c r="V45" s="45"/>
      <c r="W45" s="47"/>
      <c r="X45" s="84"/>
      <c r="Y45" s="85"/>
      <c r="Z45" s="116"/>
      <c r="AA45" s="84"/>
      <c r="AB45" s="85"/>
      <c r="AC45" s="119"/>
    </row>
    <row r="46" spans="1:29" s="4" customFormat="1" ht="27" customHeight="1" x14ac:dyDescent="0.15">
      <c r="A46" s="19"/>
      <c r="B46" s="35" t="s">
        <v>21</v>
      </c>
      <c r="C46" s="35">
        <v>42</v>
      </c>
      <c r="D46" s="36" t="s">
        <v>72</v>
      </c>
      <c r="E46" s="89">
        <v>5</v>
      </c>
      <c r="F46" s="51">
        <v>14</v>
      </c>
      <c r="G46" s="52">
        <v>211</v>
      </c>
      <c r="H46" s="53">
        <v>10012580</v>
      </c>
      <c r="I46" s="57">
        <f t="shared" si="0"/>
        <v>47452.985781990523</v>
      </c>
      <c r="J46" s="55">
        <v>13645</v>
      </c>
      <c r="K46" s="53">
        <v>10012580</v>
      </c>
      <c r="L46" s="57">
        <f t="shared" si="1"/>
        <v>733.79113228288747</v>
      </c>
      <c r="M46" s="34"/>
      <c r="N46" s="51">
        <v>14</v>
      </c>
      <c r="O46" s="52">
        <v>195</v>
      </c>
      <c r="P46" s="53">
        <v>10501235</v>
      </c>
      <c r="Q46" s="54">
        <f t="shared" si="5"/>
        <v>53852.48717948718</v>
      </c>
      <c r="R46" s="55">
        <v>13799</v>
      </c>
      <c r="S46" s="112">
        <f t="shared" si="4"/>
        <v>10501235</v>
      </c>
      <c r="T46" s="57">
        <f t="shared" si="6"/>
        <v>761.01420392782086</v>
      </c>
      <c r="U46" s="48"/>
      <c r="V46" s="45"/>
      <c r="W46" s="47"/>
      <c r="X46" s="84"/>
      <c r="Y46" s="85"/>
      <c r="Z46" s="116"/>
      <c r="AA46" s="84"/>
      <c r="AB46" s="85"/>
      <c r="AC46" s="119"/>
    </row>
    <row r="47" spans="1:29" s="4" customFormat="1" ht="27" customHeight="1" x14ac:dyDescent="0.15">
      <c r="A47" s="19"/>
      <c r="B47" s="35" t="s">
        <v>21</v>
      </c>
      <c r="C47" s="35">
        <v>43</v>
      </c>
      <c r="D47" s="38" t="s">
        <v>73</v>
      </c>
      <c r="E47" s="89">
        <v>3</v>
      </c>
      <c r="F47" s="51">
        <v>15</v>
      </c>
      <c r="G47" s="52">
        <v>35</v>
      </c>
      <c r="H47" s="53">
        <v>3031795</v>
      </c>
      <c r="I47" s="57">
        <f t="shared" si="0"/>
        <v>86622.71428571429</v>
      </c>
      <c r="J47" s="55">
        <v>4230</v>
      </c>
      <c r="K47" s="53">
        <v>3031795</v>
      </c>
      <c r="L47" s="57">
        <f t="shared" si="1"/>
        <v>716.73640661938532</v>
      </c>
      <c r="M47" s="34"/>
      <c r="N47" s="51">
        <v>15</v>
      </c>
      <c r="O47" s="52">
        <v>102</v>
      </c>
      <c r="P47" s="53">
        <v>8854490</v>
      </c>
      <c r="Q47" s="57">
        <f t="shared" si="5"/>
        <v>86808.725490196084</v>
      </c>
      <c r="R47" s="55">
        <v>12187</v>
      </c>
      <c r="S47" s="112">
        <f t="shared" si="4"/>
        <v>8854490</v>
      </c>
      <c r="T47" s="57">
        <f t="shared" si="6"/>
        <v>726.55206367440712</v>
      </c>
      <c r="U47" s="48"/>
      <c r="V47" s="45"/>
      <c r="W47" s="47"/>
      <c r="X47" s="84"/>
      <c r="Y47" s="85"/>
      <c r="Z47" s="116"/>
      <c r="AA47" s="84"/>
      <c r="AB47" s="85"/>
      <c r="AC47" s="119"/>
    </row>
    <row r="48" spans="1:29" s="4" customFormat="1" ht="27" customHeight="1" x14ac:dyDescent="0.15">
      <c r="A48" s="19"/>
      <c r="B48" s="35" t="s">
        <v>21</v>
      </c>
      <c r="C48" s="35">
        <v>44</v>
      </c>
      <c r="D48" s="36" t="s">
        <v>74</v>
      </c>
      <c r="E48" s="89">
        <v>5</v>
      </c>
      <c r="F48" s="51">
        <v>20</v>
      </c>
      <c r="G48" s="52">
        <v>228</v>
      </c>
      <c r="H48" s="53">
        <v>17897116</v>
      </c>
      <c r="I48" s="57">
        <f t="shared" si="0"/>
        <v>78496.122807017542</v>
      </c>
      <c r="J48" s="55">
        <v>25000</v>
      </c>
      <c r="K48" s="53">
        <v>17897116</v>
      </c>
      <c r="L48" s="57">
        <f t="shared" si="1"/>
        <v>715.88463999999999</v>
      </c>
      <c r="M48" s="34"/>
      <c r="N48" s="51">
        <v>20</v>
      </c>
      <c r="O48" s="52">
        <v>218</v>
      </c>
      <c r="P48" s="53">
        <v>18563902</v>
      </c>
      <c r="Q48" s="57">
        <f t="shared" si="5"/>
        <v>85155.513761467897</v>
      </c>
      <c r="R48" s="55">
        <v>25046</v>
      </c>
      <c r="S48" s="112">
        <f t="shared" si="4"/>
        <v>18563902</v>
      </c>
      <c r="T48" s="57">
        <f t="shared" si="6"/>
        <v>741.19228619340413</v>
      </c>
      <c r="U48" s="44"/>
      <c r="V48" s="45"/>
      <c r="W48" s="95"/>
      <c r="X48" s="84"/>
      <c r="Y48" s="85"/>
      <c r="Z48" s="116"/>
      <c r="AA48" s="84"/>
      <c r="AB48" s="85"/>
      <c r="AC48" s="119"/>
    </row>
    <row r="49" spans="1:29" s="4" customFormat="1" ht="27" customHeight="1" x14ac:dyDescent="0.15">
      <c r="A49" s="19"/>
      <c r="B49" s="35" t="s">
        <v>21</v>
      </c>
      <c r="C49" s="35">
        <v>45</v>
      </c>
      <c r="D49" s="36" t="s">
        <v>75</v>
      </c>
      <c r="E49" s="89">
        <v>4</v>
      </c>
      <c r="F49" s="51">
        <v>10</v>
      </c>
      <c r="G49" s="52">
        <v>81</v>
      </c>
      <c r="H49" s="53">
        <v>5653534</v>
      </c>
      <c r="I49" s="57">
        <f t="shared" si="0"/>
        <v>69796.71604938271</v>
      </c>
      <c r="J49" s="55">
        <v>8042</v>
      </c>
      <c r="K49" s="53">
        <v>5653534</v>
      </c>
      <c r="L49" s="57">
        <f t="shared" si="1"/>
        <v>703.00099477741855</v>
      </c>
      <c r="M49" s="34"/>
      <c r="N49" s="51">
        <v>10</v>
      </c>
      <c r="O49" s="52">
        <v>83</v>
      </c>
      <c r="P49" s="53">
        <v>5488785</v>
      </c>
      <c r="Q49" s="57">
        <f t="shared" si="5"/>
        <v>66129.939759036148</v>
      </c>
      <c r="R49" s="55">
        <v>7798</v>
      </c>
      <c r="S49" s="112">
        <f t="shared" si="4"/>
        <v>5488785</v>
      </c>
      <c r="T49" s="57">
        <f t="shared" si="6"/>
        <v>703.87086432418573</v>
      </c>
      <c r="U49" s="44"/>
      <c r="V49" s="45"/>
      <c r="W49" s="95"/>
      <c r="X49" s="84"/>
      <c r="Y49" s="85"/>
      <c r="Z49" s="116"/>
      <c r="AA49" s="84"/>
      <c r="AB49" s="85"/>
      <c r="AC49" s="119"/>
    </row>
    <row r="50" spans="1:29" s="4" customFormat="1" ht="27" customHeight="1" x14ac:dyDescent="0.15">
      <c r="A50" s="19"/>
      <c r="B50" s="35" t="s">
        <v>21</v>
      </c>
      <c r="C50" s="35">
        <v>46</v>
      </c>
      <c r="D50" s="36" t="s">
        <v>76</v>
      </c>
      <c r="E50" s="89">
        <v>5</v>
      </c>
      <c r="F50" s="51">
        <v>20</v>
      </c>
      <c r="G50" s="52">
        <v>203</v>
      </c>
      <c r="H50" s="53">
        <v>10963418</v>
      </c>
      <c r="I50" s="57">
        <f t="shared" si="0"/>
        <v>54006.985221674877</v>
      </c>
      <c r="J50" s="55">
        <v>15312</v>
      </c>
      <c r="K50" s="53">
        <v>10963418</v>
      </c>
      <c r="L50" s="57">
        <f t="shared" si="1"/>
        <v>716.00169801462903</v>
      </c>
      <c r="M50" s="34"/>
      <c r="N50" s="51">
        <v>20</v>
      </c>
      <c r="O50" s="52">
        <v>175</v>
      </c>
      <c r="P50" s="53">
        <v>10910592</v>
      </c>
      <c r="Q50" s="57">
        <f t="shared" si="5"/>
        <v>62346.239999999998</v>
      </c>
      <c r="R50" s="55">
        <v>14784</v>
      </c>
      <c r="S50" s="112">
        <f t="shared" si="4"/>
        <v>10910592</v>
      </c>
      <c r="T50" s="57">
        <f t="shared" si="6"/>
        <v>738</v>
      </c>
      <c r="U50" s="48"/>
      <c r="V50" s="45"/>
      <c r="W50" s="95"/>
      <c r="X50" s="84"/>
      <c r="Y50" s="85"/>
      <c r="Z50" s="116"/>
      <c r="AA50" s="84"/>
      <c r="AB50" s="85"/>
      <c r="AC50" s="119"/>
    </row>
    <row r="51" spans="1:29" s="4" customFormat="1" ht="27" customHeight="1" x14ac:dyDescent="0.15">
      <c r="A51" s="19"/>
      <c r="B51" s="35" t="s">
        <v>21</v>
      </c>
      <c r="C51" s="35">
        <v>47</v>
      </c>
      <c r="D51" s="36" t="s">
        <v>77</v>
      </c>
      <c r="E51" s="89">
        <v>4</v>
      </c>
      <c r="F51" s="51">
        <v>20</v>
      </c>
      <c r="G51" s="52">
        <v>300</v>
      </c>
      <c r="H51" s="53">
        <v>16320000</v>
      </c>
      <c r="I51" s="57">
        <f t="shared" si="0"/>
        <v>54400</v>
      </c>
      <c r="J51" s="55">
        <v>22670</v>
      </c>
      <c r="K51" s="53">
        <v>16320000</v>
      </c>
      <c r="L51" s="57">
        <f t="shared" si="1"/>
        <v>719.89413321570362</v>
      </c>
      <c r="M51" s="34"/>
      <c r="N51" s="51">
        <v>20</v>
      </c>
      <c r="O51" s="52">
        <v>255</v>
      </c>
      <c r="P51" s="53">
        <v>13199235</v>
      </c>
      <c r="Q51" s="57">
        <f t="shared" si="5"/>
        <v>51761.705882352944</v>
      </c>
      <c r="R51" s="55">
        <v>17781</v>
      </c>
      <c r="S51" s="112">
        <f t="shared" si="4"/>
        <v>13199235</v>
      </c>
      <c r="T51" s="57">
        <f t="shared" si="6"/>
        <v>742.32242281086553</v>
      </c>
      <c r="U51" s="44"/>
      <c r="V51" s="45"/>
      <c r="W51" s="95"/>
      <c r="X51" s="84"/>
      <c r="Y51" s="85"/>
      <c r="Z51" s="116"/>
      <c r="AA51" s="84"/>
      <c r="AB51" s="85"/>
      <c r="AC51" s="119"/>
    </row>
    <row r="52" spans="1:29" s="4" customFormat="1" ht="27" customHeight="1" x14ac:dyDescent="0.15">
      <c r="A52" s="19"/>
      <c r="B52" s="35" t="s">
        <v>21</v>
      </c>
      <c r="C52" s="35">
        <v>48</v>
      </c>
      <c r="D52" s="36" t="s">
        <v>78</v>
      </c>
      <c r="E52" s="89">
        <v>6</v>
      </c>
      <c r="F52" s="51">
        <v>10</v>
      </c>
      <c r="G52" s="52">
        <v>9</v>
      </c>
      <c r="H52" s="53">
        <v>510562</v>
      </c>
      <c r="I52" s="54">
        <f t="shared" si="0"/>
        <v>56729.111111111109</v>
      </c>
      <c r="J52" s="55">
        <v>702.6</v>
      </c>
      <c r="K52" s="53">
        <v>510562</v>
      </c>
      <c r="L52" s="57">
        <f t="shared" si="1"/>
        <v>726.67520637631651</v>
      </c>
      <c r="M52" s="34"/>
      <c r="N52" s="51">
        <v>10</v>
      </c>
      <c r="O52" s="52">
        <v>27</v>
      </c>
      <c r="P52" s="53">
        <v>1449310</v>
      </c>
      <c r="Q52" s="57">
        <f t="shared" si="5"/>
        <v>53678.148148148146</v>
      </c>
      <c r="R52" s="55">
        <v>1889</v>
      </c>
      <c r="S52" s="112">
        <f t="shared" si="4"/>
        <v>1449310</v>
      </c>
      <c r="T52" s="57">
        <f t="shared" si="6"/>
        <v>767.23663313922714</v>
      </c>
      <c r="U52" s="48"/>
      <c r="V52" s="45"/>
      <c r="W52" s="47"/>
      <c r="X52" s="84"/>
      <c r="Y52" s="85"/>
      <c r="Z52" s="116"/>
      <c r="AA52" s="84"/>
      <c r="AB52" s="85"/>
      <c r="AC52" s="119"/>
    </row>
    <row r="53" spans="1:29" s="4" customFormat="1" ht="27" customHeight="1" x14ac:dyDescent="0.15">
      <c r="A53" s="19"/>
      <c r="B53" s="35" t="s">
        <v>21</v>
      </c>
      <c r="C53" s="35">
        <v>49</v>
      </c>
      <c r="D53" s="36" t="s">
        <v>79</v>
      </c>
      <c r="E53" s="89">
        <v>4</v>
      </c>
      <c r="F53" s="51">
        <v>20</v>
      </c>
      <c r="G53" s="52">
        <v>387</v>
      </c>
      <c r="H53" s="53">
        <v>21068127</v>
      </c>
      <c r="I53" s="57">
        <f t="shared" si="0"/>
        <v>54439.604651162794</v>
      </c>
      <c r="J53" s="55">
        <v>29911</v>
      </c>
      <c r="K53" s="53">
        <v>21068127</v>
      </c>
      <c r="L53" s="57">
        <f t="shared" si="1"/>
        <v>704.36050282504766</v>
      </c>
      <c r="M53" s="34"/>
      <c r="N53" s="51">
        <v>20</v>
      </c>
      <c r="O53" s="52">
        <v>402</v>
      </c>
      <c r="P53" s="53">
        <v>24209494</v>
      </c>
      <c r="Q53" s="54">
        <f t="shared" si="5"/>
        <v>60222.621890547263</v>
      </c>
      <c r="R53" s="55">
        <v>33408</v>
      </c>
      <c r="S53" s="112">
        <f t="shared" si="4"/>
        <v>24209494</v>
      </c>
      <c r="T53" s="57">
        <f t="shared" si="6"/>
        <v>724.66157806513411</v>
      </c>
      <c r="U53" s="48"/>
      <c r="V53" s="45"/>
      <c r="W53" s="47"/>
      <c r="X53" s="84"/>
      <c r="Y53" s="85"/>
      <c r="Z53" s="116"/>
      <c r="AA53" s="84"/>
      <c r="AB53" s="85"/>
      <c r="AC53" s="119"/>
    </row>
    <row r="54" spans="1:29" s="4" customFormat="1" ht="27" customHeight="1" x14ac:dyDescent="0.15">
      <c r="A54" s="19"/>
      <c r="B54" s="35" t="s">
        <v>21</v>
      </c>
      <c r="C54" s="35">
        <v>50</v>
      </c>
      <c r="D54" s="36" t="s">
        <v>80</v>
      </c>
      <c r="E54" s="89">
        <v>4</v>
      </c>
      <c r="F54" s="51">
        <v>10</v>
      </c>
      <c r="G54" s="52">
        <v>118</v>
      </c>
      <c r="H54" s="53">
        <v>5287040</v>
      </c>
      <c r="I54" s="57">
        <f t="shared" si="0"/>
        <v>44805.423728813563</v>
      </c>
      <c r="J54" s="55">
        <v>7516</v>
      </c>
      <c r="K54" s="53">
        <v>5287040</v>
      </c>
      <c r="L54" s="57">
        <f t="shared" si="1"/>
        <v>703.43799893560401</v>
      </c>
      <c r="M54" s="34"/>
      <c r="N54" s="51">
        <v>10</v>
      </c>
      <c r="O54" s="52">
        <v>118</v>
      </c>
      <c r="P54" s="53">
        <v>5905687</v>
      </c>
      <c r="Q54" s="57">
        <f t="shared" si="5"/>
        <v>50048.194915254237</v>
      </c>
      <c r="R54" s="55">
        <v>8040</v>
      </c>
      <c r="S54" s="112">
        <f t="shared" si="4"/>
        <v>5905687</v>
      </c>
      <c r="T54" s="57">
        <f t="shared" si="6"/>
        <v>734.53818407960193</v>
      </c>
      <c r="U54" s="44"/>
      <c r="V54" s="45"/>
      <c r="W54" s="96"/>
      <c r="X54" s="84"/>
      <c r="Y54" s="85"/>
      <c r="Z54" s="116"/>
      <c r="AA54" s="84"/>
      <c r="AB54" s="85"/>
      <c r="AC54" s="119"/>
    </row>
    <row r="55" spans="1:29" s="4" customFormat="1" ht="27" customHeight="1" x14ac:dyDescent="0.15">
      <c r="A55" s="19"/>
      <c r="B55" s="35" t="s">
        <v>21</v>
      </c>
      <c r="C55" s="35">
        <v>51</v>
      </c>
      <c r="D55" s="36" t="s">
        <v>81</v>
      </c>
      <c r="E55" s="89">
        <v>4</v>
      </c>
      <c r="F55" s="51">
        <v>19</v>
      </c>
      <c r="G55" s="52">
        <v>57</v>
      </c>
      <c r="H55" s="53">
        <v>2434758</v>
      </c>
      <c r="I55" s="57">
        <f t="shared" si="0"/>
        <v>42715.052631578947</v>
      </c>
      <c r="J55" s="55">
        <v>3401</v>
      </c>
      <c r="K55" s="53">
        <v>2434758</v>
      </c>
      <c r="L55" s="57">
        <f t="shared" si="1"/>
        <v>715.89473684210532</v>
      </c>
      <c r="M55" s="34"/>
      <c r="N55" s="51">
        <v>19</v>
      </c>
      <c r="O55" s="52">
        <v>324</v>
      </c>
      <c r="P55" s="53">
        <v>16672085</v>
      </c>
      <c r="Q55" s="57">
        <f t="shared" si="5"/>
        <v>51457.0524691358</v>
      </c>
      <c r="R55" s="55">
        <v>22906</v>
      </c>
      <c r="S55" s="112">
        <f t="shared" si="4"/>
        <v>16672085</v>
      </c>
      <c r="T55" s="57">
        <f t="shared" si="6"/>
        <v>727.84794377019125</v>
      </c>
      <c r="U55" s="44"/>
      <c r="V55" s="45"/>
      <c r="W55" s="95"/>
      <c r="X55" s="84"/>
      <c r="Y55" s="85"/>
      <c r="Z55" s="116"/>
      <c r="AA55" s="84"/>
      <c r="AB55" s="85"/>
      <c r="AC55" s="119"/>
    </row>
    <row r="56" spans="1:29" s="4" customFormat="1" ht="27" customHeight="1" x14ac:dyDescent="0.15">
      <c r="A56" s="19"/>
      <c r="B56" s="35" t="s">
        <v>21</v>
      </c>
      <c r="C56" s="35">
        <v>52</v>
      </c>
      <c r="D56" s="36" t="s">
        <v>82</v>
      </c>
      <c r="E56" s="89">
        <v>6</v>
      </c>
      <c r="F56" s="51">
        <v>20</v>
      </c>
      <c r="G56" s="52">
        <v>2</v>
      </c>
      <c r="H56" s="53">
        <v>66960</v>
      </c>
      <c r="I56" s="57">
        <f t="shared" si="0"/>
        <v>33480</v>
      </c>
      <c r="J56" s="55">
        <v>93</v>
      </c>
      <c r="K56" s="53">
        <v>66960</v>
      </c>
      <c r="L56" s="57">
        <f t="shared" si="1"/>
        <v>720</v>
      </c>
      <c r="M56" s="34"/>
      <c r="N56" s="51">
        <v>20</v>
      </c>
      <c r="O56" s="52">
        <v>66</v>
      </c>
      <c r="P56" s="53">
        <v>4117029</v>
      </c>
      <c r="Q56" s="57">
        <f>IF(AND(O56&gt;0,P56&gt;0),P56/O56,0)</f>
        <v>62379.227272727272</v>
      </c>
      <c r="R56" s="55">
        <v>5596</v>
      </c>
      <c r="S56" s="112">
        <f t="shared" si="4"/>
        <v>4117029</v>
      </c>
      <c r="T56" s="57">
        <f t="shared" si="6"/>
        <v>735.70925661186561</v>
      </c>
      <c r="U56" s="48"/>
      <c r="V56" s="45"/>
      <c r="W56" s="47"/>
      <c r="X56" s="84"/>
      <c r="Y56" s="85"/>
      <c r="Z56" s="116"/>
      <c r="AA56" s="84"/>
      <c r="AB56" s="85"/>
      <c r="AC56" s="119"/>
    </row>
    <row r="57" spans="1:29" s="4" customFormat="1" ht="27" customHeight="1" x14ac:dyDescent="0.15">
      <c r="A57" s="19"/>
      <c r="B57" s="35" t="s">
        <v>21</v>
      </c>
      <c r="C57" s="35">
        <v>53</v>
      </c>
      <c r="D57" s="36" t="s">
        <v>83</v>
      </c>
      <c r="E57" s="89">
        <v>4</v>
      </c>
      <c r="F57" s="51">
        <v>20</v>
      </c>
      <c r="G57" s="52">
        <v>0</v>
      </c>
      <c r="H57" s="53">
        <v>0</v>
      </c>
      <c r="I57" s="57">
        <f t="shared" si="0"/>
        <v>0</v>
      </c>
      <c r="J57" s="55">
        <v>0</v>
      </c>
      <c r="K57" s="53">
        <v>0</v>
      </c>
      <c r="L57" s="57">
        <f t="shared" si="1"/>
        <v>0</v>
      </c>
      <c r="M57" s="34"/>
      <c r="N57" s="51">
        <v>20</v>
      </c>
      <c r="O57" s="52">
        <v>228</v>
      </c>
      <c r="P57" s="53">
        <v>11504975</v>
      </c>
      <c r="Q57" s="54">
        <f t="shared" si="5"/>
        <v>50460.416666666664</v>
      </c>
      <c r="R57" s="55">
        <v>15445</v>
      </c>
      <c r="S57" s="112">
        <f t="shared" si="4"/>
        <v>11504975</v>
      </c>
      <c r="T57" s="57">
        <f t="shared" si="6"/>
        <v>744.89964389770148</v>
      </c>
      <c r="U57" s="48"/>
      <c r="V57" s="45"/>
      <c r="W57" s="47"/>
      <c r="X57" s="84"/>
      <c r="Y57" s="85"/>
      <c r="Z57" s="116"/>
      <c r="AA57" s="84"/>
      <c r="AB57" s="85"/>
      <c r="AC57" s="119"/>
    </row>
    <row r="58" spans="1:29" s="4" customFormat="1" ht="27" customHeight="1" x14ac:dyDescent="0.15">
      <c r="A58" s="19"/>
      <c r="B58" s="35" t="s">
        <v>21</v>
      </c>
      <c r="C58" s="35">
        <v>54</v>
      </c>
      <c r="D58" s="36" t="s">
        <v>277</v>
      </c>
      <c r="E58" s="89">
        <v>4</v>
      </c>
      <c r="F58" s="51"/>
      <c r="G58" s="52"/>
      <c r="H58" s="53"/>
      <c r="I58" s="57"/>
      <c r="J58" s="55"/>
      <c r="K58" s="53"/>
      <c r="L58" s="57"/>
      <c r="M58" s="34"/>
      <c r="N58" s="51">
        <v>10</v>
      </c>
      <c r="O58" s="52">
        <v>14</v>
      </c>
      <c r="P58" s="53">
        <v>856634</v>
      </c>
      <c r="Q58" s="54">
        <f t="shared" si="5"/>
        <v>61188.142857142855</v>
      </c>
      <c r="R58" s="55">
        <v>1160</v>
      </c>
      <c r="S58" s="112">
        <f t="shared" si="4"/>
        <v>856634</v>
      </c>
      <c r="T58" s="57">
        <f t="shared" si="6"/>
        <v>738.4775862068966</v>
      </c>
      <c r="U58" s="79" t="s">
        <v>280</v>
      </c>
      <c r="V58" s="45"/>
      <c r="W58" s="47"/>
      <c r="X58" s="84"/>
      <c r="Y58" s="85"/>
      <c r="Z58" s="116"/>
      <c r="AA58" s="84"/>
      <c r="AB58" s="85"/>
      <c r="AC58" s="119"/>
    </row>
    <row r="59" spans="1:29" s="4" customFormat="1" ht="27" customHeight="1" x14ac:dyDescent="0.15">
      <c r="A59" s="19"/>
      <c r="B59" s="35" t="s">
        <v>21</v>
      </c>
      <c r="C59" s="35">
        <v>55</v>
      </c>
      <c r="D59" s="36" t="s">
        <v>278</v>
      </c>
      <c r="E59" s="89">
        <v>4</v>
      </c>
      <c r="F59" s="51"/>
      <c r="G59" s="52"/>
      <c r="H59" s="53"/>
      <c r="I59" s="57"/>
      <c r="J59" s="55"/>
      <c r="K59" s="53"/>
      <c r="L59" s="57"/>
      <c r="M59" s="34"/>
      <c r="N59" s="51">
        <v>20</v>
      </c>
      <c r="O59" s="52">
        <v>21</v>
      </c>
      <c r="P59" s="53">
        <v>1104201</v>
      </c>
      <c r="Q59" s="54">
        <f t="shared" si="5"/>
        <v>52581</v>
      </c>
      <c r="R59" s="55">
        <v>1496</v>
      </c>
      <c r="S59" s="112">
        <f t="shared" si="4"/>
        <v>1104201</v>
      </c>
      <c r="T59" s="57">
        <f t="shared" si="6"/>
        <v>738.10227272727275</v>
      </c>
      <c r="U59" s="79" t="s">
        <v>280</v>
      </c>
      <c r="V59" s="45"/>
      <c r="W59" s="47"/>
      <c r="X59" s="84"/>
      <c r="Y59" s="85"/>
      <c r="Z59" s="116"/>
      <c r="AA59" s="84"/>
      <c r="AB59" s="85"/>
      <c r="AC59" s="119"/>
    </row>
    <row r="60" spans="1:29" s="4" customFormat="1" ht="27" customHeight="1" x14ac:dyDescent="0.15">
      <c r="A60" s="19"/>
      <c r="B60" s="35" t="s">
        <v>21</v>
      </c>
      <c r="C60" s="35">
        <v>56</v>
      </c>
      <c r="D60" s="36" t="s">
        <v>279</v>
      </c>
      <c r="E60" s="89">
        <v>4</v>
      </c>
      <c r="F60" s="51"/>
      <c r="G60" s="52"/>
      <c r="H60" s="53"/>
      <c r="I60" s="57"/>
      <c r="J60" s="55"/>
      <c r="K60" s="53"/>
      <c r="L60" s="57"/>
      <c r="M60" s="34"/>
      <c r="N60" s="51">
        <v>10</v>
      </c>
      <c r="O60" s="52">
        <v>26</v>
      </c>
      <c r="P60" s="53">
        <v>1274526</v>
      </c>
      <c r="Q60" s="54">
        <f t="shared" si="5"/>
        <v>49020.230769230766</v>
      </c>
      <c r="R60" s="55">
        <v>1727</v>
      </c>
      <c r="S60" s="112">
        <f t="shared" si="4"/>
        <v>1274526</v>
      </c>
      <c r="T60" s="57">
        <f t="shared" si="6"/>
        <v>738</v>
      </c>
      <c r="U60" s="79" t="s">
        <v>280</v>
      </c>
      <c r="V60" s="45"/>
      <c r="W60" s="47"/>
      <c r="X60" s="84"/>
      <c r="Y60" s="85"/>
      <c r="Z60" s="116"/>
      <c r="AA60" s="84"/>
      <c r="AB60" s="85"/>
      <c r="AC60" s="119"/>
    </row>
    <row r="61" spans="1:29" s="4" customFormat="1" ht="27" customHeight="1" x14ac:dyDescent="0.15">
      <c r="A61" s="19"/>
      <c r="B61" s="35" t="s">
        <v>21</v>
      </c>
      <c r="C61" s="35">
        <v>57</v>
      </c>
      <c r="D61" s="38" t="s">
        <v>84</v>
      </c>
      <c r="E61" s="89">
        <v>2</v>
      </c>
      <c r="F61" s="51">
        <v>10</v>
      </c>
      <c r="G61" s="52">
        <v>114</v>
      </c>
      <c r="H61" s="53">
        <v>6123631</v>
      </c>
      <c r="I61" s="57">
        <f t="shared" si="0"/>
        <v>53716.061403508771</v>
      </c>
      <c r="J61" s="55">
        <v>8750</v>
      </c>
      <c r="K61" s="53">
        <v>6123631</v>
      </c>
      <c r="L61" s="57">
        <f t="shared" si="1"/>
        <v>699.84354285714289</v>
      </c>
      <c r="M61" s="34"/>
      <c r="N61" s="51">
        <v>10</v>
      </c>
      <c r="O61" s="52">
        <v>104</v>
      </c>
      <c r="P61" s="53">
        <v>6233955</v>
      </c>
      <c r="Q61" s="57">
        <f t="shared" si="5"/>
        <v>59941.875</v>
      </c>
      <c r="R61" s="55">
        <v>8590</v>
      </c>
      <c r="S61" s="112">
        <f t="shared" si="4"/>
        <v>6233955</v>
      </c>
      <c r="T61" s="57">
        <f t="shared" si="6"/>
        <v>725.72235157159491</v>
      </c>
      <c r="U61" s="48"/>
      <c r="V61" s="45"/>
      <c r="W61" s="47"/>
      <c r="X61" s="84"/>
      <c r="Y61" s="85"/>
      <c r="Z61" s="116"/>
      <c r="AA61" s="84"/>
      <c r="AB61" s="85"/>
      <c r="AC61" s="119"/>
    </row>
    <row r="62" spans="1:29" s="4" customFormat="1" ht="27" customHeight="1" x14ac:dyDescent="0.15">
      <c r="A62" s="19"/>
      <c r="B62" s="35" t="s">
        <v>21</v>
      </c>
      <c r="C62" s="35">
        <v>58</v>
      </c>
      <c r="D62" s="36" t="s">
        <v>85</v>
      </c>
      <c r="E62" s="89">
        <v>2</v>
      </c>
      <c r="F62" s="51">
        <v>10</v>
      </c>
      <c r="G62" s="52">
        <v>157</v>
      </c>
      <c r="H62" s="53">
        <v>9838380</v>
      </c>
      <c r="I62" s="57">
        <f t="shared" si="0"/>
        <v>62664.840764331209</v>
      </c>
      <c r="J62" s="55">
        <v>13203</v>
      </c>
      <c r="K62" s="53">
        <v>9838380</v>
      </c>
      <c r="L62" s="57">
        <f t="shared" si="1"/>
        <v>745.16246307657354</v>
      </c>
      <c r="M62" s="34"/>
      <c r="N62" s="51">
        <v>10</v>
      </c>
      <c r="O62" s="52">
        <v>144</v>
      </c>
      <c r="P62" s="53">
        <v>9423344</v>
      </c>
      <c r="Q62" s="57">
        <f t="shared" si="5"/>
        <v>65439.888888888891</v>
      </c>
      <c r="R62" s="55">
        <v>12686</v>
      </c>
      <c r="S62" s="112">
        <f t="shared" si="4"/>
        <v>9423344</v>
      </c>
      <c r="T62" s="57">
        <f t="shared" si="6"/>
        <v>742.81444111619112</v>
      </c>
      <c r="U62" s="44"/>
      <c r="V62" s="45"/>
      <c r="W62" s="95"/>
      <c r="X62" s="84"/>
      <c r="Y62" s="85"/>
      <c r="Z62" s="116"/>
      <c r="AA62" s="84"/>
      <c r="AB62" s="85"/>
      <c r="AC62" s="119"/>
    </row>
    <row r="63" spans="1:29" s="4" customFormat="1" ht="27" customHeight="1" x14ac:dyDescent="0.15">
      <c r="A63" s="19"/>
      <c r="B63" s="35" t="s">
        <v>21</v>
      </c>
      <c r="C63" s="35">
        <v>59</v>
      </c>
      <c r="D63" s="38" t="s">
        <v>86</v>
      </c>
      <c r="E63" s="89">
        <v>4</v>
      </c>
      <c r="F63" s="51">
        <v>10</v>
      </c>
      <c r="G63" s="52">
        <v>28</v>
      </c>
      <c r="H63" s="53">
        <v>1470702</v>
      </c>
      <c r="I63" s="57">
        <f t="shared" si="0"/>
        <v>52525.071428571428</v>
      </c>
      <c r="J63" s="55">
        <v>2063</v>
      </c>
      <c r="K63" s="53">
        <v>1470702</v>
      </c>
      <c r="L63" s="57">
        <f t="shared" si="1"/>
        <v>712.8948133785749</v>
      </c>
      <c r="M63" s="34"/>
      <c r="N63" s="51">
        <v>10</v>
      </c>
      <c r="O63" s="52">
        <v>0</v>
      </c>
      <c r="P63" s="53">
        <v>0</v>
      </c>
      <c r="Q63" s="57">
        <f t="shared" si="5"/>
        <v>0</v>
      </c>
      <c r="R63" s="55">
        <v>0</v>
      </c>
      <c r="S63" s="112">
        <f t="shared" si="4"/>
        <v>0</v>
      </c>
      <c r="T63" s="57">
        <f t="shared" si="6"/>
        <v>0</v>
      </c>
      <c r="U63" s="44"/>
      <c r="V63" s="45"/>
      <c r="W63" s="95"/>
      <c r="X63" s="84"/>
      <c r="Y63" s="85"/>
      <c r="Z63" s="116"/>
      <c r="AA63" s="84"/>
      <c r="AB63" s="85"/>
      <c r="AC63" s="119"/>
    </row>
    <row r="64" spans="1:29" s="4" customFormat="1" ht="27" customHeight="1" x14ac:dyDescent="0.15">
      <c r="A64" s="19"/>
      <c r="B64" s="35" t="s">
        <v>21</v>
      </c>
      <c r="C64" s="35">
        <v>60</v>
      </c>
      <c r="D64" s="38" t="s">
        <v>87</v>
      </c>
      <c r="E64" s="89">
        <v>6</v>
      </c>
      <c r="F64" s="51">
        <v>10</v>
      </c>
      <c r="G64" s="52">
        <v>121</v>
      </c>
      <c r="H64" s="53">
        <v>6674277</v>
      </c>
      <c r="I64" s="57">
        <f t="shared" si="0"/>
        <v>55159.314049586777</v>
      </c>
      <c r="J64" s="55">
        <v>9316</v>
      </c>
      <c r="K64" s="53">
        <v>6674277</v>
      </c>
      <c r="L64" s="57">
        <f t="shared" si="1"/>
        <v>716.43162301416919</v>
      </c>
      <c r="M64" s="34"/>
      <c r="N64" s="51"/>
      <c r="O64" s="52"/>
      <c r="P64" s="53"/>
      <c r="Q64" s="57">
        <f t="shared" si="5"/>
        <v>0</v>
      </c>
      <c r="R64" s="55"/>
      <c r="S64" s="112">
        <f t="shared" si="4"/>
        <v>0</v>
      </c>
      <c r="T64" s="57">
        <f t="shared" si="6"/>
        <v>0</v>
      </c>
      <c r="U64" s="44"/>
      <c r="V64" s="46" t="s">
        <v>293</v>
      </c>
      <c r="W64" s="95"/>
      <c r="X64" s="84"/>
      <c r="Y64" s="85"/>
      <c r="Z64" s="116"/>
      <c r="AA64" s="84"/>
      <c r="AB64" s="85"/>
      <c r="AC64" s="119"/>
    </row>
    <row r="65" spans="1:29" s="4" customFormat="1" ht="27" customHeight="1" x14ac:dyDescent="0.15">
      <c r="A65" s="19"/>
      <c r="B65" s="35" t="s">
        <v>21</v>
      </c>
      <c r="C65" s="35">
        <v>61</v>
      </c>
      <c r="D65" s="38" t="s">
        <v>88</v>
      </c>
      <c r="E65" s="89">
        <v>4</v>
      </c>
      <c r="F65" s="51">
        <v>10</v>
      </c>
      <c r="G65" s="52">
        <v>149</v>
      </c>
      <c r="H65" s="53">
        <v>7955733</v>
      </c>
      <c r="I65" s="57">
        <f t="shared" si="0"/>
        <v>53394.181208053691</v>
      </c>
      <c r="J65" s="55">
        <v>11541</v>
      </c>
      <c r="K65" s="53">
        <v>7955733</v>
      </c>
      <c r="L65" s="57">
        <f t="shared" si="1"/>
        <v>689.34520405510784</v>
      </c>
      <c r="M65" s="34"/>
      <c r="N65" s="51">
        <v>10</v>
      </c>
      <c r="O65" s="52">
        <v>186</v>
      </c>
      <c r="P65" s="53">
        <v>9727024</v>
      </c>
      <c r="Q65" s="57">
        <f t="shared" si="5"/>
        <v>52295.827956989247</v>
      </c>
      <c r="R65" s="55">
        <v>13262</v>
      </c>
      <c r="S65" s="112">
        <f t="shared" si="4"/>
        <v>9727024</v>
      </c>
      <c r="T65" s="57">
        <f t="shared" si="6"/>
        <v>733.45076157442315</v>
      </c>
      <c r="U65" s="44"/>
      <c r="V65" s="45"/>
      <c r="W65" s="95"/>
      <c r="X65" s="84"/>
      <c r="Y65" s="85"/>
      <c r="Z65" s="116"/>
      <c r="AA65" s="84"/>
      <c r="AB65" s="85"/>
      <c r="AC65" s="119"/>
    </row>
    <row r="66" spans="1:29" s="4" customFormat="1" ht="27" customHeight="1" x14ac:dyDescent="0.15">
      <c r="A66" s="19"/>
      <c r="B66" s="35" t="s">
        <v>21</v>
      </c>
      <c r="C66" s="35">
        <v>62</v>
      </c>
      <c r="D66" s="38" t="s">
        <v>89</v>
      </c>
      <c r="E66" s="89">
        <v>4</v>
      </c>
      <c r="F66" s="51">
        <v>15</v>
      </c>
      <c r="G66" s="52">
        <v>177</v>
      </c>
      <c r="H66" s="53">
        <v>9827724</v>
      </c>
      <c r="I66" s="54">
        <f t="shared" si="0"/>
        <v>55523.864406779663</v>
      </c>
      <c r="J66" s="55">
        <v>13746</v>
      </c>
      <c r="K66" s="53">
        <v>9827724</v>
      </c>
      <c r="L66" s="57">
        <f t="shared" si="1"/>
        <v>714.95154954168481</v>
      </c>
      <c r="M66" s="34"/>
      <c r="N66" s="51">
        <v>15</v>
      </c>
      <c r="O66" s="52">
        <v>191</v>
      </c>
      <c r="P66" s="53">
        <v>11521973</v>
      </c>
      <c r="Q66" s="57">
        <f t="shared" si="5"/>
        <v>60324.465968586388</v>
      </c>
      <c r="R66" s="55">
        <v>15808</v>
      </c>
      <c r="S66" s="112">
        <f t="shared" si="4"/>
        <v>11521973</v>
      </c>
      <c r="T66" s="57">
        <f t="shared" si="6"/>
        <v>728.86974949392709</v>
      </c>
      <c r="U66" s="44"/>
      <c r="V66" s="45"/>
      <c r="W66" s="95"/>
      <c r="X66" s="84"/>
      <c r="Y66" s="85"/>
      <c r="Z66" s="116"/>
      <c r="AA66" s="84"/>
      <c r="AB66" s="85"/>
      <c r="AC66" s="119"/>
    </row>
    <row r="67" spans="1:29" s="4" customFormat="1" ht="27" customHeight="1" x14ac:dyDescent="0.15">
      <c r="A67" s="19"/>
      <c r="B67" s="35" t="s">
        <v>21</v>
      </c>
      <c r="C67" s="35">
        <v>63</v>
      </c>
      <c r="D67" s="38" t="s">
        <v>281</v>
      </c>
      <c r="E67" s="89">
        <v>4</v>
      </c>
      <c r="F67" s="51"/>
      <c r="G67" s="52"/>
      <c r="H67" s="53"/>
      <c r="I67" s="54"/>
      <c r="J67" s="55"/>
      <c r="K67" s="53"/>
      <c r="L67" s="57"/>
      <c r="M67" s="34"/>
      <c r="N67" s="51">
        <v>15</v>
      </c>
      <c r="O67" s="52">
        <v>56</v>
      </c>
      <c r="P67" s="53">
        <v>3420494</v>
      </c>
      <c r="Q67" s="57">
        <f t="shared" ref="Q67" si="7">IF(AND(O67&gt;0,P67&gt;0),P67/O67,0)</f>
        <v>61080.25</v>
      </c>
      <c r="R67" s="55">
        <v>4472</v>
      </c>
      <c r="S67" s="112">
        <f t="shared" ref="S67" si="8">P67</f>
        <v>3420494</v>
      </c>
      <c r="T67" s="57">
        <f t="shared" ref="T67" si="9">IF(AND(R67&gt;0,S67&gt;0),S67/R67,0)</f>
        <v>764.86896243291596</v>
      </c>
      <c r="U67" s="79" t="s">
        <v>280</v>
      </c>
      <c r="V67" s="45"/>
      <c r="W67" s="95"/>
      <c r="X67" s="84"/>
      <c r="Y67" s="85"/>
      <c r="Z67" s="116"/>
      <c r="AA67" s="84"/>
      <c r="AB67" s="85"/>
      <c r="AC67" s="119"/>
    </row>
    <row r="68" spans="1:29" s="4" customFormat="1" ht="27" customHeight="1" x14ac:dyDescent="0.15">
      <c r="A68" s="19"/>
      <c r="B68" s="35" t="s">
        <v>21</v>
      </c>
      <c r="C68" s="35">
        <v>64</v>
      </c>
      <c r="D68" s="38" t="s">
        <v>90</v>
      </c>
      <c r="E68" s="89">
        <v>4</v>
      </c>
      <c r="F68" s="51">
        <v>20</v>
      </c>
      <c r="G68" s="52">
        <v>36</v>
      </c>
      <c r="H68" s="53">
        <v>1954499</v>
      </c>
      <c r="I68" s="54">
        <f t="shared" si="0"/>
        <v>54291.638888888891</v>
      </c>
      <c r="J68" s="55">
        <v>2719</v>
      </c>
      <c r="K68" s="53">
        <v>1954499</v>
      </c>
      <c r="L68" s="57">
        <f t="shared" si="1"/>
        <v>718.83008458992276</v>
      </c>
      <c r="M68" s="34"/>
      <c r="N68" s="51">
        <v>20</v>
      </c>
      <c r="O68" s="52">
        <v>130</v>
      </c>
      <c r="P68" s="53">
        <v>7419281</v>
      </c>
      <c r="Q68" s="57">
        <f t="shared" si="5"/>
        <v>57071.392307692309</v>
      </c>
      <c r="R68" s="55">
        <v>9917</v>
      </c>
      <c r="S68" s="112">
        <f t="shared" si="4"/>
        <v>7419281</v>
      </c>
      <c r="T68" s="57">
        <f t="shared" si="6"/>
        <v>748.13764243218714</v>
      </c>
      <c r="U68" s="44"/>
      <c r="V68" s="45"/>
      <c r="W68" s="95"/>
      <c r="X68" s="84"/>
      <c r="Y68" s="85"/>
      <c r="Z68" s="116"/>
      <c r="AA68" s="84"/>
      <c r="AB68" s="85"/>
      <c r="AC68" s="119"/>
    </row>
    <row r="69" spans="1:29" s="4" customFormat="1" ht="27" customHeight="1" x14ac:dyDescent="0.15">
      <c r="A69" s="19"/>
      <c r="B69" s="35" t="s">
        <v>21</v>
      </c>
      <c r="C69" s="35">
        <v>65</v>
      </c>
      <c r="D69" s="36" t="s">
        <v>91</v>
      </c>
      <c r="E69" s="89">
        <v>6</v>
      </c>
      <c r="F69" s="51">
        <v>10</v>
      </c>
      <c r="G69" s="52">
        <v>125</v>
      </c>
      <c r="H69" s="53">
        <v>8862249</v>
      </c>
      <c r="I69" s="57">
        <f t="shared" si="0"/>
        <v>70897.991999999998</v>
      </c>
      <c r="J69" s="55">
        <v>12203</v>
      </c>
      <c r="K69" s="53">
        <v>8862249</v>
      </c>
      <c r="L69" s="57">
        <f t="shared" si="1"/>
        <v>726.23527001556999</v>
      </c>
      <c r="M69" s="34"/>
      <c r="N69" s="51">
        <v>10</v>
      </c>
      <c r="O69" s="52">
        <v>110</v>
      </c>
      <c r="P69" s="53">
        <v>8212956</v>
      </c>
      <c r="Q69" s="57">
        <f t="shared" si="5"/>
        <v>74663.236363636359</v>
      </c>
      <c r="R69" s="55">
        <v>10959</v>
      </c>
      <c r="S69" s="112">
        <f t="shared" si="4"/>
        <v>8212956</v>
      </c>
      <c r="T69" s="57">
        <f t="shared" si="6"/>
        <v>749.4256775253217</v>
      </c>
      <c r="U69" s="44"/>
      <c r="V69" s="45"/>
      <c r="W69" s="95"/>
      <c r="X69" s="84"/>
      <c r="Y69" s="85"/>
      <c r="Z69" s="116"/>
      <c r="AA69" s="84"/>
      <c r="AB69" s="85"/>
      <c r="AC69" s="119"/>
    </row>
    <row r="70" spans="1:29" s="4" customFormat="1" ht="27" customHeight="1" x14ac:dyDescent="0.15">
      <c r="A70" s="19"/>
      <c r="B70" s="35" t="s">
        <v>21</v>
      </c>
      <c r="C70" s="35">
        <v>66</v>
      </c>
      <c r="D70" s="36" t="s">
        <v>92</v>
      </c>
      <c r="E70" s="89">
        <v>6</v>
      </c>
      <c r="F70" s="51">
        <v>10</v>
      </c>
      <c r="G70" s="52">
        <v>27</v>
      </c>
      <c r="H70" s="53">
        <v>1735000</v>
      </c>
      <c r="I70" s="57">
        <f t="shared" si="0"/>
        <v>64259.259259259263</v>
      </c>
      <c r="J70" s="55">
        <v>2376</v>
      </c>
      <c r="K70" s="53">
        <v>1735000</v>
      </c>
      <c r="L70" s="57">
        <f t="shared" si="1"/>
        <v>730.2188552188552</v>
      </c>
      <c r="M70" s="34"/>
      <c r="N70" s="51">
        <v>10</v>
      </c>
      <c r="O70" s="52">
        <v>39</v>
      </c>
      <c r="P70" s="53">
        <v>2708212</v>
      </c>
      <c r="Q70" s="57">
        <f t="shared" si="5"/>
        <v>69441.333333333328</v>
      </c>
      <c r="R70" s="55">
        <v>3558</v>
      </c>
      <c r="S70" s="112">
        <f t="shared" si="4"/>
        <v>2708212</v>
      </c>
      <c r="T70" s="57">
        <f t="shared" si="6"/>
        <v>761.16132658797073</v>
      </c>
      <c r="U70" s="44"/>
      <c r="V70" s="45"/>
      <c r="W70" s="95"/>
      <c r="X70" s="84"/>
      <c r="Y70" s="85"/>
      <c r="Z70" s="116"/>
      <c r="AA70" s="84"/>
      <c r="AB70" s="85"/>
      <c r="AC70" s="119"/>
    </row>
    <row r="71" spans="1:29" s="4" customFormat="1" ht="27" customHeight="1" x14ac:dyDescent="0.15">
      <c r="A71" s="19"/>
      <c r="B71" s="35" t="s">
        <v>21</v>
      </c>
      <c r="C71" s="35">
        <v>67</v>
      </c>
      <c r="D71" s="109" t="s">
        <v>93</v>
      </c>
      <c r="E71" s="89">
        <v>6</v>
      </c>
      <c r="F71" s="51"/>
      <c r="G71" s="52"/>
      <c r="H71" s="53"/>
      <c r="I71" s="57">
        <f t="shared" si="0"/>
        <v>0</v>
      </c>
      <c r="J71" s="55"/>
      <c r="K71" s="53"/>
      <c r="L71" s="57">
        <f t="shared" si="1"/>
        <v>0</v>
      </c>
      <c r="M71" s="34"/>
      <c r="N71" s="51"/>
      <c r="O71" s="52"/>
      <c r="P71" s="53"/>
      <c r="Q71" s="57">
        <f t="shared" si="5"/>
        <v>0</v>
      </c>
      <c r="R71" s="55"/>
      <c r="S71" s="112">
        <f t="shared" si="4"/>
        <v>0</v>
      </c>
      <c r="T71" s="57">
        <f t="shared" si="6"/>
        <v>0</v>
      </c>
      <c r="U71" s="44"/>
      <c r="V71" s="45"/>
      <c r="W71" s="96" t="s">
        <v>289</v>
      </c>
      <c r="X71" s="84"/>
      <c r="Y71" s="85"/>
      <c r="Z71" s="116"/>
      <c r="AA71" s="84"/>
      <c r="AB71" s="85"/>
      <c r="AC71" s="119"/>
    </row>
    <row r="72" spans="1:29" s="4" customFormat="1" ht="27" customHeight="1" x14ac:dyDescent="0.15">
      <c r="A72" s="19"/>
      <c r="B72" s="35" t="s">
        <v>21</v>
      </c>
      <c r="C72" s="35">
        <v>68</v>
      </c>
      <c r="D72" s="38" t="s">
        <v>94</v>
      </c>
      <c r="E72" s="89">
        <v>4</v>
      </c>
      <c r="F72" s="51">
        <v>10</v>
      </c>
      <c r="G72" s="52">
        <v>59</v>
      </c>
      <c r="H72" s="53">
        <v>3446368</v>
      </c>
      <c r="I72" s="54">
        <f t="shared" si="0"/>
        <v>58413.016949152545</v>
      </c>
      <c r="J72" s="55">
        <v>4896</v>
      </c>
      <c r="K72" s="53">
        <v>3446368</v>
      </c>
      <c r="L72" s="57">
        <f t="shared" si="1"/>
        <v>703.9150326797386</v>
      </c>
      <c r="M72" s="34"/>
      <c r="N72" s="51">
        <v>10</v>
      </c>
      <c r="O72" s="52">
        <v>96</v>
      </c>
      <c r="P72" s="53">
        <v>5792560</v>
      </c>
      <c r="Q72" s="57">
        <f t="shared" si="5"/>
        <v>60339.166666666664</v>
      </c>
      <c r="R72" s="55">
        <v>7968</v>
      </c>
      <c r="S72" s="112">
        <f t="shared" si="4"/>
        <v>5792560</v>
      </c>
      <c r="T72" s="57">
        <f t="shared" si="6"/>
        <v>726.97791164658634</v>
      </c>
      <c r="U72" s="44"/>
      <c r="V72" s="45"/>
      <c r="W72" s="95"/>
      <c r="X72" s="84"/>
      <c r="Y72" s="85"/>
      <c r="Z72" s="116"/>
      <c r="AA72" s="84"/>
      <c r="AB72" s="85"/>
      <c r="AC72" s="119"/>
    </row>
    <row r="73" spans="1:29" s="4" customFormat="1" ht="27" customHeight="1" x14ac:dyDescent="0.15">
      <c r="A73" s="19"/>
      <c r="B73" s="35" t="s">
        <v>21</v>
      </c>
      <c r="C73" s="35">
        <v>69</v>
      </c>
      <c r="D73" s="38" t="s">
        <v>95</v>
      </c>
      <c r="E73" s="89">
        <v>2</v>
      </c>
      <c r="F73" s="51">
        <v>10</v>
      </c>
      <c r="G73" s="52">
        <v>60</v>
      </c>
      <c r="H73" s="53">
        <v>4525607</v>
      </c>
      <c r="I73" s="57">
        <f t="shared" ref="I73:I91" si="10">IF(AND(G73&gt;0,H73&gt;0),H73/G73,0)</f>
        <v>75426.78333333334</v>
      </c>
      <c r="J73" s="55">
        <v>6406</v>
      </c>
      <c r="K73" s="53">
        <v>4525607</v>
      </c>
      <c r="L73" s="57">
        <f t="shared" ref="L73:L91" si="11">IF(AND(J73&gt;0,K73&gt;0),K73/J73,0)</f>
        <v>706.46378395254453</v>
      </c>
      <c r="M73" s="34"/>
      <c r="N73" s="51">
        <v>10</v>
      </c>
      <c r="O73" s="52">
        <v>64</v>
      </c>
      <c r="P73" s="53">
        <v>4856065</v>
      </c>
      <c r="Q73" s="57">
        <f t="shared" si="5"/>
        <v>75876.015625</v>
      </c>
      <c r="R73" s="55">
        <v>6406</v>
      </c>
      <c r="S73" s="112">
        <f t="shared" si="4"/>
        <v>4856065</v>
      </c>
      <c r="T73" s="57">
        <f t="shared" si="6"/>
        <v>758.04948485794569</v>
      </c>
      <c r="U73" s="44"/>
      <c r="V73" s="45"/>
      <c r="W73" s="95"/>
      <c r="X73" s="84"/>
      <c r="Y73" s="85"/>
      <c r="Z73" s="116"/>
      <c r="AA73" s="84"/>
      <c r="AB73" s="85"/>
      <c r="AC73" s="119"/>
    </row>
    <row r="74" spans="1:29" s="4" customFormat="1" ht="27" customHeight="1" x14ac:dyDescent="0.15">
      <c r="A74" s="19"/>
      <c r="B74" s="35" t="s">
        <v>21</v>
      </c>
      <c r="C74" s="35">
        <v>70</v>
      </c>
      <c r="D74" s="36" t="s">
        <v>96</v>
      </c>
      <c r="E74" s="89">
        <v>5</v>
      </c>
      <c r="F74" s="51">
        <v>20</v>
      </c>
      <c r="G74" s="52">
        <v>88</v>
      </c>
      <c r="H74" s="53">
        <v>2640562</v>
      </c>
      <c r="I74" s="57">
        <f t="shared" si="10"/>
        <v>30006.386363636364</v>
      </c>
      <c r="J74" s="55">
        <v>3712.5</v>
      </c>
      <c r="K74" s="53">
        <v>2640562</v>
      </c>
      <c r="L74" s="57">
        <f t="shared" si="11"/>
        <v>711.26249158249163</v>
      </c>
      <c r="M74" s="34"/>
      <c r="N74" s="51">
        <v>20</v>
      </c>
      <c r="O74" s="52">
        <v>96</v>
      </c>
      <c r="P74" s="53">
        <v>2718116</v>
      </c>
      <c r="Q74" s="57">
        <f t="shared" si="5"/>
        <v>28313.708333333332</v>
      </c>
      <c r="R74" s="55">
        <v>3713</v>
      </c>
      <c r="S74" s="112">
        <f t="shared" ref="S74:S93" si="12">P74</f>
        <v>2718116</v>
      </c>
      <c r="T74" s="57">
        <f t="shared" si="6"/>
        <v>732.05386479935362</v>
      </c>
      <c r="U74" s="44"/>
      <c r="V74" s="45"/>
      <c r="W74" s="95"/>
      <c r="X74" s="84"/>
      <c r="Y74" s="85"/>
      <c r="Z74" s="116"/>
      <c r="AA74" s="84"/>
      <c r="AB74" s="85"/>
      <c r="AC74" s="119"/>
    </row>
    <row r="75" spans="1:29" s="4" customFormat="1" ht="27" customHeight="1" x14ac:dyDescent="0.15">
      <c r="A75" s="19"/>
      <c r="B75" s="35" t="s">
        <v>21</v>
      </c>
      <c r="C75" s="35">
        <v>71</v>
      </c>
      <c r="D75" s="38" t="s">
        <v>97</v>
      </c>
      <c r="E75" s="89">
        <v>4</v>
      </c>
      <c r="F75" s="51">
        <v>20</v>
      </c>
      <c r="G75" s="52">
        <v>183</v>
      </c>
      <c r="H75" s="53">
        <v>11638080</v>
      </c>
      <c r="I75" s="54">
        <f t="shared" si="10"/>
        <v>63596.065573770495</v>
      </c>
      <c r="J75" s="55">
        <v>16164</v>
      </c>
      <c r="K75" s="53">
        <v>11638080</v>
      </c>
      <c r="L75" s="57">
        <f t="shared" si="11"/>
        <v>720</v>
      </c>
      <c r="M75" s="34"/>
      <c r="N75" s="51">
        <v>20</v>
      </c>
      <c r="O75" s="52">
        <v>313</v>
      </c>
      <c r="P75" s="53">
        <v>20246907</v>
      </c>
      <c r="Q75" s="57">
        <f t="shared" si="5"/>
        <v>64686.603833865818</v>
      </c>
      <c r="R75" s="55">
        <v>26320</v>
      </c>
      <c r="S75" s="112">
        <f t="shared" si="12"/>
        <v>20246907</v>
      </c>
      <c r="T75" s="57">
        <f t="shared" si="6"/>
        <v>769.25938449848024</v>
      </c>
      <c r="U75" s="44"/>
      <c r="V75" s="45"/>
      <c r="W75" s="95"/>
      <c r="X75" s="84"/>
      <c r="Y75" s="85"/>
      <c r="Z75" s="116"/>
      <c r="AA75" s="84"/>
      <c r="AB75" s="85"/>
      <c r="AC75" s="119"/>
    </row>
    <row r="76" spans="1:29" s="4" customFormat="1" ht="27" customHeight="1" x14ac:dyDescent="0.15">
      <c r="A76" s="19"/>
      <c r="B76" s="35" t="s">
        <v>21</v>
      </c>
      <c r="C76" s="35">
        <v>72</v>
      </c>
      <c r="D76" s="36" t="s">
        <v>98</v>
      </c>
      <c r="E76" s="89">
        <v>2</v>
      </c>
      <c r="F76" s="51">
        <v>10</v>
      </c>
      <c r="G76" s="52">
        <v>96</v>
      </c>
      <c r="H76" s="53">
        <v>5395862</v>
      </c>
      <c r="I76" s="57">
        <f t="shared" si="10"/>
        <v>56206.895833333336</v>
      </c>
      <c r="J76" s="55">
        <v>6750</v>
      </c>
      <c r="K76" s="53">
        <v>5395862</v>
      </c>
      <c r="L76" s="57">
        <f t="shared" si="11"/>
        <v>799.38696296296291</v>
      </c>
      <c r="M76" s="34"/>
      <c r="N76" s="51">
        <v>10</v>
      </c>
      <c r="O76" s="52">
        <v>96</v>
      </c>
      <c r="P76" s="53">
        <v>5697122</v>
      </c>
      <c r="Q76" s="57">
        <f t="shared" si="5"/>
        <v>59345.020833333336</v>
      </c>
      <c r="R76" s="55">
        <v>6939</v>
      </c>
      <c r="S76" s="112">
        <f t="shared" si="12"/>
        <v>5697122</v>
      </c>
      <c r="T76" s="57">
        <f t="shared" si="6"/>
        <v>821.02925493586974</v>
      </c>
      <c r="U76" s="44"/>
      <c r="V76" s="45"/>
      <c r="W76" s="95"/>
      <c r="X76" s="84"/>
      <c r="Y76" s="85"/>
      <c r="Z76" s="116"/>
      <c r="AA76" s="84"/>
      <c r="AB76" s="85"/>
      <c r="AC76" s="119"/>
    </row>
    <row r="77" spans="1:29" s="4" customFormat="1" ht="27" customHeight="1" x14ac:dyDescent="0.15">
      <c r="A77" s="19"/>
      <c r="B77" s="35" t="s">
        <v>21</v>
      </c>
      <c r="C77" s="35">
        <v>73</v>
      </c>
      <c r="D77" s="109" t="s">
        <v>99</v>
      </c>
      <c r="E77" s="89">
        <v>4</v>
      </c>
      <c r="F77" s="51">
        <v>20</v>
      </c>
      <c r="G77" s="52">
        <v>1</v>
      </c>
      <c r="H77" s="53">
        <v>34368</v>
      </c>
      <c r="I77" s="54">
        <f t="shared" si="10"/>
        <v>34368</v>
      </c>
      <c r="J77" s="55">
        <v>48</v>
      </c>
      <c r="K77" s="53">
        <v>34368</v>
      </c>
      <c r="L77" s="57">
        <f t="shared" si="11"/>
        <v>716</v>
      </c>
      <c r="M77" s="34"/>
      <c r="N77" s="51">
        <v>20</v>
      </c>
      <c r="O77" s="52">
        <v>24</v>
      </c>
      <c r="P77" s="53">
        <v>1208429</v>
      </c>
      <c r="Q77" s="57">
        <f t="shared" si="5"/>
        <v>50351.208333333336</v>
      </c>
      <c r="R77" s="55">
        <v>1628</v>
      </c>
      <c r="S77" s="112">
        <f t="shared" si="12"/>
        <v>1208429</v>
      </c>
      <c r="T77" s="57">
        <f t="shared" si="6"/>
        <v>742.2782555282555</v>
      </c>
      <c r="U77" s="44"/>
      <c r="V77" s="45"/>
      <c r="W77" s="95"/>
      <c r="X77" s="84"/>
      <c r="Y77" s="85"/>
      <c r="Z77" s="116"/>
      <c r="AA77" s="84"/>
      <c r="AB77" s="85"/>
      <c r="AC77" s="119"/>
    </row>
    <row r="78" spans="1:29" s="4" customFormat="1" ht="27" customHeight="1" x14ac:dyDescent="0.15">
      <c r="A78" s="19"/>
      <c r="B78" s="35" t="s">
        <v>21</v>
      </c>
      <c r="C78" s="35">
        <v>74</v>
      </c>
      <c r="D78" s="109" t="s">
        <v>100</v>
      </c>
      <c r="E78" s="89">
        <v>2</v>
      </c>
      <c r="F78" s="51">
        <v>10</v>
      </c>
      <c r="G78" s="52">
        <v>36</v>
      </c>
      <c r="H78" s="53">
        <v>2329490</v>
      </c>
      <c r="I78" s="57">
        <f t="shared" si="10"/>
        <v>64708.055555555555</v>
      </c>
      <c r="J78" s="55">
        <v>4110</v>
      </c>
      <c r="K78" s="53">
        <v>2329490</v>
      </c>
      <c r="L78" s="57">
        <f t="shared" si="11"/>
        <v>566.78588807785889</v>
      </c>
      <c r="M78" s="34"/>
      <c r="N78" s="51">
        <v>10</v>
      </c>
      <c r="O78" s="52">
        <v>36</v>
      </c>
      <c r="P78" s="53">
        <v>2689209</v>
      </c>
      <c r="Q78" s="57">
        <f t="shared" si="5"/>
        <v>74700.25</v>
      </c>
      <c r="R78" s="55">
        <v>4066</v>
      </c>
      <c r="S78" s="112">
        <f t="shared" si="12"/>
        <v>2689209</v>
      </c>
      <c r="T78" s="57">
        <f t="shared" si="6"/>
        <v>661.3893261190359</v>
      </c>
      <c r="U78" s="44"/>
      <c r="V78" s="45"/>
      <c r="W78" s="95"/>
      <c r="X78" s="84"/>
      <c r="Y78" s="85"/>
      <c r="Z78" s="116"/>
      <c r="AA78" s="84"/>
      <c r="AB78" s="85"/>
      <c r="AC78" s="119"/>
    </row>
    <row r="79" spans="1:29" s="4" customFormat="1" ht="27" customHeight="1" x14ac:dyDescent="0.15">
      <c r="A79" s="19"/>
      <c r="B79" s="35" t="s">
        <v>21</v>
      </c>
      <c r="C79" s="35">
        <v>75</v>
      </c>
      <c r="D79" s="36" t="s">
        <v>101</v>
      </c>
      <c r="E79" s="89">
        <v>2</v>
      </c>
      <c r="F79" s="51">
        <v>20</v>
      </c>
      <c r="G79" s="52">
        <v>173</v>
      </c>
      <c r="H79" s="53">
        <v>8999533</v>
      </c>
      <c r="I79" s="57">
        <f t="shared" si="10"/>
        <v>52020.421965317917</v>
      </c>
      <c r="J79" s="55">
        <v>15423</v>
      </c>
      <c r="K79" s="53">
        <v>8999533</v>
      </c>
      <c r="L79" s="57">
        <f t="shared" si="11"/>
        <v>583.51377812358169</v>
      </c>
      <c r="M79" s="34"/>
      <c r="N79" s="51">
        <v>20</v>
      </c>
      <c r="O79" s="52">
        <v>158</v>
      </c>
      <c r="P79" s="53">
        <v>8149205</v>
      </c>
      <c r="Q79" s="57">
        <f t="shared" si="5"/>
        <v>51577.246835443038</v>
      </c>
      <c r="R79" s="55">
        <v>13410</v>
      </c>
      <c r="S79" s="112">
        <f t="shared" si="12"/>
        <v>8149205</v>
      </c>
      <c r="T79" s="57">
        <f t="shared" si="6"/>
        <v>607.69612229679342</v>
      </c>
      <c r="U79" s="44"/>
      <c r="V79" s="45"/>
      <c r="W79" s="95"/>
      <c r="X79" s="84"/>
      <c r="Y79" s="85"/>
      <c r="Z79" s="116"/>
      <c r="AA79" s="84"/>
      <c r="AB79" s="85"/>
      <c r="AC79" s="119"/>
    </row>
    <row r="80" spans="1:29" s="4" customFormat="1" ht="27" customHeight="1" x14ac:dyDescent="0.15">
      <c r="A80" s="19"/>
      <c r="B80" s="35" t="s">
        <v>21</v>
      </c>
      <c r="C80" s="35">
        <v>76</v>
      </c>
      <c r="D80" s="36" t="s">
        <v>102</v>
      </c>
      <c r="E80" s="89">
        <v>6</v>
      </c>
      <c r="F80" s="51">
        <v>20</v>
      </c>
      <c r="G80" s="52">
        <v>337</v>
      </c>
      <c r="H80" s="53">
        <v>20586978</v>
      </c>
      <c r="I80" s="57">
        <f t="shared" si="10"/>
        <v>61088.955489614244</v>
      </c>
      <c r="J80" s="55">
        <v>28117</v>
      </c>
      <c r="K80" s="53">
        <v>20586978</v>
      </c>
      <c r="L80" s="57">
        <f t="shared" si="11"/>
        <v>732.18970729451928</v>
      </c>
      <c r="M80" s="34"/>
      <c r="N80" s="51">
        <v>20</v>
      </c>
      <c r="O80" s="52">
        <v>307</v>
      </c>
      <c r="P80" s="53">
        <v>20124420</v>
      </c>
      <c r="Q80" s="57">
        <f t="shared" si="5"/>
        <v>65551.856677524425</v>
      </c>
      <c r="R80" s="55">
        <v>26887</v>
      </c>
      <c r="S80" s="112">
        <f t="shared" si="12"/>
        <v>20124420</v>
      </c>
      <c r="T80" s="57">
        <f t="shared" si="6"/>
        <v>748.48142224867036</v>
      </c>
      <c r="U80" s="44"/>
      <c r="V80" s="45"/>
      <c r="W80" s="95"/>
      <c r="X80" s="84"/>
      <c r="Y80" s="85"/>
      <c r="Z80" s="116"/>
      <c r="AA80" s="84"/>
      <c r="AB80" s="85"/>
      <c r="AC80" s="119"/>
    </row>
    <row r="81" spans="1:29" s="4" customFormat="1" ht="27" customHeight="1" x14ac:dyDescent="0.15">
      <c r="A81" s="19"/>
      <c r="B81" s="35" t="s">
        <v>21</v>
      </c>
      <c r="C81" s="35">
        <v>77</v>
      </c>
      <c r="D81" s="38" t="s">
        <v>103</v>
      </c>
      <c r="E81" s="89">
        <v>5</v>
      </c>
      <c r="F81" s="53">
        <v>10</v>
      </c>
      <c r="G81" s="52">
        <v>139</v>
      </c>
      <c r="H81" s="53">
        <v>9469815</v>
      </c>
      <c r="I81" s="57">
        <f t="shared" si="10"/>
        <v>68128.165467625906</v>
      </c>
      <c r="J81" s="55">
        <v>11952</v>
      </c>
      <c r="K81" s="53">
        <v>9469815</v>
      </c>
      <c r="L81" s="57">
        <f t="shared" si="11"/>
        <v>792.32053212851406</v>
      </c>
      <c r="M81" s="34"/>
      <c r="N81" s="51">
        <v>20</v>
      </c>
      <c r="O81" s="52">
        <v>131</v>
      </c>
      <c r="P81" s="53">
        <v>8963356</v>
      </c>
      <c r="Q81" s="57">
        <f t="shared" si="5"/>
        <v>68422.564885496176</v>
      </c>
      <c r="R81" s="55">
        <v>12230</v>
      </c>
      <c r="S81" s="112">
        <f t="shared" si="12"/>
        <v>8963356</v>
      </c>
      <c r="T81" s="57">
        <f t="shared" si="6"/>
        <v>732.89910057236307</v>
      </c>
      <c r="U81" s="44"/>
      <c r="V81" s="45"/>
      <c r="W81" s="95"/>
      <c r="X81" s="84"/>
      <c r="Y81" s="85"/>
      <c r="Z81" s="116"/>
      <c r="AA81" s="84"/>
      <c r="AB81" s="85"/>
      <c r="AC81" s="119"/>
    </row>
    <row r="82" spans="1:29" s="4" customFormat="1" ht="27" customHeight="1" x14ac:dyDescent="0.15">
      <c r="A82" s="19"/>
      <c r="B82" s="35" t="s">
        <v>21</v>
      </c>
      <c r="C82" s="35">
        <v>78</v>
      </c>
      <c r="D82" s="38" t="s">
        <v>104</v>
      </c>
      <c r="E82" s="89">
        <v>2</v>
      </c>
      <c r="F82" s="51">
        <v>10</v>
      </c>
      <c r="G82" s="52">
        <v>131</v>
      </c>
      <c r="H82" s="53">
        <v>5273768</v>
      </c>
      <c r="I82" s="54">
        <f t="shared" si="10"/>
        <v>40257.770992366415</v>
      </c>
      <c r="J82" s="55">
        <v>7880</v>
      </c>
      <c r="K82" s="53">
        <v>5273768</v>
      </c>
      <c r="L82" s="57">
        <f t="shared" si="11"/>
        <v>669.25989847715732</v>
      </c>
      <c r="M82" s="34"/>
      <c r="N82" s="51">
        <v>10</v>
      </c>
      <c r="O82" s="52">
        <v>107</v>
      </c>
      <c r="P82" s="53">
        <v>5090815</v>
      </c>
      <c r="Q82" s="57">
        <f t="shared" si="5"/>
        <v>47577.710280373831</v>
      </c>
      <c r="R82" s="55">
        <v>6704</v>
      </c>
      <c r="S82" s="112">
        <f t="shared" si="12"/>
        <v>5090815</v>
      </c>
      <c r="T82" s="57">
        <f t="shared" si="6"/>
        <v>759.36977923627683</v>
      </c>
      <c r="U82" s="44"/>
      <c r="V82" s="45"/>
      <c r="W82" s="95"/>
      <c r="X82" s="84"/>
      <c r="Y82" s="85"/>
      <c r="Z82" s="116"/>
      <c r="AA82" s="84"/>
      <c r="AB82" s="85"/>
      <c r="AC82" s="119"/>
    </row>
    <row r="83" spans="1:29" s="4" customFormat="1" ht="27" customHeight="1" x14ac:dyDescent="0.15">
      <c r="A83" s="19"/>
      <c r="B83" s="35" t="s">
        <v>21</v>
      </c>
      <c r="C83" s="35">
        <v>79</v>
      </c>
      <c r="D83" s="38" t="s">
        <v>105</v>
      </c>
      <c r="E83" s="89">
        <v>4</v>
      </c>
      <c r="F83" s="51">
        <v>10</v>
      </c>
      <c r="G83" s="52">
        <v>111</v>
      </c>
      <c r="H83" s="53">
        <v>5512638</v>
      </c>
      <c r="I83" s="57">
        <f t="shared" si="10"/>
        <v>49663.405405405407</v>
      </c>
      <c r="J83" s="55">
        <v>7772</v>
      </c>
      <c r="K83" s="53">
        <v>5512638</v>
      </c>
      <c r="L83" s="57">
        <f t="shared" si="11"/>
        <v>709.29464745239318</v>
      </c>
      <c r="M83" s="34"/>
      <c r="N83" s="51">
        <v>10</v>
      </c>
      <c r="O83" s="52">
        <v>107</v>
      </c>
      <c r="P83" s="53">
        <v>5829616</v>
      </c>
      <c r="Q83" s="57">
        <f t="shared" si="5"/>
        <v>54482.392523364484</v>
      </c>
      <c r="R83" s="55">
        <v>8061</v>
      </c>
      <c r="S83" s="112">
        <f t="shared" si="12"/>
        <v>5829616</v>
      </c>
      <c r="T83" s="57">
        <f t="shared" si="6"/>
        <v>723.18769383451183</v>
      </c>
      <c r="U83" s="44"/>
      <c r="V83" s="45"/>
      <c r="W83" s="95"/>
      <c r="X83" s="84"/>
      <c r="Y83" s="85"/>
      <c r="Z83" s="116"/>
      <c r="AA83" s="84"/>
      <c r="AB83" s="85"/>
      <c r="AC83" s="119"/>
    </row>
    <row r="84" spans="1:29" s="4" customFormat="1" ht="27" customHeight="1" x14ac:dyDescent="0.15">
      <c r="A84" s="19"/>
      <c r="B84" s="35" t="s">
        <v>21</v>
      </c>
      <c r="C84" s="35">
        <v>80</v>
      </c>
      <c r="D84" s="37" t="s">
        <v>106</v>
      </c>
      <c r="E84" s="89">
        <v>4</v>
      </c>
      <c r="F84" s="53">
        <v>30</v>
      </c>
      <c r="G84" s="52">
        <v>257</v>
      </c>
      <c r="H84" s="53">
        <v>22440841</v>
      </c>
      <c r="I84" s="57">
        <f t="shared" si="10"/>
        <v>87318.447470817118</v>
      </c>
      <c r="J84" s="55">
        <v>31786</v>
      </c>
      <c r="K84" s="53">
        <v>22440841</v>
      </c>
      <c r="L84" s="57">
        <f t="shared" si="11"/>
        <v>705.99764047064741</v>
      </c>
      <c r="M84" s="34"/>
      <c r="N84" s="51">
        <v>30</v>
      </c>
      <c r="O84" s="52">
        <v>240</v>
      </c>
      <c r="P84" s="53">
        <v>21060666</v>
      </c>
      <c r="Q84" s="57">
        <f t="shared" si="5"/>
        <v>87752.774999999994</v>
      </c>
      <c r="R84" s="55">
        <v>28969</v>
      </c>
      <c r="S84" s="112">
        <f t="shared" si="12"/>
        <v>21060666</v>
      </c>
      <c r="T84" s="57">
        <f t="shared" si="6"/>
        <v>727.007007490766</v>
      </c>
      <c r="U84" s="44"/>
      <c r="V84" s="45"/>
      <c r="W84" s="95"/>
      <c r="X84" s="84"/>
      <c r="Y84" s="85"/>
      <c r="Z84" s="116"/>
      <c r="AA84" s="84"/>
      <c r="AB84" s="85"/>
      <c r="AC84" s="119"/>
    </row>
    <row r="85" spans="1:29" s="4" customFormat="1" ht="27" customHeight="1" x14ac:dyDescent="0.15">
      <c r="A85" s="19"/>
      <c r="B85" s="35" t="s">
        <v>21</v>
      </c>
      <c r="C85" s="35">
        <v>81</v>
      </c>
      <c r="D85" s="38" t="s">
        <v>107</v>
      </c>
      <c r="E85" s="89">
        <v>6</v>
      </c>
      <c r="F85" s="53">
        <v>15</v>
      </c>
      <c r="G85" s="52">
        <v>58</v>
      </c>
      <c r="H85" s="53">
        <v>3044497</v>
      </c>
      <c r="I85" s="57">
        <f t="shared" si="10"/>
        <v>52491.327586206899</v>
      </c>
      <c r="J85" s="55">
        <v>4303.25</v>
      </c>
      <c r="K85" s="53">
        <v>3044497</v>
      </c>
      <c r="L85" s="57">
        <f t="shared" si="11"/>
        <v>707.48782896647879</v>
      </c>
      <c r="M85" s="34"/>
      <c r="N85" s="51">
        <v>15</v>
      </c>
      <c r="O85" s="52">
        <v>32</v>
      </c>
      <c r="P85" s="53">
        <v>1866731</v>
      </c>
      <c r="Q85" s="57">
        <f t="shared" si="5"/>
        <v>58335.34375</v>
      </c>
      <c r="R85" s="55">
        <v>2574</v>
      </c>
      <c r="S85" s="112">
        <f t="shared" si="12"/>
        <v>1866731</v>
      </c>
      <c r="T85" s="57">
        <f t="shared" si="6"/>
        <v>725.22571872571871</v>
      </c>
      <c r="U85" s="44"/>
      <c r="V85" s="45"/>
      <c r="W85" s="95"/>
      <c r="X85" s="84"/>
      <c r="Y85" s="85"/>
      <c r="Z85" s="116"/>
      <c r="AA85" s="84"/>
      <c r="AB85" s="85"/>
      <c r="AC85" s="119"/>
    </row>
    <row r="86" spans="1:29" s="4" customFormat="1" ht="27" customHeight="1" x14ac:dyDescent="0.15">
      <c r="A86" s="19"/>
      <c r="B86" s="35" t="s">
        <v>21</v>
      </c>
      <c r="C86" s="35">
        <v>82</v>
      </c>
      <c r="D86" s="36" t="s">
        <v>108</v>
      </c>
      <c r="E86" s="89">
        <v>2</v>
      </c>
      <c r="F86" s="53">
        <v>11</v>
      </c>
      <c r="G86" s="52">
        <v>163</v>
      </c>
      <c r="H86" s="53">
        <v>16537828</v>
      </c>
      <c r="I86" s="57">
        <f t="shared" si="10"/>
        <v>101459.06748466258</v>
      </c>
      <c r="J86" s="55">
        <v>21180</v>
      </c>
      <c r="K86" s="53">
        <v>16537828</v>
      </c>
      <c r="L86" s="57">
        <f t="shared" si="11"/>
        <v>780.82285174693106</v>
      </c>
      <c r="M86" s="34"/>
      <c r="N86" s="51">
        <v>11</v>
      </c>
      <c r="O86" s="52">
        <v>158</v>
      </c>
      <c r="P86" s="53">
        <v>15934285</v>
      </c>
      <c r="Q86" s="54">
        <f t="shared" si="5"/>
        <v>100849.90506329114</v>
      </c>
      <c r="R86" s="55">
        <v>19686</v>
      </c>
      <c r="S86" s="112">
        <f t="shared" si="12"/>
        <v>15934285</v>
      </c>
      <c r="T86" s="57">
        <f t="shared" si="6"/>
        <v>809.42217819770394</v>
      </c>
      <c r="U86" s="48"/>
      <c r="V86" s="45"/>
      <c r="W86" s="47"/>
      <c r="X86" s="84"/>
      <c r="Y86" s="85"/>
      <c r="Z86" s="116"/>
      <c r="AA86" s="84"/>
      <c r="AB86" s="85"/>
      <c r="AC86" s="119"/>
    </row>
    <row r="87" spans="1:29" s="4" customFormat="1" ht="27" customHeight="1" x14ac:dyDescent="0.15">
      <c r="A87" s="19"/>
      <c r="B87" s="35" t="s">
        <v>21</v>
      </c>
      <c r="C87" s="35">
        <v>83</v>
      </c>
      <c r="D87" s="36" t="s">
        <v>109</v>
      </c>
      <c r="E87" s="89">
        <v>2</v>
      </c>
      <c r="F87" s="53">
        <v>10</v>
      </c>
      <c r="G87" s="52">
        <v>13</v>
      </c>
      <c r="H87" s="53">
        <v>589669</v>
      </c>
      <c r="I87" s="57">
        <f t="shared" si="10"/>
        <v>45359.153846153844</v>
      </c>
      <c r="J87" s="55">
        <v>832.3</v>
      </c>
      <c r="K87" s="53">
        <v>589669</v>
      </c>
      <c r="L87" s="57">
        <f t="shared" si="11"/>
        <v>708.48131683287284</v>
      </c>
      <c r="M87" s="34"/>
      <c r="N87" s="51"/>
      <c r="O87" s="52"/>
      <c r="P87" s="53"/>
      <c r="Q87" s="57">
        <f t="shared" si="5"/>
        <v>0</v>
      </c>
      <c r="R87" s="55"/>
      <c r="S87" s="112">
        <f t="shared" si="12"/>
        <v>0</v>
      </c>
      <c r="T87" s="57">
        <f t="shared" si="6"/>
        <v>0</v>
      </c>
      <c r="U87" s="44"/>
      <c r="V87" s="45"/>
      <c r="W87" s="96" t="s">
        <v>289</v>
      </c>
      <c r="X87" s="84"/>
      <c r="Y87" s="85"/>
      <c r="Z87" s="116"/>
      <c r="AA87" s="84"/>
      <c r="AB87" s="85"/>
      <c r="AC87" s="119"/>
    </row>
    <row r="88" spans="1:29" s="4" customFormat="1" ht="27" customHeight="1" x14ac:dyDescent="0.15">
      <c r="A88" s="19"/>
      <c r="B88" s="35" t="s">
        <v>21</v>
      </c>
      <c r="C88" s="35">
        <v>84</v>
      </c>
      <c r="D88" s="36" t="s">
        <v>110</v>
      </c>
      <c r="E88" s="89">
        <v>4</v>
      </c>
      <c r="F88" s="53">
        <v>20</v>
      </c>
      <c r="G88" s="52">
        <v>403</v>
      </c>
      <c r="H88" s="53">
        <v>27623898</v>
      </c>
      <c r="I88" s="57">
        <f t="shared" si="10"/>
        <v>68545.65260545905</v>
      </c>
      <c r="J88" s="55">
        <v>34038.75</v>
      </c>
      <c r="K88" s="53">
        <v>27623898</v>
      </c>
      <c r="L88" s="57">
        <f t="shared" si="11"/>
        <v>811.54266828247216</v>
      </c>
      <c r="M88" s="34"/>
      <c r="N88" s="51">
        <v>20</v>
      </c>
      <c r="O88" s="52">
        <v>397</v>
      </c>
      <c r="P88" s="53">
        <v>28093650</v>
      </c>
      <c r="Q88" s="54">
        <f t="shared" si="5"/>
        <v>70764.861460957181</v>
      </c>
      <c r="R88" s="55">
        <v>32992</v>
      </c>
      <c r="S88" s="112">
        <f t="shared" si="12"/>
        <v>28093650</v>
      </c>
      <c r="T88" s="57">
        <f t="shared" si="6"/>
        <v>851.52915858389918</v>
      </c>
      <c r="U88" s="48"/>
      <c r="V88" s="45"/>
      <c r="W88" s="47"/>
      <c r="X88" s="84"/>
      <c r="Y88" s="85"/>
      <c r="Z88" s="116"/>
      <c r="AA88" s="84"/>
      <c r="AB88" s="85"/>
      <c r="AC88" s="119"/>
    </row>
    <row r="89" spans="1:29" s="4" customFormat="1" ht="27" customHeight="1" x14ac:dyDescent="0.15">
      <c r="A89" s="19"/>
      <c r="B89" s="35" t="s">
        <v>21</v>
      </c>
      <c r="C89" s="35">
        <v>85</v>
      </c>
      <c r="D89" s="36" t="s">
        <v>111</v>
      </c>
      <c r="E89" s="89">
        <v>4</v>
      </c>
      <c r="F89" s="53">
        <v>22</v>
      </c>
      <c r="G89" s="52">
        <v>312</v>
      </c>
      <c r="H89" s="53">
        <v>18633229</v>
      </c>
      <c r="I89" s="57">
        <f t="shared" si="10"/>
        <v>59721.88782051282</v>
      </c>
      <c r="J89" s="55">
        <v>26333</v>
      </c>
      <c r="K89" s="53">
        <v>18633229</v>
      </c>
      <c r="L89" s="57">
        <f t="shared" si="11"/>
        <v>707.59993164470438</v>
      </c>
      <c r="M89" s="34"/>
      <c r="N89" s="51">
        <v>22</v>
      </c>
      <c r="O89" s="52">
        <v>268</v>
      </c>
      <c r="P89" s="53">
        <v>16669886</v>
      </c>
      <c r="Q89" s="57">
        <f t="shared" si="5"/>
        <v>62201.067164179105</v>
      </c>
      <c r="R89" s="55">
        <v>22898</v>
      </c>
      <c r="S89" s="112">
        <f t="shared" si="12"/>
        <v>16669886</v>
      </c>
      <c r="T89" s="57">
        <f t="shared" si="6"/>
        <v>728.00620141497075</v>
      </c>
      <c r="U89" s="44"/>
      <c r="V89" s="45"/>
      <c r="W89" s="95"/>
      <c r="X89" s="84"/>
      <c r="Y89" s="85"/>
      <c r="Z89" s="116"/>
      <c r="AA89" s="84"/>
      <c r="AB89" s="85"/>
      <c r="AC89" s="119"/>
    </row>
    <row r="90" spans="1:29" s="4" customFormat="1" ht="27" customHeight="1" x14ac:dyDescent="0.15">
      <c r="A90" s="19"/>
      <c r="B90" s="35" t="s">
        <v>21</v>
      </c>
      <c r="C90" s="35">
        <v>86</v>
      </c>
      <c r="D90" s="36" t="s">
        <v>112</v>
      </c>
      <c r="E90" s="89">
        <v>2</v>
      </c>
      <c r="F90" s="53">
        <v>40</v>
      </c>
      <c r="G90" s="52">
        <v>420</v>
      </c>
      <c r="H90" s="53">
        <v>26316630</v>
      </c>
      <c r="I90" s="57">
        <f t="shared" si="10"/>
        <v>62658.642857142855</v>
      </c>
      <c r="J90" s="55">
        <v>37262</v>
      </c>
      <c r="K90" s="53">
        <v>26316630</v>
      </c>
      <c r="L90" s="57">
        <f t="shared" si="11"/>
        <v>706.2591916697977</v>
      </c>
      <c r="M90" s="34"/>
      <c r="N90" s="51">
        <v>40</v>
      </c>
      <c r="O90" s="52">
        <v>431</v>
      </c>
      <c r="P90" s="53">
        <v>27201828</v>
      </c>
      <c r="Q90" s="57">
        <f t="shared" si="5"/>
        <v>63113.290023201858</v>
      </c>
      <c r="R90" s="55">
        <v>37441</v>
      </c>
      <c r="S90" s="112">
        <f t="shared" si="12"/>
        <v>27201828</v>
      </c>
      <c r="T90" s="57">
        <f t="shared" si="6"/>
        <v>726.52514623006869</v>
      </c>
      <c r="U90" s="44"/>
      <c r="V90" s="45"/>
      <c r="W90" s="95"/>
      <c r="X90" s="84"/>
      <c r="Y90" s="85"/>
      <c r="Z90" s="116"/>
      <c r="AA90" s="84"/>
      <c r="AB90" s="85"/>
      <c r="AC90" s="119"/>
    </row>
    <row r="91" spans="1:29" s="4" customFormat="1" ht="27" customHeight="1" x14ac:dyDescent="0.15">
      <c r="A91" s="19"/>
      <c r="B91" s="35" t="s">
        <v>21</v>
      </c>
      <c r="C91" s="35">
        <v>87</v>
      </c>
      <c r="D91" s="36" t="s">
        <v>113</v>
      </c>
      <c r="E91" s="89">
        <v>5</v>
      </c>
      <c r="F91" s="110">
        <v>10</v>
      </c>
      <c r="G91" s="111">
        <v>56</v>
      </c>
      <c r="H91" s="112">
        <v>3139703</v>
      </c>
      <c r="I91" s="113">
        <f t="shared" si="10"/>
        <v>56066.125</v>
      </c>
      <c r="J91" s="114">
        <v>4352</v>
      </c>
      <c r="K91" s="112">
        <v>3139703</v>
      </c>
      <c r="L91" s="57">
        <f t="shared" si="11"/>
        <v>721.43910845588232</v>
      </c>
      <c r="M91" s="34"/>
      <c r="N91" s="51">
        <v>10</v>
      </c>
      <c r="O91" s="52">
        <v>107</v>
      </c>
      <c r="P91" s="53">
        <v>6215444</v>
      </c>
      <c r="Q91" s="57">
        <f t="shared" si="5"/>
        <v>58088.261682242992</v>
      </c>
      <c r="R91" s="55">
        <v>8572</v>
      </c>
      <c r="S91" s="112">
        <f t="shared" si="12"/>
        <v>6215444</v>
      </c>
      <c r="T91" s="57">
        <f t="shared" si="6"/>
        <v>725.08679421371903</v>
      </c>
      <c r="U91" s="44"/>
      <c r="V91" s="45"/>
      <c r="W91" s="95"/>
      <c r="X91" s="84"/>
      <c r="Y91" s="85"/>
      <c r="Z91" s="116"/>
      <c r="AA91" s="84"/>
      <c r="AB91" s="85"/>
      <c r="AC91" s="119"/>
    </row>
    <row r="92" spans="1:29" s="4" customFormat="1" ht="27" customHeight="1" x14ac:dyDescent="0.15">
      <c r="A92" s="19"/>
      <c r="B92" s="35" t="s">
        <v>21</v>
      </c>
      <c r="C92" s="35">
        <v>88</v>
      </c>
      <c r="D92" s="36" t="s">
        <v>282</v>
      </c>
      <c r="E92" s="89">
        <v>2</v>
      </c>
      <c r="F92" s="110"/>
      <c r="G92" s="111"/>
      <c r="H92" s="112"/>
      <c r="I92" s="113"/>
      <c r="J92" s="114"/>
      <c r="K92" s="112"/>
      <c r="L92" s="113"/>
      <c r="M92" s="34"/>
      <c r="N92" s="110">
        <v>10</v>
      </c>
      <c r="O92" s="52">
        <v>20</v>
      </c>
      <c r="P92" s="53">
        <v>1340138</v>
      </c>
      <c r="Q92" s="57">
        <f t="shared" ref="Q92" si="13">IF(AND(O92&gt;0,P92&gt;0),P92/O92,0)</f>
        <v>67006.899999999994</v>
      </c>
      <c r="R92" s="55">
        <v>1830</v>
      </c>
      <c r="S92" s="112">
        <f t="shared" ref="S92" si="14">P92</f>
        <v>1340138</v>
      </c>
      <c r="T92" s="57">
        <f t="shared" ref="T92" si="15">IF(AND(R92&gt;0,S92&gt;0),S92/R92,0)</f>
        <v>732.31584699453549</v>
      </c>
      <c r="U92" s="135"/>
      <c r="V92" s="136"/>
      <c r="W92" s="137"/>
      <c r="X92" s="138"/>
      <c r="Y92" s="139"/>
      <c r="Z92" s="140"/>
      <c r="AA92" s="138"/>
      <c r="AB92" s="139"/>
      <c r="AC92" s="141"/>
    </row>
    <row r="93" spans="1:29" s="4" customFormat="1" ht="27" customHeight="1" thickBot="1" x14ac:dyDescent="0.2">
      <c r="A93" s="19"/>
      <c r="B93" s="19"/>
      <c r="C93" s="5"/>
      <c r="D93" s="27"/>
      <c r="E93" s="89"/>
      <c r="F93" s="58"/>
      <c r="G93" s="72"/>
      <c r="H93" s="73"/>
      <c r="I93" s="76">
        <f t="shared" ref="I93" si="16">IF(AND(G93&gt;0,H93&gt;0),H93/G93,0)</f>
        <v>0</v>
      </c>
      <c r="J93" s="74"/>
      <c r="K93" s="75"/>
      <c r="L93" s="76">
        <f t="shared" ref="L93" si="17">IF(AND(J93&gt;0,K93&gt;0),K93/J93,0)</f>
        <v>0</v>
      </c>
      <c r="M93" s="34"/>
      <c r="N93" s="58"/>
      <c r="O93" s="72"/>
      <c r="P93" s="73"/>
      <c r="Q93" s="76">
        <f t="shared" ref="Q93:Q94" si="18">IF(AND(O93&gt;0,P93&gt;0),P93/O93,0)</f>
        <v>0</v>
      </c>
      <c r="R93" s="74"/>
      <c r="S93" s="73">
        <f t="shared" si="12"/>
        <v>0</v>
      </c>
      <c r="T93" s="76">
        <f t="shared" ref="T93:T94" si="19">IF(AND(R93&gt;0,S93&gt;0),S93/R93,0)</f>
        <v>0</v>
      </c>
      <c r="U93" s="49"/>
      <c r="V93" s="50"/>
      <c r="W93" s="97"/>
      <c r="X93" s="86"/>
      <c r="Y93" s="87"/>
      <c r="Z93" s="117"/>
      <c r="AA93" s="86"/>
      <c r="AB93" s="87"/>
      <c r="AC93" s="120"/>
    </row>
    <row r="94" spans="1:29" s="4" customFormat="1" ht="15" customHeight="1" x14ac:dyDescent="0.15">
      <c r="A94" s="21"/>
      <c r="B94" s="32" t="s">
        <v>20</v>
      </c>
      <c r="C94" s="22">
        <f>COUNTA(D5:D93)</f>
        <v>88</v>
      </c>
      <c r="D94" s="92">
        <v>1</v>
      </c>
      <c r="E94" s="90">
        <f>COUNTIF(E5:E93,1)</f>
        <v>0</v>
      </c>
      <c r="F94" s="23">
        <f>SUM(F5:F93)</f>
        <v>1328</v>
      </c>
      <c r="G94" s="23">
        <f>SUM(G5:G93)</f>
        <v>12354</v>
      </c>
      <c r="H94" s="23">
        <f>SUM(H5:H93)</f>
        <v>772260561</v>
      </c>
      <c r="I94" s="25">
        <f>IF(AND(G94&gt;0,H94&gt;0),H94/G94,0)</f>
        <v>62510.973045167557</v>
      </c>
      <c r="J94" s="23">
        <f>SUM(J5:J93)</f>
        <v>1039407.2000000001</v>
      </c>
      <c r="K94" s="23">
        <f>SUM(K5:K93)</f>
        <v>772260561</v>
      </c>
      <c r="L94" s="25">
        <f>IF(AND(J94&gt;0,K94&gt;0),K94/J94,0)</f>
        <v>742.98173131762019</v>
      </c>
      <c r="M94" s="25"/>
      <c r="N94" s="23">
        <f>SUM(N5:N93)</f>
        <v>1373</v>
      </c>
      <c r="O94" s="23">
        <f>SUM(O5:O93)</f>
        <v>14114</v>
      </c>
      <c r="P94" s="23">
        <f>SUM(P5:P93)</f>
        <v>882075078</v>
      </c>
      <c r="Q94" s="25">
        <f t="shared" si="18"/>
        <v>62496.462944594023</v>
      </c>
      <c r="R94" s="23">
        <f>SUM(R5:R93)</f>
        <v>1179991</v>
      </c>
      <c r="S94" s="23">
        <f>SUM(S5:S93)</f>
        <v>882075078</v>
      </c>
      <c r="T94" s="25">
        <f t="shared" si="19"/>
        <v>747.52695401914082</v>
      </c>
    </row>
    <row r="95" spans="1:29" s="4" customFormat="1" ht="15" customHeight="1" x14ac:dyDescent="0.15">
      <c r="A95" s="21"/>
      <c r="D95" s="93">
        <v>2</v>
      </c>
      <c r="E95" s="90">
        <f>COUNTIF(E5:E93,2)</f>
        <v>20</v>
      </c>
      <c r="F95" s="23"/>
      <c r="G95" s="23"/>
      <c r="H95" s="23"/>
      <c r="I95" s="24"/>
      <c r="J95" s="24"/>
      <c r="K95" s="24"/>
      <c r="L95" s="24"/>
      <c r="M95" s="24"/>
      <c r="N95" s="23"/>
      <c r="O95" s="23"/>
      <c r="P95" s="23"/>
      <c r="Q95" s="24"/>
      <c r="R95" s="24"/>
      <c r="S95" s="24"/>
      <c r="T95" s="24"/>
    </row>
    <row r="96" spans="1:29" s="4" customFormat="1" ht="15" customHeight="1" x14ac:dyDescent="0.15">
      <c r="A96" s="21"/>
      <c r="D96" s="93">
        <v>3</v>
      </c>
      <c r="E96" s="90">
        <f>COUNTIF(E5:E93,3)</f>
        <v>2</v>
      </c>
      <c r="F96" s="23">
        <f>COUNTA(F5:F93)</f>
        <v>80</v>
      </c>
      <c r="G96" s="23"/>
      <c r="H96" s="23"/>
      <c r="I96" s="24"/>
      <c r="J96" s="24"/>
      <c r="K96" s="24"/>
      <c r="L96" s="24"/>
      <c r="M96" s="24"/>
      <c r="N96" s="23">
        <f>COUNTA(N5:N93)</f>
        <v>84</v>
      </c>
      <c r="O96" s="23"/>
      <c r="P96" s="23"/>
      <c r="Q96" s="24"/>
      <c r="R96" s="24"/>
      <c r="S96" s="24"/>
      <c r="T96" s="24"/>
    </row>
    <row r="97" spans="1:20" s="4" customFormat="1" ht="15" customHeight="1" x14ac:dyDescent="0.15">
      <c r="A97" s="21"/>
      <c r="D97" s="93">
        <v>4</v>
      </c>
      <c r="E97" s="90">
        <f>COUNTIF(E5:E93,4)</f>
        <v>42</v>
      </c>
      <c r="F97" s="23"/>
      <c r="G97" s="23"/>
      <c r="H97" s="23"/>
      <c r="I97" s="24"/>
      <c r="J97" s="24"/>
      <c r="K97" s="24"/>
      <c r="L97" s="24"/>
      <c r="M97" s="24"/>
      <c r="N97" s="23"/>
      <c r="O97" s="23"/>
      <c r="P97" s="23"/>
      <c r="Q97" s="24"/>
      <c r="R97" s="24"/>
      <c r="S97" s="24"/>
      <c r="T97" s="24"/>
    </row>
    <row r="98" spans="1:20" s="4" customFormat="1" ht="15" customHeight="1" x14ac:dyDescent="0.15">
      <c r="A98" s="21"/>
      <c r="D98" s="93">
        <v>5</v>
      </c>
      <c r="E98" s="90">
        <f>COUNTIF(E5:E93,5)</f>
        <v>16</v>
      </c>
      <c r="F98" s="23"/>
      <c r="G98" s="23"/>
      <c r="H98" s="23"/>
      <c r="I98" s="24"/>
      <c r="J98" s="24"/>
      <c r="K98" s="24"/>
      <c r="L98" s="24"/>
      <c r="M98" s="24"/>
      <c r="N98" s="23"/>
      <c r="O98" s="23"/>
      <c r="P98" s="23"/>
      <c r="Q98" s="24"/>
      <c r="R98" s="24"/>
      <c r="S98" s="24"/>
      <c r="T98" s="24"/>
    </row>
    <row r="99" spans="1:20" s="4" customFormat="1" ht="15" customHeight="1" x14ac:dyDescent="0.15">
      <c r="A99" s="21"/>
      <c r="D99" s="93">
        <v>6</v>
      </c>
      <c r="E99" s="90">
        <f>COUNTIF(E5:E93,6)</f>
        <v>8</v>
      </c>
      <c r="F99" s="23"/>
      <c r="G99" s="23"/>
      <c r="H99" s="23"/>
      <c r="I99" s="24"/>
      <c r="J99" s="24"/>
      <c r="K99" s="24"/>
      <c r="L99" s="24"/>
      <c r="M99" s="24"/>
      <c r="N99" s="23"/>
      <c r="O99" s="23"/>
      <c r="P99" s="23"/>
      <c r="Q99" s="24"/>
      <c r="R99" s="24"/>
      <c r="S99" s="24"/>
      <c r="T99" s="24"/>
    </row>
    <row r="100" spans="1:20" s="4" customFormat="1" ht="15" customHeight="1" x14ac:dyDescent="0.15">
      <c r="A100" s="21"/>
      <c r="D100" s="22"/>
      <c r="E100" s="90"/>
      <c r="F100" s="23"/>
      <c r="G100" s="23"/>
      <c r="H100" s="23"/>
      <c r="I100" s="24"/>
      <c r="J100" s="24"/>
      <c r="K100" s="24"/>
      <c r="L100" s="24"/>
      <c r="M100" s="24"/>
      <c r="N100" s="23"/>
      <c r="O100" s="23"/>
      <c r="P100" s="23"/>
      <c r="Q100" s="24"/>
      <c r="R100" s="24"/>
      <c r="S100" s="24"/>
      <c r="T100" s="24"/>
    </row>
    <row r="101" spans="1:20" s="4" customFormat="1" ht="15" customHeight="1" x14ac:dyDescent="0.15">
      <c r="A101" s="21"/>
      <c r="D101" s="22"/>
      <c r="E101" s="90"/>
      <c r="F101" s="23"/>
      <c r="G101" s="23"/>
      <c r="H101" s="23"/>
      <c r="I101" s="24"/>
      <c r="J101" s="24"/>
      <c r="K101" s="24"/>
      <c r="L101" s="24"/>
      <c r="M101" s="24"/>
      <c r="N101" s="23"/>
      <c r="O101" s="23"/>
      <c r="P101" s="23"/>
      <c r="Q101" s="24"/>
      <c r="R101" s="24"/>
      <c r="S101" s="24"/>
      <c r="T101" s="24"/>
    </row>
    <row r="102" spans="1:20" s="4" customFormat="1" ht="15" customHeight="1" x14ac:dyDescent="0.15">
      <c r="A102" s="21"/>
      <c r="D102" s="22"/>
      <c r="E102" s="90"/>
      <c r="F102" s="23"/>
      <c r="G102" s="23"/>
      <c r="H102" s="23"/>
      <c r="I102" s="24"/>
      <c r="J102" s="24"/>
      <c r="K102" s="24"/>
      <c r="L102" s="24"/>
      <c r="M102" s="24"/>
      <c r="N102" s="23"/>
      <c r="O102" s="23"/>
      <c r="P102" s="23"/>
      <c r="Q102" s="24"/>
      <c r="R102" s="24"/>
      <c r="S102" s="24"/>
      <c r="T102" s="24"/>
    </row>
    <row r="103" spans="1:20" s="4" customFormat="1" ht="15" customHeight="1" x14ac:dyDescent="0.15">
      <c r="A103" s="21"/>
      <c r="D103" s="22"/>
      <c r="E103" s="90"/>
      <c r="F103" s="23"/>
      <c r="G103" s="23"/>
      <c r="H103" s="23"/>
      <c r="I103" s="24"/>
      <c r="J103" s="24"/>
      <c r="K103" s="24"/>
      <c r="L103" s="24"/>
      <c r="M103" s="24"/>
      <c r="N103" s="23"/>
      <c r="O103" s="23"/>
      <c r="P103" s="23"/>
      <c r="Q103" s="24"/>
      <c r="R103" s="24"/>
      <c r="S103" s="24"/>
      <c r="T103" s="24"/>
    </row>
    <row r="104" spans="1:20" s="4" customFormat="1" ht="15" customHeight="1" x14ac:dyDescent="0.15">
      <c r="A104" s="21"/>
      <c r="D104" s="22"/>
      <c r="E104" s="90"/>
      <c r="F104" s="23"/>
      <c r="G104" s="23"/>
      <c r="H104" s="23"/>
      <c r="I104" s="24"/>
      <c r="J104" s="24"/>
      <c r="K104" s="24"/>
      <c r="L104" s="24"/>
      <c r="M104" s="24"/>
      <c r="N104" s="23"/>
      <c r="O104" s="23"/>
      <c r="P104" s="23"/>
      <c r="Q104" s="24"/>
      <c r="R104" s="24"/>
      <c r="S104" s="24"/>
      <c r="T104" s="24"/>
    </row>
    <row r="105" spans="1:20" s="4" customFormat="1" ht="15" customHeight="1" x14ac:dyDescent="0.15">
      <c r="A105" s="21"/>
      <c r="D105" s="22"/>
      <c r="E105" s="90"/>
      <c r="F105" s="23"/>
      <c r="G105" s="23"/>
      <c r="H105" s="23"/>
      <c r="I105" s="24"/>
      <c r="J105" s="24"/>
      <c r="K105" s="24"/>
      <c r="L105" s="24"/>
      <c r="M105" s="24"/>
      <c r="N105" s="23"/>
      <c r="O105" s="23"/>
      <c r="P105" s="23"/>
      <c r="Q105" s="24"/>
      <c r="R105" s="24"/>
      <c r="S105" s="24"/>
      <c r="T105" s="24"/>
    </row>
    <row r="106" spans="1:20" s="4" customFormat="1" ht="15" customHeight="1" x14ac:dyDescent="0.15">
      <c r="A106" s="21"/>
      <c r="D106" s="22"/>
      <c r="E106" s="90"/>
      <c r="F106" s="23"/>
      <c r="G106" s="23"/>
      <c r="H106" s="23"/>
      <c r="I106" s="24"/>
      <c r="J106" s="24"/>
      <c r="K106" s="24"/>
      <c r="L106" s="24"/>
      <c r="M106" s="24"/>
      <c r="N106" s="23"/>
      <c r="O106" s="23"/>
      <c r="P106" s="23"/>
      <c r="Q106" s="24"/>
      <c r="R106" s="24"/>
      <c r="S106" s="24"/>
      <c r="T106" s="24"/>
    </row>
    <row r="107" spans="1:20" s="4" customFormat="1" ht="15" customHeight="1" x14ac:dyDescent="0.15">
      <c r="A107" s="21"/>
      <c r="D107" s="22"/>
      <c r="E107" s="90"/>
      <c r="F107" s="23"/>
      <c r="G107" s="23"/>
      <c r="H107" s="23"/>
      <c r="I107" s="24"/>
      <c r="J107" s="24"/>
      <c r="K107" s="24"/>
      <c r="L107" s="24"/>
      <c r="M107" s="24"/>
      <c r="N107" s="23"/>
      <c r="O107" s="23"/>
      <c r="P107" s="23"/>
      <c r="Q107" s="24"/>
      <c r="R107" s="24"/>
      <c r="S107" s="24"/>
      <c r="T107" s="24"/>
    </row>
    <row r="108" spans="1:20" s="4" customFormat="1" ht="15" customHeight="1" x14ac:dyDescent="0.15">
      <c r="A108" s="21"/>
      <c r="D108" s="22"/>
      <c r="E108" s="90"/>
      <c r="F108" s="23"/>
      <c r="G108" s="23"/>
      <c r="H108" s="23"/>
      <c r="I108" s="24"/>
      <c r="J108" s="24"/>
      <c r="K108" s="24"/>
      <c r="L108" s="24"/>
      <c r="M108" s="24"/>
      <c r="N108" s="23"/>
      <c r="O108" s="23"/>
      <c r="P108" s="23"/>
      <c r="Q108" s="24"/>
      <c r="R108" s="24"/>
      <c r="S108" s="24"/>
      <c r="T108" s="24"/>
    </row>
    <row r="109" spans="1:20" s="4" customFormat="1" ht="15" customHeight="1" x14ac:dyDescent="0.15">
      <c r="A109" s="21"/>
      <c r="D109" s="22"/>
      <c r="E109" s="90"/>
      <c r="F109" s="23"/>
      <c r="G109" s="23"/>
      <c r="H109" s="23"/>
      <c r="I109" s="24"/>
      <c r="J109" s="24"/>
      <c r="K109" s="24"/>
      <c r="L109" s="24"/>
      <c r="M109" s="24"/>
      <c r="N109" s="23"/>
      <c r="O109" s="23"/>
      <c r="P109" s="23"/>
      <c r="Q109" s="24"/>
      <c r="R109" s="24"/>
      <c r="S109" s="24"/>
      <c r="T109" s="24"/>
    </row>
    <row r="110" spans="1:20" s="4" customFormat="1" ht="15" customHeight="1" x14ac:dyDescent="0.15">
      <c r="A110" s="21"/>
      <c r="D110" s="22"/>
      <c r="E110" s="90"/>
      <c r="F110" s="23"/>
      <c r="G110" s="23"/>
      <c r="H110" s="23"/>
      <c r="I110" s="24"/>
      <c r="J110" s="24"/>
      <c r="K110" s="24"/>
      <c r="L110" s="24"/>
      <c r="M110" s="24"/>
      <c r="N110" s="23"/>
      <c r="O110" s="23"/>
      <c r="P110" s="23"/>
      <c r="Q110" s="24"/>
      <c r="R110" s="24"/>
      <c r="S110" s="24"/>
      <c r="T110" s="24"/>
    </row>
    <row r="111" spans="1:20" s="4" customFormat="1" ht="15" customHeight="1" x14ac:dyDescent="0.15">
      <c r="A111" s="21"/>
      <c r="D111" s="22"/>
      <c r="E111" s="90"/>
      <c r="F111" s="23"/>
      <c r="G111" s="23"/>
      <c r="H111" s="23"/>
      <c r="I111" s="24"/>
      <c r="J111" s="24"/>
      <c r="K111" s="24"/>
      <c r="L111" s="24"/>
      <c r="M111" s="24"/>
      <c r="N111" s="23"/>
      <c r="O111" s="23"/>
      <c r="P111" s="23"/>
      <c r="Q111" s="24"/>
      <c r="R111" s="24"/>
      <c r="S111" s="24"/>
      <c r="T111" s="24"/>
    </row>
    <row r="112" spans="1:20" s="4" customFormat="1" ht="15" customHeight="1" x14ac:dyDescent="0.15">
      <c r="A112" s="21"/>
      <c r="D112" s="22"/>
      <c r="E112" s="90"/>
      <c r="F112" s="23"/>
      <c r="G112" s="23"/>
      <c r="H112" s="23"/>
      <c r="I112" s="24"/>
      <c r="J112" s="24"/>
      <c r="K112" s="24"/>
      <c r="L112" s="24"/>
      <c r="M112" s="24"/>
      <c r="N112" s="23"/>
      <c r="O112" s="23"/>
      <c r="P112" s="23"/>
      <c r="Q112" s="24"/>
      <c r="R112" s="24"/>
      <c r="S112" s="24"/>
      <c r="T112" s="24"/>
    </row>
    <row r="113" spans="1:20" s="4" customFormat="1" ht="15" customHeight="1" x14ac:dyDescent="0.15">
      <c r="A113" s="21"/>
      <c r="D113" s="22"/>
      <c r="E113" s="90"/>
      <c r="F113" s="23"/>
      <c r="G113" s="23"/>
      <c r="H113" s="23"/>
      <c r="I113" s="24"/>
      <c r="J113" s="24"/>
      <c r="K113" s="24"/>
      <c r="L113" s="24"/>
      <c r="M113" s="24"/>
      <c r="N113" s="23"/>
      <c r="O113" s="23"/>
      <c r="P113" s="23"/>
      <c r="Q113" s="24"/>
      <c r="R113" s="24"/>
      <c r="S113" s="24"/>
      <c r="T113" s="24"/>
    </row>
    <row r="114" spans="1:20" s="4" customFormat="1" ht="15" customHeight="1" x14ac:dyDescent="0.15">
      <c r="A114" s="21"/>
      <c r="D114" s="22"/>
      <c r="E114" s="90"/>
      <c r="F114" s="23"/>
      <c r="G114" s="23"/>
      <c r="H114" s="23"/>
      <c r="I114" s="24"/>
      <c r="J114" s="24"/>
      <c r="K114" s="24"/>
      <c r="L114" s="24"/>
      <c r="M114" s="24"/>
      <c r="N114" s="23"/>
      <c r="O114" s="23"/>
      <c r="P114" s="23"/>
      <c r="Q114" s="24"/>
      <c r="R114" s="24"/>
      <c r="S114" s="24"/>
      <c r="T114" s="24"/>
    </row>
    <row r="115" spans="1:20" s="4" customFormat="1" ht="15" customHeight="1" x14ac:dyDescent="0.15">
      <c r="A115" s="21"/>
      <c r="D115" s="22"/>
      <c r="E115" s="90"/>
      <c r="F115" s="23"/>
      <c r="G115" s="23"/>
      <c r="H115" s="23"/>
      <c r="I115" s="24"/>
      <c r="J115" s="24"/>
      <c r="K115" s="24"/>
      <c r="L115" s="24"/>
      <c r="M115" s="24"/>
      <c r="N115" s="23"/>
      <c r="O115" s="23"/>
      <c r="P115" s="23"/>
      <c r="Q115" s="24"/>
      <c r="R115" s="24"/>
      <c r="S115" s="24"/>
      <c r="T115" s="24"/>
    </row>
    <row r="116" spans="1:20" s="4" customFormat="1" ht="15" customHeight="1" x14ac:dyDescent="0.15">
      <c r="A116" s="21"/>
      <c r="D116" s="22"/>
      <c r="E116" s="90"/>
      <c r="F116" s="23"/>
      <c r="G116" s="23"/>
      <c r="H116" s="23"/>
      <c r="I116" s="24"/>
      <c r="J116" s="24"/>
      <c r="K116" s="24"/>
      <c r="L116" s="24"/>
      <c r="M116" s="24"/>
      <c r="N116" s="23"/>
      <c r="O116" s="23"/>
      <c r="P116" s="23"/>
      <c r="Q116" s="24"/>
      <c r="R116" s="24"/>
      <c r="S116" s="24"/>
      <c r="T116" s="24"/>
    </row>
    <row r="117" spans="1:20" s="4" customFormat="1" ht="15" customHeight="1" x14ac:dyDescent="0.15">
      <c r="A117" s="21"/>
      <c r="D117" s="22"/>
      <c r="E117" s="90"/>
      <c r="F117" s="23"/>
      <c r="G117" s="23"/>
      <c r="H117" s="23"/>
      <c r="I117" s="24"/>
      <c r="J117" s="24"/>
      <c r="K117" s="24"/>
      <c r="L117" s="24"/>
      <c r="M117" s="24"/>
      <c r="N117" s="23"/>
      <c r="O117" s="23"/>
      <c r="P117" s="23"/>
      <c r="Q117" s="24"/>
      <c r="R117" s="24"/>
      <c r="S117" s="24"/>
      <c r="T117" s="24"/>
    </row>
    <row r="118" spans="1:20" s="4" customFormat="1" ht="15" customHeight="1" x14ac:dyDescent="0.15">
      <c r="A118" s="21"/>
      <c r="D118" s="22"/>
      <c r="E118" s="90"/>
      <c r="F118" s="23"/>
      <c r="G118" s="23"/>
      <c r="H118" s="23"/>
      <c r="I118" s="24"/>
      <c r="J118" s="24"/>
      <c r="K118" s="24"/>
      <c r="L118" s="24"/>
      <c r="M118" s="24"/>
      <c r="N118" s="23"/>
      <c r="O118" s="23"/>
      <c r="P118" s="23"/>
      <c r="Q118" s="24"/>
      <c r="R118" s="24"/>
      <c r="S118" s="24"/>
      <c r="T118" s="24"/>
    </row>
    <row r="119" spans="1:20" s="4" customFormat="1" ht="15" customHeight="1" x14ac:dyDescent="0.15">
      <c r="A119" s="21"/>
      <c r="D119" s="22"/>
      <c r="E119" s="90"/>
      <c r="F119" s="23"/>
      <c r="G119" s="23"/>
      <c r="H119" s="23"/>
      <c r="I119" s="24"/>
      <c r="J119" s="24"/>
      <c r="K119" s="24"/>
      <c r="L119" s="24"/>
      <c r="M119" s="24"/>
      <c r="N119" s="23"/>
      <c r="O119" s="23"/>
      <c r="P119" s="23"/>
      <c r="Q119" s="24"/>
      <c r="R119" s="24"/>
      <c r="S119" s="24"/>
      <c r="T119" s="24"/>
    </row>
    <row r="120" spans="1:20" s="4" customFormat="1" ht="15" customHeight="1" x14ac:dyDescent="0.15">
      <c r="A120" s="21"/>
      <c r="D120" s="22"/>
      <c r="E120" s="90"/>
      <c r="F120" s="23"/>
      <c r="G120" s="23"/>
      <c r="H120" s="23"/>
      <c r="I120" s="24"/>
      <c r="J120" s="24"/>
      <c r="K120" s="24"/>
      <c r="L120" s="24"/>
      <c r="M120" s="24"/>
      <c r="N120" s="23"/>
      <c r="O120" s="23"/>
      <c r="P120" s="23"/>
      <c r="Q120" s="24"/>
      <c r="R120" s="24"/>
      <c r="S120" s="24"/>
      <c r="T120" s="24"/>
    </row>
    <row r="121" spans="1:20" s="4" customFormat="1" ht="15" customHeight="1" x14ac:dyDescent="0.15">
      <c r="A121" s="21"/>
      <c r="D121" s="22"/>
      <c r="E121" s="90"/>
      <c r="F121" s="23"/>
      <c r="G121" s="23"/>
      <c r="H121" s="23"/>
      <c r="I121" s="24"/>
      <c r="J121" s="24"/>
      <c r="K121" s="24"/>
      <c r="L121" s="24"/>
      <c r="M121" s="24"/>
      <c r="N121" s="23"/>
      <c r="O121" s="23"/>
      <c r="P121" s="23"/>
      <c r="Q121" s="24"/>
      <c r="R121" s="24"/>
      <c r="S121" s="24"/>
      <c r="T121" s="24"/>
    </row>
    <row r="122" spans="1:20" s="4" customFormat="1" ht="15" customHeight="1" x14ac:dyDescent="0.15">
      <c r="A122" s="21"/>
      <c r="D122" s="22"/>
      <c r="E122" s="90"/>
      <c r="F122" s="23"/>
      <c r="G122" s="23"/>
      <c r="H122" s="23"/>
      <c r="I122" s="24"/>
      <c r="J122" s="24"/>
      <c r="K122" s="24"/>
      <c r="L122" s="24"/>
      <c r="M122" s="24"/>
      <c r="N122" s="23"/>
      <c r="O122" s="23"/>
      <c r="P122" s="23"/>
      <c r="Q122" s="24"/>
      <c r="R122" s="24"/>
      <c r="S122" s="24"/>
      <c r="T122" s="24"/>
    </row>
    <row r="123" spans="1:20" s="4" customFormat="1" ht="15" customHeight="1" x14ac:dyDescent="0.15">
      <c r="A123" s="21"/>
      <c r="D123" s="22"/>
      <c r="E123" s="90"/>
      <c r="F123" s="23"/>
      <c r="G123" s="23"/>
      <c r="H123" s="23"/>
      <c r="I123" s="24"/>
      <c r="J123" s="24"/>
      <c r="K123" s="24"/>
      <c r="L123" s="24"/>
      <c r="M123" s="24"/>
      <c r="N123" s="23"/>
      <c r="O123" s="23"/>
      <c r="P123" s="23"/>
      <c r="Q123" s="24"/>
      <c r="R123" s="24"/>
      <c r="S123" s="24"/>
      <c r="T123" s="24"/>
    </row>
    <row r="124" spans="1:20" s="4" customFormat="1" ht="15" customHeight="1" x14ac:dyDescent="0.15">
      <c r="A124" s="21"/>
      <c r="D124" s="22"/>
      <c r="E124" s="90"/>
      <c r="F124" s="23"/>
      <c r="G124" s="23"/>
      <c r="H124" s="23"/>
      <c r="I124" s="24"/>
      <c r="J124" s="24"/>
      <c r="K124" s="24"/>
      <c r="L124" s="24"/>
      <c r="M124" s="24"/>
      <c r="N124" s="23"/>
      <c r="O124" s="23"/>
      <c r="P124" s="23"/>
      <c r="Q124" s="24"/>
      <c r="R124" s="24"/>
      <c r="S124" s="24"/>
      <c r="T124" s="24"/>
    </row>
    <row r="125" spans="1:20" s="4" customFormat="1" ht="15" customHeight="1" x14ac:dyDescent="0.15">
      <c r="A125" s="21"/>
      <c r="D125" s="22"/>
      <c r="E125" s="90"/>
      <c r="F125" s="23"/>
      <c r="G125" s="23"/>
      <c r="H125" s="23"/>
      <c r="I125" s="24"/>
      <c r="J125" s="24"/>
      <c r="K125" s="24"/>
      <c r="L125" s="24"/>
      <c r="M125" s="24"/>
      <c r="N125" s="23"/>
      <c r="O125" s="23"/>
      <c r="P125" s="23"/>
      <c r="Q125" s="24"/>
      <c r="R125" s="24"/>
      <c r="S125" s="24"/>
      <c r="T125" s="24"/>
    </row>
    <row r="126" spans="1:20" s="4" customFormat="1" ht="15" customHeight="1" x14ac:dyDescent="0.15">
      <c r="A126" s="21"/>
      <c r="D126" s="22"/>
      <c r="E126" s="90"/>
      <c r="F126" s="23"/>
      <c r="G126" s="23"/>
      <c r="H126" s="23"/>
      <c r="I126" s="24"/>
      <c r="J126" s="24"/>
      <c r="K126" s="24"/>
      <c r="L126" s="24"/>
      <c r="M126" s="24"/>
      <c r="N126" s="23"/>
      <c r="O126" s="23"/>
      <c r="P126" s="23"/>
      <c r="Q126" s="24"/>
      <c r="R126" s="24"/>
      <c r="S126" s="24"/>
      <c r="T126" s="24"/>
    </row>
    <row r="127" spans="1:20" s="4" customFormat="1" ht="15" customHeight="1" x14ac:dyDescent="0.15">
      <c r="A127" s="21"/>
      <c r="D127" s="22"/>
      <c r="E127" s="90"/>
      <c r="F127" s="23"/>
      <c r="G127" s="23"/>
      <c r="H127" s="23"/>
      <c r="I127" s="24"/>
      <c r="J127" s="24"/>
      <c r="K127" s="24"/>
      <c r="L127" s="24"/>
      <c r="M127" s="24"/>
      <c r="N127" s="23"/>
      <c r="O127" s="23"/>
      <c r="P127" s="23"/>
      <c r="Q127" s="24"/>
      <c r="R127" s="24"/>
      <c r="S127" s="24"/>
      <c r="T127" s="24"/>
    </row>
    <row r="128" spans="1:20" s="4" customFormat="1" ht="15" customHeight="1" x14ac:dyDescent="0.15">
      <c r="A128" s="21"/>
      <c r="D128" s="22"/>
      <c r="E128" s="90"/>
      <c r="F128" s="23"/>
      <c r="G128" s="23"/>
      <c r="H128" s="23"/>
      <c r="I128" s="24"/>
      <c r="J128" s="24"/>
      <c r="K128" s="24"/>
      <c r="L128" s="24"/>
      <c r="M128" s="24"/>
      <c r="N128" s="23"/>
      <c r="O128" s="23"/>
      <c r="P128" s="23"/>
      <c r="Q128" s="24"/>
      <c r="R128" s="24"/>
      <c r="S128" s="24"/>
      <c r="T128" s="24"/>
    </row>
    <row r="129" spans="1:20" s="4" customFormat="1" ht="15" customHeight="1" x14ac:dyDescent="0.15">
      <c r="A129" s="21"/>
      <c r="D129" s="22"/>
      <c r="E129" s="90"/>
      <c r="F129" s="23"/>
      <c r="G129" s="23"/>
      <c r="H129" s="23"/>
      <c r="I129" s="24"/>
      <c r="J129" s="24"/>
      <c r="K129" s="24"/>
      <c r="L129" s="24"/>
      <c r="M129" s="24"/>
      <c r="N129" s="23"/>
      <c r="O129" s="23"/>
      <c r="P129" s="23"/>
      <c r="Q129" s="24"/>
      <c r="R129" s="24"/>
      <c r="S129" s="24"/>
      <c r="T129" s="24"/>
    </row>
    <row r="130" spans="1:20" s="4" customFormat="1" ht="15" customHeight="1" x14ac:dyDescent="0.15">
      <c r="A130" s="21"/>
      <c r="D130" s="22"/>
      <c r="E130" s="90"/>
      <c r="F130" s="23"/>
      <c r="G130" s="23"/>
      <c r="H130" s="23"/>
      <c r="I130" s="24"/>
      <c r="J130" s="24"/>
      <c r="K130" s="24"/>
      <c r="L130" s="24"/>
      <c r="M130" s="24"/>
      <c r="N130" s="23"/>
      <c r="O130" s="23"/>
      <c r="P130" s="23"/>
      <c r="Q130" s="24"/>
      <c r="R130" s="24"/>
      <c r="S130" s="24"/>
      <c r="T130" s="24"/>
    </row>
    <row r="131" spans="1:20" s="4" customFormat="1" ht="15" customHeight="1" x14ac:dyDescent="0.15">
      <c r="A131" s="21"/>
      <c r="D131" s="22"/>
      <c r="E131" s="90"/>
      <c r="F131" s="23"/>
      <c r="G131" s="23"/>
      <c r="H131" s="23"/>
      <c r="I131" s="24"/>
      <c r="J131" s="24"/>
      <c r="K131" s="24"/>
      <c r="L131" s="24"/>
      <c r="M131" s="24"/>
      <c r="N131" s="23"/>
      <c r="O131" s="23"/>
      <c r="P131" s="23"/>
      <c r="Q131" s="24"/>
      <c r="R131" s="24"/>
      <c r="S131" s="24"/>
      <c r="T131" s="24"/>
    </row>
    <row r="132" spans="1:20" s="4" customFormat="1" ht="15" customHeight="1" x14ac:dyDescent="0.15">
      <c r="A132" s="21"/>
      <c r="D132" s="22"/>
      <c r="E132" s="90"/>
      <c r="F132" s="23"/>
      <c r="G132" s="23"/>
      <c r="H132" s="23"/>
      <c r="I132" s="24"/>
      <c r="J132" s="24"/>
      <c r="K132" s="24"/>
      <c r="L132" s="24"/>
      <c r="M132" s="24"/>
      <c r="N132" s="23"/>
      <c r="O132" s="23"/>
      <c r="P132" s="23"/>
      <c r="Q132" s="24"/>
      <c r="R132" s="24"/>
      <c r="S132" s="24"/>
      <c r="T132" s="24"/>
    </row>
    <row r="133" spans="1:20" s="4" customFormat="1" ht="15" customHeight="1" x14ac:dyDescent="0.15">
      <c r="A133" s="21"/>
      <c r="D133" s="22"/>
      <c r="E133" s="90"/>
      <c r="F133" s="23"/>
      <c r="G133" s="23"/>
      <c r="H133" s="23"/>
      <c r="I133" s="24"/>
      <c r="J133" s="24"/>
      <c r="K133" s="24"/>
      <c r="L133" s="24"/>
      <c r="M133" s="24"/>
      <c r="N133" s="23"/>
      <c r="O133" s="23"/>
      <c r="P133" s="23"/>
      <c r="Q133" s="24"/>
      <c r="R133" s="24"/>
      <c r="S133" s="24"/>
      <c r="T133" s="24"/>
    </row>
    <row r="134" spans="1:20" s="4" customFormat="1" ht="15" customHeight="1" x14ac:dyDescent="0.15">
      <c r="A134" s="21"/>
      <c r="D134" s="22"/>
      <c r="E134" s="90"/>
      <c r="F134" s="23"/>
      <c r="G134" s="23"/>
      <c r="H134" s="23"/>
      <c r="I134" s="24"/>
      <c r="J134" s="24"/>
      <c r="K134" s="24"/>
      <c r="L134" s="24"/>
      <c r="M134" s="24"/>
      <c r="N134" s="23"/>
      <c r="O134" s="23"/>
      <c r="P134" s="23"/>
      <c r="Q134" s="24"/>
      <c r="R134" s="24"/>
      <c r="S134" s="24"/>
      <c r="T134" s="24"/>
    </row>
    <row r="135" spans="1:20" s="4" customFormat="1" ht="15" customHeight="1" x14ac:dyDescent="0.15">
      <c r="A135" s="21"/>
      <c r="D135" s="22"/>
      <c r="E135" s="90"/>
      <c r="F135" s="23"/>
      <c r="G135" s="23"/>
      <c r="H135" s="23"/>
      <c r="I135" s="24"/>
      <c r="J135" s="24"/>
      <c r="K135" s="24"/>
      <c r="L135" s="24"/>
      <c r="M135" s="24"/>
      <c r="N135" s="23"/>
      <c r="O135" s="23"/>
      <c r="P135" s="23"/>
      <c r="Q135" s="24"/>
      <c r="R135" s="24"/>
      <c r="S135" s="24"/>
      <c r="T135" s="24"/>
    </row>
    <row r="136" spans="1:20" s="4" customFormat="1" ht="15" customHeight="1" x14ac:dyDescent="0.15">
      <c r="A136" s="21"/>
      <c r="D136" s="22"/>
      <c r="E136" s="90"/>
      <c r="F136" s="23"/>
      <c r="G136" s="23"/>
      <c r="H136" s="23"/>
      <c r="I136" s="24"/>
      <c r="J136" s="24"/>
      <c r="K136" s="24"/>
      <c r="L136" s="24"/>
      <c r="M136" s="24"/>
      <c r="N136" s="23"/>
      <c r="O136" s="23"/>
      <c r="P136" s="23"/>
      <c r="Q136" s="24"/>
      <c r="R136" s="24"/>
      <c r="S136" s="24"/>
      <c r="T136" s="24"/>
    </row>
    <row r="137" spans="1:20" s="4" customFormat="1" ht="15" customHeight="1" x14ac:dyDescent="0.15">
      <c r="A137" s="21"/>
      <c r="D137" s="22"/>
      <c r="E137" s="90"/>
      <c r="F137" s="23"/>
      <c r="G137" s="23"/>
      <c r="H137" s="23"/>
      <c r="I137" s="24"/>
      <c r="J137" s="24"/>
      <c r="K137" s="24"/>
      <c r="L137" s="24"/>
      <c r="M137" s="24"/>
      <c r="N137" s="23"/>
      <c r="O137" s="23"/>
      <c r="P137" s="23"/>
      <c r="Q137" s="24"/>
      <c r="R137" s="24"/>
      <c r="S137" s="24"/>
      <c r="T137" s="24"/>
    </row>
    <row r="138" spans="1:20" s="4" customFormat="1" ht="15" customHeight="1" x14ac:dyDescent="0.15">
      <c r="A138" s="21"/>
      <c r="D138" s="22"/>
      <c r="E138" s="90"/>
      <c r="F138" s="23"/>
      <c r="G138" s="23"/>
      <c r="H138" s="23"/>
      <c r="I138" s="24"/>
      <c r="J138" s="24"/>
      <c r="K138" s="24"/>
      <c r="L138" s="24"/>
      <c r="M138" s="24"/>
      <c r="N138" s="23"/>
      <c r="O138" s="23"/>
      <c r="P138" s="23"/>
      <c r="Q138" s="24"/>
      <c r="R138" s="24"/>
      <c r="S138" s="24"/>
      <c r="T138" s="24"/>
    </row>
    <row r="139" spans="1:20" s="4" customFormat="1" ht="15" customHeight="1" x14ac:dyDescent="0.15">
      <c r="A139" s="21"/>
      <c r="D139" s="22"/>
      <c r="E139" s="90"/>
      <c r="F139" s="23"/>
      <c r="G139" s="23"/>
      <c r="H139" s="23"/>
      <c r="I139" s="24"/>
      <c r="J139" s="24"/>
      <c r="K139" s="24"/>
      <c r="L139" s="24"/>
      <c r="M139" s="24"/>
      <c r="N139" s="23"/>
      <c r="O139" s="23"/>
      <c r="P139" s="23"/>
      <c r="Q139" s="24"/>
      <c r="R139" s="24"/>
      <c r="S139" s="24"/>
      <c r="T139" s="24"/>
    </row>
    <row r="140" spans="1:20" s="4" customFormat="1" ht="15" customHeight="1" x14ac:dyDescent="0.15">
      <c r="A140" s="21"/>
      <c r="D140" s="22"/>
      <c r="E140" s="90"/>
      <c r="F140" s="23"/>
      <c r="G140" s="23"/>
      <c r="H140" s="23"/>
      <c r="I140" s="24"/>
      <c r="J140" s="24"/>
      <c r="K140" s="24"/>
      <c r="L140" s="24"/>
      <c r="M140" s="24"/>
      <c r="N140" s="23"/>
      <c r="O140" s="23"/>
      <c r="P140" s="23"/>
      <c r="Q140" s="24"/>
      <c r="R140" s="24"/>
      <c r="S140" s="24"/>
      <c r="T140" s="24"/>
    </row>
    <row r="141" spans="1:20" s="4" customFormat="1" ht="15" customHeight="1" x14ac:dyDescent="0.15">
      <c r="A141" s="21"/>
      <c r="D141" s="22"/>
      <c r="E141" s="90"/>
      <c r="F141" s="23"/>
      <c r="G141" s="23"/>
      <c r="H141" s="23"/>
      <c r="I141" s="24"/>
      <c r="J141" s="24"/>
      <c r="K141" s="24"/>
      <c r="L141" s="24"/>
      <c r="M141" s="24"/>
      <c r="N141" s="23"/>
      <c r="O141" s="23"/>
      <c r="P141" s="23"/>
      <c r="Q141" s="24"/>
      <c r="R141" s="24"/>
      <c r="S141" s="24"/>
      <c r="T141" s="24"/>
    </row>
    <row r="142" spans="1:20" s="4" customFormat="1" ht="15" customHeight="1" x14ac:dyDescent="0.15">
      <c r="A142" s="21"/>
      <c r="D142" s="22"/>
      <c r="E142" s="90"/>
      <c r="F142" s="23"/>
      <c r="G142" s="23"/>
      <c r="H142" s="23"/>
      <c r="I142" s="24"/>
      <c r="J142" s="24"/>
      <c r="K142" s="24"/>
      <c r="L142" s="24"/>
      <c r="M142" s="24"/>
      <c r="N142" s="23"/>
      <c r="O142" s="23"/>
      <c r="P142" s="23"/>
      <c r="Q142" s="24"/>
      <c r="R142" s="24"/>
      <c r="S142" s="24"/>
      <c r="T142" s="24"/>
    </row>
    <row r="143" spans="1:20" s="4" customFormat="1" ht="15" customHeight="1" x14ac:dyDescent="0.15">
      <c r="A143" s="21"/>
      <c r="D143" s="22"/>
      <c r="E143" s="90"/>
      <c r="F143" s="23"/>
      <c r="G143" s="23"/>
      <c r="H143" s="23"/>
      <c r="I143" s="24"/>
      <c r="J143" s="24"/>
      <c r="K143" s="24"/>
      <c r="L143" s="24"/>
      <c r="M143" s="24"/>
      <c r="N143" s="23"/>
      <c r="O143" s="23"/>
      <c r="P143" s="23"/>
      <c r="Q143" s="24"/>
      <c r="R143" s="24"/>
      <c r="S143" s="24"/>
      <c r="T143" s="24"/>
    </row>
    <row r="144" spans="1:20" s="4" customFormat="1" ht="15" customHeight="1" x14ac:dyDescent="0.15">
      <c r="A144" s="21"/>
      <c r="D144" s="22"/>
      <c r="E144" s="90"/>
      <c r="F144" s="23"/>
      <c r="G144" s="23"/>
      <c r="H144" s="23"/>
      <c r="I144" s="24"/>
      <c r="J144" s="24"/>
      <c r="K144" s="24"/>
      <c r="L144" s="24"/>
      <c r="M144" s="24"/>
      <c r="N144" s="23"/>
      <c r="O144" s="23"/>
      <c r="P144" s="23"/>
      <c r="Q144" s="24"/>
      <c r="R144" s="24"/>
      <c r="S144" s="24"/>
      <c r="T144" s="24"/>
    </row>
    <row r="145" spans="1:20" s="4" customFormat="1" ht="15" customHeight="1" x14ac:dyDescent="0.15">
      <c r="A145" s="21"/>
      <c r="D145" s="22"/>
      <c r="E145" s="90"/>
      <c r="F145" s="23"/>
      <c r="G145" s="23"/>
      <c r="H145" s="23"/>
      <c r="I145" s="24"/>
      <c r="J145" s="24"/>
      <c r="K145" s="24"/>
      <c r="L145" s="24"/>
      <c r="M145" s="24"/>
      <c r="N145" s="23"/>
      <c r="O145" s="23"/>
      <c r="P145" s="23"/>
      <c r="Q145" s="24"/>
      <c r="R145" s="24"/>
      <c r="S145" s="24"/>
      <c r="T145" s="24"/>
    </row>
    <row r="146" spans="1:20" s="4" customFormat="1" ht="15" customHeight="1" x14ac:dyDescent="0.15">
      <c r="A146" s="21"/>
      <c r="D146" s="22"/>
      <c r="E146" s="90"/>
      <c r="F146" s="23"/>
      <c r="G146" s="23"/>
      <c r="H146" s="23"/>
      <c r="I146" s="24"/>
      <c r="J146" s="24"/>
      <c r="K146" s="24"/>
      <c r="L146" s="24"/>
      <c r="M146" s="24"/>
      <c r="N146" s="23"/>
      <c r="O146" s="23"/>
      <c r="P146" s="23"/>
      <c r="Q146" s="24"/>
      <c r="R146" s="24"/>
      <c r="S146" s="24"/>
      <c r="T146" s="24"/>
    </row>
    <row r="147" spans="1:20" s="4" customFormat="1" ht="15" customHeight="1" x14ac:dyDescent="0.15">
      <c r="A147" s="21"/>
      <c r="D147" s="22"/>
      <c r="E147" s="90"/>
      <c r="F147" s="23"/>
      <c r="G147" s="23"/>
      <c r="H147" s="23"/>
      <c r="I147" s="24"/>
      <c r="J147" s="24"/>
      <c r="K147" s="24"/>
      <c r="L147" s="24"/>
      <c r="M147" s="24"/>
      <c r="N147" s="23"/>
      <c r="O147" s="23"/>
      <c r="P147" s="23"/>
      <c r="Q147" s="24"/>
      <c r="R147" s="24"/>
      <c r="S147" s="24"/>
      <c r="T147" s="24"/>
    </row>
    <row r="148" spans="1:20" s="4" customFormat="1" ht="15" customHeight="1" x14ac:dyDescent="0.15">
      <c r="A148" s="21"/>
      <c r="D148" s="22"/>
      <c r="E148" s="90"/>
      <c r="F148" s="23"/>
      <c r="G148" s="23"/>
      <c r="H148" s="23"/>
      <c r="I148" s="24"/>
      <c r="J148" s="24"/>
      <c r="K148" s="24"/>
      <c r="L148" s="24"/>
      <c r="M148" s="24"/>
      <c r="N148" s="23"/>
      <c r="O148" s="23"/>
      <c r="P148" s="23"/>
      <c r="Q148" s="24"/>
      <c r="R148" s="24"/>
      <c r="S148" s="24"/>
      <c r="T148" s="24"/>
    </row>
    <row r="149" spans="1:20" s="4" customFormat="1" ht="15" customHeight="1" x14ac:dyDescent="0.15">
      <c r="A149" s="21"/>
      <c r="D149" s="22"/>
      <c r="E149" s="90"/>
      <c r="F149" s="23"/>
      <c r="G149" s="23"/>
      <c r="H149" s="23"/>
      <c r="I149" s="24"/>
      <c r="J149" s="24"/>
      <c r="K149" s="24"/>
      <c r="L149" s="24"/>
      <c r="M149" s="24"/>
      <c r="N149" s="23"/>
      <c r="O149" s="23"/>
      <c r="P149" s="23"/>
      <c r="Q149" s="24"/>
      <c r="R149" s="24"/>
      <c r="S149" s="24"/>
      <c r="T149" s="24"/>
    </row>
    <row r="150" spans="1:20" s="4" customFormat="1" ht="15" customHeight="1" x14ac:dyDescent="0.15">
      <c r="A150" s="21"/>
      <c r="D150" s="22"/>
      <c r="E150" s="90"/>
      <c r="F150" s="23"/>
      <c r="G150" s="23"/>
      <c r="H150" s="23"/>
      <c r="I150" s="24"/>
      <c r="J150" s="24"/>
      <c r="K150" s="24"/>
      <c r="L150" s="24"/>
      <c r="M150" s="24"/>
      <c r="N150" s="23"/>
      <c r="O150" s="23"/>
      <c r="P150" s="23"/>
      <c r="Q150" s="24"/>
      <c r="R150" s="24"/>
      <c r="S150" s="24"/>
      <c r="T150" s="24"/>
    </row>
    <row r="151" spans="1:20" s="4" customFormat="1" ht="15" customHeight="1" x14ac:dyDescent="0.15">
      <c r="A151" s="21"/>
      <c r="D151" s="22"/>
      <c r="E151" s="90"/>
      <c r="F151" s="23"/>
      <c r="G151" s="23"/>
      <c r="H151" s="23"/>
      <c r="I151" s="24"/>
      <c r="J151" s="24"/>
      <c r="K151" s="24"/>
      <c r="L151" s="24"/>
      <c r="M151" s="24"/>
      <c r="N151" s="23"/>
      <c r="O151" s="23"/>
      <c r="P151" s="23"/>
      <c r="Q151" s="24"/>
      <c r="R151" s="24"/>
      <c r="S151" s="24"/>
      <c r="T151" s="24"/>
    </row>
    <row r="152" spans="1:20" s="4" customFormat="1" ht="15" customHeight="1" x14ac:dyDescent="0.15">
      <c r="A152" s="21"/>
      <c r="D152" s="22"/>
      <c r="E152" s="90"/>
      <c r="F152" s="23"/>
      <c r="G152" s="23"/>
      <c r="H152" s="23"/>
      <c r="I152" s="24"/>
      <c r="J152" s="24"/>
      <c r="K152" s="24"/>
      <c r="L152" s="24"/>
      <c r="M152" s="24"/>
      <c r="N152" s="23"/>
      <c r="O152" s="23"/>
      <c r="P152" s="23"/>
      <c r="Q152" s="24"/>
      <c r="R152" s="24"/>
      <c r="S152" s="24"/>
      <c r="T152" s="24"/>
    </row>
    <row r="153" spans="1:20" s="4" customFormat="1" ht="15" customHeight="1" x14ac:dyDescent="0.15">
      <c r="A153" s="21"/>
      <c r="D153" s="22"/>
      <c r="E153" s="90"/>
      <c r="F153" s="23"/>
      <c r="G153" s="23"/>
      <c r="H153" s="23"/>
      <c r="I153" s="24"/>
      <c r="J153" s="24"/>
      <c r="K153" s="24"/>
      <c r="L153" s="24"/>
      <c r="M153" s="24"/>
      <c r="N153" s="23"/>
      <c r="O153" s="23"/>
      <c r="P153" s="23"/>
      <c r="Q153" s="24"/>
      <c r="R153" s="24"/>
      <c r="S153" s="24"/>
      <c r="T153" s="24"/>
    </row>
    <row r="154" spans="1:20" s="4" customFormat="1" ht="15" customHeight="1" x14ac:dyDescent="0.15">
      <c r="A154" s="21"/>
      <c r="D154" s="22"/>
      <c r="E154" s="90"/>
      <c r="F154" s="23"/>
      <c r="G154" s="23"/>
      <c r="H154" s="23"/>
      <c r="I154" s="24"/>
      <c r="J154" s="24"/>
      <c r="K154" s="24"/>
      <c r="L154" s="24"/>
      <c r="M154" s="24"/>
      <c r="N154" s="23"/>
      <c r="O154" s="23"/>
      <c r="P154" s="23"/>
      <c r="Q154" s="24"/>
      <c r="R154" s="24"/>
      <c r="S154" s="24"/>
      <c r="T154" s="24"/>
    </row>
    <row r="155" spans="1:20" s="4" customFormat="1" ht="15" customHeight="1" x14ac:dyDescent="0.15">
      <c r="A155" s="21"/>
      <c r="D155" s="22"/>
      <c r="E155" s="90"/>
      <c r="F155" s="23"/>
      <c r="G155" s="23"/>
      <c r="H155" s="23"/>
      <c r="I155" s="24"/>
      <c r="J155" s="24"/>
      <c r="K155" s="24"/>
      <c r="L155" s="24"/>
      <c r="M155" s="24"/>
      <c r="N155" s="23"/>
      <c r="O155" s="23"/>
      <c r="P155" s="23"/>
      <c r="Q155" s="24"/>
      <c r="R155" s="24"/>
      <c r="S155" s="24"/>
      <c r="T155" s="24"/>
    </row>
    <row r="156" spans="1:20" s="4" customFormat="1" ht="15" customHeight="1" x14ac:dyDescent="0.15">
      <c r="A156" s="21"/>
      <c r="D156" s="22"/>
      <c r="E156" s="90"/>
      <c r="F156" s="23"/>
      <c r="G156" s="23"/>
      <c r="H156" s="23"/>
      <c r="I156" s="24"/>
      <c r="J156" s="24"/>
      <c r="K156" s="24"/>
      <c r="L156" s="24"/>
      <c r="M156" s="24"/>
      <c r="N156" s="23"/>
      <c r="O156" s="23"/>
      <c r="P156" s="23"/>
      <c r="Q156" s="24"/>
      <c r="R156" s="24"/>
      <c r="S156" s="24"/>
      <c r="T156" s="24"/>
    </row>
    <row r="157" spans="1:20" s="4" customFormat="1" ht="15" customHeight="1" x14ac:dyDescent="0.15">
      <c r="A157" s="21"/>
      <c r="D157" s="22"/>
      <c r="E157" s="90"/>
      <c r="F157" s="23"/>
      <c r="G157" s="23"/>
      <c r="H157" s="23"/>
      <c r="I157" s="24"/>
      <c r="J157" s="24"/>
      <c r="K157" s="24"/>
      <c r="L157" s="24"/>
      <c r="M157" s="24"/>
      <c r="N157" s="23"/>
      <c r="O157" s="23"/>
      <c r="P157" s="23"/>
      <c r="Q157" s="24"/>
      <c r="R157" s="24"/>
      <c r="S157" s="24"/>
      <c r="T157" s="24"/>
    </row>
    <row r="158" spans="1:20" s="4" customFormat="1" ht="15" customHeight="1" x14ac:dyDescent="0.15">
      <c r="A158" s="21"/>
      <c r="D158" s="22"/>
      <c r="E158" s="90"/>
      <c r="F158" s="23"/>
      <c r="G158" s="23"/>
      <c r="H158" s="23"/>
      <c r="I158" s="24"/>
      <c r="J158" s="24"/>
      <c r="K158" s="24"/>
      <c r="L158" s="24"/>
      <c r="M158" s="24"/>
      <c r="N158" s="23"/>
      <c r="O158" s="23"/>
      <c r="P158" s="23"/>
      <c r="Q158" s="24"/>
      <c r="R158" s="24"/>
      <c r="S158" s="24"/>
      <c r="T158" s="24"/>
    </row>
    <row r="159" spans="1:20" s="4" customFormat="1" ht="15" customHeight="1" x14ac:dyDescent="0.15">
      <c r="A159" s="21"/>
      <c r="D159" s="22"/>
      <c r="E159" s="90"/>
      <c r="F159" s="23"/>
      <c r="G159" s="23"/>
      <c r="H159" s="23"/>
      <c r="I159" s="24"/>
      <c r="J159" s="24"/>
      <c r="K159" s="24"/>
      <c r="L159" s="24"/>
      <c r="M159" s="24"/>
      <c r="N159" s="23"/>
      <c r="O159" s="23"/>
      <c r="P159" s="23"/>
      <c r="Q159" s="24"/>
      <c r="R159" s="24"/>
      <c r="S159" s="24"/>
      <c r="T159" s="24"/>
    </row>
    <row r="160" spans="1:20" s="4" customFormat="1" ht="15" customHeight="1" x14ac:dyDescent="0.15">
      <c r="A160" s="21"/>
      <c r="D160" s="22"/>
      <c r="E160" s="90"/>
      <c r="F160" s="23"/>
      <c r="G160" s="23"/>
      <c r="H160" s="23"/>
      <c r="I160" s="24"/>
      <c r="J160" s="24"/>
      <c r="K160" s="24"/>
      <c r="L160" s="24"/>
      <c r="M160" s="24"/>
      <c r="N160" s="23"/>
      <c r="O160" s="23"/>
      <c r="P160" s="23"/>
      <c r="Q160" s="24"/>
      <c r="R160" s="24"/>
      <c r="S160" s="24"/>
      <c r="T160" s="24"/>
    </row>
    <row r="161" spans="1:20" s="4" customFormat="1" ht="15" customHeight="1" x14ac:dyDescent="0.15">
      <c r="A161" s="21"/>
      <c r="D161" s="22"/>
      <c r="E161" s="90"/>
      <c r="F161" s="23"/>
      <c r="G161" s="23"/>
      <c r="H161" s="23"/>
      <c r="I161" s="24"/>
      <c r="J161" s="24"/>
      <c r="K161" s="24"/>
      <c r="L161" s="24"/>
      <c r="M161" s="24"/>
      <c r="N161" s="23"/>
      <c r="O161" s="23"/>
      <c r="P161" s="23"/>
      <c r="Q161" s="24"/>
      <c r="R161" s="24"/>
      <c r="S161" s="24"/>
      <c r="T161" s="24"/>
    </row>
    <row r="162" spans="1:20" s="4" customFormat="1" ht="15" customHeight="1" x14ac:dyDescent="0.15">
      <c r="A162" s="21"/>
      <c r="D162" s="22"/>
      <c r="E162" s="90"/>
      <c r="F162" s="23"/>
      <c r="G162" s="23"/>
      <c r="H162" s="23"/>
      <c r="I162" s="24"/>
      <c r="J162" s="24"/>
      <c r="K162" s="24"/>
      <c r="L162" s="24"/>
      <c r="M162" s="24"/>
      <c r="N162" s="23"/>
      <c r="O162" s="23"/>
      <c r="P162" s="23"/>
      <c r="Q162" s="24"/>
      <c r="R162" s="24"/>
      <c r="S162" s="24"/>
      <c r="T162" s="24"/>
    </row>
    <row r="163" spans="1:20" s="4" customFormat="1" ht="15" customHeight="1" x14ac:dyDescent="0.15">
      <c r="A163" s="21"/>
      <c r="D163" s="22"/>
      <c r="E163" s="90"/>
      <c r="F163" s="23"/>
      <c r="G163" s="23"/>
      <c r="H163" s="23"/>
      <c r="I163" s="24"/>
      <c r="J163" s="24"/>
      <c r="K163" s="24"/>
      <c r="L163" s="24"/>
      <c r="M163" s="24"/>
      <c r="N163" s="23"/>
      <c r="O163" s="23"/>
      <c r="P163" s="23"/>
      <c r="Q163" s="24"/>
      <c r="R163" s="24"/>
      <c r="S163" s="24"/>
      <c r="T163" s="24"/>
    </row>
    <row r="164" spans="1:20" s="4" customFormat="1" ht="15" customHeight="1" x14ac:dyDescent="0.15">
      <c r="A164" s="21"/>
      <c r="D164" s="22"/>
      <c r="E164" s="90"/>
      <c r="F164" s="23"/>
      <c r="G164" s="23"/>
      <c r="H164" s="23"/>
      <c r="I164" s="24"/>
      <c r="J164" s="24"/>
      <c r="K164" s="24"/>
      <c r="L164" s="24"/>
      <c r="M164" s="24"/>
      <c r="N164" s="23"/>
      <c r="O164" s="23"/>
      <c r="P164" s="23"/>
      <c r="Q164" s="24"/>
      <c r="R164" s="24"/>
      <c r="S164" s="24"/>
      <c r="T164" s="24"/>
    </row>
    <row r="165" spans="1:20" s="4" customFormat="1" ht="15" customHeight="1" x14ac:dyDescent="0.15">
      <c r="A165" s="21"/>
      <c r="D165" s="22"/>
      <c r="E165" s="90"/>
      <c r="F165" s="23"/>
      <c r="G165" s="23"/>
      <c r="H165" s="23"/>
      <c r="I165" s="24"/>
      <c r="J165" s="24"/>
      <c r="K165" s="24"/>
      <c r="L165" s="24"/>
      <c r="M165" s="24"/>
      <c r="N165" s="23"/>
      <c r="O165" s="23"/>
      <c r="P165" s="23"/>
      <c r="Q165" s="24"/>
      <c r="R165" s="24"/>
      <c r="S165" s="24"/>
      <c r="T165" s="24"/>
    </row>
    <row r="166" spans="1:20" s="4" customFormat="1" ht="15" customHeight="1" x14ac:dyDescent="0.15">
      <c r="A166" s="21"/>
      <c r="D166" s="22"/>
      <c r="E166" s="90"/>
      <c r="F166" s="23"/>
      <c r="G166" s="23"/>
      <c r="H166" s="23"/>
      <c r="I166" s="24"/>
      <c r="J166" s="24"/>
      <c r="K166" s="24"/>
      <c r="L166" s="24"/>
      <c r="M166" s="24"/>
      <c r="N166" s="23"/>
      <c r="O166" s="23"/>
      <c r="P166" s="23"/>
      <c r="Q166" s="24"/>
      <c r="R166" s="24"/>
      <c r="S166" s="24"/>
      <c r="T166" s="24"/>
    </row>
    <row r="167" spans="1:20" s="4" customFormat="1" ht="15" customHeight="1" x14ac:dyDescent="0.15">
      <c r="A167" s="21"/>
      <c r="D167" s="22"/>
      <c r="E167" s="90"/>
      <c r="F167" s="23"/>
      <c r="G167" s="23"/>
      <c r="H167" s="23"/>
      <c r="I167" s="24"/>
      <c r="J167" s="24"/>
      <c r="K167" s="24"/>
      <c r="L167" s="24"/>
      <c r="M167" s="24"/>
      <c r="N167" s="23"/>
      <c r="O167" s="23"/>
      <c r="P167" s="23"/>
      <c r="Q167" s="24"/>
      <c r="R167" s="24"/>
      <c r="S167" s="24"/>
      <c r="T167" s="24"/>
    </row>
    <row r="168" spans="1:20" s="4" customFormat="1" ht="15" customHeight="1" x14ac:dyDescent="0.15">
      <c r="A168" s="21"/>
      <c r="D168" s="22"/>
      <c r="E168" s="90"/>
      <c r="F168" s="23"/>
      <c r="G168" s="23"/>
      <c r="H168" s="23"/>
      <c r="I168" s="24"/>
      <c r="J168" s="24"/>
      <c r="K168" s="24"/>
      <c r="L168" s="24"/>
      <c r="M168" s="24"/>
      <c r="N168" s="23"/>
      <c r="O168" s="23"/>
      <c r="P168" s="23"/>
      <c r="Q168" s="24"/>
      <c r="R168" s="24"/>
      <c r="S168" s="24"/>
      <c r="T168" s="24"/>
    </row>
    <row r="169" spans="1:20" s="4" customFormat="1" ht="15" customHeight="1" x14ac:dyDescent="0.15">
      <c r="A169" s="21"/>
      <c r="D169" s="22"/>
      <c r="E169" s="90"/>
      <c r="F169" s="23"/>
      <c r="G169" s="23"/>
      <c r="H169" s="23"/>
      <c r="I169" s="24"/>
      <c r="J169" s="24"/>
      <c r="K169" s="24"/>
      <c r="L169" s="24"/>
      <c r="M169" s="24"/>
      <c r="N169" s="23"/>
      <c r="O169" s="23"/>
      <c r="P169" s="23"/>
      <c r="Q169" s="24"/>
      <c r="R169" s="24"/>
      <c r="S169" s="24"/>
      <c r="T169" s="24"/>
    </row>
    <row r="170" spans="1:20" s="4" customFormat="1" ht="15" customHeight="1" x14ac:dyDescent="0.15">
      <c r="A170" s="21"/>
      <c r="D170" s="22"/>
      <c r="E170" s="90"/>
      <c r="F170" s="23"/>
      <c r="G170" s="23"/>
      <c r="H170" s="23"/>
      <c r="I170" s="24"/>
      <c r="J170" s="24"/>
      <c r="K170" s="24"/>
      <c r="L170" s="24"/>
      <c r="M170" s="24"/>
      <c r="N170" s="23"/>
      <c r="O170" s="23"/>
      <c r="P170" s="23"/>
      <c r="Q170" s="24"/>
      <c r="R170" s="24"/>
      <c r="S170" s="24"/>
      <c r="T170" s="24"/>
    </row>
    <row r="171" spans="1:20" s="4" customFormat="1" ht="15" customHeight="1" x14ac:dyDescent="0.15">
      <c r="A171" s="21"/>
      <c r="D171" s="22"/>
      <c r="E171" s="90"/>
      <c r="F171" s="23"/>
      <c r="G171" s="23"/>
      <c r="H171" s="23"/>
      <c r="I171" s="24"/>
      <c r="J171" s="24"/>
      <c r="K171" s="24"/>
      <c r="L171" s="24"/>
      <c r="M171" s="24"/>
      <c r="N171" s="23"/>
      <c r="O171" s="23"/>
      <c r="P171" s="23"/>
      <c r="Q171" s="24"/>
      <c r="R171" s="24"/>
      <c r="S171" s="24"/>
      <c r="T171" s="24"/>
    </row>
    <row r="172" spans="1:20" s="4" customFormat="1" ht="15" customHeight="1" x14ac:dyDescent="0.15">
      <c r="A172" s="21"/>
      <c r="D172" s="22"/>
      <c r="E172" s="90"/>
      <c r="F172" s="23"/>
      <c r="G172" s="23"/>
      <c r="H172" s="23"/>
      <c r="I172" s="24"/>
      <c r="J172" s="24"/>
      <c r="K172" s="24"/>
      <c r="L172" s="24"/>
      <c r="M172" s="24"/>
      <c r="N172" s="23"/>
      <c r="O172" s="23"/>
      <c r="P172" s="23"/>
      <c r="Q172" s="24"/>
      <c r="R172" s="24"/>
      <c r="S172" s="24"/>
      <c r="T172" s="24"/>
    </row>
    <row r="173" spans="1:20" s="4" customFormat="1" ht="15" customHeight="1" x14ac:dyDescent="0.15">
      <c r="A173" s="21"/>
      <c r="D173" s="22"/>
      <c r="E173" s="90"/>
      <c r="F173" s="23"/>
      <c r="G173" s="23"/>
      <c r="H173" s="23"/>
      <c r="I173" s="24"/>
      <c r="J173" s="24"/>
      <c r="K173" s="24"/>
      <c r="L173" s="24"/>
      <c r="M173" s="24"/>
      <c r="N173" s="23"/>
      <c r="O173" s="23"/>
      <c r="P173" s="23"/>
      <c r="Q173" s="24"/>
      <c r="R173" s="24"/>
      <c r="S173" s="24"/>
      <c r="T173" s="24"/>
    </row>
    <row r="174" spans="1:20" s="4" customFormat="1" ht="15" customHeight="1" x14ac:dyDescent="0.15">
      <c r="A174" s="21"/>
      <c r="D174" s="22"/>
      <c r="E174" s="90"/>
      <c r="F174" s="23"/>
      <c r="G174" s="23"/>
      <c r="H174" s="23"/>
      <c r="I174" s="24"/>
      <c r="J174" s="24"/>
      <c r="K174" s="24"/>
      <c r="L174" s="24"/>
      <c r="M174" s="24"/>
      <c r="N174" s="23"/>
      <c r="O174" s="23"/>
      <c r="P174" s="23"/>
      <c r="Q174" s="24"/>
      <c r="R174" s="24"/>
      <c r="S174" s="24"/>
      <c r="T174" s="24"/>
    </row>
    <row r="175" spans="1:20" s="4" customFormat="1" ht="15" customHeight="1" x14ac:dyDescent="0.15">
      <c r="A175" s="21"/>
      <c r="D175" s="22"/>
      <c r="E175" s="90"/>
      <c r="F175" s="23"/>
      <c r="G175" s="23"/>
      <c r="H175" s="23"/>
      <c r="I175" s="24"/>
      <c r="J175" s="24"/>
      <c r="K175" s="24"/>
      <c r="L175" s="24"/>
      <c r="M175" s="24"/>
      <c r="N175" s="23"/>
      <c r="O175" s="23"/>
      <c r="P175" s="23"/>
      <c r="Q175" s="24"/>
      <c r="R175" s="24"/>
      <c r="S175" s="24"/>
      <c r="T175" s="24"/>
    </row>
    <row r="176" spans="1:20" s="4" customFormat="1" ht="15" customHeight="1" x14ac:dyDescent="0.15">
      <c r="A176" s="21"/>
      <c r="D176" s="22"/>
      <c r="E176" s="90"/>
      <c r="F176" s="23"/>
      <c r="G176" s="23"/>
      <c r="H176" s="23"/>
      <c r="I176" s="24"/>
      <c r="J176" s="24"/>
      <c r="K176" s="24"/>
      <c r="L176" s="24"/>
      <c r="M176" s="24"/>
      <c r="N176" s="23"/>
      <c r="O176" s="23"/>
      <c r="P176" s="23"/>
      <c r="Q176" s="24"/>
      <c r="R176" s="24"/>
      <c r="S176" s="24"/>
      <c r="T176" s="24"/>
    </row>
    <row r="177" spans="1:20" s="4" customFormat="1" ht="15" customHeight="1" x14ac:dyDescent="0.15">
      <c r="A177" s="21"/>
      <c r="D177" s="22"/>
      <c r="E177" s="90"/>
      <c r="F177" s="23"/>
      <c r="G177" s="23"/>
      <c r="H177" s="23"/>
      <c r="I177" s="24"/>
      <c r="J177" s="24"/>
      <c r="K177" s="24"/>
      <c r="L177" s="24"/>
      <c r="M177" s="24"/>
      <c r="N177" s="23"/>
      <c r="O177" s="23"/>
      <c r="P177" s="23"/>
      <c r="Q177" s="24"/>
      <c r="R177" s="24"/>
      <c r="S177" s="24"/>
      <c r="T177" s="24"/>
    </row>
    <row r="178" spans="1:20" s="4" customFormat="1" ht="15" customHeight="1" x14ac:dyDescent="0.15">
      <c r="A178" s="21"/>
      <c r="D178" s="22"/>
      <c r="E178" s="90"/>
      <c r="F178" s="23"/>
      <c r="G178" s="23"/>
      <c r="H178" s="23"/>
      <c r="I178" s="24"/>
      <c r="J178" s="24"/>
      <c r="K178" s="24"/>
      <c r="L178" s="24"/>
      <c r="M178" s="24"/>
      <c r="N178" s="23"/>
      <c r="O178" s="23"/>
      <c r="P178" s="23"/>
      <c r="Q178" s="24"/>
      <c r="R178" s="24"/>
      <c r="S178" s="24"/>
      <c r="T178" s="24"/>
    </row>
    <row r="179" spans="1:20" s="4" customFormat="1" ht="15" customHeight="1" x14ac:dyDescent="0.15">
      <c r="A179" s="21"/>
      <c r="D179" s="22"/>
      <c r="E179" s="90"/>
      <c r="F179" s="23"/>
      <c r="G179" s="23"/>
      <c r="H179" s="23"/>
      <c r="I179" s="24"/>
      <c r="J179" s="24"/>
      <c r="K179" s="24"/>
      <c r="L179" s="24"/>
      <c r="M179" s="24"/>
      <c r="N179" s="23"/>
      <c r="O179" s="23"/>
      <c r="P179" s="23"/>
      <c r="Q179" s="24"/>
      <c r="R179" s="24"/>
      <c r="S179" s="24"/>
      <c r="T179" s="24"/>
    </row>
    <row r="180" spans="1:20" s="4" customFormat="1" ht="15" customHeight="1" x14ac:dyDescent="0.15">
      <c r="A180" s="21"/>
      <c r="D180" s="22"/>
      <c r="E180" s="90"/>
      <c r="F180" s="23"/>
      <c r="G180" s="23"/>
      <c r="H180" s="23"/>
      <c r="I180" s="24"/>
      <c r="J180" s="24"/>
      <c r="K180" s="24"/>
      <c r="L180" s="24"/>
      <c r="M180" s="24"/>
      <c r="N180" s="23"/>
      <c r="O180" s="23"/>
      <c r="P180" s="23"/>
      <c r="Q180" s="24"/>
      <c r="R180" s="24"/>
      <c r="S180" s="24"/>
      <c r="T180" s="24"/>
    </row>
    <row r="181" spans="1:20" s="4" customFormat="1" ht="15" customHeight="1" x14ac:dyDescent="0.15">
      <c r="A181" s="21"/>
      <c r="D181" s="22"/>
      <c r="E181" s="90"/>
      <c r="F181" s="23"/>
      <c r="G181" s="23"/>
      <c r="H181" s="23"/>
      <c r="I181" s="24"/>
      <c r="J181" s="24"/>
      <c r="K181" s="24"/>
      <c r="L181" s="24"/>
      <c r="M181" s="24"/>
      <c r="N181" s="23"/>
      <c r="O181" s="23"/>
      <c r="P181" s="23"/>
      <c r="Q181" s="24"/>
      <c r="R181" s="24"/>
      <c r="S181" s="24"/>
      <c r="T181" s="24"/>
    </row>
    <row r="182" spans="1:20" s="4" customFormat="1" ht="15" customHeight="1" x14ac:dyDescent="0.15">
      <c r="A182" s="21"/>
      <c r="D182" s="22"/>
      <c r="E182" s="90"/>
      <c r="F182" s="23"/>
      <c r="G182" s="23"/>
      <c r="H182" s="23"/>
      <c r="I182" s="24"/>
      <c r="J182" s="24"/>
      <c r="K182" s="24"/>
      <c r="L182" s="24"/>
      <c r="M182" s="24"/>
      <c r="N182" s="23"/>
      <c r="O182" s="23"/>
      <c r="P182" s="23"/>
      <c r="Q182" s="24"/>
      <c r="R182" s="24"/>
      <c r="S182" s="24"/>
      <c r="T182" s="24"/>
    </row>
    <row r="183" spans="1:20" s="4" customFormat="1" ht="15" customHeight="1" x14ac:dyDescent="0.15">
      <c r="A183" s="21"/>
      <c r="D183" s="22"/>
      <c r="E183" s="90"/>
      <c r="F183" s="23"/>
      <c r="G183" s="23"/>
      <c r="H183" s="23"/>
      <c r="I183" s="24"/>
      <c r="J183" s="24"/>
      <c r="K183" s="24"/>
      <c r="L183" s="24"/>
      <c r="M183" s="24"/>
      <c r="N183" s="23"/>
      <c r="O183" s="23"/>
      <c r="P183" s="23"/>
      <c r="Q183" s="24"/>
      <c r="R183" s="24"/>
      <c r="S183" s="24"/>
      <c r="T183" s="24"/>
    </row>
    <row r="184" spans="1:20" s="4" customFormat="1" ht="15" customHeight="1" x14ac:dyDescent="0.15">
      <c r="A184" s="21"/>
      <c r="D184" s="22"/>
      <c r="E184" s="90"/>
      <c r="F184" s="23"/>
      <c r="G184" s="23"/>
      <c r="H184" s="23"/>
      <c r="I184" s="24"/>
      <c r="J184" s="24"/>
      <c r="K184" s="24"/>
      <c r="L184" s="24"/>
      <c r="M184" s="24"/>
      <c r="N184" s="23"/>
      <c r="O184" s="23"/>
      <c r="P184" s="23"/>
      <c r="Q184" s="24"/>
      <c r="R184" s="24"/>
      <c r="S184" s="24"/>
      <c r="T184" s="24"/>
    </row>
    <row r="185" spans="1:20" s="4" customFormat="1" ht="15" customHeight="1" x14ac:dyDescent="0.15">
      <c r="A185" s="21"/>
      <c r="D185" s="22"/>
      <c r="E185" s="90"/>
      <c r="F185" s="23"/>
      <c r="G185" s="23"/>
      <c r="H185" s="23"/>
      <c r="I185" s="24"/>
      <c r="J185" s="24"/>
      <c r="K185" s="24"/>
      <c r="L185" s="24"/>
      <c r="M185" s="24"/>
      <c r="N185" s="23"/>
      <c r="O185" s="23"/>
      <c r="P185" s="23"/>
      <c r="Q185" s="24"/>
      <c r="R185" s="24"/>
      <c r="S185" s="24"/>
      <c r="T185" s="24"/>
    </row>
    <row r="186" spans="1:20" s="4" customFormat="1" ht="15" customHeight="1" x14ac:dyDescent="0.15">
      <c r="A186" s="21"/>
      <c r="D186" s="22"/>
      <c r="E186" s="90"/>
      <c r="F186" s="23"/>
      <c r="G186" s="23"/>
      <c r="H186" s="23"/>
      <c r="I186" s="24"/>
      <c r="J186" s="24"/>
      <c r="K186" s="24"/>
      <c r="L186" s="24"/>
      <c r="M186" s="24"/>
      <c r="N186" s="23"/>
      <c r="O186" s="23"/>
      <c r="P186" s="23"/>
      <c r="Q186" s="24"/>
      <c r="R186" s="24"/>
      <c r="S186" s="24"/>
      <c r="T186" s="24"/>
    </row>
    <row r="187" spans="1:20" s="4" customFormat="1" ht="15" customHeight="1" x14ac:dyDescent="0.15">
      <c r="A187" s="21"/>
      <c r="D187" s="22"/>
      <c r="E187" s="90"/>
      <c r="F187" s="23"/>
      <c r="G187" s="23"/>
      <c r="H187" s="23"/>
      <c r="I187" s="24"/>
      <c r="J187" s="24"/>
      <c r="K187" s="24"/>
      <c r="L187" s="24"/>
      <c r="M187" s="24"/>
      <c r="N187" s="23"/>
      <c r="O187" s="23"/>
      <c r="P187" s="23"/>
      <c r="Q187" s="24"/>
      <c r="R187" s="24"/>
      <c r="S187" s="24"/>
      <c r="T187" s="24"/>
    </row>
    <row r="188" spans="1:20" s="4" customFormat="1" ht="15" customHeight="1" x14ac:dyDescent="0.15">
      <c r="A188" s="21"/>
      <c r="D188" s="22"/>
      <c r="E188" s="90"/>
      <c r="F188" s="23"/>
      <c r="G188" s="23"/>
      <c r="H188" s="23"/>
      <c r="I188" s="24"/>
      <c r="J188" s="24"/>
      <c r="K188" s="24"/>
      <c r="L188" s="24"/>
      <c r="M188" s="24"/>
      <c r="N188" s="23"/>
      <c r="O188" s="23"/>
      <c r="P188" s="23"/>
      <c r="Q188" s="24"/>
      <c r="R188" s="24"/>
      <c r="S188" s="24"/>
      <c r="T188" s="24"/>
    </row>
    <row r="189" spans="1:20" s="4" customFormat="1" ht="15" customHeight="1" x14ac:dyDescent="0.15">
      <c r="A189" s="21"/>
      <c r="D189" s="22"/>
      <c r="E189" s="90"/>
      <c r="F189" s="23"/>
      <c r="G189" s="23"/>
      <c r="H189" s="23"/>
      <c r="I189" s="24"/>
      <c r="J189" s="24"/>
      <c r="K189" s="24"/>
      <c r="L189" s="24"/>
      <c r="M189" s="24"/>
      <c r="N189" s="23"/>
      <c r="O189" s="23"/>
      <c r="P189" s="23"/>
      <c r="Q189" s="24"/>
      <c r="R189" s="24"/>
      <c r="S189" s="24"/>
      <c r="T189" s="24"/>
    </row>
    <row r="190" spans="1:20" s="4" customFormat="1" ht="15" customHeight="1" x14ac:dyDescent="0.15">
      <c r="A190" s="21"/>
      <c r="D190" s="22"/>
      <c r="E190" s="90"/>
      <c r="F190" s="23"/>
      <c r="G190" s="23"/>
      <c r="H190" s="23"/>
      <c r="I190" s="24"/>
      <c r="J190" s="24"/>
      <c r="K190" s="24"/>
      <c r="L190" s="24"/>
      <c r="M190" s="24"/>
      <c r="N190" s="23"/>
      <c r="O190" s="23"/>
      <c r="P190" s="23"/>
      <c r="Q190" s="24"/>
      <c r="R190" s="24"/>
      <c r="S190" s="24"/>
      <c r="T190" s="24"/>
    </row>
    <row r="191" spans="1:20" s="4" customFormat="1" ht="15" customHeight="1" x14ac:dyDescent="0.15">
      <c r="A191" s="21"/>
      <c r="D191" s="22"/>
      <c r="E191" s="90"/>
      <c r="F191" s="23"/>
      <c r="G191" s="23"/>
      <c r="H191" s="23"/>
      <c r="I191" s="24"/>
      <c r="J191" s="24"/>
      <c r="K191" s="24"/>
      <c r="L191" s="24"/>
      <c r="M191" s="24"/>
      <c r="N191" s="23"/>
      <c r="O191" s="23"/>
      <c r="P191" s="23"/>
      <c r="Q191" s="24"/>
      <c r="R191" s="24"/>
      <c r="S191" s="24"/>
      <c r="T191" s="24"/>
    </row>
    <row r="192" spans="1:20" s="4" customFormat="1" ht="15" customHeight="1" x14ac:dyDescent="0.15">
      <c r="A192" s="21"/>
      <c r="D192" s="22"/>
      <c r="E192" s="90"/>
      <c r="F192" s="23"/>
      <c r="G192" s="23"/>
      <c r="H192" s="23"/>
      <c r="I192" s="24"/>
      <c r="J192" s="24"/>
      <c r="K192" s="24"/>
      <c r="L192" s="24"/>
      <c r="M192" s="24"/>
      <c r="N192" s="23"/>
      <c r="O192" s="23"/>
      <c r="P192" s="23"/>
      <c r="Q192" s="24"/>
      <c r="R192" s="24"/>
      <c r="S192" s="24"/>
      <c r="T192" s="24"/>
    </row>
    <row r="193" spans="1:20" s="4" customFormat="1" ht="15" customHeight="1" x14ac:dyDescent="0.15">
      <c r="A193" s="21"/>
      <c r="D193" s="22"/>
      <c r="E193" s="90"/>
      <c r="F193" s="23"/>
      <c r="G193" s="23"/>
      <c r="H193" s="23"/>
      <c r="I193" s="24"/>
      <c r="J193" s="24"/>
      <c r="K193" s="24"/>
      <c r="L193" s="24"/>
      <c r="M193" s="24"/>
      <c r="N193" s="23"/>
      <c r="O193" s="23"/>
      <c r="P193" s="23"/>
      <c r="Q193" s="24"/>
      <c r="R193" s="24"/>
      <c r="S193" s="24"/>
      <c r="T193" s="24"/>
    </row>
    <row r="194" spans="1:20" s="4" customFormat="1" ht="15" customHeight="1" x14ac:dyDescent="0.15">
      <c r="A194" s="21"/>
      <c r="D194" s="22"/>
      <c r="E194" s="90"/>
      <c r="F194" s="23"/>
      <c r="G194" s="23"/>
      <c r="H194" s="23"/>
      <c r="I194" s="24"/>
      <c r="J194" s="24"/>
      <c r="K194" s="24"/>
      <c r="L194" s="24"/>
      <c r="M194" s="24"/>
      <c r="N194" s="23"/>
      <c r="O194" s="23"/>
      <c r="P194" s="23"/>
      <c r="Q194" s="24"/>
      <c r="R194" s="24"/>
      <c r="S194" s="24"/>
      <c r="T194" s="24"/>
    </row>
    <row r="195" spans="1:20" s="4" customFormat="1" ht="15" customHeight="1" x14ac:dyDescent="0.15">
      <c r="A195" s="21"/>
      <c r="D195" s="22"/>
      <c r="E195" s="90"/>
      <c r="F195" s="23"/>
      <c r="G195" s="23"/>
      <c r="H195" s="23"/>
      <c r="I195" s="24"/>
      <c r="J195" s="24"/>
      <c r="K195" s="24"/>
      <c r="L195" s="24"/>
      <c r="M195" s="24"/>
      <c r="N195" s="23"/>
      <c r="O195" s="23"/>
      <c r="P195" s="23"/>
      <c r="Q195" s="24"/>
      <c r="R195" s="24"/>
      <c r="S195" s="24"/>
      <c r="T195" s="24"/>
    </row>
    <row r="196" spans="1:20" s="4" customFormat="1" ht="15" customHeight="1" x14ac:dyDescent="0.15">
      <c r="A196" s="21"/>
      <c r="D196" s="22"/>
      <c r="E196" s="90"/>
      <c r="F196" s="23"/>
      <c r="G196" s="23"/>
      <c r="H196" s="23"/>
      <c r="I196" s="24"/>
      <c r="J196" s="24"/>
      <c r="K196" s="24"/>
      <c r="L196" s="24"/>
      <c r="M196" s="24"/>
      <c r="N196" s="23"/>
      <c r="O196" s="23"/>
      <c r="P196" s="23"/>
      <c r="Q196" s="24"/>
      <c r="R196" s="24"/>
      <c r="S196" s="24"/>
      <c r="T196" s="24"/>
    </row>
    <row r="197" spans="1:20" s="4" customFormat="1" ht="15" customHeight="1" x14ac:dyDescent="0.15">
      <c r="A197" s="21"/>
      <c r="D197" s="22"/>
      <c r="E197" s="90"/>
      <c r="F197" s="23"/>
      <c r="G197" s="23"/>
      <c r="H197" s="23"/>
      <c r="I197" s="24"/>
      <c r="J197" s="24"/>
      <c r="K197" s="24"/>
      <c r="L197" s="24"/>
      <c r="M197" s="24"/>
      <c r="N197" s="23"/>
      <c r="O197" s="23"/>
      <c r="P197" s="23"/>
      <c r="Q197" s="24"/>
      <c r="R197" s="24"/>
      <c r="S197" s="24"/>
      <c r="T197" s="24"/>
    </row>
    <row r="198" spans="1:20" s="4" customFormat="1" ht="15" customHeight="1" x14ac:dyDescent="0.15">
      <c r="A198" s="21"/>
      <c r="D198" s="22"/>
      <c r="E198" s="90"/>
      <c r="F198" s="23"/>
      <c r="G198" s="23"/>
      <c r="H198" s="23"/>
      <c r="I198" s="24"/>
      <c r="J198" s="24"/>
      <c r="K198" s="24"/>
      <c r="L198" s="24"/>
      <c r="M198" s="24"/>
      <c r="N198" s="23"/>
      <c r="O198" s="23"/>
      <c r="P198" s="23"/>
      <c r="Q198" s="24"/>
      <c r="R198" s="24"/>
      <c r="S198" s="24"/>
      <c r="T198" s="24"/>
    </row>
    <row r="199" spans="1:20" s="4" customFormat="1" ht="15" customHeight="1" x14ac:dyDescent="0.15">
      <c r="A199" s="21"/>
      <c r="D199" s="22"/>
      <c r="E199" s="90"/>
      <c r="F199" s="23"/>
      <c r="G199" s="23"/>
      <c r="H199" s="23"/>
      <c r="I199" s="24"/>
      <c r="J199" s="24"/>
      <c r="K199" s="24"/>
      <c r="L199" s="24"/>
      <c r="M199" s="24"/>
      <c r="N199" s="23"/>
      <c r="O199" s="23"/>
      <c r="P199" s="23"/>
      <c r="Q199" s="24"/>
      <c r="R199" s="24"/>
      <c r="S199" s="24"/>
      <c r="T199" s="24"/>
    </row>
    <row r="200" spans="1:20" s="4" customFormat="1" ht="15" customHeight="1" x14ac:dyDescent="0.15">
      <c r="A200" s="21"/>
      <c r="D200" s="22"/>
      <c r="E200" s="90"/>
      <c r="F200" s="23"/>
      <c r="G200" s="23"/>
      <c r="H200" s="23"/>
      <c r="I200" s="24"/>
      <c r="J200" s="24"/>
      <c r="K200" s="24"/>
      <c r="L200" s="24"/>
      <c r="M200" s="24"/>
      <c r="N200" s="23"/>
      <c r="O200" s="23"/>
      <c r="P200" s="23"/>
      <c r="Q200" s="24"/>
      <c r="R200" s="24"/>
      <c r="S200" s="24"/>
      <c r="T200" s="24"/>
    </row>
    <row r="201" spans="1:20" s="4" customFormat="1" ht="15" customHeight="1" x14ac:dyDescent="0.15">
      <c r="A201" s="21"/>
      <c r="D201" s="22"/>
      <c r="E201" s="90"/>
      <c r="F201" s="23"/>
      <c r="G201" s="23"/>
      <c r="H201" s="23"/>
      <c r="I201" s="24"/>
      <c r="J201" s="24"/>
      <c r="K201" s="24"/>
      <c r="L201" s="24"/>
      <c r="M201" s="24"/>
      <c r="N201" s="23"/>
      <c r="O201" s="23"/>
      <c r="P201" s="23"/>
      <c r="Q201" s="24"/>
      <c r="R201" s="24"/>
      <c r="S201" s="24"/>
      <c r="T201" s="24"/>
    </row>
    <row r="202" spans="1:20" s="4" customFormat="1" ht="15" customHeight="1" x14ac:dyDescent="0.15">
      <c r="A202" s="21"/>
      <c r="D202" s="22"/>
      <c r="E202" s="90"/>
      <c r="F202" s="23"/>
      <c r="G202" s="23"/>
      <c r="H202" s="23"/>
      <c r="I202" s="24"/>
      <c r="J202" s="24"/>
      <c r="K202" s="24"/>
      <c r="L202" s="24"/>
      <c r="M202" s="24"/>
      <c r="N202" s="23"/>
      <c r="O202" s="23"/>
      <c r="P202" s="23"/>
      <c r="Q202" s="24"/>
      <c r="R202" s="24"/>
      <c r="S202" s="24"/>
      <c r="T202" s="24"/>
    </row>
    <row r="203" spans="1:20" s="4" customFormat="1" ht="15" customHeight="1" x14ac:dyDescent="0.15">
      <c r="A203" s="21"/>
      <c r="D203" s="22"/>
      <c r="E203" s="90"/>
      <c r="F203" s="23"/>
      <c r="G203" s="23"/>
      <c r="H203" s="23"/>
      <c r="I203" s="24"/>
      <c r="J203" s="24"/>
      <c r="K203" s="24"/>
      <c r="L203" s="24"/>
      <c r="M203" s="24"/>
      <c r="N203" s="23"/>
      <c r="O203" s="23"/>
      <c r="P203" s="23"/>
      <c r="Q203" s="24"/>
      <c r="R203" s="24"/>
      <c r="S203" s="24"/>
      <c r="T203" s="24"/>
    </row>
    <row r="204" spans="1:20" s="4" customFormat="1" ht="15" customHeight="1" x14ac:dyDescent="0.15">
      <c r="A204" s="21"/>
      <c r="D204" s="22"/>
      <c r="E204" s="90"/>
      <c r="F204" s="23"/>
      <c r="G204" s="23"/>
      <c r="H204" s="23"/>
      <c r="I204" s="24"/>
      <c r="J204" s="24"/>
      <c r="K204" s="24"/>
      <c r="L204" s="24"/>
      <c r="M204" s="24"/>
      <c r="N204" s="23"/>
      <c r="O204" s="23"/>
      <c r="P204" s="23"/>
      <c r="Q204" s="24"/>
      <c r="R204" s="24"/>
      <c r="S204" s="24"/>
      <c r="T204" s="24"/>
    </row>
    <row r="205" spans="1:20" s="4" customFormat="1" ht="15" customHeight="1" x14ac:dyDescent="0.15">
      <c r="A205" s="21"/>
      <c r="D205" s="22"/>
      <c r="E205" s="90"/>
      <c r="F205" s="23"/>
      <c r="G205" s="23"/>
      <c r="H205" s="23"/>
      <c r="I205" s="24"/>
      <c r="J205" s="24"/>
      <c r="K205" s="24"/>
      <c r="L205" s="24"/>
      <c r="M205" s="24"/>
      <c r="N205" s="23"/>
      <c r="O205" s="23"/>
      <c r="P205" s="23"/>
      <c r="Q205" s="24"/>
      <c r="R205" s="24"/>
      <c r="S205" s="24"/>
      <c r="T205" s="24"/>
    </row>
    <row r="206" spans="1:20" s="4" customFormat="1" ht="15" customHeight="1" x14ac:dyDescent="0.15">
      <c r="A206" s="21"/>
      <c r="D206" s="22"/>
      <c r="E206" s="90"/>
      <c r="F206" s="23"/>
      <c r="G206" s="23"/>
      <c r="H206" s="23"/>
      <c r="I206" s="24"/>
      <c r="J206" s="24"/>
      <c r="K206" s="24"/>
      <c r="L206" s="24"/>
      <c r="M206" s="24"/>
      <c r="N206" s="23"/>
      <c r="O206" s="23"/>
      <c r="P206" s="23"/>
      <c r="Q206" s="24"/>
      <c r="R206" s="24"/>
      <c r="S206" s="24"/>
      <c r="T206" s="24"/>
    </row>
    <row r="207" spans="1:20" s="4" customFormat="1" ht="15" customHeight="1" x14ac:dyDescent="0.15">
      <c r="A207" s="21"/>
      <c r="D207" s="22"/>
      <c r="E207" s="90"/>
      <c r="F207" s="23"/>
      <c r="G207" s="23"/>
      <c r="H207" s="23"/>
      <c r="I207" s="24"/>
      <c r="J207" s="24"/>
      <c r="K207" s="24"/>
      <c r="L207" s="24"/>
      <c r="M207" s="24"/>
      <c r="N207" s="23"/>
      <c r="O207" s="23"/>
      <c r="P207" s="23"/>
      <c r="Q207" s="24"/>
      <c r="R207" s="24"/>
      <c r="S207" s="24"/>
      <c r="T207" s="24"/>
    </row>
    <row r="208" spans="1:20" s="4" customFormat="1" ht="15" customHeight="1" x14ac:dyDescent="0.15">
      <c r="A208" s="21"/>
      <c r="D208" s="22"/>
      <c r="E208" s="90"/>
      <c r="F208" s="23"/>
      <c r="G208" s="23"/>
      <c r="H208" s="23"/>
      <c r="I208" s="24"/>
      <c r="J208" s="24"/>
      <c r="K208" s="24"/>
      <c r="L208" s="24"/>
      <c r="M208" s="24"/>
      <c r="N208" s="23"/>
      <c r="O208" s="23"/>
      <c r="P208" s="23"/>
      <c r="Q208" s="24"/>
      <c r="R208" s="24"/>
      <c r="S208" s="24"/>
      <c r="T208" s="24"/>
    </row>
    <row r="209" spans="1:20" s="4" customFormat="1" ht="15" customHeight="1" x14ac:dyDescent="0.15">
      <c r="A209" s="21"/>
      <c r="D209" s="22"/>
      <c r="E209" s="90"/>
      <c r="F209" s="23"/>
      <c r="G209" s="23"/>
      <c r="H209" s="23"/>
      <c r="I209" s="24"/>
      <c r="J209" s="24"/>
      <c r="K209" s="24"/>
      <c r="L209" s="24"/>
      <c r="M209" s="24"/>
      <c r="N209" s="23"/>
      <c r="O209" s="23"/>
      <c r="P209" s="23"/>
      <c r="Q209" s="24"/>
      <c r="R209" s="24"/>
      <c r="S209" s="24"/>
      <c r="T209" s="24"/>
    </row>
    <row r="210" spans="1:20" s="4" customFormat="1" ht="15" customHeight="1" x14ac:dyDescent="0.15">
      <c r="A210" s="21"/>
      <c r="D210" s="22"/>
      <c r="E210" s="90"/>
      <c r="F210" s="23"/>
      <c r="G210" s="23"/>
      <c r="H210" s="23"/>
      <c r="I210" s="24"/>
      <c r="J210" s="24"/>
      <c r="K210" s="24"/>
      <c r="L210" s="24"/>
      <c r="M210" s="24"/>
      <c r="N210" s="23"/>
      <c r="O210" s="23"/>
      <c r="P210" s="23"/>
      <c r="Q210" s="24"/>
      <c r="R210" s="24"/>
      <c r="S210" s="24"/>
      <c r="T210" s="24"/>
    </row>
    <row r="211" spans="1:20" s="4" customFormat="1" ht="15" customHeight="1" x14ac:dyDescent="0.15">
      <c r="A211" s="21"/>
      <c r="D211" s="22"/>
      <c r="E211" s="90"/>
      <c r="F211" s="23"/>
      <c r="G211" s="23"/>
      <c r="H211" s="23"/>
      <c r="I211" s="24"/>
      <c r="J211" s="24"/>
      <c r="K211" s="24"/>
      <c r="L211" s="24"/>
      <c r="M211" s="24"/>
      <c r="N211" s="23"/>
      <c r="O211" s="23"/>
      <c r="P211" s="23"/>
      <c r="Q211" s="24"/>
      <c r="R211" s="24"/>
      <c r="S211" s="24"/>
      <c r="T211" s="24"/>
    </row>
    <row r="212" spans="1:20" s="4" customFormat="1" ht="15" customHeight="1" x14ac:dyDescent="0.15">
      <c r="A212" s="21"/>
      <c r="D212" s="22"/>
      <c r="E212" s="90"/>
      <c r="F212" s="23"/>
      <c r="G212" s="23"/>
      <c r="H212" s="23"/>
      <c r="I212" s="24"/>
      <c r="J212" s="24"/>
      <c r="K212" s="24"/>
      <c r="L212" s="24"/>
      <c r="M212" s="24"/>
      <c r="N212" s="23"/>
      <c r="O212" s="23"/>
      <c r="P212" s="23"/>
      <c r="Q212" s="24"/>
      <c r="R212" s="24"/>
      <c r="S212" s="24"/>
      <c r="T212" s="24"/>
    </row>
    <row r="213" spans="1:20" s="4" customFormat="1" ht="15" customHeight="1" x14ac:dyDescent="0.15">
      <c r="A213" s="21"/>
      <c r="D213" s="22"/>
      <c r="E213" s="90"/>
      <c r="F213" s="23"/>
      <c r="G213" s="23"/>
      <c r="H213" s="23"/>
      <c r="I213" s="24"/>
      <c r="J213" s="24"/>
      <c r="K213" s="24"/>
      <c r="L213" s="24"/>
      <c r="M213" s="24"/>
      <c r="N213" s="23"/>
      <c r="O213" s="23"/>
      <c r="P213" s="23"/>
      <c r="Q213" s="24"/>
      <c r="R213" s="24"/>
      <c r="S213" s="24"/>
      <c r="T213" s="24"/>
    </row>
    <row r="214" spans="1:20" s="4" customFormat="1" ht="15" customHeight="1" x14ac:dyDescent="0.15">
      <c r="A214" s="21"/>
      <c r="D214" s="22"/>
      <c r="E214" s="90"/>
      <c r="F214" s="23"/>
      <c r="G214" s="23"/>
      <c r="H214" s="23"/>
      <c r="I214" s="24"/>
      <c r="J214" s="24"/>
      <c r="K214" s="24"/>
      <c r="L214" s="24"/>
      <c r="M214" s="24"/>
      <c r="N214" s="23"/>
      <c r="O214" s="23"/>
      <c r="P214" s="23"/>
      <c r="Q214" s="24"/>
      <c r="R214" s="24"/>
      <c r="S214" s="24"/>
      <c r="T214" s="24"/>
    </row>
    <row r="215" spans="1:20" s="4" customFormat="1" ht="15" customHeight="1" x14ac:dyDescent="0.15">
      <c r="A215" s="21"/>
      <c r="D215" s="22"/>
      <c r="E215" s="90"/>
      <c r="F215" s="23"/>
      <c r="G215" s="23"/>
      <c r="H215" s="23"/>
      <c r="I215" s="24"/>
      <c r="J215" s="24"/>
      <c r="K215" s="24"/>
      <c r="L215" s="24"/>
      <c r="M215" s="24"/>
      <c r="N215" s="23"/>
      <c r="O215" s="23"/>
      <c r="P215" s="23"/>
      <c r="Q215" s="24"/>
      <c r="R215" s="24"/>
      <c r="S215" s="24"/>
      <c r="T215" s="24"/>
    </row>
    <row r="216" spans="1:20" s="4" customFormat="1" ht="15" customHeight="1" x14ac:dyDescent="0.15">
      <c r="A216" s="21"/>
      <c r="D216" s="22"/>
      <c r="E216" s="90"/>
      <c r="F216" s="23"/>
      <c r="G216" s="23"/>
      <c r="H216" s="23"/>
      <c r="I216" s="24"/>
      <c r="J216" s="24"/>
      <c r="K216" s="24"/>
      <c r="L216" s="24"/>
      <c r="M216" s="24"/>
      <c r="N216" s="23"/>
      <c r="O216" s="23"/>
      <c r="P216" s="23"/>
      <c r="Q216" s="24"/>
      <c r="R216" s="24"/>
      <c r="S216" s="24"/>
      <c r="T216" s="24"/>
    </row>
    <row r="217" spans="1:20" s="4" customFormat="1" ht="15" customHeight="1" x14ac:dyDescent="0.15">
      <c r="A217" s="21"/>
      <c r="D217" s="22"/>
      <c r="E217" s="90"/>
      <c r="F217" s="23"/>
      <c r="G217" s="23"/>
      <c r="H217" s="23"/>
      <c r="I217" s="24"/>
      <c r="J217" s="24"/>
      <c r="K217" s="24"/>
      <c r="L217" s="24"/>
      <c r="M217" s="24"/>
      <c r="N217" s="23"/>
      <c r="O217" s="23"/>
      <c r="P217" s="23"/>
      <c r="Q217" s="24"/>
      <c r="R217" s="24"/>
      <c r="S217" s="24"/>
      <c r="T217" s="24"/>
    </row>
    <row r="218" spans="1:20" s="4" customFormat="1" ht="15" customHeight="1" x14ac:dyDescent="0.15">
      <c r="A218" s="21"/>
      <c r="D218" s="22"/>
      <c r="E218" s="90"/>
      <c r="F218" s="23"/>
      <c r="G218" s="23"/>
      <c r="H218" s="23"/>
      <c r="I218" s="24"/>
      <c r="J218" s="24"/>
      <c r="K218" s="24"/>
      <c r="L218" s="24"/>
      <c r="M218" s="24"/>
      <c r="N218" s="23"/>
      <c r="O218" s="23"/>
      <c r="P218" s="23"/>
      <c r="Q218" s="24"/>
      <c r="R218" s="24"/>
      <c r="S218" s="24"/>
      <c r="T218" s="24"/>
    </row>
    <row r="219" spans="1:20" s="4" customFormat="1" ht="15" customHeight="1" x14ac:dyDescent="0.15">
      <c r="A219" s="21"/>
      <c r="D219" s="22"/>
      <c r="E219" s="90"/>
      <c r="F219" s="23"/>
      <c r="G219" s="23"/>
      <c r="H219" s="23"/>
      <c r="I219" s="24"/>
      <c r="J219" s="24"/>
      <c r="K219" s="24"/>
      <c r="L219" s="24"/>
      <c r="M219" s="24"/>
      <c r="N219" s="23"/>
      <c r="O219" s="23"/>
      <c r="P219" s="23"/>
      <c r="Q219" s="24"/>
      <c r="R219" s="24"/>
      <c r="S219" s="24"/>
      <c r="T219" s="24"/>
    </row>
    <row r="220" spans="1:20" s="4" customFormat="1" ht="15" customHeight="1" x14ac:dyDescent="0.15">
      <c r="A220" s="21"/>
      <c r="D220" s="22"/>
      <c r="E220" s="90"/>
      <c r="F220" s="23"/>
      <c r="G220" s="23"/>
      <c r="H220" s="23"/>
      <c r="I220" s="24"/>
      <c r="J220" s="24"/>
      <c r="K220" s="24"/>
      <c r="L220" s="24"/>
      <c r="M220" s="24"/>
      <c r="N220" s="23"/>
      <c r="O220" s="23"/>
      <c r="P220" s="23"/>
      <c r="Q220" s="24"/>
      <c r="R220" s="24"/>
      <c r="S220" s="24"/>
      <c r="T220" s="24"/>
    </row>
    <row r="221" spans="1:20" s="4" customFormat="1" ht="15" customHeight="1" x14ac:dyDescent="0.15">
      <c r="A221" s="21"/>
      <c r="D221" s="22"/>
      <c r="E221" s="90"/>
      <c r="F221" s="23"/>
      <c r="G221" s="23"/>
      <c r="H221" s="23"/>
      <c r="I221" s="24"/>
      <c r="J221" s="24"/>
      <c r="K221" s="24"/>
      <c r="L221" s="24"/>
      <c r="M221" s="24"/>
      <c r="N221" s="23"/>
      <c r="O221" s="23"/>
      <c r="P221" s="23"/>
      <c r="Q221" s="24"/>
      <c r="R221" s="24"/>
      <c r="S221" s="24"/>
      <c r="T221" s="24"/>
    </row>
    <row r="222" spans="1:20" s="4" customFormat="1" ht="15" customHeight="1" x14ac:dyDescent="0.15">
      <c r="A222" s="21"/>
      <c r="D222" s="22"/>
      <c r="E222" s="90"/>
      <c r="F222" s="23"/>
      <c r="G222" s="23"/>
      <c r="H222" s="23"/>
      <c r="I222" s="24"/>
      <c r="J222" s="24"/>
      <c r="K222" s="24"/>
      <c r="L222" s="24"/>
      <c r="M222" s="24"/>
      <c r="N222" s="23"/>
      <c r="O222" s="23"/>
      <c r="P222" s="23"/>
      <c r="Q222" s="24"/>
      <c r="R222" s="24"/>
      <c r="S222" s="24"/>
      <c r="T222" s="24"/>
    </row>
    <row r="223" spans="1:20" s="4" customFormat="1" ht="15" customHeight="1" x14ac:dyDescent="0.15">
      <c r="A223" s="21"/>
      <c r="D223" s="22"/>
      <c r="E223" s="90"/>
      <c r="F223" s="23"/>
      <c r="G223" s="23"/>
      <c r="H223" s="23"/>
      <c r="I223" s="24"/>
      <c r="J223" s="24"/>
      <c r="K223" s="24"/>
      <c r="L223" s="24"/>
      <c r="M223" s="24"/>
      <c r="N223" s="23"/>
      <c r="O223" s="23"/>
      <c r="P223" s="23"/>
      <c r="Q223" s="24"/>
      <c r="R223" s="24"/>
      <c r="S223" s="24"/>
      <c r="T223" s="24"/>
    </row>
    <row r="224" spans="1:20" s="4" customFormat="1" ht="15" customHeight="1" x14ac:dyDescent="0.15">
      <c r="A224" s="21"/>
      <c r="D224" s="22"/>
      <c r="E224" s="90"/>
      <c r="F224" s="23"/>
      <c r="G224" s="23"/>
      <c r="H224" s="23"/>
      <c r="I224" s="24"/>
      <c r="J224" s="24"/>
      <c r="K224" s="24"/>
      <c r="L224" s="24"/>
      <c r="M224" s="24"/>
      <c r="N224" s="23"/>
      <c r="O224" s="23"/>
      <c r="P224" s="23"/>
      <c r="Q224" s="24"/>
      <c r="R224" s="24"/>
      <c r="S224" s="24"/>
      <c r="T224" s="24"/>
    </row>
    <row r="225" spans="1:20" s="4" customFormat="1" ht="15" customHeight="1" x14ac:dyDescent="0.15">
      <c r="A225" s="21"/>
      <c r="D225" s="22"/>
      <c r="E225" s="90"/>
      <c r="F225" s="23"/>
      <c r="G225" s="23"/>
      <c r="H225" s="23"/>
      <c r="I225" s="24"/>
      <c r="J225" s="24"/>
      <c r="K225" s="24"/>
      <c r="L225" s="24"/>
      <c r="M225" s="24"/>
      <c r="N225" s="23"/>
      <c r="O225" s="23"/>
      <c r="P225" s="23"/>
      <c r="Q225" s="24"/>
      <c r="R225" s="24"/>
      <c r="S225" s="24"/>
      <c r="T225" s="24"/>
    </row>
    <row r="226" spans="1:20" s="4" customFormat="1" ht="15" customHeight="1" x14ac:dyDescent="0.15">
      <c r="A226" s="21"/>
      <c r="D226" s="22"/>
      <c r="E226" s="90"/>
      <c r="F226" s="23"/>
      <c r="G226" s="23"/>
      <c r="H226" s="23"/>
      <c r="I226" s="24"/>
      <c r="J226" s="24"/>
      <c r="K226" s="24"/>
      <c r="L226" s="24"/>
      <c r="M226" s="24"/>
      <c r="N226" s="23"/>
      <c r="O226" s="23"/>
      <c r="P226" s="23"/>
      <c r="Q226" s="24"/>
      <c r="R226" s="24"/>
      <c r="S226" s="24"/>
      <c r="T226" s="24"/>
    </row>
    <row r="227" spans="1:20" s="4" customFormat="1" ht="15" customHeight="1" x14ac:dyDescent="0.15">
      <c r="A227" s="21"/>
      <c r="D227" s="22"/>
      <c r="E227" s="90"/>
      <c r="F227" s="23"/>
      <c r="G227" s="23"/>
      <c r="H227" s="23"/>
      <c r="I227" s="24"/>
      <c r="J227" s="24"/>
      <c r="K227" s="24"/>
      <c r="L227" s="24"/>
      <c r="M227" s="24"/>
      <c r="N227" s="23"/>
      <c r="O227" s="23"/>
      <c r="P227" s="23"/>
      <c r="Q227" s="24"/>
      <c r="R227" s="24"/>
      <c r="S227" s="24"/>
      <c r="T227" s="24"/>
    </row>
    <row r="228" spans="1:20" s="4" customFormat="1" ht="15" customHeight="1" x14ac:dyDescent="0.15">
      <c r="A228" s="21"/>
      <c r="D228" s="22"/>
      <c r="E228" s="90"/>
      <c r="F228" s="23"/>
      <c r="G228" s="23"/>
      <c r="H228" s="23"/>
      <c r="I228" s="24"/>
      <c r="J228" s="24"/>
      <c r="K228" s="24"/>
      <c r="L228" s="24"/>
      <c r="M228" s="24"/>
      <c r="N228" s="23"/>
      <c r="O228" s="23"/>
      <c r="P228" s="23"/>
      <c r="Q228" s="24"/>
      <c r="R228" s="24"/>
      <c r="S228" s="24"/>
      <c r="T228" s="24"/>
    </row>
    <row r="229" spans="1:20" s="4" customFormat="1" ht="15" customHeight="1" x14ac:dyDescent="0.15">
      <c r="A229" s="21"/>
      <c r="D229" s="22"/>
      <c r="E229" s="90"/>
      <c r="F229" s="23"/>
      <c r="G229" s="23"/>
      <c r="H229" s="23"/>
      <c r="I229" s="24"/>
      <c r="J229" s="24"/>
      <c r="K229" s="24"/>
      <c r="L229" s="24"/>
      <c r="M229" s="24"/>
      <c r="N229" s="23"/>
      <c r="O229" s="23"/>
      <c r="P229" s="23"/>
      <c r="Q229" s="24"/>
      <c r="R229" s="24"/>
      <c r="S229" s="24"/>
      <c r="T229" s="24"/>
    </row>
    <row r="230" spans="1:20" s="4" customFormat="1" ht="15" customHeight="1" x14ac:dyDescent="0.15">
      <c r="A230" s="21"/>
      <c r="D230" s="22"/>
      <c r="E230" s="90"/>
      <c r="F230" s="23"/>
      <c r="G230" s="23"/>
      <c r="H230" s="23"/>
      <c r="I230" s="24"/>
      <c r="J230" s="24"/>
      <c r="K230" s="24"/>
      <c r="L230" s="24"/>
      <c r="M230" s="24"/>
      <c r="N230" s="23"/>
      <c r="O230" s="23"/>
      <c r="P230" s="23"/>
      <c r="Q230" s="24"/>
      <c r="R230" s="24"/>
      <c r="S230" s="24"/>
      <c r="T230" s="24"/>
    </row>
    <row r="231" spans="1:20" s="4" customFormat="1" ht="15" customHeight="1" x14ac:dyDescent="0.15">
      <c r="A231" s="21"/>
      <c r="D231" s="22"/>
      <c r="E231" s="90"/>
      <c r="F231" s="23"/>
      <c r="G231" s="23"/>
      <c r="H231" s="23"/>
      <c r="I231" s="24"/>
      <c r="J231" s="24"/>
      <c r="K231" s="24"/>
      <c r="L231" s="24"/>
      <c r="M231" s="24"/>
      <c r="N231" s="23"/>
      <c r="O231" s="23"/>
      <c r="P231" s="23"/>
      <c r="Q231" s="24"/>
      <c r="R231" s="24"/>
      <c r="S231" s="24"/>
      <c r="T231" s="24"/>
    </row>
    <row r="232" spans="1:20" s="4" customFormat="1" ht="15" customHeight="1" x14ac:dyDescent="0.15">
      <c r="A232" s="21"/>
      <c r="D232" s="22"/>
      <c r="E232" s="90"/>
      <c r="F232" s="23"/>
      <c r="G232" s="23"/>
      <c r="H232" s="23"/>
      <c r="I232" s="24"/>
      <c r="J232" s="24"/>
      <c r="K232" s="24"/>
      <c r="L232" s="24"/>
      <c r="M232" s="24"/>
      <c r="N232" s="23"/>
      <c r="O232" s="23"/>
      <c r="P232" s="23"/>
      <c r="Q232" s="24"/>
      <c r="R232" s="24"/>
      <c r="S232" s="24"/>
      <c r="T232" s="24"/>
    </row>
    <row r="233" spans="1:20" s="4" customFormat="1" ht="15" customHeight="1" x14ac:dyDescent="0.15">
      <c r="A233" s="21"/>
      <c r="D233" s="22"/>
      <c r="E233" s="90"/>
      <c r="F233" s="23"/>
      <c r="G233" s="23"/>
      <c r="H233" s="23"/>
      <c r="I233" s="24"/>
      <c r="J233" s="24"/>
      <c r="K233" s="24"/>
      <c r="L233" s="24"/>
      <c r="M233" s="24"/>
      <c r="N233" s="23"/>
      <c r="O233" s="23"/>
      <c r="P233" s="23"/>
      <c r="Q233" s="24"/>
      <c r="R233" s="24"/>
      <c r="S233" s="24"/>
      <c r="T233" s="24"/>
    </row>
    <row r="234" spans="1:20" s="4" customFormat="1" ht="15" customHeight="1" x14ac:dyDescent="0.15">
      <c r="A234" s="21"/>
      <c r="D234" s="22"/>
      <c r="E234" s="90"/>
      <c r="F234" s="23"/>
      <c r="G234" s="23"/>
      <c r="H234" s="23"/>
      <c r="I234" s="24"/>
      <c r="J234" s="24"/>
      <c r="K234" s="24"/>
      <c r="L234" s="24"/>
      <c r="M234" s="24"/>
      <c r="N234" s="23"/>
      <c r="O234" s="23"/>
      <c r="P234" s="23"/>
      <c r="Q234" s="24"/>
      <c r="R234" s="24"/>
      <c r="S234" s="24"/>
      <c r="T234" s="24"/>
    </row>
    <row r="235" spans="1:20" s="4" customFormat="1" ht="15" customHeight="1" x14ac:dyDescent="0.15">
      <c r="A235" s="21"/>
      <c r="D235" s="22"/>
      <c r="E235" s="90"/>
      <c r="F235" s="23"/>
      <c r="G235" s="23"/>
      <c r="H235" s="23"/>
      <c r="I235" s="24"/>
      <c r="J235" s="24"/>
      <c r="K235" s="24"/>
      <c r="L235" s="24"/>
      <c r="M235" s="24"/>
      <c r="N235" s="23"/>
      <c r="O235" s="23"/>
      <c r="P235" s="23"/>
      <c r="Q235" s="24"/>
      <c r="R235" s="24"/>
      <c r="S235" s="24"/>
      <c r="T235" s="24"/>
    </row>
    <row r="236" spans="1:20" s="4" customFormat="1" ht="15" customHeight="1" x14ac:dyDescent="0.15">
      <c r="A236" s="21"/>
      <c r="D236" s="22"/>
      <c r="E236" s="90"/>
      <c r="F236" s="23"/>
      <c r="G236" s="23"/>
      <c r="H236" s="23"/>
      <c r="I236" s="24"/>
      <c r="J236" s="24"/>
      <c r="K236" s="24"/>
      <c r="L236" s="24"/>
      <c r="M236" s="24"/>
      <c r="N236" s="23"/>
      <c r="O236" s="23"/>
      <c r="P236" s="23"/>
      <c r="Q236" s="24"/>
      <c r="R236" s="24"/>
      <c r="S236" s="24"/>
      <c r="T236" s="24"/>
    </row>
    <row r="237" spans="1:20" s="4" customFormat="1" ht="15" customHeight="1" x14ac:dyDescent="0.15">
      <c r="A237" s="21"/>
      <c r="D237" s="22"/>
      <c r="E237" s="90"/>
      <c r="F237" s="23"/>
      <c r="G237" s="23"/>
      <c r="H237" s="23"/>
      <c r="I237" s="24"/>
      <c r="J237" s="24"/>
      <c r="K237" s="24"/>
      <c r="L237" s="24"/>
      <c r="M237" s="24"/>
      <c r="N237" s="23"/>
      <c r="O237" s="23"/>
      <c r="P237" s="23"/>
      <c r="Q237" s="24"/>
      <c r="R237" s="24"/>
      <c r="S237" s="24"/>
      <c r="T237" s="24"/>
    </row>
    <row r="238" spans="1:20" s="4" customFormat="1" ht="15" customHeight="1" x14ac:dyDescent="0.15">
      <c r="A238" s="21"/>
      <c r="D238" s="22"/>
      <c r="E238" s="90"/>
      <c r="F238" s="23"/>
      <c r="G238" s="23"/>
      <c r="H238" s="23"/>
      <c r="I238" s="24"/>
      <c r="J238" s="24"/>
      <c r="K238" s="24"/>
      <c r="L238" s="24"/>
      <c r="M238" s="24"/>
      <c r="N238" s="23"/>
      <c r="O238" s="23"/>
      <c r="P238" s="23"/>
      <c r="Q238" s="24"/>
      <c r="R238" s="24"/>
      <c r="S238" s="24"/>
      <c r="T238" s="24"/>
    </row>
    <row r="239" spans="1:20" s="4" customFormat="1" ht="15" customHeight="1" x14ac:dyDescent="0.15">
      <c r="A239" s="21"/>
      <c r="D239" s="22"/>
      <c r="E239" s="90"/>
      <c r="F239" s="23"/>
      <c r="G239" s="23"/>
      <c r="H239" s="23"/>
      <c r="I239" s="24"/>
      <c r="J239" s="24"/>
      <c r="K239" s="24"/>
      <c r="L239" s="24"/>
      <c r="M239" s="24"/>
      <c r="N239" s="23"/>
      <c r="O239" s="23"/>
      <c r="P239" s="23"/>
      <c r="Q239" s="24"/>
      <c r="R239" s="24"/>
      <c r="S239" s="24"/>
      <c r="T239" s="24"/>
    </row>
    <row r="240" spans="1:20" s="4" customFormat="1" ht="15" customHeight="1" x14ac:dyDescent="0.15">
      <c r="A240" s="21"/>
      <c r="D240" s="22"/>
      <c r="E240" s="90"/>
      <c r="F240" s="23"/>
      <c r="G240" s="23"/>
      <c r="H240" s="23"/>
      <c r="I240" s="24"/>
      <c r="J240" s="24"/>
      <c r="K240" s="24"/>
      <c r="L240" s="24"/>
      <c r="M240" s="24"/>
      <c r="N240" s="23"/>
      <c r="O240" s="23"/>
      <c r="P240" s="23"/>
      <c r="Q240" s="24"/>
      <c r="R240" s="24"/>
      <c r="S240" s="24"/>
      <c r="T240" s="24"/>
    </row>
    <row r="241" spans="1:20" s="4" customFormat="1" ht="15" customHeight="1" x14ac:dyDescent="0.15">
      <c r="A241" s="21"/>
      <c r="D241" s="22"/>
      <c r="E241" s="90"/>
      <c r="F241" s="23"/>
      <c r="G241" s="23"/>
      <c r="H241" s="23"/>
      <c r="I241" s="24"/>
      <c r="J241" s="24"/>
      <c r="K241" s="24"/>
      <c r="L241" s="24"/>
      <c r="M241" s="24"/>
      <c r="N241" s="23"/>
      <c r="O241" s="23"/>
      <c r="P241" s="23"/>
      <c r="Q241" s="24"/>
      <c r="R241" s="24"/>
      <c r="S241" s="24"/>
      <c r="T241" s="24"/>
    </row>
    <row r="242" spans="1:20" s="4" customFormat="1" ht="15" customHeight="1" x14ac:dyDescent="0.15">
      <c r="A242" s="21"/>
      <c r="D242" s="22"/>
      <c r="E242" s="90"/>
      <c r="F242" s="23"/>
      <c r="G242" s="23"/>
      <c r="H242" s="23"/>
      <c r="I242" s="24"/>
      <c r="J242" s="24"/>
      <c r="K242" s="24"/>
      <c r="L242" s="24"/>
      <c r="M242" s="24"/>
      <c r="N242" s="23"/>
      <c r="O242" s="23"/>
      <c r="P242" s="23"/>
      <c r="Q242" s="24"/>
      <c r="R242" s="24"/>
      <c r="S242" s="24"/>
      <c r="T242" s="24"/>
    </row>
    <row r="243" spans="1:20" s="4" customFormat="1" ht="15" customHeight="1" x14ac:dyDescent="0.15">
      <c r="A243" s="21"/>
      <c r="D243" s="22"/>
      <c r="E243" s="90"/>
      <c r="F243" s="23"/>
      <c r="G243" s="23"/>
      <c r="H243" s="23"/>
      <c r="I243" s="24"/>
      <c r="J243" s="24"/>
      <c r="K243" s="24"/>
      <c r="L243" s="24"/>
      <c r="M243" s="24"/>
      <c r="N243" s="23"/>
      <c r="O243" s="23"/>
      <c r="P243" s="23"/>
      <c r="Q243" s="24"/>
      <c r="R243" s="24"/>
      <c r="S243" s="24"/>
      <c r="T243" s="24"/>
    </row>
    <row r="244" spans="1:20" s="4" customFormat="1" ht="15" customHeight="1" x14ac:dyDescent="0.15">
      <c r="A244" s="21"/>
      <c r="D244" s="22"/>
      <c r="E244" s="90"/>
      <c r="F244" s="23"/>
      <c r="G244" s="23"/>
      <c r="H244" s="23"/>
      <c r="I244" s="24"/>
      <c r="J244" s="24"/>
      <c r="K244" s="24"/>
      <c r="L244" s="24"/>
      <c r="M244" s="24"/>
      <c r="N244" s="23"/>
      <c r="O244" s="23"/>
      <c r="P244" s="23"/>
      <c r="Q244" s="24"/>
      <c r="R244" s="24"/>
      <c r="S244" s="24"/>
      <c r="T244" s="24"/>
    </row>
    <row r="245" spans="1:20" s="4" customFormat="1" ht="15" customHeight="1" x14ac:dyDescent="0.15">
      <c r="A245" s="21"/>
      <c r="D245" s="22"/>
      <c r="E245" s="90"/>
      <c r="F245" s="23"/>
      <c r="G245" s="23"/>
      <c r="H245" s="23"/>
      <c r="I245" s="24"/>
      <c r="J245" s="24"/>
      <c r="K245" s="24"/>
      <c r="L245" s="24"/>
      <c r="M245" s="24"/>
      <c r="N245" s="23"/>
      <c r="O245" s="23"/>
      <c r="P245" s="23"/>
      <c r="Q245" s="24"/>
      <c r="R245" s="24"/>
      <c r="S245" s="24"/>
      <c r="T245" s="24"/>
    </row>
    <row r="246" spans="1:20" s="4" customFormat="1" ht="15" customHeight="1" x14ac:dyDescent="0.15">
      <c r="A246" s="21"/>
      <c r="D246" s="22"/>
      <c r="E246" s="90"/>
      <c r="F246" s="23"/>
      <c r="G246" s="23"/>
      <c r="H246" s="23"/>
      <c r="I246" s="24"/>
      <c r="J246" s="24"/>
      <c r="K246" s="24"/>
      <c r="L246" s="24"/>
      <c r="M246" s="24"/>
      <c r="N246" s="23"/>
      <c r="O246" s="23"/>
      <c r="P246" s="23"/>
      <c r="Q246" s="24"/>
      <c r="R246" s="24"/>
      <c r="S246" s="24"/>
      <c r="T246" s="24"/>
    </row>
    <row r="247" spans="1:20" s="4" customFormat="1" ht="15" customHeight="1" x14ac:dyDescent="0.15">
      <c r="A247" s="21"/>
      <c r="D247" s="22"/>
      <c r="E247" s="90"/>
      <c r="F247" s="23"/>
      <c r="G247" s="23"/>
      <c r="H247" s="23"/>
      <c r="I247" s="24"/>
      <c r="J247" s="24"/>
      <c r="K247" s="24"/>
      <c r="L247" s="24"/>
      <c r="M247" s="24"/>
      <c r="N247" s="23"/>
      <c r="O247" s="23"/>
      <c r="P247" s="23"/>
      <c r="Q247" s="24"/>
      <c r="R247" s="24"/>
      <c r="S247" s="24"/>
      <c r="T247" s="24"/>
    </row>
    <row r="248" spans="1:20" s="4" customFormat="1" ht="15" customHeight="1" x14ac:dyDescent="0.15">
      <c r="A248" s="21"/>
      <c r="D248" s="22"/>
      <c r="E248" s="90"/>
      <c r="F248" s="23"/>
      <c r="G248" s="23"/>
      <c r="H248" s="23"/>
      <c r="I248" s="24"/>
      <c r="J248" s="24"/>
      <c r="K248" s="24"/>
      <c r="L248" s="24"/>
      <c r="M248" s="24"/>
      <c r="N248" s="23"/>
      <c r="O248" s="23"/>
      <c r="P248" s="23"/>
      <c r="Q248" s="24"/>
      <c r="R248" s="24"/>
      <c r="S248" s="24"/>
      <c r="T248" s="24"/>
    </row>
    <row r="249" spans="1:20" s="4" customFormat="1" ht="15" customHeight="1" x14ac:dyDescent="0.15">
      <c r="A249" s="21"/>
      <c r="D249" s="22"/>
      <c r="E249" s="90"/>
      <c r="F249" s="23"/>
      <c r="G249" s="23"/>
      <c r="H249" s="23"/>
      <c r="I249" s="24"/>
      <c r="J249" s="24"/>
      <c r="K249" s="24"/>
      <c r="L249" s="24"/>
      <c r="M249" s="24"/>
      <c r="N249" s="23"/>
      <c r="O249" s="23"/>
      <c r="P249" s="23"/>
      <c r="Q249" s="24"/>
      <c r="R249" s="24"/>
      <c r="S249" s="24"/>
      <c r="T249" s="24"/>
    </row>
    <row r="250" spans="1:20" s="4" customFormat="1" ht="15" customHeight="1" x14ac:dyDescent="0.15">
      <c r="A250" s="21"/>
      <c r="D250" s="22"/>
      <c r="E250" s="90"/>
      <c r="F250" s="23"/>
      <c r="G250" s="23"/>
      <c r="H250" s="23"/>
      <c r="I250" s="24"/>
      <c r="J250" s="24"/>
      <c r="K250" s="24"/>
      <c r="L250" s="24"/>
      <c r="M250" s="24"/>
      <c r="N250" s="23"/>
      <c r="O250" s="23"/>
      <c r="P250" s="23"/>
      <c r="Q250" s="24"/>
      <c r="R250" s="24"/>
      <c r="S250" s="24"/>
      <c r="T250" s="24"/>
    </row>
    <row r="251" spans="1:20" s="4" customFormat="1" ht="15" customHeight="1" x14ac:dyDescent="0.15">
      <c r="A251" s="21"/>
      <c r="D251" s="22"/>
      <c r="E251" s="90"/>
      <c r="F251" s="23"/>
      <c r="G251" s="23"/>
      <c r="H251" s="23"/>
      <c r="I251" s="24"/>
      <c r="J251" s="24"/>
      <c r="K251" s="24"/>
      <c r="L251" s="24"/>
      <c r="M251" s="24"/>
      <c r="N251" s="23"/>
      <c r="O251" s="23"/>
      <c r="P251" s="23"/>
      <c r="Q251" s="24"/>
      <c r="R251" s="24"/>
      <c r="S251" s="24"/>
      <c r="T251" s="24"/>
    </row>
    <row r="252" spans="1:20" s="4" customFormat="1" ht="15" customHeight="1" x14ac:dyDescent="0.15">
      <c r="A252" s="21"/>
      <c r="D252" s="22"/>
      <c r="E252" s="90"/>
      <c r="F252" s="23"/>
      <c r="G252" s="23"/>
      <c r="H252" s="23"/>
      <c r="I252" s="24"/>
      <c r="J252" s="24"/>
      <c r="K252" s="24"/>
      <c r="L252" s="24"/>
      <c r="M252" s="24"/>
      <c r="N252" s="23"/>
      <c r="O252" s="23"/>
      <c r="P252" s="23"/>
      <c r="Q252" s="24"/>
      <c r="R252" s="24"/>
      <c r="S252" s="24"/>
      <c r="T252" s="24"/>
    </row>
    <row r="253" spans="1:20" s="4" customFormat="1" ht="15" customHeight="1" x14ac:dyDescent="0.15">
      <c r="A253" s="21"/>
      <c r="D253" s="22"/>
      <c r="E253" s="90"/>
      <c r="F253" s="23"/>
      <c r="G253" s="23"/>
      <c r="H253" s="23"/>
      <c r="I253" s="24"/>
      <c r="J253" s="24"/>
      <c r="K253" s="24"/>
      <c r="L253" s="24"/>
      <c r="M253" s="24"/>
      <c r="N253" s="23"/>
      <c r="O253" s="23"/>
      <c r="P253" s="23"/>
      <c r="Q253" s="24"/>
      <c r="R253" s="24"/>
      <c r="S253" s="24"/>
      <c r="T253" s="24"/>
    </row>
    <row r="254" spans="1:20" s="4" customFormat="1" ht="15" customHeight="1" x14ac:dyDescent="0.15">
      <c r="A254" s="21"/>
      <c r="D254" s="22"/>
      <c r="E254" s="90"/>
      <c r="F254" s="23"/>
      <c r="G254" s="23"/>
      <c r="H254" s="23"/>
      <c r="I254" s="24"/>
      <c r="J254" s="24"/>
      <c r="K254" s="24"/>
      <c r="L254" s="24"/>
      <c r="M254" s="24"/>
      <c r="N254" s="23"/>
      <c r="O254" s="23"/>
      <c r="P254" s="23"/>
      <c r="Q254" s="24"/>
      <c r="R254" s="24"/>
      <c r="S254" s="24"/>
      <c r="T254" s="24"/>
    </row>
    <row r="255" spans="1:20" s="4" customFormat="1" ht="15" customHeight="1" x14ac:dyDescent="0.15">
      <c r="A255" s="21"/>
      <c r="D255" s="22"/>
      <c r="E255" s="90"/>
      <c r="F255" s="23"/>
      <c r="G255" s="23"/>
      <c r="H255" s="23"/>
      <c r="I255" s="24"/>
      <c r="J255" s="24"/>
      <c r="K255" s="24"/>
      <c r="L255" s="24"/>
      <c r="M255" s="24"/>
      <c r="N255" s="23"/>
      <c r="O255" s="23"/>
      <c r="P255" s="23"/>
      <c r="Q255" s="24"/>
      <c r="R255" s="24"/>
      <c r="S255" s="24"/>
      <c r="T255" s="24"/>
    </row>
    <row r="256" spans="1:20"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sheetData>
  <autoFilter ref="A4:Z99">
    <filterColumn colId="2" showButton="0"/>
  </autoFilter>
  <mergeCells count="19">
    <mergeCell ref="A2:A4"/>
    <mergeCell ref="C2:D4"/>
    <mergeCell ref="B2:B4"/>
    <mergeCell ref="W2:W4"/>
    <mergeCell ref="O3:Q3"/>
    <mergeCell ref="R3:T3"/>
    <mergeCell ref="N2:T2"/>
    <mergeCell ref="U2:U4"/>
    <mergeCell ref="V2:V4"/>
    <mergeCell ref="F2:L2"/>
    <mergeCell ref="J3:L3"/>
    <mergeCell ref="G3:I3"/>
    <mergeCell ref="E2:E4"/>
    <mergeCell ref="Y2:Y4"/>
    <mergeCell ref="Z2:Z4"/>
    <mergeCell ref="X2:X4"/>
    <mergeCell ref="AB2:AB4"/>
    <mergeCell ref="AC2:AC4"/>
    <mergeCell ref="AA2:AA4"/>
  </mergeCells>
  <phoneticPr fontId="2"/>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C755"/>
  <sheetViews>
    <sheetView topLeftCell="B1" zoomScaleNormal="100" zoomScaleSheetLayoutView="70" workbookViewId="0">
      <pane xSplit="3" ySplit="4" topLeftCell="L83" activePane="bottomRight" state="frozen"/>
      <selection activeCell="C14" sqref="C14"/>
      <selection pane="topRight" activeCell="C14" sqref="C14"/>
      <selection pane="bottomLeft" activeCell="C14" sqref="C14"/>
      <selection pane="bottomRight" activeCell="R40" sqref="R40"/>
    </sheetView>
  </sheetViews>
  <sheetFormatPr defaultRowHeight="13.5" x14ac:dyDescent="0.15"/>
  <cols>
    <col min="1" max="1" width="4.625" style="6" hidden="1" customWidth="1"/>
    <col min="2" max="2" width="8.375" style="4" customWidth="1"/>
    <col min="3" max="3" width="4.5" style="4" bestFit="1" customWidth="1"/>
    <col min="4" max="4" width="38.625" style="2" customWidth="1"/>
    <col min="5" max="5" width="9.375" style="9" bestFit="1" customWidth="1"/>
    <col min="6" max="6" width="6.75" style="18" customWidth="1"/>
    <col min="7" max="8" width="13.375" style="18" customWidth="1"/>
    <col min="9" max="9" width="13.375" style="3" customWidth="1"/>
    <col min="10" max="10" width="13" style="3" customWidth="1"/>
    <col min="11" max="11" width="12.25" style="3" customWidth="1"/>
    <col min="12" max="12" width="13" style="3" customWidth="1"/>
    <col min="13" max="13" width="3.125" style="3" customWidth="1"/>
    <col min="14" max="14" width="6.75" style="18" customWidth="1"/>
    <col min="15" max="16" width="13.375" style="18" customWidth="1"/>
    <col min="17" max="17" width="13.375" style="3" customWidth="1"/>
    <col min="18" max="18" width="13" style="3" customWidth="1"/>
    <col min="19" max="19" width="12.25" style="3" customWidth="1"/>
    <col min="20" max="20" width="13" style="3" customWidth="1"/>
    <col min="21" max="22" width="8.5" style="1" customWidth="1"/>
    <col min="23" max="29" width="11.625" style="1" customWidth="1"/>
    <col min="30" max="16384" width="9" style="1"/>
  </cols>
  <sheetData>
    <row r="1" spans="1:29" s="4" customFormat="1" ht="13.5" customHeight="1" thickBot="1" x14ac:dyDescent="0.2">
      <c r="A1" s="21"/>
      <c r="D1" s="22"/>
      <c r="E1" s="29"/>
      <c r="F1" s="23"/>
      <c r="G1" s="23"/>
      <c r="H1" s="23"/>
      <c r="I1" s="24"/>
      <c r="J1" s="24"/>
      <c r="K1" s="24"/>
      <c r="L1" s="24"/>
      <c r="M1" s="24"/>
      <c r="N1" s="23"/>
      <c r="O1" s="23"/>
      <c r="P1" s="23"/>
      <c r="Q1" s="24"/>
      <c r="R1" s="24"/>
      <c r="S1" s="24"/>
      <c r="T1" s="24"/>
    </row>
    <row r="2" spans="1:29" s="4" customFormat="1" ht="16.5" customHeight="1" thickBot="1" x14ac:dyDescent="0.2">
      <c r="A2" s="182"/>
      <c r="B2" s="185" t="s">
        <v>3</v>
      </c>
      <c r="C2" s="185" t="s">
        <v>18</v>
      </c>
      <c r="D2" s="186"/>
      <c r="E2" s="205" t="s">
        <v>27</v>
      </c>
      <c r="F2" s="196" t="s">
        <v>28</v>
      </c>
      <c r="G2" s="197"/>
      <c r="H2" s="197"/>
      <c r="I2" s="197"/>
      <c r="J2" s="197"/>
      <c r="K2" s="197"/>
      <c r="L2" s="198"/>
      <c r="M2" s="20"/>
      <c r="N2" s="196" t="s">
        <v>32</v>
      </c>
      <c r="O2" s="197"/>
      <c r="P2" s="197"/>
      <c r="Q2" s="197"/>
      <c r="R2" s="197"/>
      <c r="S2" s="197"/>
      <c r="T2" s="198"/>
      <c r="U2" s="199" t="s">
        <v>7</v>
      </c>
      <c r="V2" s="199" t="s">
        <v>1</v>
      </c>
      <c r="W2" s="188" t="s">
        <v>19</v>
      </c>
      <c r="X2" s="179" t="s">
        <v>24</v>
      </c>
      <c r="Y2" s="173" t="s">
        <v>25</v>
      </c>
      <c r="Z2" s="173" t="s">
        <v>26</v>
      </c>
      <c r="AA2" s="206" t="s">
        <v>31</v>
      </c>
      <c r="AB2" s="206" t="s">
        <v>274</v>
      </c>
      <c r="AC2" s="206" t="s">
        <v>275</v>
      </c>
    </row>
    <row r="3" spans="1:29" s="4" customFormat="1" ht="16.5" customHeight="1" x14ac:dyDescent="0.15">
      <c r="A3" s="183"/>
      <c r="B3" s="185"/>
      <c r="C3" s="187"/>
      <c r="D3" s="186"/>
      <c r="E3" s="205"/>
      <c r="F3" s="28"/>
      <c r="G3" s="191" t="s">
        <v>17</v>
      </c>
      <c r="H3" s="192"/>
      <c r="I3" s="193"/>
      <c r="J3" s="194" t="s">
        <v>16</v>
      </c>
      <c r="K3" s="194"/>
      <c r="L3" s="195"/>
      <c r="M3" s="33"/>
      <c r="N3" s="28"/>
      <c r="O3" s="191" t="s">
        <v>17</v>
      </c>
      <c r="P3" s="192"/>
      <c r="Q3" s="193"/>
      <c r="R3" s="194" t="s">
        <v>16</v>
      </c>
      <c r="S3" s="194"/>
      <c r="T3" s="195"/>
      <c r="U3" s="200"/>
      <c r="V3" s="189"/>
      <c r="W3" s="189"/>
      <c r="X3" s="180"/>
      <c r="Y3" s="174"/>
      <c r="Z3" s="174"/>
      <c r="AA3" s="207"/>
      <c r="AB3" s="207"/>
      <c r="AC3" s="207"/>
    </row>
    <row r="4" spans="1:29" s="21" customFormat="1" ht="16.5" customHeight="1" thickBot="1" x14ac:dyDescent="0.2">
      <c r="A4" s="184"/>
      <c r="B4" s="185"/>
      <c r="C4" s="186"/>
      <c r="D4" s="186"/>
      <c r="E4" s="205"/>
      <c r="F4" s="59" t="s">
        <v>2</v>
      </c>
      <c r="G4" s="60" t="s">
        <v>0</v>
      </c>
      <c r="H4" s="61" t="s">
        <v>6</v>
      </c>
      <c r="I4" s="62" t="s">
        <v>5</v>
      </c>
      <c r="J4" s="63" t="s">
        <v>0</v>
      </c>
      <c r="K4" s="64" t="s">
        <v>6</v>
      </c>
      <c r="L4" s="65" t="s">
        <v>5</v>
      </c>
      <c r="M4" s="33"/>
      <c r="N4" s="59" t="s">
        <v>2</v>
      </c>
      <c r="O4" s="60" t="s">
        <v>0</v>
      </c>
      <c r="P4" s="61" t="s">
        <v>6</v>
      </c>
      <c r="Q4" s="62" t="s">
        <v>5</v>
      </c>
      <c r="R4" s="63" t="s">
        <v>0</v>
      </c>
      <c r="S4" s="64" t="s">
        <v>6</v>
      </c>
      <c r="T4" s="65" t="s">
        <v>5</v>
      </c>
      <c r="U4" s="201"/>
      <c r="V4" s="190"/>
      <c r="W4" s="190"/>
      <c r="X4" s="181"/>
      <c r="Y4" s="175"/>
      <c r="Z4" s="175"/>
      <c r="AA4" s="208"/>
      <c r="AB4" s="208"/>
      <c r="AC4" s="208"/>
    </row>
    <row r="5" spans="1:29" s="4" customFormat="1" ht="27" customHeight="1" thickTop="1" x14ac:dyDescent="0.15">
      <c r="A5" s="19"/>
      <c r="B5" s="35" t="s">
        <v>21</v>
      </c>
      <c r="C5" s="35">
        <v>1</v>
      </c>
      <c r="D5" s="36" t="s">
        <v>33</v>
      </c>
      <c r="E5" s="89">
        <v>2</v>
      </c>
      <c r="F5" s="66">
        <v>20</v>
      </c>
      <c r="G5" s="52">
        <v>0</v>
      </c>
      <c r="H5" s="53">
        <v>0</v>
      </c>
      <c r="I5" s="57">
        <f t="shared" ref="I5:I72" si="0">IF(AND(G5&gt;0,H5&gt;0),H5/G5,0)</f>
        <v>0</v>
      </c>
      <c r="J5" s="55">
        <v>0</v>
      </c>
      <c r="K5" s="53">
        <v>0</v>
      </c>
      <c r="L5" s="57">
        <f t="shared" ref="L5:L72" si="1">IF(AND(J5&gt;0,K5&gt;0),K5/J5,0)</f>
        <v>0</v>
      </c>
      <c r="M5" s="34"/>
      <c r="N5" s="66"/>
      <c r="O5" s="67"/>
      <c r="P5" s="68"/>
      <c r="Q5" s="57">
        <f t="shared" ref="Q5:Q88" si="2">IF(AND(O5&gt;0,P5&gt;0),P5/O5,0)</f>
        <v>0</v>
      </c>
      <c r="R5" s="69"/>
      <c r="S5" s="68"/>
      <c r="T5" s="57">
        <f t="shared" ref="T5:T88" si="3">IF(AND(R5&gt;0,S5&gt;0),S5/R5,0)</f>
        <v>0</v>
      </c>
      <c r="U5" s="70"/>
      <c r="V5" s="71"/>
      <c r="W5" s="94"/>
      <c r="X5" s="82"/>
      <c r="Y5" s="83"/>
      <c r="Z5" s="115"/>
      <c r="AA5" s="82"/>
      <c r="AB5" s="83"/>
      <c r="AC5" s="118"/>
    </row>
    <row r="6" spans="1:29" s="4" customFormat="1" ht="27" customHeight="1" x14ac:dyDescent="0.15">
      <c r="A6" s="19"/>
      <c r="B6" s="35" t="s">
        <v>21</v>
      </c>
      <c r="C6" s="35">
        <v>2</v>
      </c>
      <c r="D6" s="36" t="s">
        <v>34</v>
      </c>
      <c r="E6" s="89">
        <v>5</v>
      </c>
      <c r="F6" s="51">
        <v>20</v>
      </c>
      <c r="G6" s="52">
        <v>4</v>
      </c>
      <c r="H6" s="53">
        <v>13677</v>
      </c>
      <c r="I6" s="57">
        <f t="shared" si="0"/>
        <v>3419.25</v>
      </c>
      <c r="J6" s="55">
        <v>218</v>
      </c>
      <c r="K6" s="53">
        <v>13677</v>
      </c>
      <c r="L6" s="57">
        <f t="shared" si="1"/>
        <v>62.738532110091747</v>
      </c>
      <c r="M6" s="34"/>
      <c r="N6" s="51"/>
      <c r="O6" s="52"/>
      <c r="P6" s="53"/>
      <c r="Q6" s="57">
        <f t="shared" si="2"/>
        <v>0</v>
      </c>
      <c r="R6" s="55"/>
      <c r="S6" s="53"/>
      <c r="T6" s="57">
        <f t="shared" si="3"/>
        <v>0</v>
      </c>
      <c r="U6" s="44"/>
      <c r="V6" s="45"/>
      <c r="W6" s="95"/>
      <c r="X6" s="84"/>
      <c r="Y6" s="85"/>
      <c r="Z6" s="116"/>
      <c r="AA6" s="84"/>
      <c r="AB6" s="85"/>
      <c r="AC6" s="119"/>
    </row>
    <row r="7" spans="1:29" s="4" customFormat="1" ht="27" customHeight="1" x14ac:dyDescent="0.15">
      <c r="A7" s="19"/>
      <c r="B7" s="35" t="s">
        <v>21</v>
      </c>
      <c r="C7" s="35">
        <v>3</v>
      </c>
      <c r="D7" s="37" t="s">
        <v>35</v>
      </c>
      <c r="E7" s="89">
        <v>2</v>
      </c>
      <c r="F7" s="51">
        <v>30</v>
      </c>
      <c r="G7" s="52">
        <v>0</v>
      </c>
      <c r="H7" s="53">
        <v>0</v>
      </c>
      <c r="I7" s="57">
        <f t="shared" si="0"/>
        <v>0</v>
      </c>
      <c r="J7" s="55">
        <v>0</v>
      </c>
      <c r="K7" s="53">
        <v>0</v>
      </c>
      <c r="L7" s="57">
        <f t="shared" si="1"/>
        <v>0</v>
      </c>
      <c r="M7" s="34"/>
      <c r="N7" s="51"/>
      <c r="O7" s="52"/>
      <c r="P7" s="53"/>
      <c r="Q7" s="57">
        <f t="shared" si="2"/>
        <v>0</v>
      </c>
      <c r="R7" s="55"/>
      <c r="S7" s="53"/>
      <c r="T7" s="57">
        <f t="shared" si="3"/>
        <v>0</v>
      </c>
      <c r="U7" s="44"/>
      <c r="V7" s="45"/>
      <c r="W7" s="95"/>
      <c r="X7" s="84"/>
      <c r="Y7" s="85"/>
      <c r="Z7" s="116"/>
      <c r="AA7" s="84"/>
      <c r="AB7" s="85"/>
      <c r="AC7" s="119"/>
    </row>
    <row r="8" spans="1:29" s="4" customFormat="1" ht="27" customHeight="1" x14ac:dyDescent="0.15">
      <c r="A8" s="19"/>
      <c r="B8" s="35" t="s">
        <v>21</v>
      </c>
      <c r="C8" s="35">
        <v>4</v>
      </c>
      <c r="D8" s="36" t="s">
        <v>36</v>
      </c>
      <c r="E8" s="89">
        <v>5</v>
      </c>
      <c r="F8" s="51">
        <v>10</v>
      </c>
      <c r="G8" s="52">
        <v>0</v>
      </c>
      <c r="H8" s="53">
        <v>0</v>
      </c>
      <c r="I8" s="57">
        <f t="shared" si="0"/>
        <v>0</v>
      </c>
      <c r="J8" s="55">
        <v>0</v>
      </c>
      <c r="K8" s="53">
        <v>0</v>
      </c>
      <c r="L8" s="57">
        <f t="shared" si="1"/>
        <v>0</v>
      </c>
      <c r="M8" s="34"/>
      <c r="N8" s="51"/>
      <c r="O8" s="52"/>
      <c r="P8" s="53"/>
      <c r="Q8" s="57">
        <f t="shared" si="2"/>
        <v>0</v>
      </c>
      <c r="R8" s="55"/>
      <c r="S8" s="53"/>
      <c r="T8" s="57">
        <f t="shared" si="3"/>
        <v>0</v>
      </c>
      <c r="U8" s="44"/>
      <c r="V8" s="45"/>
      <c r="W8" s="95"/>
      <c r="X8" s="84"/>
      <c r="Y8" s="85"/>
      <c r="Z8" s="116"/>
      <c r="AA8" s="84"/>
      <c r="AB8" s="85"/>
      <c r="AC8" s="119"/>
    </row>
    <row r="9" spans="1:29" s="4" customFormat="1" ht="27" customHeight="1" x14ac:dyDescent="0.15">
      <c r="A9" s="19"/>
      <c r="B9" s="35" t="s">
        <v>21</v>
      </c>
      <c r="C9" s="35">
        <v>5</v>
      </c>
      <c r="D9" s="38" t="s">
        <v>37</v>
      </c>
      <c r="E9" s="89">
        <v>3</v>
      </c>
      <c r="F9" s="51">
        <v>10</v>
      </c>
      <c r="G9" s="52">
        <v>0</v>
      </c>
      <c r="H9" s="53">
        <v>0</v>
      </c>
      <c r="I9" s="57">
        <f t="shared" si="0"/>
        <v>0</v>
      </c>
      <c r="J9" s="55">
        <v>0</v>
      </c>
      <c r="K9" s="53">
        <v>0</v>
      </c>
      <c r="L9" s="57">
        <f t="shared" si="1"/>
        <v>0</v>
      </c>
      <c r="M9" s="34"/>
      <c r="N9" s="51"/>
      <c r="O9" s="52"/>
      <c r="P9" s="53"/>
      <c r="Q9" s="57">
        <f t="shared" ref="Q9" si="4">IF(AND(O9&gt;0,P9&gt;0),P9/O9,0)</f>
        <v>0</v>
      </c>
      <c r="R9" s="55"/>
      <c r="S9" s="53"/>
      <c r="T9" s="57">
        <f t="shared" ref="T9" si="5">IF(AND(R9&gt;0,S9&gt;0),S9/R9,0)</f>
        <v>0</v>
      </c>
      <c r="U9" s="44"/>
      <c r="V9" s="45"/>
      <c r="W9" s="95"/>
      <c r="X9" s="84"/>
      <c r="Y9" s="85"/>
      <c r="Z9" s="116"/>
      <c r="AA9" s="84"/>
      <c r="AB9" s="85"/>
      <c r="AC9" s="119"/>
    </row>
    <row r="10" spans="1:29" s="4" customFormat="1" ht="27" customHeight="1" x14ac:dyDescent="0.15">
      <c r="A10" s="19"/>
      <c r="B10" s="35" t="s">
        <v>21</v>
      </c>
      <c r="C10" s="35">
        <v>6</v>
      </c>
      <c r="D10" s="36" t="s">
        <v>38</v>
      </c>
      <c r="E10" s="89">
        <v>5</v>
      </c>
      <c r="F10" s="51">
        <v>20</v>
      </c>
      <c r="G10" s="52">
        <v>0</v>
      </c>
      <c r="H10" s="53">
        <v>0</v>
      </c>
      <c r="I10" s="57">
        <f t="shared" si="0"/>
        <v>0</v>
      </c>
      <c r="J10" s="55">
        <v>0</v>
      </c>
      <c r="K10" s="53">
        <v>0</v>
      </c>
      <c r="L10" s="57">
        <f t="shared" si="1"/>
        <v>0</v>
      </c>
      <c r="M10" s="34"/>
      <c r="N10" s="51"/>
      <c r="O10" s="52"/>
      <c r="P10" s="53"/>
      <c r="Q10" s="57">
        <f t="shared" si="2"/>
        <v>0</v>
      </c>
      <c r="R10" s="55"/>
      <c r="S10" s="53"/>
      <c r="T10" s="57">
        <f t="shared" si="3"/>
        <v>0</v>
      </c>
      <c r="U10" s="44"/>
      <c r="V10" s="45"/>
      <c r="W10" s="95"/>
      <c r="X10" s="84"/>
      <c r="Y10" s="85"/>
      <c r="Z10" s="116"/>
      <c r="AA10" s="84"/>
      <c r="AB10" s="85"/>
      <c r="AC10" s="119"/>
    </row>
    <row r="11" spans="1:29" s="4" customFormat="1" ht="27" customHeight="1" x14ac:dyDescent="0.15">
      <c r="A11" s="19"/>
      <c r="B11" s="35" t="s">
        <v>21</v>
      </c>
      <c r="C11" s="35">
        <v>7</v>
      </c>
      <c r="D11" s="38" t="s">
        <v>39</v>
      </c>
      <c r="E11" s="89">
        <v>5</v>
      </c>
      <c r="F11" s="51">
        <v>20</v>
      </c>
      <c r="G11" s="52">
        <v>0</v>
      </c>
      <c r="H11" s="53">
        <v>0</v>
      </c>
      <c r="I11" s="57">
        <f t="shared" si="0"/>
        <v>0</v>
      </c>
      <c r="J11" s="55">
        <v>0</v>
      </c>
      <c r="K11" s="53">
        <v>0</v>
      </c>
      <c r="L11" s="57">
        <f t="shared" si="1"/>
        <v>0</v>
      </c>
      <c r="M11" s="34"/>
      <c r="N11" s="51"/>
      <c r="O11" s="52"/>
      <c r="P11" s="53"/>
      <c r="Q11" s="57">
        <f t="shared" si="2"/>
        <v>0</v>
      </c>
      <c r="R11" s="55"/>
      <c r="S11" s="53"/>
      <c r="T11" s="57">
        <f t="shared" si="3"/>
        <v>0</v>
      </c>
      <c r="U11" s="44"/>
      <c r="V11" s="45"/>
      <c r="W11" s="95"/>
      <c r="X11" s="84"/>
      <c r="Y11" s="85"/>
      <c r="Z11" s="116"/>
      <c r="AA11" s="84"/>
      <c r="AB11" s="85"/>
      <c r="AC11" s="119"/>
    </row>
    <row r="12" spans="1:29" s="4" customFormat="1" ht="27" customHeight="1" x14ac:dyDescent="0.15">
      <c r="A12" s="19"/>
      <c r="B12" s="35" t="s">
        <v>21</v>
      </c>
      <c r="C12" s="35">
        <v>8</v>
      </c>
      <c r="D12" s="36" t="s">
        <v>40</v>
      </c>
      <c r="E12" s="89">
        <v>4</v>
      </c>
      <c r="F12" s="51">
        <v>10</v>
      </c>
      <c r="G12" s="52">
        <v>0</v>
      </c>
      <c r="H12" s="53">
        <v>0</v>
      </c>
      <c r="I12" s="57">
        <f t="shared" si="0"/>
        <v>0</v>
      </c>
      <c r="J12" s="55">
        <v>0</v>
      </c>
      <c r="K12" s="53">
        <v>0</v>
      </c>
      <c r="L12" s="57">
        <f t="shared" si="1"/>
        <v>0</v>
      </c>
      <c r="M12" s="34"/>
      <c r="N12" s="51"/>
      <c r="O12" s="52"/>
      <c r="P12" s="53"/>
      <c r="Q12" s="57">
        <f t="shared" si="2"/>
        <v>0</v>
      </c>
      <c r="R12" s="55"/>
      <c r="S12" s="53"/>
      <c r="T12" s="57">
        <f t="shared" si="3"/>
        <v>0</v>
      </c>
      <c r="U12" s="44"/>
      <c r="V12" s="45"/>
      <c r="W12" s="95"/>
      <c r="X12" s="84"/>
      <c r="Y12" s="85"/>
      <c r="Z12" s="116"/>
      <c r="AA12" s="84"/>
      <c r="AB12" s="85"/>
      <c r="AC12" s="119"/>
    </row>
    <row r="13" spans="1:29" s="4" customFormat="1" ht="27" customHeight="1" x14ac:dyDescent="0.15">
      <c r="A13" s="19"/>
      <c r="B13" s="35" t="s">
        <v>21</v>
      </c>
      <c r="C13" s="35">
        <v>9</v>
      </c>
      <c r="D13" s="38" t="s">
        <v>41</v>
      </c>
      <c r="E13" s="89">
        <v>4</v>
      </c>
      <c r="F13" s="51">
        <v>20</v>
      </c>
      <c r="G13" s="52">
        <v>0</v>
      </c>
      <c r="H13" s="53">
        <v>0</v>
      </c>
      <c r="I13" s="57">
        <f t="shared" si="0"/>
        <v>0</v>
      </c>
      <c r="J13" s="55">
        <v>0</v>
      </c>
      <c r="K13" s="53">
        <v>0</v>
      </c>
      <c r="L13" s="57">
        <f t="shared" si="1"/>
        <v>0</v>
      </c>
      <c r="M13" s="34"/>
      <c r="N13" s="51"/>
      <c r="O13" s="52"/>
      <c r="P13" s="53"/>
      <c r="Q13" s="57">
        <f t="shared" si="2"/>
        <v>0</v>
      </c>
      <c r="R13" s="55"/>
      <c r="S13" s="53"/>
      <c r="T13" s="57">
        <f t="shared" si="3"/>
        <v>0</v>
      </c>
      <c r="U13" s="44"/>
      <c r="V13" s="45"/>
      <c r="W13" s="95"/>
      <c r="X13" s="84"/>
      <c r="Y13" s="85"/>
      <c r="Z13" s="116"/>
      <c r="AA13" s="84"/>
      <c r="AB13" s="85"/>
      <c r="AC13" s="119"/>
    </row>
    <row r="14" spans="1:29" s="4" customFormat="1" ht="27" customHeight="1" x14ac:dyDescent="0.15">
      <c r="A14" s="19"/>
      <c r="B14" s="35" t="s">
        <v>21</v>
      </c>
      <c r="C14" s="35">
        <v>10</v>
      </c>
      <c r="D14" s="38" t="s">
        <v>42</v>
      </c>
      <c r="E14" s="89">
        <v>4</v>
      </c>
      <c r="F14" s="51">
        <v>20</v>
      </c>
      <c r="G14" s="52">
        <v>0</v>
      </c>
      <c r="H14" s="53">
        <v>0</v>
      </c>
      <c r="I14" s="57">
        <f t="shared" si="0"/>
        <v>0</v>
      </c>
      <c r="J14" s="55">
        <v>0</v>
      </c>
      <c r="K14" s="53">
        <v>0</v>
      </c>
      <c r="L14" s="57">
        <f t="shared" si="1"/>
        <v>0</v>
      </c>
      <c r="M14" s="34"/>
      <c r="N14" s="51"/>
      <c r="O14" s="52"/>
      <c r="P14" s="53"/>
      <c r="Q14" s="57">
        <f t="shared" si="2"/>
        <v>0</v>
      </c>
      <c r="R14" s="55"/>
      <c r="S14" s="53"/>
      <c r="T14" s="57">
        <f t="shared" si="3"/>
        <v>0</v>
      </c>
      <c r="U14" s="44"/>
      <c r="V14" s="45"/>
      <c r="W14" s="95"/>
      <c r="X14" s="84"/>
      <c r="Y14" s="85"/>
      <c r="Z14" s="116"/>
      <c r="AA14" s="84"/>
      <c r="AB14" s="85"/>
      <c r="AC14" s="119"/>
    </row>
    <row r="15" spans="1:29" s="4" customFormat="1" ht="27" customHeight="1" x14ac:dyDescent="0.15">
      <c r="A15" s="19"/>
      <c r="B15" s="35" t="s">
        <v>21</v>
      </c>
      <c r="C15" s="35">
        <v>11</v>
      </c>
      <c r="D15" s="38" t="s">
        <v>43</v>
      </c>
      <c r="E15" s="89">
        <v>4</v>
      </c>
      <c r="F15" s="51">
        <v>15</v>
      </c>
      <c r="G15" s="52">
        <v>0</v>
      </c>
      <c r="H15" s="53">
        <v>0</v>
      </c>
      <c r="I15" s="57">
        <f t="shared" si="0"/>
        <v>0</v>
      </c>
      <c r="J15" s="55">
        <v>0</v>
      </c>
      <c r="K15" s="53">
        <v>0</v>
      </c>
      <c r="L15" s="57">
        <f t="shared" si="1"/>
        <v>0</v>
      </c>
      <c r="M15" s="34"/>
      <c r="N15" s="51"/>
      <c r="O15" s="52"/>
      <c r="P15" s="53"/>
      <c r="Q15" s="57">
        <f t="shared" si="2"/>
        <v>0</v>
      </c>
      <c r="R15" s="55"/>
      <c r="S15" s="53"/>
      <c r="T15" s="57">
        <f t="shared" si="3"/>
        <v>0</v>
      </c>
      <c r="U15" s="44"/>
      <c r="V15" s="45"/>
      <c r="W15" s="95"/>
      <c r="X15" s="84"/>
      <c r="Y15" s="85"/>
      <c r="Z15" s="116"/>
      <c r="AA15" s="84"/>
      <c r="AB15" s="85"/>
      <c r="AC15" s="119"/>
    </row>
    <row r="16" spans="1:29" s="4" customFormat="1" ht="27" customHeight="1" x14ac:dyDescent="0.15">
      <c r="A16" s="19"/>
      <c r="B16" s="35" t="s">
        <v>21</v>
      </c>
      <c r="C16" s="35">
        <v>12</v>
      </c>
      <c r="D16" s="38" t="s">
        <v>44</v>
      </c>
      <c r="E16" s="89">
        <v>4</v>
      </c>
      <c r="F16" s="51">
        <v>20</v>
      </c>
      <c r="G16" s="52">
        <v>0</v>
      </c>
      <c r="H16" s="53">
        <v>0</v>
      </c>
      <c r="I16" s="57">
        <f t="shared" si="0"/>
        <v>0</v>
      </c>
      <c r="J16" s="55">
        <v>0</v>
      </c>
      <c r="K16" s="53">
        <v>0</v>
      </c>
      <c r="L16" s="57">
        <f t="shared" si="1"/>
        <v>0</v>
      </c>
      <c r="M16" s="34"/>
      <c r="N16" s="51"/>
      <c r="O16" s="52"/>
      <c r="P16" s="53"/>
      <c r="Q16" s="57">
        <f t="shared" si="2"/>
        <v>0</v>
      </c>
      <c r="R16" s="55"/>
      <c r="S16" s="53"/>
      <c r="T16" s="57">
        <f t="shared" si="3"/>
        <v>0</v>
      </c>
      <c r="U16" s="44"/>
      <c r="V16" s="45"/>
      <c r="W16" s="95"/>
      <c r="X16" s="84"/>
      <c r="Y16" s="85"/>
      <c r="Z16" s="116"/>
      <c r="AA16" s="84"/>
      <c r="AB16" s="85"/>
      <c r="AC16" s="119"/>
    </row>
    <row r="17" spans="1:29" s="4" customFormat="1" ht="27" customHeight="1" x14ac:dyDescent="0.15">
      <c r="A17" s="19"/>
      <c r="B17" s="35" t="s">
        <v>21</v>
      </c>
      <c r="C17" s="35">
        <v>13</v>
      </c>
      <c r="D17" s="38" t="s">
        <v>45</v>
      </c>
      <c r="E17" s="89">
        <v>5</v>
      </c>
      <c r="F17" s="51">
        <v>15</v>
      </c>
      <c r="G17" s="52">
        <v>0</v>
      </c>
      <c r="H17" s="53">
        <v>0</v>
      </c>
      <c r="I17" s="57">
        <f t="shared" si="0"/>
        <v>0</v>
      </c>
      <c r="J17" s="55">
        <v>0</v>
      </c>
      <c r="K17" s="53">
        <v>0</v>
      </c>
      <c r="L17" s="57">
        <f t="shared" si="1"/>
        <v>0</v>
      </c>
      <c r="M17" s="34"/>
      <c r="N17" s="51"/>
      <c r="O17" s="52"/>
      <c r="P17" s="53"/>
      <c r="Q17" s="57">
        <f t="shared" si="2"/>
        <v>0</v>
      </c>
      <c r="R17" s="55"/>
      <c r="S17" s="53"/>
      <c r="T17" s="57">
        <f t="shared" si="3"/>
        <v>0</v>
      </c>
      <c r="U17" s="44"/>
      <c r="V17" s="45"/>
      <c r="W17" s="95"/>
      <c r="X17" s="84"/>
      <c r="Y17" s="85"/>
      <c r="Z17" s="116"/>
      <c r="AA17" s="84"/>
      <c r="AB17" s="85"/>
      <c r="AC17" s="119"/>
    </row>
    <row r="18" spans="1:29" s="4" customFormat="1" ht="27" customHeight="1" x14ac:dyDescent="0.15">
      <c r="A18" s="19"/>
      <c r="B18" s="35" t="s">
        <v>21</v>
      </c>
      <c r="C18" s="35">
        <v>14</v>
      </c>
      <c r="D18" s="38" t="s">
        <v>46</v>
      </c>
      <c r="E18" s="89">
        <v>4</v>
      </c>
      <c r="F18" s="51">
        <v>15</v>
      </c>
      <c r="G18" s="52">
        <v>0</v>
      </c>
      <c r="H18" s="53">
        <v>0</v>
      </c>
      <c r="I18" s="57">
        <f t="shared" si="0"/>
        <v>0</v>
      </c>
      <c r="J18" s="55">
        <v>0</v>
      </c>
      <c r="K18" s="53">
        <v>0</v>
      </c>
      <c r="L18" s="57">
        <f t="shared" si="1"/>
        <v>0</v>
      </c>
      <c r="M18" s="34"/>
      <c r="N18" s="51"/>
      <c r="O18" s="52"/>
      <c r="P18" s="53"/>
      <c r="Q18" s="57">
        <f t="shared" si="2"/>
        <v>0</v>
      </c>
      <c r="R18" s="55"/>
      <c r="S18" s="53"/>
      <c r="T18" s="57">
        <f t="shared" si="3"/>
        <v>0</v>
      </c>
      <c r="U18" s="44"/>
      <c r="V18" s="45"/>
      <c r="W18" s="95"/>
      <c r="X18" s="84"/>
      <c r="Y18" s="85"/>
      <c r="Z18" s="116"/>
      <c r="AA18" s="84"/>
      <c r="AB18" s="85"/>
      <c r="AC18" s="119"/>
    </row>
    <row r="19" spans="1:29" s="4" customFormat="1" ht="27" customHeight="1" x14ac:dyDescent="0.15">
      <c r="A19" s="19"/>
      <c r="B19" s="35" t="s">
        <v>21</v>
      </c>
      <c r="C19" s="35">
        <v>15</v>
      </c>
      <c r="D19" s="38" t="s">
        <v>47</v>
      </c>
      <c r="E19" s="89">
        <v>4</v>
      </c>
      <c r="F19" s="51">
        <v>20</v>
      </c>
      <c r="G19" s="52">
        <v>0</v>
      </c>
      <c r="H19" s="53">
        <v>0</v>
      </c>
      <c r="I19" s="57">
        <f t="shared" si="0"/>
        <v>0</v>
      </c>
      <c r="J19" s="55">
        <v>0</v>
      </c>
      <c r="K19" s="53">
        <v>0</v>
      </c>
      <c r="L19" s="57">
        <f t="shared" si="1"/>
        <v>0</v>
      </c>
      <c r="M19" s="34"/>
      <c r="N19" s="51"/>
      <c r="O19" s="52"/>
      <c r="P19" s="53"/>
      <c r="Q19" s="57">
        <f t="shared" si="2"/>
        <v>0</v>
      </c>
      <c r="R19" s="55"/>
      <c r="S19" s="53"/>
      <c r="T19" s="57">
        <f t="shared" si="3"/>
        <v>0</v>
      </c>
      <c r="U19" s="44"/>
      <c r="V19" s="45"/>
      <c r="W19" s="95"/>
      <c r="X19" s="84"/>
      <c r="Y19" s="85"/>
      <c r="Z19" s="116"/>
      <c r="AA19" s="84"/>
      <c r="AB19" s="85"/>
      <c r="AC19" s="119"/>
    </row>
    <row r="20" spans="1:29" s="4" customFormat="1" ht="27" customHeight="1" x14ac:dyDescent="0.15">
      <c r="A20" s="19"/>
      <c r="B20" s="35" t="s">
        <v>21</v>
      </c>
      <c r="C20" s="35">
        <v>16</v>
      </c>
      <c r="D20" s="38" t="s">
        <v>48</v>
      </c>
      <c r="E20" s="89">
        <v>5</v>
      </c>
      <c r="F20" s="51">
        <v>20</v>
      </c>
      <c r="G20" s="52">
        <v>0</v>
      </c>
      <c r="H20" s="53">
        <v>0</v>
      </c>
      <c r="I20" s="57">
        <f t="shared" si="0"/>
        <v>0</v>
      </c>
      <c r="J20" s="55">
        <v>0</v>
      </c>
      <c r="K20" s="53">
        <v>0</v>
      </c>
      <c r="L20" s="57">
        <f t="shared" si="1"/>
        <v>0</v>
      </c>
      <c r="M20" s="34"/>
      <c r="N20" s="51"/>
      <c r="O20" s="52"/>
      <c r="P20" s="53"/>
      <c r="Q20" s="57">
        <f t="shared" si="2"/>
        <v>0</v>
      </c>
      <c r="R20" s="55"/>
      <c r="S20" s="53"/>
      <c r="T20" s="57">
        <f t="shared" si="3"/>
        <v>0</v>
      </c>
      <c r="U20" s="44"/>
      <c r="V20" s="45"/>
      <c r="W20" s="95"/>
      <c r="X20" s="84"/>
      <c r="Y20" s="85"/>
      <c r="Z20" s="116"/>
      <c r="AA20" s="84"/>
      <c r="AB20" s="85"/>
      <c r="AC20" s="119"/>
    </row>
    <row r="21" spans="1:29" s="4" customFormat="1" ht="27" customHeight="1" x14ac:dyDescent="0.15">
      <c r="A21" s="19"/>
      <c r="B21" s="35" t="s">
        <v>21</v>
      </c>
      <c r="C21" s="35">
        <v>17</v>
      </c>
      <c r="D21" s="38" t="s">
        <v>49</v>
      </c>
      <c r="E21" s="89">
        <v>5</v>
      </c>
      <c r="F21" s="51">
        <v>10</v>
      </c>
      <c r="G21" s="52">
        <v>2</v>
      </c>
      <c r="H21" s="53">
        <v>53274</v>
      </c>
      <c r="I21" s="57">
        <f t="shared" si="0"/>
        <v>26637</v>
      </c>
      <c r="J21" s="55">
        <v>68</v>
      </c>
      <c r="K21" s="53">
        <v>53274</v>
      </c>
      <c r="L21" s="57">
        <f t="shared" si="1"/>
        <v>783.44117647058829</v>
      </c>
      <c r="M21" s="34"/>
      <c r="N21" s="51"/>
      <c r="O21" s="52"/>
      <c r="P21" s="53"/>
      <c r="Q21" s="57">
        <f t="shared" si="2"/>
        <v>0</v>
      </c>
      <c r="R21" s="55"/>
      <c r="S21" s="53"/>
      <c r="T21" s="57">
        <f t="shared" si="3"/>
        <v>0</v>
      </c>
      <c r="U21" s="44"/>
      <c r="V21" s="45"/>
      <c r="W21" s="95"/>
      <c r="X21" s="84"/>
      <c r="Y21" s="85"/>
      <c r="Z21" s="116"/>
      <c r="AA21" s="84"/>
      <c r="AB21" s="85"/>
      <c r="AC21" s="119"/>
    </row>
    <row r="22" spans="1:29" s="4" customFormat="1" ht="27" customHeight="1" x14ac:dyDescent="0.15">
      <c r="A22" s="19"/>
      <c r="B22" s="35" t="s">
        <v>21</v>
      </c>
      <c r="C22" s="35">
        <v>18</v>
      </c>
      <c r="D22" s="38" t="s">
        <v>50</v>
      </c>
      <c r="E22" s="89">
        <v>4</v>
      </c>
      <c r="F22" s="51">
        <v>10</v>
      </c>
      <c r="G22" s="52">
        <v>0</v>
      </c>
      <c r="H22" s="53">
        <v>0</v>
      </c>
      <c r="I22" s="57">
        <f t="shared" si="0"/>
        <v>0</v>
      </c>
      <c r="J22" s="52">
        <v>0</v>
      </c>
      <c r="K22" s="53">
        <v>0</v>
      </c>
      <c r="L22" s="57">
        <f t="shared" si="1"/>
        <v>0</v>
      </c>
      <c r="M22" s="34"/>
      <c r="N22" s="51"/>
      <c r="O22" s="52"/>
      <c r="P22" s="53"/>
      <c r="Q22" s="57">
        <f t="shared" si="2"/>
        <v>0</v>
      </c>
      <c r="R22" s="55"/>
      <c r="S22" s="53"/>
      <c r="T22" s="57">
        <f t="shared" si="3"/>
        <v>0</v>
      </c>
      <c r="U22" s="44"/>
      <c r="V22" s="45"/>
      <c r="W22" s="95"/>
      <c r="X22" s="84"/>
      <c r="Y22" s="85"/>
      <c r="Z22" s="116"/>
      <c r="AA22" s="84"/>
      <c r="AB22" s="85"/>
      <c r="AC22" s="119"/>
    </row>
    <row r="23" spans="1:29" s="4" customFormat="1" ht="27" customHeight="1" x14ac:dyDescent="0.15">
      <c r="A23" s="19"/>
      <c r="B23" s="35" t="s">
        <v>21</v>
      </c>
      <c r="C23" s="35">
        <v>19</v>
      </c>
      <c r="D23" s="38" t="s">
        <v>51</v>
      </c>
      <c r="E23" s="89">
        <v>4</v>
      </c>
      <c r="F23" s="51">
        <v>20</v>
      </c>
      <c r="G23" s="52">
        <v>0</v>
      </c>
      <c r="H23" s="53">
        <v>0</v>
      </c>
      <c r="I23" s="57">
        <f t="shared" si="0"/>
        <v>0</v>
      </c>
      <c r="J23" s="52">
        <v>0</v>
      </c>
      <c r="K23" s="53">
        <v>0</v>
      </c>
      <c r="L23" s="57">
        <f t="shared" si="1"/>
        <v>0</v>
      </c>
      <c r="M23" s="34"/>
      <c r="N23" s="51"/>
      <c r="O23" s="52"/>
      <c r="P23" s="53"/>
      <c r="Q23" s="57">
        <f t="shared" si="2"/>
        <v>0</v>
      </c>
      <c r="R23" s="55"/>
      <c r="S23" s="53"/>
      <c r="T23" s="57">
        <f t="shared" si="3"/>
        <v>0</v>
      </c>
      <c r="U23" s="44"/>
      <c r="V23" s="45"/>
      <c r="W23" s="95"/>
      <c r="X23" s="84"/>
      <c r="Y23" s="85"/>
      <c r="Z23" s="116"/>
      <c r="AA23" s="84"/>
      <c r="AB23" s="85"/>
      <c r="AC23" s="119"/>
    </row>
    <row r="24" spans="1:29" s="4" customFormat="1" ht="27" customHeight="1" x14ac:dyDescent="0.15">
      <c r="A24" s="19"/>
      <c r="B24" s="35" t="s">
        <v>21</v>
      </c>
      <c r="C24" s="35">
        <v>20</v>
      </c>
      <c r="D24" s="38" t="s">
        <v>52</v>
      </c>
      <c r="E24" s="89">
        <v>4</v>
      </c>
      <c r="F24" s="51">
        <v>15</v>
      </c>
      <c r="G24" s="52">
        <v>0</v>
      </c>
      <c r="H24" s="53">
        <v>0</v>
      </c>
      <c r="I24" s="57">
        <f t="shared" si="0"/>
        <v>0</v>
      </c>
      <c r="J24" s="52">
        <v>0</v>
      </c>
      <c r="K24" s="53">
        <v>0</v>
      </c>
      <c r="L24" s="57">
        <f t="shared" si="1"/>
        <v>0</v>
      </c>
      <c r="M24" s="34"/>
      <c r="N24" s="51"/>
      <c r="O24" s="52"/>
      <c r="P24" s="53"/>
      <c r="Q24" s="57">
        <f t="shared" si="2"/>
        <v>0</v>
      </c>
      <c r="R24" s="55"/>
      <c r="S24" s="53"/>
      <c r="T24" s="57">
        <f t="shared" si="3"/>
        <v>0</v>
      </c>
      <c r="U24" s="44"/>
      <c r="V24" s="45"/>
      <c r="W24" s="95"/>
      <c r="X24" s="84"/>
      <c r="Y24" s="85"/>
      <c r="Z24" s="116"/>
      <c r="AA24" s="84"/>
      <c r="AB24" s="85"/>
      <c r="AC24" s="119"/>
    </row>
    <row r="25" spans="1:29" s="4" customFormat="1" ht="27" customHeight="1" x14ac:dyDescent="0.15">
      <c r="A25" s="19"/>
      <c r="B25" s="35" t="s">
        <v>21</v>
      </c>
      <c r="C25" s="35">
        <v>21</v>
      </c>
      <c r="D25" s="38" t="s">
        <v>53</v>
      </c>
      <c r="E25" s="89">
        <v>4</v>
      </c>
      <c r="F25" s="51">
        <v>20</v>
      </c>
      <c r="G25" s="52">
        <v>0</v>
      </c>
      <c r="H25" s="53">
        <v>0</v>
      </c>
      <c r="I25" s="57">
        <f t="shared" si="0"/>
        <v>0</v>
      </c>
      <c r="J25" s="52">
        <v>0</v>
      </c>
      <c r="K25" s="53">
        <v>0</v>
      </c>
      <c r="L25" s="57">
        <f t="shared" si="1"/>
        <v>0</v>
      </c>
      <c r="M25" s="34"/>
      <c r="N25" s="51"/>
      <c r="O25" s="52"/>
      <c r="P25" s="53"/>
      <c r="Q25" s="57">
        <f t="shared" si="2"/>
        <v>0</v>
      </c>
      <c r="R25" s="55"/>
      <c r="S25" s="53"/>
      <c r="T25" s="57">
        <f t="shared" si="3"/>
        <v>0</v>
      </c>
      <c r="U25" s="44"/>
      <c r="V25" s="45"/>
      <c r="W25" s="95"/>
      <c r="X25" s="84"/>
      <c r="Y25" s="85"/>
      <c r="Z25" s="116"/>
      <c r="AA25" s="84"/>
      <c r="AB25" s="85"/>
      <c r="AC25" s="119"/>
    </row>
    <row r="26" spans="1:29" s="4" customFormat="1" ht="27" customHeight="1" x14ac:dyDescent="0.15">
      <c r="A26" s="19"/>
      <c r="B26" s="35" t="s">
        <v>21</v>
      </c>
      <c r="C26" s="35">
        <v>22</v>
      </c>
      <c r="D26" s="38" t="s">
        <v>54</v>
      </c>
      <c r="E26" s="89">
        <v>4</v>
      </c>
      <c r="F26" s="51">
        <v>10</v>
      </c>
      <c r="G26" s="52">
        <v>0</v>
      </c>
      <c r="H26" s="53">
        <v>0</v>
      </c>
      <c r="I26" s="57">
        <f t="shared" si="0"/>
        <v>0</v>
      </c>
      <c r="J26" s="52">
        <v>0</v>
      </c>
      <c r="K26" s="53">
        <v>0</v>
      </c>
      <c r="L26" s="57">
        <f t="shared" si="1"/>
        <v>0</v>
      </c>
      <c r="M26" s="34"/>
      <c r="N26" s="51"/>
      <c r="O26" s="52"/>
      <c r="P26" s="53"/>
      <c r="Q26" s="57">
        <f t="shared" si="2"/>
        <v>0</v>
      </c>
      <c r="R26" s="55"/>
      <c r="S26" s="53"/>
      <c r="T26" s="57">
        <f t="shared" si="3"/>
        <v>0</v>
      </c>
      <c r="U26" s="44"/>
      <c r="V26" s="45"/>
      <c r="W26" s="95"/>
      <c r="X26" s="84"/>
      <c r="Y26" s="85"/>
      <c r="Z26" s="116"/>
      <c r="AA26" s="84"/>
      <c r="AB26" s="85"/>
      <c r="AC26" s="119"/>
    </row>
    <row r="27" spans="1:29" s="4" customFormat="1" ht="27" customHeight="1" x14ac:dyDescent="0.15">
      <c r="A27" s="19"/>
      <c r="B27" s="35" t="s">
        <v>21</v>
      </c>
      <c r="C27" s="35">
        <v>23</v>
      </c>
      <c r="D27" s="39" t="s">
        <v>55</v>
      </c>
      <c r="E27" s="89">
        <v>2</v>
      </c>
      <c r="F27" s="51">
        <v>10</v>
      </c>
      <c r="G27" s="52">
        <v>0</v>
      </c>
      <c r="H27" s="53">
        <v>0</v>
      </c>
      <c r="I27" s="57">
        <f t="shared" si="0"/>
        <v>0</v>
      </c>
      <c r="J27" s="52">
        <v>0</v>
      </c>
      <c r="K27" s="53">
        <v>0</v>
      </c>
      <c r="L27" s="57">
        <f t="shared" si="1"/>
        <v>0</v>
      </c>
      <c r="M27" s="34"/>
      <c r="N27" s="51"/>
      <c r="O27" s="52"/>
      <c r="P27" s="53"/>
      <c r="Q27" s="57">
        <f t="shared" si="2"/>
        <v>0</v>
      </c>
      <c r="R27" s="55"/>
      <c r="S27" s="53"/>
      <c r="T27" s="57">
        <f t="shared" si="3"/>
        <v>0</v>
      </c>
      <c r="U27" s="44"/>
      <c r="V27" s="45"/>
      <c r="W27" s="95"/>
      <c r="X27" s="84"/>
      <c r="Y27" s="85"/>
      <c r="Z27" s="116"/>
      <c r="AA27" s="84"/>
      <c r="AB27" s="85"/>
      <c r="AC27" s="119"/>
    </row>
    <row r="28" spans="1:29" s="4" customFormat="1" ht="27" customHeight="1" x14ac:dyDescent="0.15">
      <c r="A28" s="19"/>
      <c r="B28" s="35" t="s">
        <v>21</v>
      </c>
      <c r="C28" s="35">
        <v>24</v>
      </c>
      <c r="D28" s="37" t="s">
        <v>56</v>
      </c>
      <c r="E28" s="89">
        <v>2</v>
      </c>
      <c r="F28" s="51">
        <v>19</v>
      </c>
      <c r="G28" s="52">
        <v>24</v>
      </c>
      <c r="H28" s="53">
        <v>108000</v>
      </c>
      <c r="I28" s="57">
        <f t="shared" si="0"/>
        <v>4500</v>
      </c>
      <c r="J28" s="55">
        <v>2860</v>
      </c>
      <c r="K28" s="53">
        <v>108000</v>
      </c>
      <c r="L28" s="57">
        <f t="shared" si="1"/>
        <v>37.76223776223776</v>
      </c>
      <c r="M28" s="34"/>
      <c r="N28" s="51">
        <v>19</v>
      </c>
      <c r="O28" s="52">
        <v>24</v>
      </c>
      <c r="P28" s="53">
        <v>108000</v>
      </c>
      <c r="Q28" s="57">
        <f t="shared" si="2"/>
        <v>4500</v>
      </c>
      <c r="R28" s="55">
        <v>2606</v>
      </c>
      <c r="S28" s="53">
        <v>108000</v>
      </c>
      <c r="T28" s="57">
        <f t="shared" si="3"/>
        <v>41.442824251726783</v>
      </c>
      <c r="U28" s="44"/>
      <c r="V28" s="45"/>
      <c r="W28" s="95"/>
      <c r="X28" s="84"/>
      <c r="Y28" s="85"/>
      <c r="Z28" s="116"/>
      <c r="AA28" s="84"/>
      <c r="AB28" s="85"/>
      <c r="AC28" s="119"/>
    </row>
    <row r="29" spans="1:29" s="4" customFormat="1" ht="27" customHeight="1" x14ac:dyDescent="0.15">
      <c r="A29" s="19"/>
      <c r="B29" s="35" t="s">
        <v>21</v>
      </c>
      <c r="C29" s="35">
        <v>26</v>
      </c>
      <c r="D29" s="38" t="s">
        <v>57</v>
      </c>
      <c r="E29" s="89">
        <v>2</v>
      </c>
      <c r="F29" s="51">
        <v>14</v>
      </c>
      <c r="G29" s="52">
        <v>0</v>
      </c>
      <c r="H29" s="53">
        <v>0</v>
      </c>
      <c r="I29" s="57">
        <f t="shared" si="0"/>
        <v>0</v>
      </c>
      <c r="J29" s="55">
        <v>0</v>
      </c>
      <c r="K29" s="53">
        <v>0</v>
      </c>
      <c r="L29" s="57">
        <f t="shared" si="1"/>
        <v>0</v>
      </c>
      <c r="M29" s="34"/>
      <c r="N29" s="51"/>
      <c r="O29" s="52"/>
      <c r="P29" s="53"/>
      <c r="Q29" s="57">
        <f t="shared" si="2"/>
        <v>0</v>
      </c>
      <c r="R29" s="55"/>
      <c r="S29" s="53"/>
      <c r="T29" s="57">
        <f t="shared" si="3"/>
        <v>0</v>
      </c>
      <c r="U29" s="48"/>
      <c r="V29" s="45"/>
      <c r="W29" s="95"/>
      <c r="X29" s="84"/>
      <c r="Y29" s="85"/>
      <c r="Z29" s="116"/>
      <c r="AA29" s="84"/>
      <c r="AB29" s="85"/>
      <c r="AC29" s="119"/>
    </row>
    <row r="30" spans="1:29" s="4" customFormat="1" ht="27" customHeight="1" x14ac:dyDescent="0.15">
      <c r="A30" s="19"/>
      <c r="B30" s="35" t="s">
        <v>21</v>
      </c>
      <c r="C30" s="35">
        <v>27</v>
      </c>
      <c r="D30" s="38" t="s">
        <v>58</v>
      </c>
      <c r="E30" s="89">
        <v>4</v>
      </c>
      <c r="F30" s="51">
        <v>20</v>
      </c>
      <c r="G30" s="52">
        <v>0</v>
      </c>
      <c r="H30" s="53">
        <v>0</v>
      </c>
      <c r="I30" s="57">
        <f t="shared" si="0"/>
        <v>0</v>
      </c>
      <c r="J30" s="55">
        <v>0</v>
      </c>
      <c r="K30" s="53">
        <v>0</v>
      </c>
      <c r="L30" s="57">
        <f t="shared" si="1"/>
        <v>0</v>
      </c>
      <c r="M30" s="34"/>
      <c r="N30" s="51"/>
      <c r="O30" s="52"/>
      <c r="P30" s="53"/>
      <c r="Q30" s="57">
        <f t="shared" si="2"/>
        <v>0</v>
      </c>
      <c r="R30" s="55"/>
      <c r="S30" s="53"/>
      <c r="T30" s="57">
        <f t="shared" si="3"/>
        <v>0</v>
      </c>
      <c r="U30" s="48"/>
      <c r="V30" s="45"/>
      <c r="W30" s="95"/>
      <c r="X30" s="84"/>
      <c r="Y30" s="85"/>
      <c r="Z30" s="116"/>
      <c r="AA30" s="84"/>
      <c r="AB30" s="85"/>
      <c r="AC30" s="119"/>
    </row>
    <row r="31" spans="1:29" s="4" customFormat="1" ht="27" customHeight="1" x14ac:dyDescent="0.15">
      <c r="A31" s="19"/>
      <c r="B31" s="35" t="s">
        <v>21</v>
      </c>
      <c r="C31" s="35">
        <v>28</v>
      </c>
      <c r="D31" s="38" t="s">
        <v>59</v>
      </c>
      <c r="E31" s="89">
        <v>2</v>
      </c>
      <c r="F31" s="51">
        <v>20</v>
      </c>
      <c r="G31" s="52">
        <v>0</v>
      </c>
      <c r="H31" s="53">
        <v>0</v>
      </c>
      <c r="I31" s="57">
        <f t="shared" si="0"/>
        <v>0</v>
      </c>
      <c r="J31" s="55">
        <v>0</v>
      </c>
      <c r="K31" s="53">
        <v>0</v>
      </c>
      <c r="L31" s="57">
        <f t="shared" si="1"/>
        <v>0</v>
      </c>
      <c r="M31" s="34"/>
      <c r="N31" s="51"/>
      <c r="O31" s="52"/>
      <c r="P31" s="53"/>
      <c r="Q31" s="57">
        <f t="shared" si="2"/>
        <v>0</v>
      </c>
      <c r="R31" s="55"/>
      <c r="S31" s="53"/>
      <c r="T31" s="57">
        <f t="shared" si="3"/>
        <v>0</v>
      </c>
      <c r="U31" s="48"/>
      <c r="V31" s="45"/>
      <c r="W31" s="95"/>
      <c r="X31" s="84"/>
      <c r="Y31" s="85"/>
      <c r="Z31" s="116"/>
      <c r="AA31" s="84"/>
      <c r="AB31" s="85"/>
      <c r="AC31" s="119"/>
    </row>
    <row r="32" spans="1:29" s="4" customFormat="1" ht="27" customHeight="1" x14ac:dyDescent="0.15">
      <c r="A32" s="19"/>
      <c r="B32" s="35" t="s">
        <v>21</v>
      </c>
      <c r="C32" s="35">
        <v>29</v>
      </c>
      <c r="D32" s="38" t="s">
        <v>60</v>
      </c>
      <c r="E32" s="89">
        <v>4</v>
      </c>
      <c r="F32" s="51">
        <v>20</v>
      </c>
      <c r="G32" s="52">
        <v>0</v>
      </c>
      <c r="H32" s="53">
        <v>0</v>
      </c>
      <c r="I32" s="57">
        <f t="shared" si="0"/>
        <v>0</v>
      </c>
      <c r="J32" s="55">
        <v>0</v>
      </c>
      <c r="K32" s="53">
        <v>0</v>
      </c>
      <c r="L32" s="57">
        <f t="shared" si="1"/>
        <v>0</v>
      </c>
      <c r="M32" s="34"/>
      <c r="N32" s="51"/>
      <c r="O32" s="52"/>
      <c r="P32" s="53"/>
      <c r="Q32" s="57">
        <f t="shared" si="2"/>
        <v>0</v>
      </c>
      <c r="R32" s="55"/>
      <c r="S32" s="53"/>
      <c r="T32" s="57">
        <f t="shared" si="3"/>
        <v>0</v>
      </c>
      <c r="U32" s="48"/>
      <c r="V32" s="45"/>
      <c r="W32" s="95"/>
      <c r="X32" s="84"/>
      <c r="Y32" s="85"/>
      <c r="Z32" s="116"/>
      <c r="AA32" s="84"/>
      <c r="AB32" s="85"/>
      <c r="AC32" s="119"/>
    </row>
    <row r="33" spans="1:29" s="4" customFormat="1" ht="27" customHeight="1" x14ac:dyDescent="0.15">
      <c r="A33" s="19"/>
      <c r="B33" s="35" t="s">
        <v>21</v>
      </c>
      <c r="C33" s="35">
        <v>30</v>
      </c>
      <c r="D33" s="38" t="s">
        <v>61</v>
      </c>
      <c r="E33" s="89">
        <v>4</v>
      </c>
      <c r="F33" s="51">
        <v>20</v>
      </c>
      <c r="G33" s="52">
        <v>0</v>
      </c>
      <c r="H33" s="53">
        <v>0</v>
      </c>
      <c r="I33" s="57">
        <f t="shared" si="0"/>
        <v>0</v>
      </c>
      <c r="J33" s="55">
        <v>0</v>
      </c>
      <c r="K33" s="53">
        <v>0</v>
      </c>
      <c r="L33" s="57">
        <f t="shared" si="1"/>
        <v>0</v>
      </c>
      <c r="M33" s="34"/>
      <c r="N33" s="51"/>
      <c r="O33" s="52"/>
      <c r="P33" s="53"/>
      <c r="Q33" s="57">
        <f t="shared" si="2"/>
        <v>0</v>
      </c>
      <c r="R33" s="55"/>
      <c r="S33" s="53"/>
      <c r="T33" s="57">
        <f t="shared" si="3"/>
        <v>0</v>
      </c>
      <c r="U33" s="48"/>
      <c r="V33" s="45"/>
      <c r="W33" s="95"/>
      <c r="X33" s="84"/>
      <c r="Y33" s="85"/>
      <c r="Z33" s="116"/>
      <c r="AA33" s="84"/>
      <c r="AB33" s="85"/>
      <c r="AC33" s="119"/>
    </row>
    <row r="34" spans="1:29" s="4" customFormat="1" ht="27" customHeight="1" x14ac:dyDescent="0.15">
      <c r="A34" s="19"/>
      <c r="B34" s="35" t="s">
        <v>21</v>
      </c>
      <c r="C34" s="35">
        <v>31</v>
      </c>
      <c r="D34" s="38" t="s">
        <v>62</v>
      </c>
      <c r="E34" s="89">
        <v>4</v>
      </c>
      <c r="F34" s="51">
        <v>20</v>
      </c>
      <c r="G34" s="52">
        <v>0</v>
      </c>
      <c r="H34" s="53">
        <v>0</v>
      </c>
      <c r="I34" s="57">
        <f t="shared" si="0"/>
        <v>0</v>
      </c>
      <c r="J34" s="55">
        <v>0</v>
      </c>
      <c r="K34" s="53">
        <v>0</v>
      </c>
      <c r="L34" s="57">
        <f t="shared" si="1"/>
        <v>0</v>
      </c>
      <c r="M34" s="34"/>
      <c r="N34" s="51"/>
      <c r="O34" s="52"/>
      <c r="P34" s="53"/>
      <c r="Q34" s="57">
        <f t="shared" si="2"/>
        <v>0</v>
      </c>
      <c r="R34" s="55"/>
      <c r="S34" s="53"/>
      <c r="T34" s="57">
        <f t="shared" si="3"/>
        <v>0</v>
      </c>
      <c r="U34" s="48"/>
      <c r="V34" s="45"/>
      <c r="W34" s="95"/>
      <c r="X34" s="84"/>
      <c r="Y34" s="85"/>
      <c r="Z34" s="116"/>
      <c r="AA34" s="84"/>
      <c r="AB34" s="85"/>
      <c r="AC34" s="119"/>
    </row>
    <row r="35" spans="1:29" s="4" customFormat="1" ht="27" customHeight="1" x14ac:dyDescent="0.15">
      <c r="A35" s="19"/>
      <c r="B35" s="35" t="s">
        <v>21</v>
      </c>
      <c r="C35" s="35">
        <v>32</v>
      </c>
      <c r="D35" s="38" t="s">
        <v>63</v>
      </c>
      <c r="E35" s="89">
        <v>4</v>
      </c>
      <c r="F35" s="51">
        <v>20</v>
      </c>
      <c r="G35" s="52">
        <v>0</v>
      </c>
      <c r="H35" s="53">
        <v>0</v>
      </c>
      <c r="I35" s="57">
        <f t="shared" si="0"/>
        <v>0</v>
      </c>
      <c r="J35" s="55">
        <v>0</v>
      </c>
      <c r="K35" s="53">
        <v>0</v>
      </c>
      <c r="L35" s="57">
        <f t="shared" si="1"/>
        <v>0</v>
      </c>
      <c r="M35" s="34"/>
      <c r="N35" s="51"/>
      <c r="O35" s="52"/>
      <c r="P35" s="53"/>
      <c r="Q35" s="57">
        <f t="shared" si="2"/>
        <v>0</v>
      </c>
      <c r="R35" s="55"/>
      <c r="S35" s="53"/>
      <c r="T35" s="57">
        <f t="shared" si="3"/>
        <v>0</v>
      </c>
      <c r="U35" s="48"/>
      <c r="V35" s="45"/>
      <c r="W35" s="95"/>
      <c r="X35" s="84"/>
      <c r="Y35" s="85"/>
      <c r="Z35" s="116"/>
      <c r="AA35" s="84"/>
      <c r="AB35" s="85"/>
      <c r="AC35" s="119"/>
    </row>
    <row r="36" spans="1:29" s="4" customFormat="1" ht="27" customHeight="1" x14ac:dyDescent="0.15">
      <c r="A36" s="19"/>
      <c r="B36" s="35" t="s">
        <v>21</v>
      </c>
      <c r="C36" s="35">
        <v>33</v>
      </c>
      <c r="D36" s="38" t="s">
        <v>64</v>
      </c>
      <c r="E36" s="89">
        <v>2</v>
      </c>
      <c r="F36" s="51">
        <v>15</v>
      </c>
      <c r="G36" s="52">
        <v>60</v>
      </c>
      <c r="H36" s="53">
        <v>695120</v>
      </c>
      <c r="I36" s="57">
        <f t="shared" si="0"/>
        <v>11585.333333333334</v>
      </c>
      <c r="J36" s="55">
        <v>7423</v>
      </c>
      <c r="K36" s="53">
        <v>695120</v>
      </c>
      <c r="L36" s="57">
        <f t="shared" si="1"/>
        <v>93.644079213256092</v>
      </c>
      <c r="M36" s="34"/>
      <c r="N36" s="51">
        <v>15</v>
      </c>
      <c r="O36" s="52">
        <v>60</v>
      </c>
      <c r="P36" s="53">
        <v>761700</v>
      </c>
      <c r="Q36" s="57">
        <f t="shared" si="2"/>
        <v>12695</v>
      </c>
      <c r="R36" s="55">
        <v>6780</v>
      </c>
      <c r="S36" s="53">
        <v>761700</v>
      </c>
      <c r="T36" s="57">
        <f t="shared" si="3"/>
        <v>112.34513274336283</v>
      </c>
      <c r="U36" s="48"/>
      <c r="V36" s="45"/>
      <c r="W36" s="95"/>
      <c r="X36" s="84"/>
      <c r="Y36" s="85"/>
      <c r="Z36" s="116"/>
      <c r="AA36" s="84"/>
      <c r="AB36" s="85"/>
      <c r="AC36" s="119"/>
    </row>
    <row r="37" spans="1:29" s="4" customFormat="1" ht="27" customHeight="1" x14ac:dyDescent="0.15">
      <c r="A37" s="19"/>
      <c r="B37" s="35" t="s">
        <v>21</v>
      </c>
      <c r="C37" s="35">
        <v>34</v>
      </c>
      <c r="D37" s="38" t="s">
        <v>65</v>
      </c>
      <c r="E37" s="89">
        <v>4</v>
      </c>
      <c r="F37" s="51">
        <v>20</v>
      </c>
      <c r="G37" s="52">
        <v>0</v>
      </c>
      <c r="H37" s="53">
        <v>0</v>
      </c>
      <c r="I37" s="57">
        <f t="shared" si="0"/>
        <v>0</v>
      </c>
      <c r="J37" s="55">
        <v>0</v>
      </c>
      <c r="K37" s="53">
        <v>0</v>
      </c>
      <c r="L37" s="57">
        <f t="shared" si="1"/>
        <v>0</v>
      </c>
      <c r="M37" s="34"/>
      <c r="N37" s="51"/>
      <c r="O37" s="52"/>
      <c r="P37" s="53"/>
      <c r="Q37" s="57">
        <f t="shared" si="2"/>
        <v>0</v>
      </c>
      <c r="R37" s="55"/>
      <c r="S37" s="53"/>
      <c r="T37" s="57">
        <f t="shared" si="3"/>
        <v>0</v>
      </c>
      <c r="U37" s="44"/>
      <c r="V37" s="45"/>
      <c r="W37" s="95"/>
      <c r="X37" s="84"/>
      <c r="Y37" s="85"/>
      <c r="Z37" s="116"/>
      <c r="AA37" s="84"/>
      <c r="AB37" s="85"/>
      <c r="AC37" s="119"/>
    </row>
    <row r="38" spans="1:29" s="4" customFormat="1" ht="27" customHeight="1" x14ac:dyDescent="0.15">
      <c r="A38" s="19"/>
      <c r="B38" s="35" t="s">
        <v>21</v>
      </c>
      <c r="C38" s="35">
        <v>35</v>
      </c>
      <c r="D38" s="38" t="s">
        <v>66</v>
      </c>
      <c r="E38" s="89">
        <v>4</v>
      </c>
      <c r="F38" s="51">
        <v>20</v>
      </c>
      <c r="G38" s="52">
        <v>0</v>
      </c>
      <c r="H38" s="53">
        <v>0</v>
      </c>
      <c r="I38" s="57">
        <f t="shared" si="0"/>
        <v>0</v>
      </c>
      <c r="J38" s="55">
        <v>0</v>
      </c>
      <c r="K38" s="53">
        <v>0</v>
      </c>
      <c r="L38" s="57">
        <f t="shared" si="1"/>
        <v>0</v>
      </c>
      <c r="M38" s="34"/>
      <c r="N38" s="51"/>
      <c r="O38" s="52"/>
      <c r="P38" s="53"/>
      <c r="Q38" s="57">
        <f t="shared" si="2"/>
        <v>0</v>
      </c>
      <c r="R38" s="55"/>
      <c r="S38" s="53"/>
      <c r="T38" s="57">
        <f t="shared" si="3"/>
        <v>0</v>
      </c>
      <c r="U38" s="44"/>
      <c r="V38" s="45"/>
      <c r="W38" s="95"/>
      <c r="X38" s="84"/>
      <c r="Y38" s="85"/>
      <c r="Z38" s="116"/>
      <c r="AA38" s="84"/>
      <c r="AB38" s="85"/>
      <c r="AC38" s="119"/>
    </row>
    <row r="39" spans="1:29" s="4" customFormat="1" ht="27" customHeight="1" x14ac:dyDescent="0.15">
      <c r="A39" s="19"/>
      <c r="B39" s="35" t="s">
        <v>21</v>
      </c>
      <c r="C39" s="35">
        <v>36</v>
      </c>
      <c r="D39" s="38" t="s">
        <v>67</v>
      </c>
      <c r="E39" s="89">
        <v>4</v>
      </c>
      <c r="F39" s="51">
        <v>20</v>
      </c>
      <c r="G39" s="52">
        <v>3</v>
      </c>
      <c r="H39" s="53">
        <v>73407</v>
      </c>
      <c r="I39" s="57">
        <f t="shared" si="0"/>
        <v>24469</v>
      </c>
      <c r="J39" s="55">
        <v>105.5</v>
      </c>
      <c r="K39" s="53">
        <v>73407</v>
      </c>
      <c r="L39" s="57">
        <f t="shared" si="1"/>
        <v>695.80094786729853</v>
      </c>
      <c r="M39" s="34"/>
      <c r="N39" s="51"/>
      <c r="O39" s="52"/>
      <c r="P39" s="53"/>
      <c r="Q39" s="57">
        <f t="shared" si="2"/>
        <v>0</v>
      </c>
      <c r="R39" s="55"/>
      <c r="S39" s="56"/>
      <c r="T39" s="57">
        <f t="shared" si="3"/>
        <v>0</v>
      </c>
      <c r="U39" s="44"/>
      <c r="V39" s="45"/>
      <c r="W39" s="95"/>
      <c r="X39" s="84"/>
      <c r="Y39" s="85"/>
      <c r="Z39" s="116"/>
      <c r="AA39" s="84"/>
      <c r="AB39" s="85"/>
      <c r="AC39" s="119"/>
    </row>
    <row r="40" spans="1:29" s="4" customFormat="1" ht="27" customHeight="1" x14ac:dyDescent="0.15">
      <c r="A40" s="19"/>
      <c r="B40" s="35" t="s">
        <v>21</v>
      </c>
      <c r="C40" s="35">
        <v>37</v>
      </c>
      <c r="D40" s="38" t="s">
        <v>68</v>
      </c>
      <c r="E40" s="89">
        <v>5</v>
      </c>
      <c r="F40" s="51">
        <v>20</v>
      </c>
      <c r="G40" s="52">
        <v>0</v>
      </c>
      <c r="H40" s="53">
        <v>0</v>
      </c>
      <c r="I40" s="57">
        <f t="shared" si="0"/>
        <v>0</v>
      </c>
      <c r="J40" s="55">
        <v>0</v>
      </c>
      <c r="K40" s="53">
        <v>0</v>
      </c>
      <c r="L40" s="57">
        <f t="shared" si="1"/>
        <v>0</v>
      </c>
      <c r="M40" s="34"/>
      <c r="N40" s="51">
        <v>20</v>
      </c>
      <c r="O40" s="52">
        <v>30</v>
      </c>
      <c r="P40" s="53">
        <v>271500</v>
      </c>
      <c r="Q40" s="57">
        <f t="shared" si="2"/>
        <v>9050</v>
      </c>
      <c r="R40" s="55">
        <v>1086</v>
      </c>
      <c r="S40" s="53">
        <v>271500</v>
      </c>
      <c r="T40" s="57">
        <f t="shared" si="3"/>
        <v>250</v>
      </c>
      <c r="U40" s="44"/>
      <c r="V40" s="45"/>
      <c r="W40" s="47"/>
      <c r="X40" s="84"/>
      <c r="Y40" s="85"/>
      <c r="Z40" s="116"/>
      <c r="AA40" s="84"/>
      <c r="AB40" s="85"/>
      <c r="AC40" s="119"/>
    </row>
    <row r="41" spans="1:29" s="4" customFormat="1" ht="27" customHeight="1" x14ac:dyDescent="0.15">
      <c r="A41" s="19"/>
      <c r="B41" s="35" t="s">
        <v>21</v>
      </c>
      <c r="C41" s="35">
        <v>38</v>
      </c>
      <c r="D41" s="38" t="s">
        <v>69</v>
      </c>
      <c r="E41" s="89">
        <v>2</v>
      </c>
      <c r="F41" s="51">
        <v>15</v>
      </c>
      <c r="G41" s="52">
        <v>0</v>
      </c>
      <c r="H41" s="53">
        <v>0</v>
      </c>
      <c r="I41" s="57">
        <f t="shared" si="0"/>
        <v>0</v>
      </c>
      <c r="J41" s="55">
        <v>0</v>
      </c>
      <c r="K41" s="53">
        <v>0</v>
      </c>
      <c r="L41" s="57">
        <f t="shared" si="1"/>
        <v>0</v>
      </c>
      <c r="M41" s="34"/>
      <c r="N41" s="51"/>
      <c r="O41" s="52"/>
      <c r="P41" s="53"/>
      <c r="Q41" s="57">
        <f t="shared" si="2"/>
        <v>0</v>
      </c>
      <c r="R41" s="55"/>
      <c r="S41" s="53"/>
      <c r="T41" s="57">
        <f t="shared" si="3"/>
        <v>0</v>
      </c>
      <c r="U41" s="48"/>
      <c r="V41" s="45"/>
      <c r="W41" s="95"/>
      <c r="X41" s="84"/>
      <c r="Y41" s="85"/>
      <c r="Z41" s="116"/>
      <c r="AA41" s="84"/>
      <c r="AB41" s="85"/>
      <c r="AC41" s="119"/>
    </row>
    <row r="42" spans="1:29" s="4" customFormat="1" ht="27" customHeight="1" x14ac:dyDescent="0.15">
      <c r="A42" s="19"/>
      <c r="B42" s="35" t="s">
        <v>21</v>
      </c>
      <c r="C42" s="35">
        <v>39</v>
      </c>
      <c r="D42" s="38" t="s">
        <v>70</v>
      </c>
      <c r="E42" s="89">
        <v>5</v>
      </c>
      <c r="F42" s="51">
        <v>20</v>
      </c>
      <c r="G42" s="52">
        <v>0</v>
      </c>
      <c r="H42" s="53">
        <v>0</v>
      </c>
      <c r="I42" s="57">
        <f t="shared" si="0"/>
        <v>0</v>
      </c>
      <c r="J42" s="55">
        <v>0</v>
      </c>
      <c r="K42" s="53">
        <v>0</v>
      </c>
      <c r="L42" s="57">
        <f t="shared" si="1"/>
        <v>0</v>
      </c>
      <c r="M42" s="34"/>
      <c r="N42" s="51"/>
      <c r="O42" s="52"/>
      <c r="P42" s="53"/>
      <c r="Q42" s="57">
        <f t="shared" si="2"/>
        <v>0</v>
      </c>
      <c r="R42" s="55"/>
      <c r="S42" s="53"/>
      <c r="T42" s="57">
        <f t="shared" si="3"/>
        <v>0</v>
      </c>
      <c r="U42" s="48"/>
      <c r="V42" s="45"/>
      <c r="W42" s="47"/>
      <c r="X42" s="84"/>
      <c r="Y42" s="85"/>
      <c r="Z42" s="116"/>
      <c r="AA42" s="84"/>
      <c r="AB42" s="85"/>
      <c r="AC42" s="119"/>
    </row>
    <row r="43" spans="1:29" s="4" customFormat="1" ht="27" customHeight="1" x14ac:dyDescent="0.15">
      <c r="A43" s="19"/>
      <c r="B43" s="35" t="s">
        <v>21</v>
      </c>
      <c r="C43" s="35">
        <v>40</v>
      </c>
      <c r="D43" s="38" t="s">
        <v>287</v>
      </c>
      <c r="E43" s="89">
        <v>5</v>
      </c>
      <c r="F43" s="51"/>
      <c r="G43" s="52"/>
      <c r="H43" s="53"/>
      <c r="I43" s="57"/>
      <c r="J43" s="55"/>
      <c r="K43" s="53"/>
      <c r="L43" s="57"/>
      <c r="M43" s="34"/>
      <c r="N43" s="51"/>
      <c r="O43" s="52"/>
      <c r="P43" s="53"/>
      <c r="Q43" s="57">
        <f t="shared" ref="Q43" si="6">IF(AND(O43&gt;0,P43&gt;0),P43/O43,0)</f>
        <v>0</v>
      </c>
      <c r="R43" s="55"/>
      <c r="S43" s="53"/>
      <c r="T43" s="57">
        <f t="shared" ref="T43" si="7">IF(AND(R43&gt;0,S43&gt;0),S43/R43,0)</f>
        <v>0</v>
      </c>
      <c r="U43" s="79" t="s">
        <v>280</v>
      </c>
      <c r="V43" s="45"/>
      <c r="W43" s="47"/>
      <c r="X43" s="84"/>
      <c r="Y43" s="85"/>
      <c r="Z43" s="116"/>
      <c r="AA43" s="84"/>
      <c r="AB43" s="85"/>
      <c r="AC43" s="119"/>
    </row>
    <row r="44" spans="1:29" s="4" customFormat="1" ht="27" customHeight="1" x14ac:dyDescent="0.15">
      <c r="A44" s="19"/>
      <c r="B44" s="35" t="s">
        <v>21</v>
      </c>
      <c r="C44" s="35">
        <v>40</v>
      </c>
      <c r="D44" s="38" t="s">
        <v>300</v>
      </c>
      <c r="E44" s="89">
        <v>4</v>
      </c>
      <c r="F44" s="51"/>
      <c r="G44" s="52"/>
      <c r="H44" s="53"/>
      <c r="I44" s="57"/>
      <c r="J44" s="55"/>
      <c r="K44" s="53"/>
      <c r="L44" s="57"/>
      <c r="M44" s="34"/>
      <c r="N44" s="51"/>
      <c r="O44" s="52"/>
      <c r="P44" s="53"/>
      <c r="Q44" s="57"/>
      <c r="R44" s="55"/>
      <c r="S44" s="53"/>
      <c r="T44" s="57"/>
      <c r="U44" s="79"/>
      <c r="V44" s="45"/>
      <c r="W44" s="47"/>
      <c r="X44" s="84"/>
      <c r="Y44" s="85"/>
      <c r="Z44" s="116"/>
      <c r="AA44" s="84"/>
      <c r="AB44" s="85"/>
      <c r="AC44" s="119"/>
    </row>
    <row r="45" spans="1:29" s="4" customFormat="1" ht="27" customHeight="1" x14ac:dyDescent="0.15">
      <c r="A45" s="19"/>
      <c r="B45" s="35" t="s">
        <v>21</v>
      </c>
      <c r="C45" s="35">
        <v>41</v>
      </c>
      <c r="D45" s="37" t="s">
        <v>71</v>
      </c>
      <c r="E45" s="89">
        <v>2</v>
      </c>
      <c r="F45" s="51">
        <v>34</v>
      </c>
      <c r="G45" s="52">
        <v>4</v>
      </c>
      <c r="H45" s="53">
        <v>63593</v>
      </c>
      <c r="I45" s="57">
        <f t="shared" si="0"/>
        <v>15898.25</v>
      </c>
      <c r="J45" s="55">
        <v>92</v>
      </c>
      <c r="K45" s="53">
        <v>63593</v>
      </c>
      <c r="L45" s="57">
        <f t="shared" si="1"/>
        <v>691.22826086956525</v>
      </c>
      <c r="M45" s="34"/>
      <c r="N45" s="51"/>
      <c r="O45" s="52"/>
      <c r="P45" s="53"/>
      <c r="Q45" s="57">
        <f t="shared" si="2"/>
        <v>0</v>
      </c>
      <c r="R45" s="55"/>
      <c r="S45" s="53"/>
      <c r="T45" s="57">
        <f t="shared" si="3"/>
        <v>0</v>
      </c>
      <c r="U45" s="48"/>
      <c r="V45" s="45"/>
      <c r="W45" s="47"/>
      <c r="X45" s="84"/>
      <c r="Y45" s="85"/>
      <c r="Z45" s="116"/>
      <c r="AA45" s="84"/>
      <c r="AB45" s="85"/>
      <c r="AC45" s="119"/>
    </row>
    <row r="46" spans="1:29" s="4" customFormat="1" ht="27" customHeight="1" x14ac:dyDescent="0.15">
      <c r="A46" s="19"/>
      <c r="B46" s="35" t="s">
        <v>21</v>
      </c>
      <c r="C46" s="35">
        <v>42</v>
      </c>
      <c r="D46" s="36" t="s">
        <v>72</v>
      </c>
      <c r="E46" s="89">
        <v>5</v>
      </c>
      <c r="F46" s="51">
        <v>14</v>
      </c>
      <c r="G46" s="52">
        <v>0</v>
      </c>
      <c r="H46" s="53">
        <v>0</v>
      </c>
      <c r="I46" s="57">
        <f t="shared" si="0"/>
        <v>0</v>
      </c>
      <c r="J46" s="55">
        <v>0</v>
      </c>
      <c r="K46" s="53">
        <v>0</v>
      </c>
      <c r="L46" s="57">
        <f t="shared" si="1"/>
        <v>0</v>
      </c>
      <c r="M46" s="34"/>
      <c r="N46" s="51"/>
      <c r="O46" s="52"/>
      <c r="P46" s="53"/>
      <c r="Q46" s="57">
        <f t="shared" si="2"/>
        <v>0</v>
      </c>
      <c r="R46" s="55"/>
      <c r="S46" s="53"/>
      <c r="T46" s="57">
        <f t="shared" si="3"/>
        <v>0</v>
      </c>
      <c r="U46" s="48"/>
      <c r="V46" s="45"/>
      <c r="W46" s="47"/>
      <c r="X46" s="84"/>
      <c r="Y46" s="85"/>
      <c r="Z46" s="116"/>
      <c r="AA46" s="84"/>
      <c r="AB46" s="85"/>
      <c r="AC46" s="119"/>
    </row>
    <row r="47" spans="1:29" s="4" customFormat="1" ht="27" customHeight="1" x14ac:dyDescent="0.15">
      <c r="A47" s="19"/>
      <c r="B47" s="35" t="s">
        <v>21</v>
      </c>
      <c r="C47" s="35">
        <v>43</v>
      </c>
      <c r="D47" s="38" t="s">
        <v>73</v>
      </c>
      <c r="E47" s="89">
        <v>3</v>
      </c>
      <c r="F47" s="51">
        <v>15</v>
      </c>
      <c r="G47" s="52">
        <v>0</v>
      </c>
      <c r="H47" s="53">
        <v>0</v>
      </c>
      <c r="I47" s="57">
        <f t="shared" si="0"/>
        <v>0</v>
      </c>
      <c r="J47" s="55">
        <v>0</v>
      </c>
      <c r="K47" s="53">
        <v>0</v>
      </c>
      <c r="L47" s="57">
        <f t="shared" si="1"/>
        <v>0</v>
      </c>
      <c r="M47" s="34"/>
      <c r="N47" s="51"/>
      <c r="O47" s="52"/>
      <c r="P47" s="53"/>
      <c r="Q47" s="57">
        <f t="shared" si="2"/>
        <v>0</v>
      </c>
      <c r="R47" s="55"/>
      <c r="S47" s="53"/>
      <c r="T47" s="57">
        <f t="shared" si="3"/>
        <v>0</v>
      </c>
      <c r="U47" s="48"/>
      <c r="V47" s="45"/>
      <c r="W47" s="95"/>
      <c r="X47" s="84"/>
      <c r="Y47" s="85"/>
      <c r="Z47" s="116"/>
      <c r="AA47" s="84"/>
      <c r="AB47" s="85"/>
      <c r="AC47" s="119"/>
    </row>
    <row r="48" spans="1:29" s="4" customFormat="1" ht="27" customHeight="1" x14ac:dyDescent="0.15">
      <c r="A48" s="19"/>
      <c r="B48" s="35" t="s">
        <v>21</v>
      </c>
      <c r="C48" s="35">
        <v>44</v>
      </c>
      <c r="D48" s="36" t="s">
        <v>74</v>
      </c>
      <c r="E48" s="89">
        <v>5</v>
      </c>
      <c r="F48" s="51">
        <v>20</v>
      </c>
      <c r="G48" s="52">
        <v>0</v>
      </c>
      <c r="H48" s="53">
        <v>0</v>
      </c>
      <c r="I48" s="57">
        <f t="shared" si="0"/>
        <v>0</v>
      </c>
      <c r="J48" s="55">
        <v>0</v>
      </c>
      <c r="K48" s="53">
        <v>0</v>
      </c>
      <c r="L48" s="57">
        <f t="shared" si="1"/>
        <v>0</v>
      </c>
      <c r="M48" s="34"/>
      <c r="N48" s="51"/>
      <c r="O48" s="52"/>
      <c r="P48" s="53"/>
      <c r="Q48" s="57">
        <f t="shared" si="2"/>
        <v>0</v>
      </c>
      <c r="R48" s="55"/>
      <c r="S48" s="53"/>
      <c r="T48" s="57">
        <f t="shared" si="3"/>
        <v>0</v>
      </c>
      <c r="U48" s="48"/>
      <c r="V48" s="45"/>
      <c r="W48" s="95"/>
      <c r="X48" s="84"/>
      <c r="Y48" s="85"/>
      <c r="Z48" s="116"/>
      <c r="AA48" s="84"/>
      <c r="AB48" s="85"/>
      <c r="AC48" s="119"/>
    </row>
    <row r="49" spans="1:29" s="4" customFormat="1" ht="27" customHeight="1" x14ac:dyDescent="0.15">
      <c r="A49" s="19"/>
      <c r="B49" s="35" t="s">
        <v>21</v>
      </c>
      <c r="C49" s="35">
        <v>45</v>
      </c>
      <c r="D49" s="36" t="s">
        <v>75</v>
      </c>
      <c r="E49" s="89">
        <v>4</v>
      </c>
      <c r="F49" s="51">
        <v>10</v>
      </c>
      <c r="G49" s="52">
        <v>0</v>
      </c>
      <c r="H49" s="53">
        <v>0</v>
      </c>
      <c r="I49" s="57">
        <f t="shared" si="0"/>
        <v>0</v>
      </c>
      <c r="J49" s="55">
        <v>0</v>
      </c>
      <c r="K49" s="53">
        <v>0</v>
      </c>
      <c r="L49" s="57">
        <f t="shared" si="1"/>
        <v>0</v>
      </c>
      <c r="M49" s="34"/>
      <c r="N49" s="51"/>
      <c r="O49" s="52"/>
      <c r="P49" s="53"/>
      <c r="Q49" s="57">
        <f t="shared" si="2"/>
        <v>0</v>
      </c>
      <c r="R49" s="55"/>
      <c r="S49" s="53"/>
      <c r="T49" s="57">
        <f t="shared" si="3"/>
        <v>0</v>
      </c>
      <c r="U49" s="48"/>
      <c r="V49" s="45"/>
      <c r="W49" s="95"/>
      <c r="X49" s="84"/>
      <c r="Y49" s="85"/>
      <c r="Z49" s="116"/>
      <c r="AA49" s="84"/>
      <c r="AB49" s="85"/>
      <c r="AC49" s="119"/>
    </row>
    <row r="50" spans="1:29" s="4" customFormat="1" ht="27" customHeight="1" x14ac:dyDescent="0.15">
      <c r="A50" s="19"/>
      <c r="B50" s="35" t="s">
        <v>21</v>
      </c>
      <c r="C50" s="35">
        <v>46</v>
      </c>
      <c r="D50" s="36" t="s">
        <v>76</v>
      </c>
      <c r="E50" s="89">
        <v>5</v>
      </c>
      <c r="F50" s="51">
        <v>20</v>
      </c>
      <c r="G50" s="52">
        <v>0</v>
      </c>
      <c r="H50" s="53">
        <v>0</v>
      </c>
      <c r="I50" s="57">
        <f t="shared" si="0"/>
        <v>0</v>
      </c>
      <c r="J50" s="55">
        <v>0</v>
      </c>
      <c r="K50" s="53">
        <v>0</v>
      </c>
      <c r="L50" s="57">
        <f t="shared" si="1"/>
        <v>0</v>
      </c>
      <c r="M50" s="34"/>
      <c r="N50" s="51"/>
      <c r="O50" s="52"/>
      <c r="P50" s="53"/>
      <c r="Q50" s="57">
        <f t="shared" si="2"/>
        <v>0</v>
      </c>
      <c r="R50" s="55"/>
      <c r="S50" s="53"/>
      <c r="T50" s="57">
        <f t="shared" si="3"/>
        <v>0</v>
      </c>
      <c r="U50" s="48"/>
      <c r="V50" s="45"/>
      <c r="W50" s="95"/>
      <c r="X50" s="84"/>
      <c r="Y50" s="85"/>
      <c r="Z50" s="116"/>
      <c r="AA50" s="84"/>
      <c r="AB50" s="85"/>
      <c r="AC50" s="119"/>
    </row>
    <row r="51" spans="1:29" s="4" customFormat="1" ht="27" customHeight="1" x14ac:dyDescent="0.15">
      <c r="A51" s="19"/>
      <c r="B51" s="35" t="s">
        <v>21</v>
      </c>
      <c r="C51" s="35">
        <v>47</v>
      </c>
      <c r="D51" s="36" t="s">
        <v>77</v>
      </c>
      <c r="E51" s="89">
        <v>4</v>
      </c>
      <c r="F51" s="51">
        <v>20</v>
      </c>
      <c r="G51" s="52">
        <v>0</v>
      </c>
      <c r="H51" s="53">
        <v>0</v>
      </c>
      <c r="I51" s="57">
        <f t="shared" si="0"/>
        <v>0</v>
      </c>
      <c r="J51" s="55">
        <v>0</v>
      </c>
      <c r="K51" s="53">
        <v>0</v>
      </c>
      <c r="L51" s="57">
        <f t="shared" si="1"/>
        <v>0</v>
      </c>
      <c r="M51" s="34"/>
      <c r="N51" s="51"/>
      <c r="O51" s="52"/>
      <c r="P51" s="53"/>
      <c r="Q51" s="57">
        <f t="shared" si="2"/>
        <v>0</v>
      </c>
      <c r="R51" s="55"/>
      <c r="S51" s="53"/>
      <c r="T51" s="57">
        <f t="shared" si="3"/>
        <v>0</v>
      </c>
      <c r="U51" s="48"/>
      <c r="V51" s="45"/>
      <c r="W51" s="95"/>
      <c r="X51" s="84"/>
      <c r="Y51" s="85"/>
      <c r="Z51" s="116"/>
      <c r="AA51" s="84"/>
      <c r="AB51" s="85"/>
      <c r="AC51" s="119"/>
    </row>
    <row r="52" spans="1:29" s="4" customFormat="1" ht="27" customHeight="1" x14ac:dyDescent="0.15">
      <c r="A52" s="19"/>
      <c r="B52" s="35" t="s">
        <v>21</v>
      </c>
      <c r="C52" s="35">
        <v>48</v>
      </c>
      <c r="D52" s="36" t="s">
        <v>78</v>
      </c>
      <c r="E52" s="89">
        <v>6</v>
      </c>
      <c r="F52" s="51">
        <v>10</v>
      </c>
      <c r="G52" s="52">
        <v>0</v>
      </c>
      <c r="H52" s="53">
        <v>0</v>
      </c>
      <c r="I52" s="57">
        <f t="shared" si="0"/>
        <v>0</v>
      </c>
      <c r="J52" s="55">
        <v>0</v>
      </c>
      <c r="K52" s="53">
        <v>0</v>
      </c>
      <c r="L52" s="57">
        <f t="shared" si="1"/>
        <v>0</v>
      </c>
      <c r="M52" s="34"/>
      <c r="N52" s="51"/>
      <c r="O52" s="52"/>
      <c r="P52" s="53"/>
      <c r="Q52" s="57">
        <f t="shared" si="2"/>
        <v>0</v>
      </c>
      <c r="R52" s="55"/>
      <c r="S52" s="53"/>
      <c r="T52" s="57">
        <f t="shared" si="3"/>
        <v>0</v>
      </c>
      <c r="U52" s="48"/>
      <c r="V52" s="45"/>
      <c r="W52" s="95"/>
      <c r="X52" s="84"/>
      <c r="Y52" s="85"/>
      <c r="Z52" s="116"/>
      <c r="AA52" s="84"/>
      <c r="AB52" s="85"/>
      <c r="AC52" s="119"/>
    </row>
    <row r="53" spans="1:29" s="4" customFormat="1" ht="27" customHeight="1" x14ac:dyDescent="0.15">
      <c r="A53" s="19"/>
      <c r="B53" s="35" t="s">
        <v>21</v>
      </c>
      <c r="C53" s="35">
        <v>49</v>
      </c>
      <c r="D53" s="36" t="s">
        <v>79</v>
      </c>
      <c r="E53" s="89">
        <v>4</v>
      </c>
      <c r="F53" s="51">
        <v>20</v>
      </c>
      <c r="G53" s="52">
        <v>0</v>
      </c>
      <c r="H53" s="53">
        <v>0</v>
      </c>
      <c r="I53" s="57">
        <f t="shared" si="0"/>
        <v>0</v>
      </c>
      <c r="J53" s="55">
        <v>0</v>
      </c>
      <c r="K53" s="53">
        <v>0</v>
      </c>
      <c r="L53" s="57">
        <f t="shared" si="1"/>
        <v>0</v>
      </c>
      <c r="M53" s="34"/>
      <c r="N53" s="51"/>
      <c r="O53" s="52"/>
      <c r="P53" s="53"/>
      <c r="Q53" s="57">
        <f t="shared" si="2"/>
        <v>0</v>
      </c>
      <c r="R53" s="55"/>
      <c r="S53" s="53"/>
      <c r="T53" s="57">
        <f t="shared" si="3"/>
        <v>0</v>
      </c>
      <c r="U53" s="48"/>
      <c r="V53" s="45"/>
      <c r="W53" s="95"/>
      <c r="X53" s="84"/>
      <c r="Y53" s="85"/>
      <c r="Z53" s="116"/>
      <c r="AA53" s="84"/>
      <c r="AB53" s="85"/>
      <c r="AC53" s="119"/>
    </row>
    <row r="54" spans="1:29" s="4" customFormat="1" ht="27" customHeight="1" x14ac:dyDescent="0.15">
      <c r="A54" s="19"/>
      <c r="B54" s="35" t="s">
        <v>21</v>
      </c>
      <c r="C54" s="35">
        <v>50</v>
      </c>
      <c r="D54" s="36" t="s">
        <v>80</v>
      </c>
      <c r="E54" s="89">
        <v>4</v>
      </c>
      <c r="F54" s="51">
        <v>10</v>
      </c>
      <c r="G54" s="52">
        <v>0</v>
      </c>
      <c r="H54" s="53">
        <v>0</v>
      </c>
      <c r="I54" s="57">
        <f t="shared" si="0"/>
        <v>0</v>
      </c>
      <c r="J54" s="55">
        <v>0</v>
      </c>
      <c r="K54" s="53">
        <v>0</v>
      </c>
      <c r="L54" s="57">
        <f t="shared" si="1"/>
        <v>0</v>
      </c>
      <c r="M54" s="34"/>
      <c r="N54" s="51"/>
      <c r="O54" s="52"/>
      <c r="P54" s="53"/>
      <c r="Q54" s="57">
        <f t="shared" si="2"/>
        <v>0</v>
      </c>
      <c r="R54" s="55"/>
      <c r="S54" s="53"/>
      <c r="T54" s="57">
        <f t="shared" si="3"/>
        <v>0</v>
      </c>
      <c r="U54" s="44"/>
      <c r="V54" s="45"/>
      <c r="W54" s="95"/>
      <c r="X54" s="84"/>
      <c r="Y54" s="85"/>
      <c r="Z54" s="116"/>
      <c r="AA54" s="84"/>
      <c r="AB54" s="85"/>
      <c r="AC54" s="119"/>
    </row>
    <row r="55" spans="1:29" s="4" customFormat="1" ht="27" customHeight="1" x14ac:dyDescent="0.15">
      <c r="A55" s="19"/>
      <c r="B55" s="35" t="s">
        <v>21</v>
      </c>
      <c r="C55" s="35">
        <v>51</v>
      </c>
      <c r="D55" s="36" t="s">
        <v>81</v>
      </c>
      <c r="E55" s="89">
        <v>4</v>
      </c>
      <c r="F55" s="51">
        <v>19</v>
      </c>
      <c r="G55" s="52">
        <v>0</v>
      </c>
      <c r="H55" s="53">
        <v>0</v>
      </c>
      <c r="I55" s="57">
        <f t="shared" si="0"/>
        <v>0</v>
      </c>
      <c r="J55" s="55">
        <v>0</v>
      </c>
      <c r="K55" s="53">
        <v>0</v>
      </c>
      <c r="L55" s="57">
        <f t="shared" si="1"/>
        <v>0</v>
      </c>
      <c r="M55" s="34"/>
      <c r="N55" s="51"/>
      <c r="O55" s="52"/>
      <c r="P55" s="53"/>
      <c r="Q55" s="57">
        <f t="shared" si="2"/>
        <v>0</v>
      </c>
      <c r="R55" s="55"/>
      <c r="S55" s="53"/>
      <c r="T55" s="57">
        <f t="shared" si="3"/>
        <v>0</v>
      </c>
      <c r="U55" s="44"/>
      <c r="V55" s="45"/>
      <c r="W55" s="95"/>
      <c r="X55" s="84"/>
      <c r="Y55" s="85"/>
      <c r="Z55" s="116"/>
      <c r="AA55" s="84"/>
      <c r="AB55" s="85"/>
      <c r="AC55" s="119"/>
    </row>
    <row r="56" spans="1:29" s="4" customFormat="1" ht="27" customHeight="1" x14ac:dyDescent="0.15">
      <c r="A56" s="19"/>
      <c r="B56" s="35" t="s">
        <v>21</v>
      </c>
      <c r="C56" s="35">
        <v>52</v>
      </c>
      <c r="D56" s="36" t="s">
        <v>82</v>
      </c>
      <c r="E56" s="89">
        <v>6</v>
      </c>
      <c r="F56" s="51">
        <v>20</v>
      </c>
      <c r="G56" s="52">
        <v>0</v>
      </c>
      <c r="H56" s="53">
        <v>0</v>
      </c>
      <c r="I56" s="57">
        <f t="shared" si="0"/>
        <v>0</v>
      </c>
      <c r="J56" s="55">
        <v>0</v>
      </c>
      <c r="K56" s="53">
        <v>0</v>
      </c>
      <c r="L56" s="57">
        <f t="shared" si="1"/>
        <v>0</v>
      </c>
      <c r="M56" s="34"/>
      <c r="N56" s="51"/>
      <c r="O56" s="52"/>
      <c r="P56" s="53"/>
      <c r="Q56" s="57">
        <f t="shared" si="2"/>
        <v>0</v>
      </c>
      <c r="R56" s="55"/>
      <c r="S56" s="56"/>
      <c r="T56" s="57">
        <f t="shared" si="3"/>
        <v>0</v>
      </c>
      <c r="U56" s="48"/>
      <c r="V56" s="46"/>
      <c r="W56" s="95"/>
      <c r="X56" s="84"/>
      <c r="Y56" s="85"/>
      <c r="Z56" s="116"/>
      <c r="AA56" s="84"/>
      <c r="AB56" s="85"/>
      <c r="AC56" s="119"/>
    </row>
    <row r="57" spans="1:29" s="4" customFormat="1" ht="27" customHeight="1" x14ac:dyDescent="0.15">
      <c r="A57" s="19"/>
      <c r="B57" s="35" t="s">
        <v>21</v>
      </c>
      <c r="C57" s="35">
        <v>53</v>
      </c>
      <c r="D57" s="36" t="s">
        <v>83</v>
      </c>
      <c r="E57" s="89">
        <v>4</v>
      </c>
      <c r="F57" s="51">
        <v>20</v>
      </c>
      <c r="G57" s="52">
        <v>0</v>
      </c>
      <c r="H57" s="53">
        <v>0</v>
      </c>
      <c r="I57" s="57">
        <f t="shared" si="0"/>
        <v>0</v>
      </c>
      <c r="J57" s="55">
        <v>0</v>
      </c>
      <c r="K57" s="53">
        <v>0</v>
      </c>
      <c r="L57" s="57">
        <f t="shared" si="1"/>
        <v>0</v>
      </c>
      <c r="M57" s="34"/>
      <c r="N57" s="51"/>
      <c r="O57" s="52"/>
      <c r="P57" s="53"/>
      <c r="Q57" s="57">
        <f t="shared" si="2"/>
        <v>0</v>
      </c>
      <c r="R57" s="55"/>
      <c r="S57" s="53"/>
      <c r="T57" s="57">
        <f t="shared" si="3"/>
        <v>0</v>
      </c>
      <c r="U57" s="44"/>
      <c r="V57" s="45"/>
      <c r="W57" s="95"/>
      <c r="X57" s="84"/>
      <c r="Y57" s="85"/>
      <c r="Z57" s="116"/>
      <c r="AA57" s="84"/>
      <c r="AB57" s="85"/>
      <c r="AC57" s="119"/>
    </row>
    <row r="58" spans="1:29" s="4" customFormat="1" ht="27" customHeight="1" x14ac:dyDescent="0.15">
      <c r="A58" s="19"/>
      <c r="B58" s="35" t="s">
        <v>21</v>
      </c>
      <c r="C58" s="35">
        <v>54</v>
      </c>
      <c r="D58" s="36" t="s">
        <v>277</v>
      </c>
      <c r="E58" s="89">
        <v>4</v>
      </c>
      <c r="F58" s="51"/>
      <c r="G58" s="52"/>
      <c r="H58" s="53"/>
      <c r="I58" s="57"/>
      <c r="J58" s="55"/>
      <c r="K58" s="53"/>
      <c r="L58" s="57"/>
      <c r="M58" s="34"/>
      <c r="N58" s="51"/>
      <c r="O58" s="52"/>
      <c r="P58" s="53"/>
      <c r="Q58" s="57">
        <f t="shared" ref="Q58:Q60" si="8">IF(AND(O58&gt;0,P58&gt;0),P58/O58,0)</f>
        <v>0</v>
      </c>
      <c r="R58" s="55"/>
      <c r="S58" s="53"/>
      <c r="T58" s="57">
        <f t="shared" ref="T58:T60" si="9">IF(AND(R58&gt;0,S58&gt;0),S58/R58,0)</f>
        <v>0</v>
      </c>
      <c r="U58" s="79" t="s">
        <v>280</v>
      </c>
      <c r="V58" s="45"/>
      <c r="W58" s="95"/>
      <c r="X58" s="84"/>
      <c r="Y58" s="85"/>
      <c r="Z58" s="116"/>
      <c r="AA58" s="84"/>
      <c r="AB58" s="85"/>
      <c r="AC58" s="119"/>
    </row>
    <row r="59" spans="1:29" s="4" customFormat="1" ht="27" customHeight="1" x14ac:dyDescent="0.15">
      <c r="A59" s="19"/>
      <c r="B59" s="35" t="s">
        <v>21</v>
      </c>
      <c r="C59" s="35">
        <v>55</v>
      </c>
      <c r="D59" s="36" t="s">
        <v>278</v>
      </c>
      <c r="E59" s="89">
        <v>4</v>
      </c>
      <c r="F59" s="51"/>
      <c r="G59" s="52"/>
      <c r="H59" s="53"/>
      <c r="I59" s="57"/>
      <c r="J59" s="55"/>
      <c r="K59" s="53"/>
      <c r="L59" s="57"/>
      <c r="M59" s="34"/>
      <c r="N59" s="51"/>
      <c r="O59" s="52"/>
      <c r="P59" s="53"/>
      <c r="Q59" s="57">
        <f t="shared" si="8"/>
        <v>0</v>
      </c>
      <c r="R59" s="55"/>
      <c r="S59" s="53"/>
      <c r="T59" s="57">
        <f t="shared" si="9"/>
        <v>0</v>
      </c>
      <c r="U59" s="79" t="s">
        <v>280</v>
      </c>
      <c r="V59" s="45"/>
      <c r="W59" s="95"/>
      <c r="X59" s="84"/>
      <c r="Y59" s="85"/>
      <c r="Z59" s="116"/>
      <c r="AA59" s="84"/>
      <c r="AB59" s="85"/>
      <c r="AC59" s="119"/>
    </row>
    <row r="60" spans="1:29" s="4" customFormat="1" ht="27" customHeight="1" x14ac:dyDescent="0.15">
      <c r="A60" s="19"/>
      <c r="B60" s="35" t="s">
        <v>21</v>
      </c>
      <c r="C60" s="35">
        <v>56</v>
      </c>
      <c r="D60" s="36" t="s">
        <v>279</v>
      </c>
      <c r="E60" s="89">
        <v>4</v>
      </c>
      <c r="F60" s="51"/>
      <c r="G60" s="52"/>
      <c r="H60" s="53"/>
      <c r="I60" s="57"/>
      <c r="J60" s="55"/>
      <c r="K60" s="53"/>
      <c r="L60" s="57"/>
      <c r="M60" s="34"/>
      <c r="N60" s="51"/>
      <c r="O60" s="52"/>
      <c r="P60" s="53"/>
      <c r="Q60" s="57">
        <f t="shared" si="8"/>
        <v>0</v>
      </c>
      <c r="R60" s="55"/>
      <c r="S60" s="53"/>
      <c r="T60" s="57">
        <f t="shared" si="9"/>
        <v>0</v>
      </c>
      <c r="U60" s="79" t="s">
        <v>280</v>
      </c>
      <c r="V60" s="45"/>
      <c r="W60" s="95"/>
      <c r="X60" s="84"/>
      <c r="Y60" s="85"/>
      <c r="Z60" s="116"/>
      <c r="AA60" s="84"/>
      <c r="AB60" s="85"/>
      <c r="AC60" s="119"/>
    </row>
    <row r="61" spans="1:29" s="4" customFormat="1" ht="27" customHeight="1" x14ac:dyDescent="0.15">
      <c r="A61" s="19"/>
      <c r="B61" s="35" t="s">
        <v>21</v>
      </c>
      <c r="C61" s="35">
        <v>57</v>
      </c>
      <c r="D61" s="38" t="s">
        <v>84</v>
      </c>
      <c r="E61" s="89">
        <v>2</v>
      </c>
      <c r="F61" s="51">
        <v>10</v>
      </c>
      <c r="G61" s="52">
        <v>0</v>
      </c>
      <c r="H61" s="53">
        <v>0</v>
      </c>
      <c r="I61" s="57">
        <f t="shared" si="0"/>
        <v>0</v>
      </c>
      <c r="J61" s="55">
        <v>0</v>
      </c>
      <c r="K61" s="53">
        <v>0</v>
      </c>
      <c r="L61" s="57">
        <f t="shared" si="1"/>
        <v>0</v>
      </c>
      <c r="M61" s="34"/>
      <c r="N61" s="51"/>
      <c r="O61" s="52"/>
      <c r="P61" s="53"/>
      <c r="Q61" s="57">
        <f t="shared" si="2"/>
        <v>0</v>
      </c>
      <c r="R61" s="55"/>
      <c r="S61" s="56"/>
      <c r="T61" s="57">
        <f t="shared" si="3"/>
        <v>0</v>
      </c>
      <c r="U61" s="48"/>
      <c r="V61" s="46"/>
      <c r="W61" s="96"/>
      <c r="X61" s="84"/>
      <c r="Y61" s="85"/>
      <c r="Z61" s="116"/>
      <c r="AA61" s="84"/>
      <c r="AB61" s="85"/>
      <c r="AC61" s="119"/>
    </row>
    <row r="62" spans="1:29" s="4" customFormat="1" ht="27" customHeight="1" x14ac:dyDescent="0.15">
      <c r="A62" s="19"/>
      <c r="B62" s="35" t="s">
        <v>21</v>
      </c>
      <c r="C62" s="35">
        <v>58</v>
      </c>
      <c r="D62" s="36" t="s">
        <v>85</v>
      </c>
      <c r="E62" s="89">
        <v>2</v>
      </c>
      <c r="F62" s="51">
        <v>10</v>
      </c>
      <c r="G62" s="52">
        <v>0</v>
      </c>
      <c r="H62" s="53">
        <v>0</v>
      </c>
      <c r="I62" s="57">
        <f t="shared" si="0"/>
        <v>0</v>
      </c>
      <c r="J62" s="55">
        <v>0</v>
      </c>
      <c r="K62" s="53">
        <v>0</v>
      </c>
      <c r="L62" s="57">
        <f t="shared" si="1"/>
        <v>0</v>
      </c>
      <c r="M62" s="34"/>
      <c r="N62" s="51"/>
      <c r="O62" s="52"/>
      <c r="P62" s="53"/>
      <c r="Q62" s="57">
        <f t="shared" si="2"/>
        <v>0</v>
      </c>
      <c r="R62" s="55"/>
      <c r="S62" s="53"/>
      <c r="T62" s="57">
        <f t="shared" si="3"/>
        <v>0</v>
      </c>
      <c r="U62" s="44"/>
      <c r="V62" s="45"/>
      <c r="W62" s="96"/>
      <c r="X62" s="84"/>
      <c r="Y62" s="85"/>
      <c r="Z62" s="116"/>
      <c r="AA62" s="84"/>
      <c r="AB62" s="85"/>
      <c r="AC62" s="119"/>
    </row>
    <row r="63" spans="1:29" s="4" customFormat="1" ht="27" customHeight="1" x14ac:dyDescent="0.15">
      <c r="A63" s="19"/>
      <c r="B63" s="35" t="s">
        <v>21</v>
      </c>
      <c r="C63" s="35">
        <v>59</v>
      </c>
      <c r="D63" s="38" t="s">
        <v>86</v>
      </c>
      <c r="E63" s="89">
        <v>4</v>
      </c>
      <c r="F63" s="51">
        <v>10</v>
      </c>
      <c r="G63" s="52">
        <v>0</v>
      </c>
      <c r="H63" s="53">
        <v>0</v>
      </c>
      <c r="I63" s="57">
        <f t="shared" si="0"/>
        <v>0</v>
      </c>
      <c r="J63" s="55">
        <v>0</v>
      </c>
      <c r="K63" s="53">
        <v>0</v>
      </c>
      <c r="L63" s="57">
        <f t="shared" si="1"/>
        <v>0</v>
      </c>
      <c r="M63" s="34"/>
      <c r="N63" s="51"/>
      <c r="O63" s="52"/>
      <c r="P63" s="53"/>
      <c r="Q63" s="57">
        <f t="shared" si="2"/>
        <v>0</v>
      </c>
      <c r="R63" s="55"/>
      <c r="S63" s="53"/>
      <c r="T63" s="57">
        <f t="shared" si="3"/>
        <v>0</v>
      </c>
      <c r="U63" s="48"/>
      <c r="V63" s="45"/>
      <c r="W63" s="95"/>
      <c r="X63" s="84"/>
      <c r="Y63" s="85"/>
      <c r="Z63" s="116"/>
      <c r="AA63" s="84"/>
      <c r="AB63" s="85"/>
      <c r="AC63" s="119"/>
    </row>
    <row r="64" spans="1:29" s="4" customFormat="1" ht="27" customHeight="1" x14ac:dyDescent="0.15">
      <c r="A64" s="19"/>
      <c r="B64" s="35" t="s">
        <v>21</v>
      </c>
      <c r="C64" s="35">
        <v>60</v>
      </c>
      <c r="D64" s="38" t="s">
        <v>87</v>
      </c>
      <c r="E64" s="89">
        <v>6</v>
      </c>
      <c r="F64" s="51">
        <v>10</v>
      </c>
      <c r="G64" s="52">
        <v>12</v>
      </c>
      <c r="H64" s="53">
        <v>592960</v>
      </c>
      <c r="I64" s="57">
        <f t="shared" si="0"/>
        <v>49413.333333333336</v>
      </c>
      <c r="J64" s="55">
        <v>842</v>
      </c>
      <c r="K64" s="53">
        <v>592960</v>
      </c>
      <c r="L64" s="57">
        <f t="shared" si="1"/>
        <v>704.228028503563</v>
      </c>
      <c r="M64" s="34"/>
      <c r="N64" s="51"/>
      <c r="O64" s="52"/>
      <c r="P64" s="53"/>
      <c r="Q64" s="57">
        <f t="shared" si="2"/>
        <v>0</v>
      </c>
      <c r="R64" s="55"/>
      <c r="S64" s="53"/>
      <c r="T64" s="57">
        <f t="shared" si="3"/>
        <v>0</v>
      </c>
      <c r="U64" s="48"/>
      <c r="V64" s="45"/>
      <c r="W64" s="95"/>
      <c r="X64" s="84"/>
      <c r="Y64" s="85"/>
      <c r="Z64" s="116"/>
      <c r="AA64" s="84"/>
      <c r="AB64" s="85"/>
      <c r="AC64" s="119"/>
    </row>
    <row r="65" spans="1:29" s="4" customFormat="1" ht="27" customHeight="1" x14ac:dyDescent="0.15">
      <c r="A65" s="19"/>
      <c r="B65" s="35" t="s">
        <v>21</v>
      </c>
      <c r="C65" s="35">
        <v>61</v>
      </c>
      <c r="D65" s="38" t="s">
        <v>88</v>
      </c>
      <c r="E65" s="89">
        <v>4</v>
      </c>
      <c r="F65" s="51">
        <v>10</v>
      </c>
      <c r="G65" s="52">
        <v>0</v>
      </c>
      <c r="H65" s="53">
        <v>0</v>
      </c>
      <c r="I65" s="57">
        <f t="shared" si="0"/>
        <v>0</v>
      </c>
      <c r="J65" s="55">
        <v>0</v>
      </c>
      <c r="K65" s="53">
        <v>0</v>
      </c>
      <c r="L65" s="57">
        <f t="shared" si="1"/>
        <v>0</v>
      </c>
      <c r="M65" s="34"/>
      <c r="N65" s="51"/>
      <c r="O65" s="52"/>
      <c r="P65" s="53"/>
      <c r="Q65" s="54">
        <f t="shared" si="2"/>
        <v>0</v>
      </c>
      <c r="R65" s="55"/>
      <c r="S65" s="56"/>
      <c r="T65" s="57">
        <f t="shared" si="3"/>
        <v>0</v>
      </c>
      <c r="U65" s="48"/>
      <c r="V65" s="45"/>
      <c r="W65" s="95"/>
      <c r="X65" s="84"/>
      <c r="Y65" s="85"/>
      <c r="Z65" s="116"/>
      <c r="AA65" s="84"/>
      <c r="AB65" s="85"/>
      <c r="AC65" s="119"/>
    </row>
    <row r="66" spans="1:29" s="4" customFormat="1" ht="27" customHeight="1" x14ac:dyDescent="0.15">
      <c r="A66" s="19"/>
      <c r="B66" s="35" t="s">
        <v>21</v>
      </c>
      <c r="C66" s="35">
        <v>62</v>
      </c>
      <c r="D66" s="38" t="s">
        <v>89</v>
      </c>
      <c r="E66" s="89">
        <v>4</v>
      </c>
      <c r="F66" s="51">
        <v>15</v>
      </c>
      <c r="G66" s="52">
        <v>0</v>
      </c>
      <c r="H66" s="53">
        <v>0</v>
      </c>
      <c r="I66" s="57">
        <f t="shared" si="0"/>
        <v>0</v>
      </c>
      <c r="J66" s="55">
        <v>0</v>
      </c>
      <c r="K66" s="53">
        <v>0</v>
      </c>
      <c r="L66" s="57">
        <f t="shared" si="1"/>
        <v>0</v>
      </c>
      <c r="M66" s="34"/>
      <c r="N66" s="51"/>
      <c r="O66" s="52"/>
      <c r="P66" s="53"/>
      <c r="Q66" s="57">
        <f t="shared" si="2"/>
        <v>0</v>
      </c>
      <c r="R66" s="55"/>
      <c r="S66" s="53"/>
      <c r="T66" s="57">
        <f t="shared" si="3"/>
        <v>0</v>
      </c>
      <c r="U66" s="48"/>
      <c r="V66" s="45"/>
      <c r="W66" s="95"/>
      <c r="X66" s="84"/>
      <c r="Y66" s="85"/>
      <c r="Z66" s="116"/>
      <c r="AA66" s="84"/>
      <c r="AB66" s="85"/>
      <c r="AC66" s="119"/>
    </row>
    <row r="67" spans="1:29" s="4" customFormat="1" ht="27" customHeight="1" x14ac:dyDescent="0.15">
      <c r="A67" s="19"/>
      <c r="B67" s="35" t="s">
        <v>21</v>
      </c>
      <c r="C67" s="35">
        <v>63</v>
      </c>
      <c r="D67" s="38" t="s">
        <v>281</v>
      </c>
      <c r="E67" s="89">
        <v>4</v>
      </c>
      <c r="F67" s="51"/>
      <c r="G67" s="52"/>
      <c r="H67" s="53"/>
      <c r="I67" s="57"/>
      <c r="J67" s="55"/>
      <c r="K67" s="53"/>
      <c r="L67" s="57"/>
      <c r="M67" s="34"/>
      <c r="N67" s="51"/>
      <c r="O67" s="52"/>
      <c r="P67" s="53"/>
      <c r="Q67" s="57">
        <f t="shared" ref="Q67" si="10">IF(AND(O67&gt;0,P67&gt;0),P67/O67,0)</f>
        <v>0</v>
      </c>
      <c r="R67" s="55"/>
      <c r="S67" s="53"/>
      <c r="T67" s="57">
        <f t="shared" ref="T67" si="11">IF(AND(R67&gt;0,S67&gt;0),S67/R67,0)</f>
        <v>0</v>
      </c>
      <c r="U67" s="79" t="s">
        <v>280</v>
      </c>
      <c r="V67" s="45"/>
      <c r="W67" s="95"/>
      <c r="X67" s="84"/>
      <c r="Y67" s="85"/>
      <c r="Z67" s="116"/>
      <c r="AA67" s="84"/>
      <c r="AB67" s="85"/>
      <c r="AC67" s="119"/>
    </row>
    <row r="68" spans="1:29" s="4" customFormat="1" ht="27" customHeight="1" x14ac:dyDescent="0.15">
      <c r="A68" s="19"/>
      <c r="B68" s="35" t="s">
        <v>21</v>
      </c>
      <c r="C68" s="35">
        <v>64</v>
      </c>
      <c r="D68" s="38" t="s">
        <v>90</v>
      </c>
      <c r="E68" s="89">
        <v>4</v>
      </c>
      <c r="F68" s="51">
        <v>20</v>
      </c>
      <c r="G68" s="52">
        <v>0</v>
      </c>
      <c r="H68" s="53">
        <v>0</v>
      </c>
      <c r="I68" s="57">
        <f t="shared" si="0"/>
        <v>0</v>
      </c>
      <c r="J68" s="55">
        <v>0</v>
      </c>
      <c r="K68" s="53">
        <v>0</v>
      </c>
      <c r="L68" s="57">
        <f t="shared" si="1"/>
        <v>0</v>
      </c>
      <c r="M68" s="34"/>
      <c r="N68" s="51"/>
      <c r="O68" s="52"/>
      <c r="P68" s="53"/>
      <c r="Q68" s="57">
        <f t="shared" si="2"/>
        <v>0</v>
      </c>
      <c r="R68" s="55"/>
      <c r="S68" s="53"/>
      <c r="T68" s="57">
        <f t="shared" si="3"/>
        <v>0</v>
      </c>
      <c r="U68" s="44"/>
      <c r="V68" s="45"/>
      <c r="W68" s="95"/>
      <c r="X68" s="84"/>
      <c r="Y68" s="85"/>
      <c r="Z68" s="116"/>
      <c r="AA68" s="84"/>
      <c r="AB68" s="85"/>
      <c r="AC68" s="119"/>
    </row>
    <row r="69" spans="1:29" s="4" customFormat="1" ht="27" customHeight="1" x14ac:dyDescent="0.15">
      <c r="A69" s="19"/>
      <c r="B69" s="35" t="s">
        <v>21</v>
      </c>
      <c r="C69" s="35">
        <v>65</v>
      </c>
      <c r="D69" s="36" t="s">
        <v>91</v>
      </c>
      <c r="E69" s="89">
        <v>6</v>
      </c>
      <c r="F69" s="51">
        <v>10</v>
      </c>
      <c r="G69" s="52">
        <v>0</v>
      </c>
      <c r="H69" s="53">
        <v>0</v>
      </c>
      <c r="I69" s="57">
        <f t="shared" si="0"/>
        <v>0</v>
      </c>
      <c r="J69" s="55">
        <v>0</v>
      </c>
      <c r="K69" s="53">
        <v>0</v>
      </c>
      <c r="L69" s="57">
        <f t="shared" si="1"/>
        <v>0</v>
      </c>
      <c r="M69" s="34"/>
      <c r="N69" s="51"/>
      <c r="O69" s="52"/>
      <c r="P69" s="53"/>
      <c r="Q69" s="57">
        <f t="shared" si="2"/>
        <v>0</v>
      </c>
      <c r="R69" s="55"/>
      <c r="S69" s="53"/>
      <c r="T69" s="57">
        <f t="shared" si="3"/>
        <v>0</v>
      </c>
      <c r="U69" s="44"/>
      <c r="V69" s="45"/>
      <c r="W69" s="95"/>
      <c r="X69" s="84"/>
      <c r="Y69" s="85"/>
      <c r="Z69" s="116"/>
      <c r="AA69" s="84"/>
      <c r="AB69" s="85"/>
      <c r="AC69" s="119"/>
    </row>
    <row r="70" spans="1:29" s="4" customFormat="1" ht="27" customHeight="1" x14ac:dyDescent="0.15">
      <c r="A70" s="19"/>
      <c r="B70" s="35" t="s">
        <v>21</v>
      </c>
      <c r="C70" s="35">
        <v>66</v>
      </c>
      <c r="D70" s="36" t="s">
        <v>92</v>
      </c>
      <c r="E70" s="89">
        <v>6</v>
      </c>
      <c r="F70" s="51">
        <v>10</v>
      </c>
      <c r="G70" s="52">
        <v>0</v>
      </c>
      <c r="H70" s="53">
        <v>0</v>
      </c>
      <c r="I70" s="57">
        <f t="shared" si="0"/>
        <v>0</v>
      </c>
      <c r="J70" s="55">
        <v>0</v>
      </c>
      <c r="K70" s="53">
        <v>0</v>
      </c>
      <c r="L70" s="57">
        <f t="shared" si="1"/>
        <v>0</v>
      </c>
      <c r="M70" s="34"/>
      <c r="N70" s="51"/>
      <c r="O70" s="52"/>
      <c r="P70" s="53"/>
      <c r="Q70" s="57">
        <f t="shared" si="2"/>
        <v>0</v>
      </c>
      <c r="R70" s="55"/>
      <c r="S70" s="53"/>
      <c r="T70" s="57">
        <f t="shared" si="3"/>
        <v>0</v>
      </c>
      <c r="U70" s="48"/>
      <c r="V70" s="45"/>
      <c r="W70" s="95"/>
      <c r="X70" s="84"/>
      <c r="Y70" s="85"/>
      <c r="Z70" s="116"/>
      <c r="AA70" s="84"/>
      <c r="AB70" s="85"/>
      <c r="AC70" s="119"/>
    </row>
    <row r="71" spans="1:29" s="4" customFormat="1" ht="27" customHeight="1" x14ac:dyDescent="0.15">
      <c r="A71" s="19"/>
      <c r="B71" s="35" t="s">
        <v>21</v>
      </c>
      <c r="C71" s="35">
        <v>67</v>
      </c>
      <c r="D71" s="38" t="s">
        <v>93</v>
      </c>
      <c r="E71" s="89">
        <v>6</v>
      </c>
      <c r="F71" s="51"/>
      <c r="G71" s="52"/>
      <c r="H71" s="53"/>
      <c r="I71" s="57">
        <f t="shared" si="0"/>
        <v>0</v>
      </c>
      <c r="J71" s="55"/>
      <c r="K71" s="53"/>
      <c r="L71" s="57">
        <f t="shared" si="1"/>
        <v>0</v>
      </c>
      <c r="M71" s="34"/>
      <c r="N71" s="51"/>
      <c r="O71" s="52"/>
      <c r="P71" s="53"/>
      <c r="Q71" s="57">
        <f t="shared" si="2"/>
        <v>0</v>
      </c>
      <c r="R71" s="55"/>
      <c r="S71" s="53"/>
      <c r="T71" s="57">
        <f t="shared" si="3"/>
        <v>0</v>
      </c>
      <c r="U71" s="44"/>
      <c r="V71" s="45"/>
      <c r="W71" s="96" t="s">
        <v>289</v>
      </c>
      <c r="X71" s="84"/>
      <c r="Y71" s="85"/>
      <c r="Z71" s="116"/>
      <c r="AA71" s="84"/>
      <c r="AB71" s="85"/>
      <c r="AC71" s="119"/>
    </row>
    <row r="72" spans="1:29" s="4" customFormat="1" ht="27" customHeight="1" x14ac:dyDescent="0.15">
      <c r="A72" s="19"/>
      <c r="B72" s="35" t="s">
        <v>21</v>
      </c>
      <c r="C72" s="35">
        <v>68</v>
      </c>
      <c r="D72" s="38" t="s">
        <v>94</v>
      </c>
      <c r="E72" s="89">
        <v>4</v>
      </c>
      <c r="F72" s="51">
        <v>10</v>
      </c>
      <c r="G72" s="52">
        <v>0</v>
      </c>
      <c r="H72" s="53">
        <v>0</v>
      </c>
      <c r="I72" s="57">
        <f t="shared" si="0"/>
        <v>0</v>
      </c>
      <c r="J72" s="55">
        <v>0</v>
      </c>
      <c r="K72" s="53">
        <v>0</v>
      </c>
      <c r="L72" s="57">
        <f t="shared" si="1"/>
        <v>0</v>
      </c>
      <c r="M72" s="34"/>
      <c r="N72" s="51"/>
      <c r="O72" s="52"/>
      <c r="P72" s="53"/>
      <c r="Q72" s="57">
        <f t="shared" si="2"/>
        <v>0</v>
      </c>
      <c r="R72" s="55"/>
      <c r="S72" s="53"/>
      <c r="T72" s="57">
        <f t="shared" si="3"/>
        <v>0</v>
      </c>
      <c r="U72" s="48"/>
      <c r="V72" s="45"/>
      <c r="W72" s="47"/>
      <c r="X72" s="84"/>
      <c r="Y72" s="85"/>
      <c r="Z72" s="116"/>
      <c r="AA72" s="84"/>
      <c r="AB72" s="85"/>
      <c r="AC72" s="119"/>
    </row>
    <row r="73" spans="1:29" s="4" customFormat="1" ht="27" customHeight="1" x14ac:dyDescent="0.15">
      <c r="A73" s="19"/>
      <c r="B73" s="35" t="s">
        <v>21</v>
      </c>
      <c r="C73" s="35">
        <v>69</v>
      </c>
      <c r="D73" s="38" t="s">
        <v>95</v>
      </c>
      <c r="E73" s="89">
        <v>2</v>
      </c>
      <c r="F73" s="51">
        <v>10</v>
      </c>
      <c r="G73" s="52">
        <v>0</v>
      </c>
      <c r="H73" s="53">
        <v>0</v>
      </c>
      <c r="I73" s="57">
        <f t="shared" ref="I73:I91" si="12">IF(AND(G73&gt;0,H73&gt;0),H73/G73,0)</f>
        <v>0</v>
      </c>
      <c r="J73" s="55">
        <v>0</v>
      </c>
      <c r="K73" s="53">
        <v>0</v>
      </c>
      <c r="L73" s="57">
        <f t="shared" ref="L73:L91" si="13">IF(AND(J73&gt;0,K73&gt;0),K73/J73,0)</f>
        <v>0</v>
      </c>
      <c r="M73" s="34"/>
      <c r="N73" s="51"/>
      <c r="O73" s="52"/>
      <c r="P73" s="53"/>
      <c r="Q73" s="54">
        <f t="shared" si="2"/>
        <v>0</v>
      </c>
      <c r="R73" s="55"/>
      <c r="S73" s="56"/>
      <c r="T73" s="57">
        <f t="shared" si="3"/>
        <v>0</v>
      </c>
      <c r="U73" s="48"/>
      <c r="V73" s="45"/>
      <c r="W73" s="47"/>
      <c r="X73" s="84"/>
      <c r="Y73" s="85"/>
      <c r="Z73" s="116"/>
      <c r="AA73" s="84"/>
      <c r="AB73" s="85"/>
      <c r="AC73" s="119"/>
    </row>
    <row r="74" spans="1:29" s="4" customFormat="1" ht="27" customHeight="1" x14ac:dyDescent="0.15">
      <c r="A74" s="19"/>
      <c r="B74" s="35" t="s">
        <v>21</v>
      </c>
      <c r="C74" s="35">
        <v>70</v>
      </c>
      <c r="D74" s="36" t="s">
        <v>96</v>
      </c>
      <c r="E74" s="89">
        <v>5</v>
      </c>
      <c r="F74" s="51">
        <v>20</v>
      </c>
      <c r="G74" s="52">
        <v>0</v>
      </c>
      <c r="H74" s="53">
        <v>0</v>
      </c>
      <c r="I74" s="57">
        <f t="shared" si="12"/>
        <v>0</v>
      </c>
      <c r="J74" s="55">
        <v>0</v>
      </c>
      <c r="K74" s="53">
        <v>0</v>
      </c>
      <c r="L74" s="57">
        <f t="shared" si="13"/>
        <v>0</v>
      </c>
      <c r="M74" s="34"/>
      <c r="N74" s="51"/>
      <c r="O74" s="52"/>
      <c r="P74" s="53"/>
      <c r="Q74" s="57">
        <f t="shared" si="2"/>
        <v>0</v>
      </c>
      <c r="R74" s="55"/>
      <c r="S74" s="53"/>
      <c r="T74" s="57">
        <f t="shared" si="3"/>
        <v>0</v>
      </c>
      <c r="U74" s="44"/>
      <c r="V74" s="45"/>
      <c r="W74" s="96"/>
      <c r="X74" s="84"/>
      <c r="Y74" s="85"/>
      <c r="Z74" s="116"/>
      <c r="AA74" s="84"/>
      <c r="AB74" s="85"/>
      <c r="AC74" s="119"/>
    </row>
    <row r="75" spans="1:29" s="4" customFormat="1" ht="27" customHeight="1" x14ac:dyDescent="0.15">
      <c r="A75" s="19"/>
      <c r="B75" s="35" t="s">
        <v>21</v>
      </c>
      <c r="C75" s="35">
        <v>71</v>
      </c>
      <c r="D75" s="38" t="s">
        <v>97</v>
      </c>
      <c r="E75" s="89">
        <v>4</v>
      </c>
      <c r="F75" s="51">
        <v>20</v>
      </c>
      <c r="G75" s="52">
        <v>0</v>
      </c>
      <c r="H75" s="53">
        <v>0</v>
      </c>
      <c r="I75" s="57">
        <f t="shared" si="12"/>
        <v>0</v>
      </c>
      <c r="J75" s="55">
        <v>0</v>
      </c>
      <c r="K75" s="53">
        <v>0</v>
      </c>
      <c r="L75" s="57">
        <f t="shared" si="13"/>
        <v>0</v>
      </c>
      <c r="M75" s="34"/>
      <c r="N75" s="51"/>
      <c r="O75" s="52"/>
      <c r="P75" s="53"/>
      <c r="Q75" s="57">
        <f t="shared" si="2"/>
        <v>0</v>
      </c>
      <c r="R75" s="55"/>
      <c r="S75" s="53"/>
      <c r="T75" s="57">
        <f t="shared" si="3"/>
        <v>0</v>
      </c>
      <c r="U75" s="44"/>
      <c r="V75" s="45"/>
      <c r="W75" s="95"/>
      <c r="X75" s="84"/>
      <c r="Y75" s="85"/>
      <c r="Z75" s="116"/>
      <c r="AA75" s="84"/>
      <c r="AB75" s="85"/>
      <c r="AC75" s="119"/>
    </row>
    <row r="76" spans="1:29" s="4" customFormat="1" ht="27" customHeight="1" x14ac:dyDescent="0.15">
      <c r="A76" s="19"/>
      <c r="B76" s="35" t="s">
        <v>21</v>
      </c>
      <c r="C76" s="35">
        <v>72</v>
      </c>
      <c r="D76" s="36" t="s">
        <v>98</v>
      </c>
      <c r="E76" s="89">
        <v>2</v>
      </c>
      <c r="F76" s="51">
        <v>10</v>
      </c>
      <c r="G76" s="52">
        <v>0</v>
      </c>
      <c r="H76" s="53">
        <v>0</v>
      </c>
      <c r="I76" s="57">
        <f t="shared" si="12"/>
        <v>0</v>
      </c>
      <c r="J76" s="55">
        <v>0</v>
      </c>
      <c r="K76" s="53">
        <v>0</v>
      </c>
      <c r="L76" s="57">
        <f t="shared" si="13"/>
        <v>0</v>
      </c>
      <c r="M76" s="34"/>
      <c r="N76" s="51"/>
      <c r="O76" s="52"/>
      <c r="P76" s="53"/>
      <c r="Q76" s="57">
        <f t="shared" si="2"/>
        <v>0</v>
      </c>
      <c r="R76" s="55"/>
      <c r="S76" s="53"/>
      <c r="T76" s="57">
        <f t="shared" si="3"/>
        <v>0</v>
      </c>
      <c r="U76" s="48"/>
      <c r="V76" s="45"/>
      <c r="W76" s="47"/>
      <c r="X76" s="84"/>
      <c r="Y76" s="85"/>
      <c r="Z76" s="116"/>
      <c r="AA76" s="84"/>
      <c r="AB76" s="85"/>
      <c r="AC76" s="119"/>
    </row>
    <row r="77" spans="1:29" s="4" customFormat="1" ht="27" customHeight="1" x14ac:dyDescent="0.15">
      <c r="A77" s="19"/>
      <c r="B77" s="35" t="s">
        <v>21</v>
      </c>
      <c r="C77" s="35">
        <v>73</v>
      </c>
      <c r="D77" s="38" t="s">
        <v>99</v>
      </c>
      <c r="E77" s="89">
        <v>4</v>
      </c>
      <c r="F77" s="51">
        <v>20</v>
      </c>
      <c r="G77" s="52">
        <v>0</v>
      </c>
      <c r="H77" s="53">
        <v>0</v>
      </c>
      <c r="I77" s="57">
        <f t="shared" si="12"/>
        <v>0</v>
      </c>
      <c r="J77" s="55">
        <v>0</v>
      </c>
      <c r="K77" s="53">
        <v>0</v>
      </c>
      <c r="L77" s="57">
        <f t="shared" si="13"/>
        <v>0</v>
      </c>
      <c r="M77" s="34"/>
      <c r="N77" s="51"/>
      <c r="O77" s="52"/>
      <c r="P77" s="53"/>
      <c r="Q77" s="54">
        <f t="shared" si="2"/>
        <v>0</v>
      </c>
      <c r="R77" s="55"/>
      <c r="S77" s="56"/>
      <c r="T77" s="57">
        <f t="shared" si="3"/>
        <v>0</v>
      </c>
      <c r="U77" s="48"/>
      <c r="V77" s="45"/>
      <c r="W77" s="47"/>
      <c r="X77" s="84"/>
      <c r="Y77" s="85"/>
      <c r="Z77" s="116"/>
      <c r="AA77" s="84"/>
      <c r="AB77" s="85"/>
      <c r="AC77" s="119"/>
    </row>
    <row r="78" spans="1:29" s="4" customFormat="1" ht="27" customHeight="1" x14ac:dyDescent="0.15">
      <c r="A78" s="19"/>
      <c r="B78" s="35" t="s">
        <v>21</v>
      </c>
      <c r="C78" s="35">
        <v>74</v>
      </c>
      <c r="D78" s="38" t="s">
        <v>100</v>
      </c>
      <c r="E78" s="89">
        <v>2</v>
      </c>
      <c r="F78" s="51">
        <v>10</v>
      </c>
      <c r="G78" s="52">
        <v>0</v>
      </c>
      <c r="H78" s="53">
        <v>0</v>
      </c>
      <c r="I78" s="57">
        <f>IF(AND(G78&gt;0,H78&gt;0),H78/G78,0)</f>
        <v>0</v>
      </c>
      <c r="J78" s="55">
        <v>0</v>
      </c>
      <c r="K78" s="53">
        <v>0</v>
      </c>
      <c r="L78" s="57">
        <f>IF(AND(J78&gt;0,K78&gt;0),K78/J78,0)</f>
        <v>0</v>
      </c>
      <c r="M78" s="34"/>
      <c r="N78" s="51"/>
      <c r="O78" s="52"/>
      <c r="P78" s="53"/>
      <c r="Q78" s="57">
        <f t="shared" si="2"/>
        <v>0</v>
      </c>
      <c r="R78" s="55"/>
      <c r="S78" s="53"/>
      <c r="T78" s="57">
        <f t="shared" si="3"/>
        <v>0</v>
      </c>
      <c r="U78" s="48"/>
      <c r="V78" s="45"/>
      <c r="W78" s="47"/>
      <c r="X78" s="84"/>
      <c r="Y78" s="85"/>
      <c r="Z78" s="116"/>
      <c r="AA78" s="84"/>
      <c r="AB78" s="85"/>
      <c r="AC78" s="119"/>
    </row>
    <row r="79" spans="1:29" s="4" customFormat="1" ht="27" customHeight="1" x14ac:dyDescent="0.15">
      <c r="A79" s="19"/>
      <c r="B79" s="35" t="s">
        <v>21</v>
      </c>
      <c r="C79" s="35">
        <v>75</v>
      </c>
      <c r="D79" s="36" t="s">
        <v>114</v>
      </c>
      <c r="E79" s="89">
        <v>2</v>
      </c>
      <c r="F79" s="51">
        <v>20</v>
      </c>
      <c r="G79" s="52">
        <v>0</v>
      </c>
      <c r="H79" s="53">
        <v>0</v>
      </c>
      <c r="I79" s="57">
        <f t="shared" si="12"/>
        <v>0</v>
      </c>
      <c r="J79" s="55">
        <v>0</v>
      </c>
      <c r="K79" s="53">
        <v>0</v>
      </c>
      <c r="L79" s="57">
        <f t="shared" si="13"/>
        <v>0</v>
      </c>
      <c r="M79" s="34"/>
      <c r="N79" s="51"/>
      <c r="O79" s="52"/>
      <c r="P79" s="53"/>
      <c r="Q79" s="57">
        <f t="shared" si="2"/>
        <v>0</v>
      </c>
      <c r="R79" s="55"/>
      <c r="S79" s="53"/>
      <c r="T79" s="57">
        <f t="shared" si="3"/>
        <v>0</v>
      </c>
      <c r="U79" s="44"/>
      <c r="V79" s="45"/>
      <c r="W79" s="95"/>
      <c r="X79" s="84"/>
      <c r="Y79" s="85"/>
      <c r="Z79" s="116"/>
      <c r="AA79" s="84"/>
      <c r="AB79" s="85"/>
      <c r="AC79" s="119"/>
    </row>
    <row r="80" spans="1:29" s="4" customFormat="1" ht="27" customHeight="1" x14ac:dyDescent="0.15">
      <c r="A80" s="19"/>
      <c r="B80" s="35" t="s">
        <v>21</v>
      </c>
      <c r="C80" s="35">
        <v>76</v>
      </c>
      <c r="D80" s="36" t="s">
        <v>102</v>
      </c>
      <c r="E80" s="89">
        <v>6</v>
      </c>
      <c r="F80" s="51">
        <v>20</v>
      </c>
      <c r="G80" s="52">
        <v>0</v>
      </c>
      <c r="H80" s="53">
        <v>0</v>
      </c>
      <c r="I80" s="57">
        <f t="shared" si="12"/>
        <v>0</v>
      </c>
      <c r="J80" s="55">
        <v>0</v>
      </c>
      <c r="K80" s="53">
        <v>0</v>
      </c>
      <c r="L80" s="57">
        <f t="shared" si="13"/>
        <v>0</v>
      </c>
      <c r="M80" s="34"/>
      <c r="N80" s="51"/>
      <c r="O80" s="52"/>
      <c r="P80" s="53"/>
      <c r="Q80" s="54">
        <f t="shared" si="2"/>
        <v>0</v>
      </c>
      <c r="R80" s="55"/>
      <c r="S80" s="56"/>
      <c r="T80" s="57">
        <f t="shared" si="3"/>
        <v>0</v>
      </c>
      <c r="U80" s="48"/>
      <c r="V80" s="45"/>
      <c r="W80" s="47"/>
      <c r="X80" s="84"/>
      <c r="Y80" s="85"/>
      <c r="Z80" s="116"/>
      <c r="AA80" s="84"/>
      <c r="AB80" s="85"/>
      <c r="AC80" s="119"/>
    </row>
    <row r="81" spans="1:29" s="4" customFormat="1" ht="27" customHeight="1" x14ac:dyDescent="0.15">
      <c r="A81" s="19"/>
      <c r="B81" s="35" t="s">
        <v>21</v>
      </c>
      <c r="C81" s="35">
        <v>77</v>
      </c>
      <c r="D81" s="38" t="s">
        <v>103</v>
      </c>
      <c r="E81" s="89">
        <v>5</v>
      </c>
      <c r="F81" s="53">
        <v>10</v>
      </c>
      <c r="G81" s="52">
        <v>0</v>
      </c>
      <c r="H81" s="53">
        <v>0</v>
      </c>
      <c r="I81" s="57">
        <f t="shared" si="12"/>
        <v>0</v>
      </c>
      <c r="J81" s="55">
        <v>0</v>
      </c>
      <c r="K81" s="53">
        <v>0</v>
      </c>
      <c r="L81" s="57">
        <f t="shared" si="13"/>
        <v>0</v>
      </c>
      <c r="M81" s="34"/>
      <c r="N81" s="51"/>
      <c r="O81" s="52"/>
      <c r="P81" s="53"/>
      <c r="Q81" s="57">
        <f t="shared" si="2"/>
        <v>0</v>
      </c>
      <c r="R81" s="55"/>
      <c r="S81" s="53"/>
      <c r="T81" s="57">
        <f t="shared" si="3"/>
        <v>0</v>
      </c>
      <c r="U81" s="44"/>
      <c r="V81" s="45"/>
      <c r="W81" s="95"/>
      <c r="X81" s="84"/>
      <c r="Y81" s="85"/>
      <c r="Z81" s="116"/>
      <c r="AA81" s="84"/>
      <c r="AB81" s="85"/>
      <c r="AC81" s="119"/>
    </row>
    <row r="82" spans="1:29" s="4" customFormat="1" ht="27" customHeight="1" x14ac:dyDescent="0.15">
      <c r="A82" s="19"/>
      <c r="B82" s="35" t="s">
        <v>21</v>
      </c>
      <c r="C82" s="35">
        <v>78</v>
      </c>
      <c r="D82" s="38" t="s">
        <v>104</v>
      </c>
      <c r="E82" s="89">
        <v>2</v>
      </c>
      <c r="F82" s="51">
        <v>10</v>
      </c>
      <c r="G82" s="52">
        <v>0</v>
      </c>
      <c r="H82" s="53">
        <v>0</v>
      </c>
      <c r="I82" s="57">
        <f t="shared" si="12"/>
        <v>0</v>
      </c>
      <c r="J82" s="55">
        <v>0</v>
      </c>
      <c r="K82" s="53">
        <v>0</v>
      </c>
      <c r="L82" s="57">
        <f t="shared" si="13"/>
        <v>0</v>
      </c>
      <c r="M82" s="34"/>
      <c r="N82" s="51"/>
      <c r="O82" s="52"/>
      <c r="P82" s="53"/>
      <c r="Q82" s="54">
        <f t="shared" si="2"/>
        <v>0</v>
      </c>
      <c r="R82" s="55"/>
      <c r="S82" s="56"/>
      <c r="T82" s="57">
        <f t="shared" si="3"/>
        <v>0</v>
      </c>
      <c r="U82" s="48"/>
      <c r="V82" s="45"/>
      <c r="W82" s="47"/>
      <c r="X82" s="84"/>
      <c r="Y82" s="85"/>
      <c r="Z82" s="116"/>
      <c r="AA82" s="84"/>
      <c r="AB82" s="85"/>
      <c r="AC82" s="119"/>
    </row>
    <row r="83" spans="1:29" s="4" customFormat="1" ht="27" customHeight="1" x14ac:dyDescent="0.15">
      <c r="A83" s="19"/>
      <c r="B83" s="35" t="s">
        <v>21</v>
      </c>
      <c r="C83" s="35">
        <v>79</v>
      </c>
      <c r="D83" s="38" t="s">
        <v>115</v>
      </c>
      <c r="E83" s="89">
        <v>4</v>
      </c>
      <c r="F83" s="51">
        <v>10</v>
      </c>
      <c r="G83" s="52">
        <v>0</v>
      </c>
      <c r="H83" s="53">
        <v>0</v>
      </c>
      <c r="I83" s="57">
        <f t="shared" si="12"/>
        <v>0</v>
      </c>
      <c r="J83" s="55">
        <v>0</v>
      </c>
      <c r="K83" s="53">
        <v>0</v>
      </c>
      <c r="L83" s="57">
        <f t="shared" si="13"/>
        <v>0</v>
      </c>
      <c r="M83" s="34"/>
      <c r="N83" s="51"/>
      <c r="O83" s="52"/>
      <c r="P83" s="53"/>
      <c r="Q83" s="57">
        <f t="shared" si="2"/>
        <v>0</v>
      </c>
      <c r="R83" s="55"/>
      <c r="S83" s="53"/>
      <c r="T83" s="57">
        <f t="shared" si="3"/>
        <v>0</v>
      </c>
      <c r="U83" s="44"/>
      <c r="V83" s="45"/>
      <c r="W83" s="95"/>
      <c r="X83" s="84"/>
      <c r="Y83" s="85"/>
      <c r="Z83" s="116"/>
      <c r="AA83" s="84"/>
      <c r="AB83" s="85"/>
      <c r="AC83" s="119"/>
    </row>
    <row r="84" spans="1:29" s="4" customFormat="1" ht="27" customHeight="1" x14ac:dyDescent="0.15">
      <c r="A84" s="19"/>
      <c r="B84" s="35" t="s">
        <v>21</v>
      </c>
      <c r="C84" s="35">
        <v>80</v>
      </c>
      <c r="D84" s="37" t="s">
        <v>106</v>
      </c>
      <c r="E84" s="89">
        <v>4</v>
      </c>
      <c r="F84" s="53">
        <v>30</v>
      </c>
      <c r="G84" s="52">
        <v>0</v>
      </c>
      <c r="H84" s="53">
        <v>0</v>
      </c>
      <c r="I84" s="57">
        <f t="shared" si="12"/>
        <v>0</v>
      </c>
      <c r="J84" s="55">
        <v>0</v>
      </c>
      <c r="K84" s="53">
        <v>0</v>
      </c>
      <c r="L84" s="57">
        <f t="shared" si="13"/>
        <v>0</v>
      </c>
      <c r="M84" s="34"/>
      <c r="N84" s="51"/>
      <c r="O84" s="52"/>
      <c r="P84" s="53"/>
      <c r="Q84" s="57">
        <f t="shared" si="2"/>
        <v>0</v>
      </c>
      <c r="R84" s="55"/>
      <c r="S84" s="53"/>
      <c r="T84" s="57">
        <f t="shared" si="3"/>
        <v>0</v>
      </c>
      <c r="U84" s="44"/>
      <c r="V84" s="45"/>
      <c r="W84" s="95"/>
      <c r="X84" s="84"/>
      <c r="Y84" s="85"/>
      <c r="Z84" s="116"/>
      <c r="AA84" s="84"/>
      <c r="AB84" s="85"/>
      <c r="AC84" s="119"/>
    </row>
    <row r="85" spans="1:29" s="4" customFormat="1" ht="27" customHeight="1" x14ac:dyDescent="0.15">
      <c r="A85" s="19"/>
      <c r="B85" s="35" t="s">
        <v>21</v>
      </c>
      <c r="C85" s="35">
        <v>81</v>
      </c>
      <c r="D85" s="38" t="s">
        <v>107</v>
      </c>
      <c r="E85" s="89">
        <v>6</v>
      </c>
      <c r="F85" s="53">
        <v>15</v>
      </c>
      <c r="G85" s="52">
        <v>56</v>
      </c>
      <c r="H85" s="53">
        <v>295275</v>
      </c>
      <c r="I85" s="57">
        <f t="shared" si="12"/>
        <v>5272.7678571428569</v>
      </c>
      <c r="J85" s="55">
        <v>2844.25</v>
      </c>
      <c r="K85" s="53">
        <v>295275</v>
      </c>
      <c r="L85" s="57">
        <f t="shared" si="13"/>
        <v>103.81471389645776</v>
      </c>
      <c r="M85" s="34"/>
      <c r="N85" s="51">
        <v>15</v>
      </c>
      <c r="O85" s="52">
        <v>68</v>
      </c>
      <c r="P85" s="53">
        <v>391852</v>
      </c>
      <c r="Q85" s="57">
        <f t="shared" si="2"/>
        <v>5762.5294117647063</v>
      </c>
      <c r="R85" s="55">
        <v>3327</v>
      </c>
      <c r="S85" s="53">
        <v>391852</v>
      </c>
      <c r="T85" s="57">
        <f t="shared" si="3"/>
        <v>117.77938082356478</v>
      </c>
      <c r="U85" s="44"/>
      <c r="V85" s="45"/>
      <c r="W85" s="95"/>
      <c r="X85" s="84"/>
      <c r="Y85" s="85"/>
      <c r="Z85" s="116"/>
      <c r="AA85" s="84"/>
      <c r="AB85" s="85"/>
      <c r="AC85" s="119"/>
    </row>
    <row r="86" spans="1:29" s="4" customFormat="1" ht="27" customHeight="1" x14ac:dyDescent="0.15">
      <c r="A86" s="19"/>
      <c r="B86" s="35" t="s">
        <v>21</v>
      </c>
      <c r="C86" s="35">
        <v>82</v>
      </c>
      <c r="D86" s="36" t="s">
        <v>108</v>
      </c>
      <c r="E86" s="89">
        <v>2</v>
      </c>
      <c r="F86" s="53">
        <v>11</v>
      </c>
      <c r="G86" s="52">
        <v>0</v>
      </c>
      <c r="H86" s="53">
        <v>0</v>
      </c>
      <c r="I86" s="57">
        <f t="shared" si="12"/>
        <v>0</v>
      </c>
      <c r="J86" s="55">
        <v>0</v>
      </c>
      <c r="K86" s="53">
        <v>0</v>
      </c>
      <c r="L86" s="57">
        <f t="shared" si="13"/>
        <v>0</v>
      </c>
      <c r="M86" s="34"/>
      <c r="N86" s="53"/>
      <c r="O86" s="52"/>
      <c r="P86" s="53"/>
      <c r="Q86" s="57">
        <f t="shared" si="2"/>
        <v>0</v>
      </c>
      <c r="R86" s="55"/>
      <c r="S86" s="53"/>
      <c r="T86" s="57">
        <f t="shared" si="3"/>
        <v>0</v>
      </c>
      <c r="U86" s="44"/>
      <c r="V86" s="45"/>
      <c r="W86" s="95"/>
      <c r="X86" s="84"/>
      <c r="Y86" s="85"/>
      <c r="Z86" s="116"/>
      <c r="AA86" s="84"/>
      <c r="AB86" s="85"/>
      <c r="AC86" s="119"/>
    </row>
    <row r="87" spans="1:29" s="4" customFormat="1" ht="27" customHeight="1" x14ac:dyDescent="0.15">
      <c r="A87" s="19"/>
      <c r="B87" s="35" t="s">
        <v>21</v>
      </c>
      <c r="C87" s="35">
        <v>83</v>
      </c>
      <c r="D87" s="36" t="s">
        <v>109</v>
      </c>
      <c r="E87" s="89">
        <v>2</v>
      </c>
      <c r="F87" s="53">
        <v>10</v>
      </c>
      <c r="G87" s="52">
        <v>0</v>
      </c>
      <c r="H87" s="53">
        <v>0</v>
      </c>
      <c r="I87" s="57">
        <f t="shared" si="12"/>
        <v>0</v>
      </c>
      <c r="J87" s="55">
        <v>0</v>
      </c>
      <c r="K87" s="53">
        <v>0</v>
      </c>
      <c r="L87" s="57">
        <f t="shared" si="13"/>
        <v>0</v>
      </c>
      <c r="M87" s="34"/>
      <c r="N87" s="51"/>
      <c r="O87" s="52"/>
      <c r="P87" s="53"/>
      <c r="Q87" s="54">
        <f t="shared" si="2"/>
        <v>0</v>
      </c>
      <c r="R87" s="55"/>
      <c r="S87" s="56"/>
      <c r="T87" s="57">
        <f t="shared" si="3"/>
        <v>0</v>
      </c>
      <c r="U87" s="48"/>
      <c r="V87" s="45"/>
      <c r="W87" s="96" t="s">
        <v>289</v>
      </c>
      <c r="X87" s="84"/>
      <c r="Y87" s="85"/>
      <c r="Z87" s="116"/>
      <c r="AA87" s="84"/>
      <c r="AB87" s="85"/>
      <c r="AC87" s="119"/>
    </row>
    <row r="88" spans="1:29" s="4" customFormat="1" ht="27" customHeight="1" x14ac:dyDescent="0.15">
      <c r="A88" s="19"/>
      <c r="B88" s="35" t="s">
        <v>21</v>
      </c>
      <c r="C88" s="35">
        <v>84</v>
      </c>
      <c r="D88" s="36" t="s">
        <v>110</v>
      </c>
      <c r="E88" s="89">
        <v>4</v>
      </c>
      <c r="F88" s="53">
        <v>20</v>
      </c>
      <c r="G88" s="52">
        <v>0</v>
      </c>
      <c r="H88" s="53">
        <v>0</v>
      </c>
      <c r="I88" s="57">
        <f t="shared" si="12"/>
        <v>0</v>
      </c>
      <c r="J88" s="55">
        <v>0</v>
      </c>
      <c r="K88" s="53">
        <v>0</v>
      </c>
      <c r="L88" s="57">
        <f t="shared" si="13"/>
        <v>0</v>
      </c>
      <c r="M88" s="34"/>
      <c r="N88" s="51"/>
      <c r="O88" s="52"/>
      <c r="P88" s="53"/>
      <c r="Q88" s="57">
        <f t="shared" si="2"/>
        <v>0</v>
      </c>
      <c r="R88" s="55"/>
      <c r="S88" s="53"/>
      <c r="T88" s="57">
        <f t="shared" si="3"/>
        <v>0</v>
      </c>
      <c r="U88" s="48"/>
      <c r="V88" s="45"/>
      <c r="W88" s="47"/>
      <c r="X88" s="84"/>
      <c r="Y88" s="85"/>
      <c r="Z88" s="116"/>
      <c r="AA88" s="84"/>
      <c r="AB88" s="85"/>
      <c r="AC88" s="119"/>
    </row>
    <row r="89" spans="1:29" s="4" customFormat="1" ht="27" customHeight="1" x14ac:dyDescent="0.15">
      <c r="A89" s="19"/>
      <c r="B89" s="35" t="s">
        <v>21</v>
      </c>
      <c r="C89" s="35">
        <v>85</v>
      </c>
      <c r="D89" s="36" t="s">
        <v>111</v>
      </c>
      <c r="E89" s="89">
        <v>4</v>
      </c>
      <c r="F89" s="53">
        <v>22</v>
      </c>
      <c r="G89" s="52">
        <v>0</v>
      </c>
      <c r="H89" s="53">
        <v>0</v>
      </c>
      <c r="I89" s="57">
        <f t="shared" si="12"/>
        <v>0</v>
      </c>
      <c r="J89" s="55">
        <v>0</v>
      </c>
      <c r="K89" s="53">
        <v>0</v>
      </c>
      <c r="L89" s="57">
        <f t="shared" si="13"/>
        <v>0</v>
      </c>
      <c r="M89" s="34"/>
      <c r="N89" s="53"/>
      <c r="O89" s="52"/>
      <c r="P89" s="53"/>
      <c r="Q89" s="57">
        <f t="shared" ref="Q89:Q91" si="14">IF(AND(O89&gt;0,P89&gt;0),P89/O89,0)</f>
        <v>0</v>
      </c>
      <c r="R89" s="55"/>
      <c r="S89" s="53"/>
      <c r="T89" s="57">
        <f t="shared" ref="T89:T91" si="15">IF(AND(R89&gt;0,S89&gt;0),S89/R89,0)</f>
        <v>0</v>
      </c>
      <c r="U89" s="44"/>
      <c r="V89" s="45"/>
      <c r="W89" s="95"/>
      <c r="X89" s="84"/>
      <c r="Y89" s="85"/>
      <c r="Z89" s="116"/>
      <c r="AA89" s="84"/>
      <c r="AB89" s="85"/>
      <c r="AC89" s="119"/>
    </row>
    <row r="90" spans="1:29" s="4" customFormat="1" ht="27" customHeight="1" x14ac:dyDescent="0.15">
      <c r="A90" s="19"/>
      <c r="B90" s="35" t="s">
        <v>21</v>
      </c>
      <c r="C90" s="35">
        <v>86</v>
      </c>
      <c r="D90" s="36" t="s">
        <v>112</v>
      </c>
      <c r="E90" s="89">
        <v>2</v>
      </c>
      <c r="F90" s="53">
        <v>40</v>
      </c>
      <c r="G90" s="52">
        <v>144</v>
      </c>
      <c r="H90" s="53">
        <v>3598050</v>
      </c>
      <c r="I90" s="57">
        <f t="shared" si="12"/>
        <v>24986.458333333332</v>
      </c>
      <c r="J90" s="55">
        <v>12142</v>
      </c>
      <c r="K90" s="53">
        <v>3598050</v>
      </c>
      <c r="L90" s="57">
        <f t="shared" si="13"/>
        <v>296.33091747652776</v>
      </c>
      <c r="M90" s="34"/>
      <c r="N90" s="53">
        <v>40</v>
      </c>
      <c r="O90" s="52">
        <v>136</v>
      </c>
      <c r="P90" s="53">
        <v>3479850</v>
      </c>
      <c r="Q90" s="57">
        <f t="shared" si="14"/>
        <v>25587.132352941175</v>
      </c>
      <c r="R90" s="55">
        <v>11594</v>
      </c>
      <c r="S90" s="53">
        <v>3479850</v>
      </c>
      <c r="T90" s="57">
        <f t="shared" si="15"/>
        <v>300.14231499051232</v>
      </c>
      <c r="U90" s="48"/>
      <c r="V90" s="45"/>
      <c r="W90" s="95"/>
      <c r="X90" s="84"/>
      <c r="Y90" s="85"/>
      <c r="Z90" s="116"/>
      <c r="AA90" s="84"/>
      <c r="AB90" s="85"/>
      <c r="AC90" s="119"/>
    </row>
    <row r="91" spans="1:29" s="4" customFormat="1" ht="27" customHeight="1" x14ac:dyDescent="0.15">
      <c r="A91" s="19"/>
      <c r="B91" s="35" t="s">
        <v>21</v>
      </c>
      <c r="C91" s="35">
        <v>87</v>
      </c>
      <c r="D91" s="36" t="s">
        <v>113</v>
      </c>
      <c r="E91" s="89">
        <v>5</v>
      </c>
      <c r="F91" s="110">
        <v>10</v>
      </c>
      <c r="G91" s="52">
        <v>0</v>
      </c>
      <c r="H91" s="53">
        <v>0</v>
      </c>
      <c r="I91" s="57">
        <f t="shared" si="12"/>
        <v>0</v>
      </c>
      <c r="J91" s="55">
        <v>0</v>
      </c>
      <c r="K91" s="53">
        <v>0</v>
      </c>
      <c r="L91" s="57">
        <f t="shared" si="13"/>
        <v>0</v>
      </c>
      <c r="M91" s="34"/>
      <c r="N91" s="53"/>
      <c r="O91" s="52"/>
      <c r="P91" s="53"/>
      <c r="Q91" s="57">
        <f t="shared" si="14"/>
        <v>0</v>
      </c>
      <c r="R91" s="55"/>
      <c r="S91" s="56"/>
      <c r="T91" s="57">
        <f t="shared" si="15"/>
        <v>0</v>
      </c>
      <c r="U91" s="44"/>
      <c r="V91" s="45"/>
      <c r="W91" s="96"/>
      <c r="X91" s="84"/>
      <c r="Y91" s="85"/>
      <c r="Z91" s="116"/>
      <c r="AA91" s="84"/>
      <c r="AB91" s="85"/>
      <c r="AC91" s="119"/>
    </row>
    <row r="92" spans="1:29" s="4" customFormat="1" ht="27" customHeight="1" x14ac:dyDescent="0.15">
      <c r="A92" s="19"/>
      <c r="B92" s="35" t="s">
        <v>21</v>
      </c>
      <c r="C92" s="35">
        <v>88</v>
      </c>
      <c r="D92" s="36" t="s">
        <v>282</v>
      </c>
      <c r="E92" s="89">
        <v>2</v>
      </c>
      <c r="F92" s="110"/>
      <c r="G92" s="111"/>
      <c r="H92" s="112"/>
      <c r="I92" s="113"/>
      <c r="J92" s="114"/>
      <c r="K92" s="112"/>
      <c r="L92" s="113"/>
      <c r="M92" s="34"/>
      <c r="N92" s="110"/>
      <c r="O92" s="111"/>
      <c r="P92" s="112"/>
      <c r="Q92" s="113"/>
      <c r="R92" s="114"/>
      <c r="S92" s="142"/>
      <c r="T92" s="113"/>
      <c r="U92" s="135"/>
      <c r="V92" s="136"/>
      <c r="W92" s="143"/>
      <c r="X92" s="138"/>
      <c r="Y92" s="139"/>
      <c r="Z92" s="140"/>
      <c r="AA92" s="138"/>
      <c r="AB92" s="139"/>
      <c r="AC92" s="141"/>
    </row>
    <row r="93" spans="1:29" s="4" customFormat="1" ht="27" customHeight="1" thickBot="1" x14ac:dyDescent="0.2">
      <c r="A93" s="19"/>
      <c r="B93" s="19"/>
      <c r="C93" s="5"/>
      <c r="D93" s="27"/>
      <c r="E93" s="89"/>
      <c r="F93" s="58"/>
      <c r="G93" s="72"/>
      <c r="H93" s="73"/>
      <c r="I93" s="76"/>
      <c r="J93" s="74"/>
      <c r="K93" s="75"/>
      <c r="L93" s="76"/>
      <c r="M93" s="34"/>
      <c r="N93" s="58"/>
      <c r="O93" s="72"/>
      <c r="P93" s="73"/>
      <c r="Q93" s="76"/>
      <c r="R93" s="74"/>
      <c r="S93" s="75"/>
      <c r="T93" s="76"/>
      <c r="U93" s="49"/>
      <c r="V93" s="50"/>
      <c r="W93" s="97"/>
      <c r="X93" s="86"/>
      <c r="Y93" s="87"/>
      <c r="Z93" s="117"/>
      <c r="AA93" s="86"/>
      <c r="AB93" s="87"/>
      <c r="AC93" s="120"/>
    </row>
    <row r="94" spans="1:29" s="4" customFormat="1" ht="15" customHeight="1" x14ac:dyDescent="0.15">
      <c r="A94" s="21"/>
      <c r="B94" s="32" t="s">
        <v>20</v>
      </c>
      <c r="D94" s="22">
        <f>COUNTA(D5:D93)</f>
        <v>88</v>
      </c>
      <c r="E94" s="90">
        <f>COUNTIF(E5:E93,1)</f>
        <v>0</v>
      </c>
      <c r="F94" s="23">
        <f>SUM(F5:F93)</f>
        <v>1328</v>
      </c>
      <c r="G94" s="23">
        <f>SUM(G5:G93)</f>
        <v>309</v>
      </c>
      <c r="H94" s="23">
        <f>SUM(H5:H93)</f>
        <v>5493356</v>
      </c>
      <c r="I94" s="25">
        <f>IF(AND(G94&gt;0,H94&gt;0),H94/G94,0)</f>
        <v>17777.851132686083</v>
      </c>
      <c r="J94" s="23">
        <f>SUM(J5:J93)</f>
        <v>26594.75</v>
      </c>
      <c r="K94" s="23">
        <f>SUM(K5:K93)</f>
        <v>5493356</v>
      </c>
      <c r="L94" s="25">
        <f>IF(AND(J94&gt;0,K94&gt;0),K94/J94,0)</f>
        <v>206.55791086586638</v>
      </c>
      <c r="M94" s="25"/>
      <c r="N94" s="23">
        <f>SUM(N5:N93)</f>
        <v>109</v>
      </c>
      <c r="O94" s="23">
        <f>SUM(O5:O93)</f>
        <v>318</v>
      </c>
      <c r="P94" s="23">
        <f>SUM(P5:P93)</f>
        <v>5012902</v>
      </c>
      <c r="Q94" s="25">
        <f>IF(AND(O94&gt;0,P94&gt;0),P94/O94,0)</f>
        <v>15763.842767295597</v>
      </c>
      <c r="R94" s="23">
        <f>SUM(R5:R93)</f>
        <v>25393</v>
      </c>
      <c r="S94" s="23">
        <f>SUM(S5:S93)</f>
        <v>5012902</v>
      </c>
      <c r="T94" s="25">
        <f>IF(AND(R94&gt;0,S94&gt;0),S94/R94,0)</f>
        <v>197.41275154570158</v>
      </c>
    </row>
    <row r="95" spans="1:29" s="4" customFormat="1" ht="15" customHeight="1" x14ac:dyDescent="0.15">
      <c r="A95" s="21"/>
      <c r="D95" s="22"/>
      <c r="E95" s="90">
        <f>COUNTIF(E5:E93,2)</f>
        <v>20</v>
      </c>
      <c r="F95" s="23"/>
      <c r="G95" s="23"/>
      <c r="H95" s="23"/>
      <c r="I95" s="24"/>
      <c r="J95" s="24"/>
      <c r="K95" s="24"/>
      <c r="L95" s="24"/>
      <c r="M95" s="24"/>
      <c r="N95" s="23"/>
      <c r="O95" s="23"/>
      <c r="P95" s="23"/>
      <c r="Q95" s="24"/>
      <c r="R95" s="24"/>
      <c r="S95" s="24"/>
      <c r="T95" s="24"/>
    </row>
    <row r="96" spans="1:29" s="4" customFormat="1" ht="15" customHeight="1" x14ac:dyDescent="0.15">
      <c r="A96" s="21"/>
      <c r="D96" s="22"/>
      <c r="E96" s="90">
        <f>COUNTIF(E5:E93,3)</f>
        <v>2</v>
      </c>
      <c r="F96" s="23">
        <f>COUNTA(F5:F93)</f>
        <v>80</v>
      </c>
      <c r="G96" s="23"/>
      <c r="H96" s="23"/>
      <c r="I96" s="24"/>
      <c r="J96" s="24"/>
      <c r="K96" s="24"/>
      <c r="L96" s="24"/>
      <c r="M96" s="24"/>
      <c r="N96" s="23">
        <f>COUNTA(N5:N93)</f>
        <v>5</v>
      </c>
      <c r="O96" s="23"/>
      <c r="P96" s="23"/>
      <c r="Q96" s="24"/>
      <c r="R96" s="24"/>
      <c r="S96" s="24"/>
      <c r="T96" s="24"/>
    </row>
    <row r="97" spans="1:20" s="4" customFormat="1" ht="15" customHeight="1" x14ac:dyDescent="0.15">
      <c r="A97" s="21"/>
      <c r="D97" s="22"/>
      <c r="E97" s="90">
        <f>COUNTIF(E5:E93,4)</f>
        <v>42</v>
      </c>
      <c r="F97" s="23"/>
      <c r="G97" s="23"/>
      <c r="H97" s="23"/>
      <c r="I97" s="24"/>
      <c r="J97" s="24"/>
      <c r="K97" s="24"/>
      <c r="L97" s="24"/>
      <c r="M97" s="24"/>
      <c r="N97" s="23"/>
      <c r="O97" s="23"/>
      <c r="P97" s="23"/>
      <c r="Q97" s="24"/>
      <c r="R97" s="24"/>
      <c r="S97" s="24"/>
      <c r="T97" s="24"/>
    </row>
    <row r="98" spans="1:20" s="4" customFormat="1" ht="15" customHeight="1" x14ac:dyDescent="0.15">
      <c r="A98" s="21"/>
      <c r="D98" s="22"/>
      <c r="E98" s="90">
        <f>COUNTIF(E5:E93,5)</f>
        <v>16</v>
      </c>
      <c r="F98" s="23"/>
      <c r="G98" s="23"/>
      <c r="H98" s="23"/>
      <c r="I98" s="24"/>
      <c r="J98" s="24"/>
      <c r="K98" s="24"/>
      <c r="L98" s="24"/>
      <c r="M98" s="24"/>
      <c r="N98" s="23"/>
      <c r="O98" s="23"/>
      <c r="P98" s="23"/>
      <c r="Q98" s="24"/>
      <c r="R98" s="24"/>
      <c r="S98" s="24"/>
      <c r="T98" s="24"/>
    </row>
    <row r="99" spans="1:20" s="4" customFormat="1" ht="15" customHeight="1" x14ac:dyDescent="0.15">
      <c r="A99" s="21"/>
      <c r="D99" s="22"/>
      <c r="E99" s="90">
        <f>COUNTIF(E5:E93,6)</f>
        <v>8</v>
      </c>
      <c r="F99" s="23"/>
      <c r="G99" s="23"/>
      <c r="H99" s="23"/>
      <c r="I99" s="24"/>
      <c r="J99" s="24"/>
      <c r="K99" s="24"/>
      <c r="L99" s="24"/>
      <c r="M99" s="24"/>
      <c r="N99" s="23"/>
      <c r="O99" s="23"/>
      <c r="P99" s="23"/>
      <c r="Q99" s="24"/>
      <c r="R99" s="24"/>
      <c r="S99" s="24"/>
      <c r="T99" s="24"/>
    </row>
    <row r="100" spans="1:20" s="4" customFormat="1" ht="15" customHeight="1" x14ac:dyDescent="0.15">
      <c r="A100" s="21"/>
      <c r="D100" s="22"/>
      <c r="E100" s="26"/>
      <c r="F100" s="23"/>
      <c r="G100" s="23"/>
      <c r="H100" s="23"/>
      <c r="I100" s="24"/>
      <c r="J100" s="24"/>
      <c r="K100" s="24"/>
      <c r="L100" s="24"/>
      <c r="M100" s="24"/>
      <c r="N100" s="23"/>
      <c r="O100" s="23"/>
      <c r="P100" s="23"/>
      <c r="Q100" s="24"/>
      <c r="R100" s="24"/>
      <c r="S100" s="24"/>
      <c r="T100" s="24"/>
    </row>
    <row r="101" spans="1:20" s="4" customFormat="1" ht="15" customHeight="1" x14ac:dyDescent="0.15">
      <c r="A101" s="21"/>
      <c r="D101" s="22"/>
      <c r="E101" s="26"/>
      <c r="F101" s="23"/>
      <c r="G101" s="23"/>
      <c r="H101" s="23"/>
      <c r="I101" s="24"/>
      <c r="J101" s="24"/>
      <c r="K101" s="24"/>
      <c r="L101" s="24"/>
      <c r="M101" s="24"/>
      <c r="N101" s="23"/>
      <c r="O101" s="23"/>
      <c r="P101" s="23"/>
      <c r="Q101" s="24"/>
      <c r="R101" s="24"/>
      <c r="S101" s="24"/>
      <c r="T101" s="24"/>
    </row>
    <row r="102" spans="1:20" s="4" customFormat="1" ht="15" customHeight="1" x14ac:dyDescent="0.15">
      <c r="A102" s="21"/>
      <c r="D102" s="22"/>
      <c r="E102" s="26"/>
      <c r="F102" s="23"/>
      <c r="G102" s="23"/>
      <c r="H102" s="23"/>
      <c r="I102" s="24"/>
      <c r="J102" s="24"/>
      <c r="K102" s="24"/>
      <c r="L102" s="24"/>
      <c r="M102" s="24"/>
      <c r="N102" s="23"/>
      <c r="O102" s="23"/>
      <c r="P102" s="23"/>
      <c r="Q102" s="24"/>
      <c r="R102" s="24"/>
      <c r="S102" s="24"/>
      <c r="T102" s="24"/>
    </row>
    <row r="103" spans="1:20" s="4" customFormat="1" ht="15" customHeight="1" x14ac:dyDescent="0.15">
      <c r="A103" s="21"/>
      <c r="D103" s="22"/>
      <c r="E103" s="26"/>
      <c r="F103" s="23"/>
      <c r="G103" s="23"/>
      <c r="H103" s="23"/>
      <c r="I103" s="24"/>
      <c r="J103" s="24"/>
      <c r="K103" s="24"/>
      <c r="L103" s="24"/>
      <c r="M103" s="24"/>
      <c r="N103" s="23"/>
      <c r="O103" s="23"/>
      <c r="P103" s="23"/>
      <c r="Q103" s="24"/>
      <c r="R103" s="24"/>
      <c r="S103" s="24"/>
      <c r="T103" s="24"/>
    </row>
    <row r="104" spans="1:20" s="4" customFormat="1" ht="15" customHeight="1" x14ac:dyDescent="0.15">
      <c r="A104" s="21"/>
      <c r="D104" s="22"/>
      <c r="E104" s="26"/>
      <c r="F104" s="23"/>
      <c r="G104" s="23"/>
      <c r="H104" s="23"/>
      <c r="I104" s="24"/>
      <c r="J104" s="24"/>
      <c r="K104" s="24"/>
      <c r="L104" s="24"/>
      <c r="M104" s="24"/>
      <c r="N104" s="23"/>
      <c r="O104" s="23"/>
      <c r="P104" s="23"/>
      <c r="Q104" s="24"/>
      <c r="R104" s="24"/>
      <c r="S104" s="24"/>
      <c r="T104" s="24"/>
    </row>
    <row r="105" spans="1:20" s="4" customFormat="1" ht="15" customHeight="1" x14ac:dyDescent="0.15">
      <c r="A105" s="21"/>
      <c r="D105" s="22"/>
      <c r="E105" s="26"/>
      <c r="F105" s="23"/>
      <c r="G105" s="23"/>
      <c r="H105" s="23"/>
      <c r="I105" s="24"/>
      <c r="J105" s="24"/>
      <c r="K105" s="24"/>
      <c r="L105" s="24"/>
      <c r="M105" s="24"/>
      <c r="N105" s="23"/>
      <c r="O105" s="23"/>
      <c r="P105" s="23"/>
      <c r="Q105" s="24"/>
      <c r="R105" s="24"/>
      <c r="S105" s="24"/>
      <c r="T105" s="24"/>
    </row>
    <row r="106" spans="1:20" s="4" customFormat="1" ht="15" customHeight="1" x14ac:dyDescent="0.15">
      <c r="A106" s="21"/>
      <c r="D106" s="22"/>
      <c r="E106" s="26"/>
      <c r="F106" s="23"/>
      <c r="G106" s="23"/>
      <c r="H106" s="23"/>
      <c r="I106" s="24"/>
      <c r="J106" s="24"/>
      <c r="K106" s="24"/>
      <c r="L106" s="24"/>
      <c r="M106" s="24"/>
      <c r="N106" s="23"/>
      <c r="O106" s="23"/>
      <c r="P106" s="23"/>
      <c r="Q106" s="24"/>
      <c r="R106" s="24"/>
      <c r="S106" s="24"/>
      <c r="T106" s="24"/>
    </row>
    <row r="107" spans="1:20" s="4" customFormat="1" ht="15" customHeight="1" x14ac:dyDescent="0.15">
      <c r="A107" s="21"/>
      <c r="D107" s="22"/>
      <c r="E107" s="26"/>
      <c r="F107" s="23"/>
      <c r="G107" s="23"/>
      <c r="H107" s="23"/>
      <c r="I107" s="24"/>
      <c r="J107" s="24"/>
      <c r="K107" s="24"/>
      <c r="L107" s="24"/>
      <c r="M107" s="24"/>
      <c r="N107" s="23"/>
      <c r="O107" s="23"/>
      <c r="P107" s="23"/>
      <c r="Q107" s="24"/>
      <c r="R107" s="24"/>
      <c r="S107" s="24"/>
      <c r="T107" s="24"/>
    </row>
    <row r="108" spans="1:20" s="4" customFormat="1" ht="15" customHeight="1" x14ac:dyDescent="0.15">
      <c r="A108" s="21"/>
      <c r="D108" s="22"/>
      <c r="E108" s="26"/>
      <c r="F108" s="23"/>
      <c r="G108" s="23"/>
      <c r="H108" s="23"/>
      <c r="I108" s="24"/>
      <c r="J108" s="24"/>
      <c r="K108" s="24"/>
      <c r="L108" s="24"/>
      <c r="M108" s="24"/>
      <c r="N108" s="23"/>
      <c r="O108" s="23"/>
      <c r="P108" s="23"/>
      <c r="Q108" s="24"/>
      <c r="R108" s="24"/>
      <c r="S108" s="24"/>
      <c r="T108" s="24"/>
    </row>
    <row r="109" spans="1:20" s="4" customFormat="1" ht="15" customHeight="1" x14ac:dyDescent="0.15">
      <c r="A109" s="21"/>
      <c r="D109" s="22"/>
      <c r="E109" s="26"/>
      <c r="F109" s="23"/>
      <c r="G109" s="23"/>
      <c r="H109" s="23"/>
      <c r="I109" s="24"/>
      <c r="J109" s="24"/>
      <c r="K109" s="24"/>
      <c r="L109" s="24"/>
      <c r="M109" s="24"/>
      <c r="N109" s="23"/>
      <c r="O109" s="23"/>
      <c r="P109" s="23"/>
      <c r="Q109" s="24"/>
      <c r="R109" s="24"/>
      <c r="S109" s="24"/>
      <c r="T109" s="24"/>
    </row>
    <row r="110" spans="1:20" s="4" customFormat="1" ht="15" customHeight="1" x14ac:dyDescent="0.15">
      <c r="A110" s="21"/>
      <c r="D110" s="22"/>
      <c r="E110" s="26"/>
      <c r="F110" s="23"/>
      <c r="G110" s="23"/>
      <c r="H110" s="23"/>
      <c r="I110" s="24"/>
      <c r="J110" s="24"/>
      <c r="K110" s="24"/>
      <c r="L110" s="24"/>
      <c r="M110" s="24"/>
      <c r="N110" s="23"/>
      <c r="O110" s="23"/>
      <c r="P110" s="23"/>
      <c r="Q110" s="24"/>
      <c r="R110" s="24"/>
      <c r="S110" s="24"/>
      <c r="T110" s="24"/>
    </row>
    <row r="111" spans="1:20" s="4" customFormat="1" ht="15" customHeight="1" x14ac:dyDescent="0.15">
      <c r="A111" s="21"/>
      <c r="D111" s="22"/>
      <c r="E111" s="26"/>
      <c r="F111" s="23"/>
      <c r="G111" s="23"/>
      <c r="H111" s="23"/>
      <c r="I111" s="24"/>
      <c r="J111" s="24"/>
      <c r="K111" s="24"/>
      <c r="L111" s="24"/>
      <c r="M111" s="24"/>
      <c r="N111" s="23"/>
      <c r="O111" s="23"/>
      <c r="P111" s="23"/>
      <c r="Q111" s="24"/>
      <c r="R111" s="24"/>
      <c r="S111" s="24"/>
      <c r="T111" s="24"/>
    </row>
    <row r="112" spans="1:20" s="4" customFormat="1" ht="15" customHeight="1" x14ac:dyDescent="0.15">
      <c r="A112" s="21"/>
      <c r="D112" s="22"/>
      <c r="E112" s="26"/>
      <c r="F112" s="23"/>
      <c r="G112" s="23"/>
      <c r="H112" s="23"/>
      <c r="I112" s="24"/>
      <c r="J112" s="24"/>
      <c r="K112" s="24"/>
      <c r="L112" s="24"/>
      <c r="M112" s="24"/>
      <c r="N112" s="23"/>
      <c r="O112" s="23"/>
      <c r="P112" s="23"/>
      <c r="Q112" s="24"/>
      <c r="R112" s="24"/>
      <c r="S112" s="24"/>
      <c r="T112" s="24"/>
    </row>
    <row r="113" spans="1:20" s="4" customFormat="1" ht="15" customHeight="1" x14ac:dyDescent="0.15">
      <c r="A113" s="21"/>
      <c r="D113" s="22"/>
      <c r="E113" s="26"/>
      <c r="F113" s="23"/>
      <c r="G113" s="23"/>
      <c r="H113" s="23"/>
      <c r="I113" s="24"/>
      <c r="J113" s="24"/>
      <c r="K113" s="24"/>
      <c r="L113" s="24"/>
      <c r="M113" s="24"/>
      <c r="N113" s="23"/>
      <c r="O113" s="23"/>
      <c r="P113" s="23"/>
      <c r="Q113" s="24"/>
      <c r="R113" s="24"/>
      <c r="S113" s="24"/>
      <c r="T113" s="24"/>
    </row>
    <row r="114" spans="1:20" s="4" customFormat="1" ht="15" customHeight="1" x14ac:dyDescent="0.15">
      <c r="A114" s="21"/>
      <c r="D114" s="22"/>
      <c r="E114" s="26"/>
      <c r="F114" s="23"/>
      <c r="G114" s="23"/>
      <c r="H114" s="23"/>
      <c r="I114" s="24"/>
      <c r="J114" s="24"/>
      <c r="K114" s="24"/>
      <c r="L114" s="24"/>
      <c r="M114" s="24"/>
      <c r="N114" s="23"/>
      <c r="O114" s="23"/>
      <c r="P114" s="23"/>
      <c r="Q114" s="24"/>
      <c r="R114" s="24"/>
      <c r="S114" s="24"/>
      <c r="T114" s="24"/>
    </row>
    <row r="115" spans="1:20" s="4" customFormat="1" ht="15" customHeight="1" x14ac:dyDescent="0.15">
      <c r="A115" s="21"/>
      <c r="D115" s="22"/>
      <c r="E115" s="26"/>
      <c r="F115" s="23"/>
      <c r="G115" s="23"/>
      <c r="H115" s="23"/>
      <c r="I115" s="24"/>
      <c r="J115" s="24"/>
      <c r="K115" s="24"/>
      <c r="L115" s="24"/>
      <c r="M115" s="24"/>
      <c r="N115" s="23"/>
      <c r="O115" s="23"/>
      <c r="P115" s="23"/>
      <c r="Q115" s="24"/>
      <c r="R115" s="24"/>
      <c r="S115" s="24"/>
      <c r="T115" s="24"/>
    </row>
    <row r="116" spans="1:20" s="4" customFormat="1" ht="15" customHeight="1" x14ac:dyDescent="0.15">
      <c r="A116" s="21"/>
      <c r="D116" s="22"/>
      <c r="E116" s="26"/>
      <c r="F116" s="23"/>
      <c r="G116" s="23"/>
      <c r="H116" s="23"/>
      <c r="I116" s="24"/>
      <c r="J116" s="24"/>
      <c r="K116" s="24"/>
      <c r="L116" s="24"/>
      <c r="M116" s="24"/>
      <c r="N116" s="23"/>
      <c r="O116" s="23"/>
      <c r="P116" s="23"/>
      <c r="Q116" s="24"/>
      <c r="R116" s="24"/>
      <c r="S116" s="24"/>
      <c r="T116" s="24"/>
    </row>
    <row r="117" spans="1:20" s="4" customFormat="1" ht="15" customHeight="1" x14ac:dyDescent="0.15">
      <c r="A117" s="21"/>
      <c r="D117" s="22"/>
      <c r="E117" s="26"/>
      <c r="F117" s="23"/>
      <c r="G117" s="23"/>
      <c r="H117" s="23"/>
      <c r="I117" s="24"/>
      <c r="J117" s="24"/>
      <c r="K117" s="24"/>
      <c r="L117" s="24"/>
      <c r="M117" s="24"/>
      <c r="N117" s="23"/>
      <c r="O117" s="23"/>
      <c r="P117" s="23"/>
      <c r="Q117" s="24"/>
      <c r="R117" s="24"/>
      <c r="S117" s="24"/>
      <c r="T117" s="24"/>
    </row>
    <row r="118" spans="1:20" s="4" customFormat="1" ht="15" customHeight="1" x14ac:dyDescent="0.15">
      <c r="A118" s="21"/>
      <c r="D118" s="22"/>
      <c r="E118" s="26"/>
      <c r="F118" s="23"/>
      <c r="G118" s="23"/>
      <c r="H118" s="23"/>
      <c r="I118" s="24"/>
      <c r="J118" s="24"/>
      <c r="K118" s="24"/>
      <c r="L118" s="24"/>
      <c r="M118" s="24"/>
      <c r="N118" s="23"/>
      <c r="O118" s="23"/>
      <c r="P118" s="23"/>
      <c r="Q118" s="24"/>
      <c r="R118" s="24"/>
      <c r="S118" s="24"/>
      <c r="T118" s="24"/>
    </row>
    <row r="119" spans="1:20" s="4" customFormat="1" ht="15" customHeight="1" x14ac:dyDescent="0.15">
      <c r="A119" s="21"/>
      <c r="D119" s="22"/>
      <c r="E119" s="26"/>
      <c r="F119" s="23"/>
      <c r="G119" s="23"/>
      <c r="H119" s="23"/>
      <c r="I119" s="24"/>
      <c r="J119" s="24"/>
      <c r="K119" s="24"/>
      <c r="L119" s="24"/>
      <c r="M119" s="24"/>
      <c r="N119" s="23"/>
      <c r="O119" s="23"/>
      <c r="P119" s="23"/>
      <c r="Q119" s="24"/>
      <c r="R119" s="24"/>
      <c r="S119" s="24"/>
      <c r="T119" s="24"/>
    </row>
    <row r="120" spans="1:20" s="4" customFormat="1" ht="15" customHeight="1" x14ac:dyDescent="0.15">
      <c r="A120" s="21"/>
      <c r="D120" s="22"/>
      <c r="E120" s="26"/>
      <c r="F120" s="23"/>
      <c r="G120" s="23"/>
      <c r="H120" s="23"/>
      <c r="I120" s="24"/>
      <c r="J120" s="24"/>
      <c r="K120" s="24"/>
      <c r="L120" s="24"/>
      <c r="M120" s="24"/>
      <c r="N120" s="23"/>
      <c r="O120" s="23"/>
      <c r="P120" s="23"/>
      <c r="Q120" s="24"/>
      <c r="R120" s="24"/>
      <c r="S120" s="24"/>
      <c r="T120" s="24"/>
    </row>
    <row r="121" spans="1:20" s="4" customFormat="1" ht="15" customHeight="1" x14ac:dyDescent="0.15">
      <c r="A121" s="21"/>
      <c r="D121" s="22"/>
      <c r="E121" s="26"/>
      <c r="F121" s="23"/>
      <c r="G121" s="23"/>
      <c r="H121" s="23"/>
      <c r="I121" s="24"/>
      <c r="J121" s="24"/>
      <c r="K121" s="24"/>
      <c r="L121" s="24"/>
      <c r="M121" s="24"/>
      <c r="N121" s="23"/>
      <c r="O121" s="23"/>
      <c r="P121" s="23"/>
      <c r="Q121" s="24"/>
      <c r="R121" s="24"/>
      <c r="S121" s="24"/>
      <c r="T121" s="24"/>
    </row>
    <row r="122" spans="1:20" s="4" customFormat="1" ht="15" customHeight="1" x14ac:dyDescent="0.15">
      <c r="A122" s="21"/>
      <c r="D122" s="22"/>
      <c r="E122" s="26"/>
      <c r="F122" s="23"/>
      <c r="G122" s="23"/>
      <c r="H122" s="23"/>
      <c r="I122" s="24"/>
      <c r="J122" s="24"/>
      <c r="K122" s="24"/>
      <c r="L122" s="24"/>
      <c r="M122" s="24"/>
      <c r="N122" s="23"/>
      <c r="O122" s="23"/>
      <c r="P122" s="23"/>
      <c r="Q122" s="24"/>
      <c r="R122" s="24"/>
      <c r="S122" s="24"/>
      <c r="T122" s="24"/>
    </row>
    <row r="123" spans="1:20" s="4" customFormat="1" ht="15" customHeight="1" x14ac:dyDescent="0.15">
      <c r="A123" s="21"/>
      <c r="D123" s="22"/>
      <c r="E123" s="26"/>
      <c r="F123" s="23"/>
      <c r="G123" s="23"/>
      <c r="H123" s="23"/>
      <c r="I123" s="24"/>
      <c r="J123" s="24"/>
      <c r="K123" s="24"/>
      <c r="L123" s="24"/>
      <c r="M123" s="24"/>
      <c r="N123" s="23"/>
      <c r="O123" s="23"/>
      <c r="P123" s="23"/>
      <c r="Q123" s="24"/>
      <c r="R123" s="24"/>
      <c r="S123" s="24"/>
      <c r="T123" s="24"/>
    </row>
    <row r="124" spans="1:20" s="4" customFormat="1" ht="15" customHeight="1" x14ac:dyDescent="0.15">
      <c r="A124" s="21"/>
      <c r="D124" s="22"/>
      <c r="E124" s="26"/>
      <c r="F124" s="23"/>
      <c r="G124" s="23"/>
      <c r="H124" s="23"/>
      <c r="I124" s="24"/>
      <c r="J124" s="24"/>
      <c r="K124" s="24"/>
      <c r="L124" s="24"/>
      <c r="M124" s="24"/>
      <c r="N124" s="23"/>
      <c r="O124" s="23"/>
      <c r="P124" s="23"/>
      <c r="Q124" s="24"/>
      <c r="R124" s="24"/>
      <c r="S124" s="24"/>
      <c r="T124" s="24"/>
    </row>
    <row r="125" spans="1:20" s="4" customFormat="1" ht="15" customHeight="1" x14ac:dyDescent="0.15">
      <c r="A125" s="21"/>
      <c r="D125" s="22"/>
      <c r="E125" s="26"/>
      <c r="F125" s="23"/>
      <c r="G125" s="23"/>
      <c r="H125" s="23"/>
      <c r="I125" s="24"/>
      <c r="J125" s="24"/>
      <c r="K125" s="24"/>
      <c r="L125" s="24"/>
      <c r="M125" s="24"/>
      <c r="N125" s="23"/>
      <c r="O125" s="23"/>
      <c r="P125" s="23"/>
      <c r="Q125" s="24"/>
      <c r="R125" s="24"/>
      <c r="S125" s="24"/>
      <c r="T125" s="24"/>
    </row>
    <row r="126" spans="1:20" s="4" customFormat="1" ht="15" customHeight="1" x14ac:dyDescent="0.15">
      <c r="A126" s="21"/>
      <c r="D126" s="22"/>
      <c r="E126" s="26"/>
      <c r="F126" s="23"/>
      <c r="G126" s="23"/>
      <c r="H126" s="23"/>
      <c r="I126" s="24"/>
      <c r="J126" s="24"/>
      <c r="K126" s="24"/>
      <c r="L126" s="24"/>
      <c r="M126" s="24"/>
      <c r="N126" s="23"/>
      <c r="O126" s="23"/>
      <c r="P126" s="23"/>
      <c r="Q126" s="24"/>
      <c r="R126" s="24"/>
      <c r="S126" s="24"/>
      <c r="T126" s="24"/>
    </row>
    <row r="127" spans="1:20" s="4" customFormat="1" ht="15" customHeight="1" x14ac:dyDescent="0.15">
      <c r="A127" s="21"/>
      <c r="D127" s="22"/>
      <c r="E127" s="26"/>
      <c r="F127" s="23"/>
      <c r="G127" s="23"/>
      <c r="H127" s="23"/>
      <c r="I127" s="24"/>
      <c r="J127" s="24"/>
      <c r="K127" s="24"/>
      <c r="L127" s="24"/>
      <c r="M127" s="24"/>
      <c r="N127" s="23"/>
      <c r="O127" s="23"/>
      <c r="P127" s="23"/>
      <c r="Q127" s="24"/>
      <c r="R127" s="24"/>
      <c r="S127" s="24"/>
      <c r="T127" s="24"/>
    </row>
    <row r="128" spans="1:20" s="4" customFormat="1" ht="15" customHeight="1" x14ac:dyDescent="0.15">
      <c r="A128" s="21"/>
      <c r="D128" s="22"/>
      <c r="E128" s="26"/>
      <c r="F128" s="23"/>
      <c r="G128" s="23"/>
      <c r="H128" s="23"/>
      <c r="I128" s="24"/>
      <c r="J128" s="24"/>
      <c r="K128" s="24"/>
      <c r="L128" s="24"/>
      <c r="M128" s="24"/>
      <c r="N128" s="23"/>
      <c r="O128" s="23"/>
      <c r="P128" s="23"/>
      <c r="Q128" s="24"/>
      <c r="R128" s="24"/>
      <c r="S128" s="24"/>
      <c r="T128" s="24"/>
    </row>
    <row r="129" spans="1:20" s="4" customFormat="1" ht="15" customHeight="1" x14ac:dyDescent="0.15">
      <c r="A129" s="21"/>
      <c r="D129" s="22"/>
      <c r="E129" s="26"/>
      <c r="F129" s="23"/>
      <c r="G129" s="23"/>
      <c r="H129" s="23"/>
      <c r="I129" s="24"/>
      <c r="J129" s="24"/>
      <c r="K129" s="24"/>
      <c r="L129" s="24"/>
      <c r="M129" s="24"/>
      <c r="N129" s="23"/>
      <c r="O129" s="23"/>
      <c r="P129" s="23"/>
      <c r="Q129" s="24"/>
      <c r="R129" s="24"/>
      <c r="S129" s="24"/>
      <c r="T129" s="24"/>
    </row>
    <row r="130" spans="1:20" s="4" customFormat="1" ht="15" customHeight="1" x14ac:dyDescent="0.15">
      <c r="A130" s="21"/>
      <c r="D130" s="22"/>
      <c r="E130" s="26"/>
      <c r="F130" s="23"/>
      <c r="G130" s="23"/>
      <c r="H130" s="23"/>
      <c r="I130" s="24"/>
      <c r="J130" s="24"/>
      <c r="K130" s="24"/>
      <c r="L130" s="24"/>
      <c r="M130" s="24"/>
      <c r="N130" s="23"/>
      <c r="O130" s="23"/>
      <c r="P130" s="23"/>
      <c r="Q130" s="24"/>
      <c r="R130" s="24"/>
      <c r="S130" s="24"/>
      <c r="T130" s="24"/>
    </row>
    <row r="131" spans="1:20" s="4" customFormat="1" ht="15" customHeight="1" x14ac:dyDescent="0.15">
      <c r="A131" s="21"/>
      <c r="D131" s="22"/>
      <c r="E131" s="26"/>
      <c r="F131" s="23"/>
      <c r="G131" s="23"/>
      <c r="H131" s="23"/>
      <c r="I131" s="24"/>
      <c r="J131" s="24"/>
      <c r="K131" s="24"/>
      <c r="L131" s="24"/>
      <c r="M131" s="24"/>
      <c r="N131" s="23"/>
      <c r="O131" s="23"/>
      <c r="P131" s="23"/>
      <c r="Q131" s="24"/>
      <c r="R131" s="24"/>
      <c r="S131" s="24"/>
      <c r="T131" s="24"/>
    </row>
    <row r="132" spans="1:20" s="4" customFormat="1" ht="15" customHeight="1" x14ac:dyDescent="0.15">
      <c r="A132" s="21"/>
      <c r="D132" s="22"/>
      <c r="E132" s="26"/>
      <c r="F132" s="23"/>
      <c r="G132" s="23"/>
      <c r="H132" s="23"/>
      <c r="I132" s="24"/>
      <c r="J132" s="24"/>
      <c r="K132" s="24"/>
      <c r="L132" s="24"/>
      <c r="M132" s="24"/>
      <c r="N132" s="23"/>
      <c r="O132" s="23"/>
      <c r="P132" s="23"/>
      <c r="Q132" s="24"/>
      <c r="R132" s="24"/>
      <c r="S132" s="24"/>
      <c r="T132" s="24"/>
    </row>
    <row r="133" spans="1:20" s="4" customFormat="1" ht="15" customHeight="1" x14ac:dyDescent="0.15">
      <c r="A133" s="21"/>
      <c r="D133" s="22"/>
      <c r="E133" s="26"/>
      <c r="F133" s="23"/>
      <c r="G133" s="23"/>
      <c r="H133" s="23"/>
      <c r="I133" s="24"/>
      <c r="J133" s="24"/>
      <c r="K133" s="24"/>
      <c r="L133" s="24"/>
      <c r="M133" s="24"/>
      <c r="N133" s="23"/>
      <c r="O133" s="23"/>
      <c r="P133" s="23"/>
      <c r="Q133" s="24"/>
      <c r="R133" s="24"/>
      <c r="S133" s="24"/>
      <c r="T133" s="24"/>
    </row>
    <row r="134" spans="1:20" s="4" customFormat="1" ht="15" customHeight="1" x14ac:dyDescent="0.15">
      <c r="A134" s="21"/>
      <c r="D134" s="22"/>
      <c r="E134" s="26"/>
      <c r="F134" s="23"/>
      <c r="G134" s="23"/>
      <c r="H134" s="23"/>
      <c r="I134" s="24"/>
      <c r="J134" s="24"/>
      <c r="K134" s="24"/>
      <c r="L134" s="24"/>
      <c r="M134" s="24"/>
      <c r="N134" s="23"/>
      <c r="O134" s="23"/>
      <c r="P134" s="23"/>
      <c r="Q134" s="24"/>
      <c r="R134" s="24"/>
      <c r="S134" s="24"/>
      <c r="T134" s="24"/>
    </row>
    <row r="135" spans="1:20" s="4" customFormat="1" ht="15" customHeight="1" x14ac:dyDescent="0.15">
      <c r="A135" s="21"/>
      <c r="D135" s="22"/>
      <c r="E135" s="26"/>
      <c r="F135" s="23"/>
      <c r="G135" s="23"/>
      <c r="H135" s="23"/>
      <c r="I135" s="24"/>
      <c r="J135" s="24"/>
      <c r="K135" s="24"/>
      <c r="L135" s="24"/>
      <c r="M135" s="24"/>
      <c r="N135" s="23"/>
      <c r="O135" s="23"/>
      <c r="P135" s="23"/>
      <c r="Q135" s="24"/>
      <c r="R135" s="24"/>
      <c r="S135" s="24"/>
      <c r="T135" s="24"/>
    </row>
    <row r="136" spans="1:20" s="4" customFormat="1" ht="15" customHeight="1" x14ac:dyDescent="0.15">
      <c r="A136" s="21"/>
      <c r="D136" s="22"/>
      <c r="E136" s="26"/>
      <c r="F136" s="23"/>
      <c r="G136" s="23"/>
      <c r="H136" s="23"/>
      <c r="I136" s="24"/>
      <c r="J136" s="24"/>
      <c r="K136" s="24"/>
      <c r="L136" s="24"/>
      <c r="M136" s="24"/>
      <c r="N136" s="23"/>
      <c r="O136" s="23"/>
      <c r="P136" s="23"/>
      <c r="Q136" s="24"/>
      <c r="R136" s="24"/>
      <c r="S136" s="24"/>
      <c r="T136" s="24"/>
    </row>
    <row r="137" spans="1:20" s="4" customFormat="1" ht="15" customHeight="1" x14ac:dyDescent="0.15">
      <c r="A137" s="21"/>
      <c r="D137" s="22"/>
      <c r="E137" s="26"/>
      <c r="F137" s="23"/>
      <c r="G137" s="23"/>
      <c r="H137" s="23"/>
      <c r="I137" s="24"/>
      <c r="J137" s="24"/>
      <c r="K137" s="24"/>
      <c r="L137" s="24"/>
      <c r="M137" s="24"/>
      <c r="N137" s="23"/>
      <c r="O137" s="23"/>
      <c r="P137" s="23"/>
      <c r="Q137" s="24"/>
      <c r="R137" s="24"/>
      <c r="S137" s="24"/>
      <c r="T137" s="24"/>
    </row>
    <row r="138" spans="1:20" s="4" customFormat="1" ht="15" customHeight="1" x14ac:dyDescent="0.15">
      <c r="A138" s="21"/>
      <c r="D138" s="22"/>
      <c r="E138" s="26"/>
      <c r="F138" s="23"/>
      <c r="G138" s="23"/>
      <c r="H138" s="23"/>
      <c r="I138" s="24"/>
      <c r="J138" s="24"/>
      <c r="K138" s="24"/>
      <c r="L138" s="24"/>
      <c r="M138" s="24"/>
      <c r="N138" s="23"/>
      <c r="O138" s="23"/>
      <c r="P138" s="23"/>
      <c r="Q138" s="24"/>
      <c r="R138" s="24"/>
      <c r="S138" s="24"/>
      <c r="T138" s="24"/>
    </row>
    <row r="139" spans="1:20" s="4" customFormat="1" ht="15" customHeight="1" x14ac:dyDescent="0.15">
      <c r="A139" s="21"/>
      <c r="D139" s="22"/>
      <c r="E139" s="26"/>
      <c r="F139" s="23"/>
      <c r="G139" s="23"/>
      <c r="H139" s="23"/>
      <c r="I139" s="24"/>
      <c r="J139" s="24"/>
      <c r="K139" s="24"/>
      <c r="L139" s="24"/>
      <c r="M139" s="24"/>
      <c r="N139" s="23"/>
      <c r="O139" s="23"/>
      <c r="P139" s="23"/>
      <c r="Q139" s="24"/>
      <c r="R139" s="24"/>
      <c r="S139" s="24"/>
      <c r="T139" s="24"/>
    </row>
    <row r="140" spans="1:20" s="4" customFormat="1" ht="15" customHeight="1" x14ac:dyDescent="0.15">
      <c r="A140" s="21"/>
      <c r="D140" s="22"/>
      <c r="E140" s="26"/>
      <c r="F140" s="23"/>
      <c r="G140" s="23"/>
      <c r="H140" s="23"/>
      <c r="I140" s="24"/>
      <c r="J140" s="24"/>
      <c r="K140" s="24"/>
      <c r="L140" s="24"/>
      <c r="M140" s="24"/>
      <c r="N140" s="23"/>
      <c r="O140" s="23"/>
      <c r="P140" s="23"/>
      <c r="Q140" s="24"/>
      <c r="R140" s="24"/>
      <c r="S140" s="24"/>
      <c r="T140" s="24"/>
    </row>
    <row r="141" spans="1:20" s="4" customFormat="1" ht="15" customHeight="1" x14ac:dyDescent="0.15">
      <c r="A141" s="21"/>
      <c r="D141" s="22"/>
      <c r="E141" s="26"/>
      <c r="F141" s="23"/>
      <c r="G141" s="23"/>
      <c r="H141" s="23"/>
      <c r="I141" s="24"/>
      <c r="J141" s="24"/>
      <c r="K141" s="24"/>
      <c r="L141" s="24"/>
      <c r="M141" s="24"/>
      <c r="N141" s="23"/>
      <c r="O141" s="23"/>
      <c r="P141" s="23"/>
      <c r="Q141" s="24"/>
      <c r="R141" s="24"/>
      <c r="S141" s="24"/>
      <c r="T141" s="24"/>
    </row>
    <row r="142" spans="1:20" s="4" customFormat="1" ht="15" customHeight="1" x14ac:dyDescent="0.15">
      <c r="A142" s="21"/>
      <c r="D142" s="22"/>
      <c r="E142" s="26"/>
      <c r="F142" s="23"/>
      <c r="G142" s="23"/>
      <c r="H142" s="23"/>
      <c r="I142" s="24"/>
      <c r="J142" s="24"/>
      <c r="K142" s="24"/>
      <c r="L142" s="24"/>
      <c r="M142" s="24"/>
      <c r="N142" s="23"/>
      <c r="O142" s="23"/>
      <c r="P142" s="23"/>
      <c r="Q142" s="24"/>
      <c r="R142" s="24"/>
      <c r="S142" s="24"/>
      <c r="T142" s="24"/>
    </row>
    <row r="143" spans="1:20" s="4" customFormat="1" ht="15" customHeight="1" x14ac:dyDescent="0.15">
      <c r="A143" s="21"/>
      <c r="D143" s="22"/>
      <c r="E143" s="26"/>
      <c r="F143" s="23"/>
      <c r="G143" s="23"/>
      <c r="H143" s="23"/>
      <c r="I143" s="24"/>
      <c r="J143" s="24"/>
      <c r="K143" s="24"/>
      <c r="L143" s="24"/>
      <c r="M143" s="24"/>
      <c r="N143" s="23"/>
      <c r="O143" s="23"/>
      <c r="P143" s="23"/>
      <c r="Q143" s="24"/>
      <c r="R143" s="24"/>
      <c r="S143" s="24"/>
      <c r="T143" s="24"/>
    </row>
    <row r="144" spans="1:20" s="4" customFormat="1" ht="15" customHeight="1" x14ac:dyDescent="0.15">
      <c r="A144" s="21"/>
      <c r="D144" s="22"/>
      <c r="E144" s="26"/>
      <c r="F144" s="23"/>
      <c r="G144" s="23"/>
      <c r="H144" s="23"/>
      <c r="I144" s="24"/>
      <c r="J144" s="24"/>
      <c r="K144" s="24"/>
      <c r="L144" s="24"/>
      <c r="M144" s="24"/>
      <c r="N144" s="23"/>
      <c r="O144" s="23"/>
      <c r="P144" s="23"/>
      <c r="Q144" s="24"/>
      <c r="R144" s="24"/>
      <c r="S144" s="24"/>
      <c r="T144" s="24"/>
    </row>
    <row r="145" spans="1:20" s="4" customFormat="1" ht="15" customHeight="1" x14ac:dyDescent="0.15">
      <c r="A145" s="21"/>
      <c r="D145" s="22"/>
      <c r="E145" s="26"/>
      <c r="F145" s="23"/>
      <c r="G145" s="23"/>
      <c r="H145" s="23"/>
      <c r="I145" s="24"/>
      <c r="J145" s="24"/>
      <c r="K145" s="24"/>
      <c r="L145" s="24"/>
      <c r="M145" s="24"/>
      <c r="N145" s="23"/>
      <c r="O145" s="23"/>
      <c r="P145" s="23"/>
      <c r="Q145" s="24"/>
      <c r="R145" s="24"/>
      <c r="S145" s="24"/>
      <c r="T145" s="24"/>
    </row>
    <row r="146" spans="1:20" s="4" customFormat="1" ht="15" customHeight="1" x14ac:dyDescent="0.15">
      <c r="A146" s="21"/>
      <c r="D146" s="22"/>
      <c r="E146" s="26"/>
      <c r="F146" s="23"/>
      <c r="G146" s="23"/>
      <c r="H146" s="23"/>
      <c r="I146" s="24"/>
      <c r="J146" s="24"/>
      <c r="K146" s="24"/>
      <c r="L146" s="24"/>
      <c r="M146" s="24"/>
      <c r="N146" s="23"/>
      <c r="O146" s="23"/>
      <c r="P146" s="23"/>
      <c r="Q146" s="24"/>
      <c r="R146" s="24"/>
      <c r="S146" s="24"/>
      <c r="T146" s="24"/>
    </row>
    <row r="147" spans="1:20" s="4" customFormat="1" ht="15" customHeight="1" x14ac:dyDescent="0.15">
      <c r="A147" s="21"/>
      <c r="D147" s="22"/>
      <c r="E147" s="26"/>
      <c r="F147" s="23"/>
      <c r="G147" s="23"/>
      <c r="H147" s="23"/>
      <c r="I147" s="24"/>
      <c r="J147" s="24"/>
      <c r="K147" s="24"/>
      <c r="L147" s="24"/>
      <c r="M147" s="24"/>
      <c r="N147" s="23"/>
      <c r="O147" s="23"/>
      <c r="P147" s="23"/>
      <c r="Q147" s="24"/>
      <c r="R147" s="24"/>
      <c r="S147" s="24"/>
      <c r="T147" s="24"/>
    </row>
    <row r="148" spans="1:20" s="4" customFormat="1" ht="15" customHeight="1" x14ac:dyDescent="0.15">
      <c r="A148" s="21"/>
      <c r="D148" s="22"/>
      <c r="E148" s="26"/>
      <c r="F148" s="23"/>
      <c r="G148" s="23"/>
      <c r="H148" s="23"/>
      <c r="I148" s="24"/>
      <c r="J148" s="24"/>
      <c r="K148" s="24"/>
      <c r="L148" s="24"/>
      <c r="M148" s="24"/>
      <c r="N148" s="23"/>
      <c r="O148" s="23"/>
      <c r="P148" s="23"/>
      <c r="Q148" s="24"/>
      <c r="R148" s="24"/>
      <c r="S148" s="24"/>
      <c r="T148" s="24"/>
    </row>
    <row r="149" spans="1:20" s="4" customFormat="1" ht="15" customHeight="1" x14ac:dyDescent="0.15">
      <c r="A149" s="21"/>
      <c r="D149" s="22"/>
      <c r="E149" s="26"/>
      <c r="F149" s="23"/>
      <c r="G149" s="23"/>
      <c r="H149" s="23"/>
      <c r="I149" s="24"/>
      <c r="J149" s="24"/>
      <c r="K149" s="24"/>
      <c r="L149" s="24"/>
      <c r="M149" s="24"/>
      <c r="N149" s="23"/>
      <c r="O149" s="23"/>
      <c r="P149" s="23"/>
      <c r="Q149" s="24"/>
      <c r="R149" s="24"/>
      <c r="S149" s="24"/>
      <c r="T149" s="24"/>
    </row>
    <row r="150" spans="1:20" s="4" customFormat="1" ht="15" customHeight="1" x14ac:dyDescent="0.15">
      <c r="A150" s="21"/>
      <c r="D150" s="22"/>
      <c r="E150" s="26"/>
      <c r="F150" s="23"/>
      <c r="G150" s="23"/>
      <c r="H150" s="23"/>
      <c r="I150" s="24"/>
      <c r="J150" s="24"/>
      <c r="K150" s="24"/>
      <c r="L150" s="24"/>
      <c r="M150" s="24"/>
      <c r="N150" s="23"/>
      <c r="O150" s="23"/>
      <c r="P150" s="23"/>
      <c r="Q150" s="24"/>
      <c r="R150" s="24"/>
      <c r="S150" s="24"/>
      <c r="T150" s="24"/>
    </row>
    <row r="151" spans="1:20" s="4" customFormat="1" ht="15" customHeight="1" x14ac:dyDescent="0.15">
      <c r="A151" s="21"/>
      <c r="D151" s="22"/>
      <c r="E151" s="26"/>
      <c r="F151" s="23"/>
      <c r="G151" s="23"/>
      <c r="H151" s="23"/>
      <c r="I151" s="24"/>
      <c r="J151" s="24"/>
      <c r="K151" s="24"/>
      <c r="L151" s="24"/>
      <c r="M151" s="24"/>
      <c r="N151" s="23"/>
      <c r="O151" s="23"/>
      <c r="P151" s="23"/>
      <c r="Q151" s="24"/>
      <c r="R151" s="24"/>
      <c r="S151" s="24"/>
      <c r="T151" s="24"/>
    </row>
    <row r="152" spans="1:20" s="4" customFormat="1" ht="15" customHeight="1" x14ac:dyDescent="0.15">
      <c r="A152" s="21"/>
      <c r="D152" s="22"/>
      <c r="E152" s="26"/>
      <c r="F152" s="23"/>
      <c r="G152" s="23"/>
      <c r="H152" s="23"/>
      <c r="I152" s="24"/>
      <c r="J152" s="24"/>
      <c r="K152" s="24"/>
      <c r="L152" s="24"/>
      <c r="M152" s="24"/>
      <c r="N152" s="23"/>
      <c r="O152" s="23"/>
      <c r="P152" s="23"/>
      <c r="Q152" s="24"/>
      <c r="R152" s="24"/>
      <c r="S152" s="24"/>
      <c r="T152" s="24"/>
    </row>
    <row r="153" spans="1:20" s="4" customFormat="1" ht="15" customHeight="1" x14ac:dyDescent="0.15">
      <c r="A153" s="21"/>
      <c r="D153" s="22"/>
      <c r="E153" s="26"/>
      <c r="F153" s="23"/>
      <c r="G153" s="23"/>
      <c r="H153" s="23"/>
      <c r="I153" s="24"/>
      <c r="J153" s="24"/>
      <c r="K153" s="24"/>
      <c r="L153" s="24"/>
      <c r="M153" s="24"/>
      <c r="N153" s="23"/>
      <c r="O153" s="23"/>
      <c r="P153" s="23"/>
      <c r="Q153" s="24"/>
      <c r="R153" s="24"/>
      <c r="S153" s="24"/>
      <c r="T153" s="24"/>
    </row>
    <row r="154" spans="1:20" s="4" customFormat="1" ht="15" customHeight="1" x14ac:dyDescent="0.15">
      <c r="A154" s="21"/>
      <c r="D154" s="22"/>
      <c r="E154" s="26"/>
      <c r="F154" s="23"/>
      <c r="G154" s="23"/>
      <c r="H154" s="23"/>
      <c r="I154" s="24"/>
      <c r="J154" s="24"/>
      <c r="K154" s="24"/>
      <c r="L154" s="24"/>
      <c r="M154" s="24"/>
      <c r="N154" s="23"/>
      <c r="O154" s="23"/>
      <c r="P154" s="23"/>
      <c r="Q154" s="24"/>
      <c r="R154" s="24"/>
      <c r="S154" s="24"/>
      <c r="T154" s="24"/>
    </row>
    <row r="155" spans="1:20" s="4" customFormat="1" ht="15" customHeight="1" x14ac:dyDescent="0.15">
      <c r="A155" s="21"/>
      <c r="D155" s="22"/>
      <c r="E155" s="26"/>
      <c r="F155" s="23"/>
      <c r="G155" s="23"/>
      <c r="H155" s="23"/>
      <c r="I155" s="24"/>
      <c r="J155" s="24"/>
      <c r="K155" s="24"/>
      <c r="L155" s="24"/>
      <c r="M155" s="24"/>
      <c r="N155" s="23"/>
      <c r="O155" s="23"/>
      <c r="P155" s="23"/>
      <c r="Q155" s="24"/>
      <c r="R155" s="24"/>
      <c r="S155" s="24"/>
      <c r="T155" s="24"/>
    </row>
    <row r="156" spans="1:20" s="4" customFormat="1" ht="15" customHeight="1" x14ac:dyDescent="0.15">
      <c r="A156" s="21"/>
      <c r="D156" s="22"/>
      <c r="E156" s="26"/>
      <c r="F156" s="23"/>
      <c r="G156" s="23"/>
      <c r="H156" s="23"/>
      <c r="I156" s="24"/>
      <c r="J156" s="24"/>
      <c r="K156" s="24"/>
      <c r="L156" s="24"/>
      <c r="M156" s="24"/>
      <c r="N156" s="23"/>
      <c r="O156" s="23"/>
      <c r="P156" s="23"/>
      <c r="Q156" s="24"/>
      <c r="R156" s="24"/>
      <c r="S156" s="24"/>
      <c r="T156" s="24"/>
    </row>
    <row r="157" spans="1:20" s="4" customFormat="1" ht="15" customHeight="1" x14ac:dyDescent="0.15">
      <c r="A157" s="21"/>
      <c r="D157" s="22"/>
      <c r="E157" s="26"/>
      <c r="F157" s="23"/>
      <c r="G157" s="23"/>
      <c r="H157" s="23"/>
      <c r="I157" s="24"/>
      <c r="J157" s="24"/>
      <c r="K157" s="24"/>
      <c r="L157" s="24"/>
      <c r="M157" s="24"/>
      <c r="N157" s="23"/>
      <c r="O157" s="23"/>
      <c r="P157" s="23"/>
      <c r="Q157" s="24"/>
      <c r="R157" s="24"/>
      <c r="S157" s="24"/>
      <c r="T157" s="24"/>
    </row>
    <row r="158" spans="1:20" s="4" customFormat="1" ht="15" customHeight="1" x14ac:dyDescent="0.15">
      <c r="A158" s="21"/>
      <c r="D158" s="22"/>
      <c r="E158" s="26"/>
      <c r="F158" s="23"/>
      <c r="G158" s="23"/>
      <c r="H158" s="23"/>
      <c r="I158" s="24"/>
      <c r="J158" s="24"/>
      <c r="K158" s="24"/>
      <c r="L158" s="24"/>
      <c r="M158" s="24"/>
      <c r="N158" s="23"/>
      <c r="O158" s="23"/>
      <c r="P158" s="23"/>
      <c r="Q158" s="24"/>
      <c r="R158" s="24"/>
      <c r="S158" s="24"/>
      <c r="T158" s="24"/>
    </row>
    <row r="159" spans="1:20" s="4" customFormat="1" ht="15" customHeight="1" x14ac:dyDescent="0.15">
      <c r="A159" s="21"/>
      <c r="D159" s="22"/>
      <c r="E159" s="26"/>
      <c r="F159" s="23"/>
      <c r="G159" s="23"/>
      <c r="H159" s="23"/>
      <c r="I159" s="24"/>
      <c r="J159" s="24"/>
      <c r="K159" s="24"/>
      <c r="L159" s="24"/>
      <c r="M159" s="24"/>
      <c r="N159" s="23"/>
      <c r="O159" s="23"/>
      <c r="P159" s="23"/>
      <c r="Q159" s="24"/>
      <c r="R159" s="24"/>
      <c r="S159" s="24"/>
      <c r="T159" s="24"/>
    </row>
    <row r="160" spans="1:20" s="4" customFormat="1" ht="15" customHeight="1" x14ac:dyDescent="0.15">
      <c r="A160" s="21"/>
      <c r="D160" s="22"/>
      <c r="E160" s="26"/>
      <c r="F160" s="23"/>
      <c r="G160" s="23"/>
      <c r="H160" s="23"/>
      <c r="I160" s="24"/>
      <c r="J160" s="24"/>
      <c r="K160" s="24"/>
      <c r="L160" s="24"/>
      <c r="M160" s="24"/>
      <c r="N160" s="23"/>
      <c r="O160" s="23"/>
      <c r="P160" s="23"/>
      <c r="Q160" s="24"/>
      <c r="R160" s="24"/>
      <c r="S160" s="24"/>
      <c r="T160" s="24"/>
    </row>
    <row r="161" spans="1:20" s="4" customFormat="1" ht="15" customHeight="1" x14ac:dyDescent="0.15">
      <c r="A161" s="21"/>
      <c r="D161" s="22"/>
      <c r="E161" s="26"/>
      <c r="F161" s="23"/>
      <c r="G161" s="23"/>
      <c r="H161" s="23"/>
      <c r="I161" s="24"/>
      <c r="J161" s="24"/>
      <c r="K161" s="24"/>
      <c r="L161" s="24"/>
      <c r="M161" s="24"/>
      <c r="N161" s="23"/>
      <c r="O161" s="23"/>
      <c r="P161" s="23"/>
      <c r="Q161" s="24"/>
      <c r="R161" s="24"/>
      <c r="S161" s="24"/>
      <c r="T161" s="24"/>
    </row>
    <row r="162" spans="1:20" s="4" customFormat="1" ht="15" customHeight="1" x14ac:dyDescent="0.15">
      <c r="A162" s="21"/>
      <c r="D162" s="22"/>
      <c r="E162" s="26"/>
      <c r="F162" s="23"/>
      <c r="G162" s="23"/>
      <c r="H162" s="23"/>
      <c r="I162" s="24"/>
      <c r="J162" s="24"/>
      <c r="K162" s="24"/>
      <c r="L162" s="24"/>
      <c r="M162" s="24"/>
      <c r="N162" s="23"/>
      <c r="O162" s="23"/>
      <c r="P162" s="23"/>
      <c r="Q162" s="24"/>
      <c r="R162" s="24"/>
      <c r="S162" s="24"/>
      <c r="T162" s="24"/>
    </row>
    <row r="163" spans="1:20" s="4" customFormat="1" ht="15" customHeight="1" x14ac:dyDescent="0.15">
      <c r="A163" s="21"/>
      <c r="D163" s="22"/>
      <c r="E163" s="26"/>
      <c r="F163" s="23"/>
      <c r="G163" s="23"/>
      <c r="H163" s="23"/>
      <c r="I163" s="24"/>
      <c r="J163" s="24"/>
      <c r="K163" s="24"/>
      <c r="L163" s="24"/>
      <c r="M163" s="24"/>
      <c r="N163" s="23"/>
      <c r="O163" s="23"/>
      <c r="P163" s="23"/>
      <c r="Q163" s="24"/>
      <c r="R163" s="24"/>
      <c r="S163" s="24"/>
      <c r="T163" s="24"/>
    </row>
    <row r="164" spans="1:20" s="4" customFormat="1" ht="15" customHeight="1" x14ac:dyDescent="0.15">
      <c r="A164" s="21"/>
      <c r="D164" s="22"/>
      <c r="E164" s="26"/>
      <c r="F164" s="23"/>
      <c r="G164" s="23"/>
      <c r="H164" s="23"/>
      <c r="I164" s="24"/>
      <c r="J164" s="24"/>
      <c r="K164" s="24"/>
      <c r="L164" s="24"/>
      <c r="M164" s="24"/>
      <c r="N164" s="23"/>
      <c r="O164" s="23"/>
      <c r="P164" s="23"/>
      <c r="Q164" s="24"/>
      <c r="R164" s="24"/>
      <c r="S164" s="24"/>
      <c r="T164" s="24"/>
    </row>
    <row r="165" spans="1:20" s="4" customFormat="1" ht="15" customHeight="1" x14ac:dyDescent="0.15">
      <c r="A165" s="21"/>
      <c r="D165" s="22"/>
      <c r="E165" s="26"/>
      <c r="F165" s="23"/>
      <c r="G165" s="23"/>
      <c r="H165" s="23"/>
      <c r="I165" s="24"/>
      <c r="J165" s="24"/>
      <c r="K165" s="24"/>
      <c r="L165" s="24"/>
      <c r="M165" s="24"/>
      <c r="N165" s="23"/>
      <c r="O165" s="23"/>
      <c r="P165" s="23"/>
      <c r="Q165" s="24"/>
      <c r="R165" s="24"/>
      <c r="S165" s="24"/>
      <c r="T165" s="24"/>
    </row>
    <row r="166" spans="1:20" s="4" customFormat="1" ht="15" customHeight="1" x14ac:dyDescent="0.15">
      <c r="A166" s="21"/>
      <c r="D166" s="22"/>
      <c r="E166" s="26"/>
      <c r="F166" s="23"/>
      <c r="G166" s="23"/>
      <c r="H166" s="23"/>
      <c r="I166" s="24"/>
      <c r="J166" s="24"/>
      <c r="K166" s="24"/>
      <c r="L166" s="24"/>
      <c r="M166" s="24"/>
      <c r="N166" s="23"/>
      <c r="O166" s="23"/>
      <c r="P166" s="23"/>
      <c r="Q166" s="24"/>
      <c r="R166" s="24"/>
      <c r="S166" s="24"/>
      <c r="T166" s="24"/>
    </row>
    <row r="167" spans="1:20" s="4" customFormat="1" ht="15" customHeight="1" x14ac:dyDescent="0.15">
      <c r="A167" s="21"/>
      <c r="D167" s="22"/>
      <c r="E167" s="26"/>
      <c r="F167" s="23"/>
      <c r="G167" s="23"/>
      <c r="H167" s="23"/>
      <c r="I167" s="24"/>
      <c r="J167" s="24"/>
      <c r="K167" s="24"/>
      <c r="L167" s="24"/>
      <c r="M167" s="24"/>
      <c r="N167" s="23"/>
      <c r="O167" s="23"/>
      <c r="P167" s="23"/>
      <c r="Q167" s="24"/>
      <c r="R167" s="24"/>
      <c r="S167" s="24"/>
      <c r="T167" s="24"/>
    </row>
    <row r="168" spans="1:20" s="4" customFormat="1" ht="15" customHeight="1" x14ac:dyDescent="0.15">
      <c r="A168" s="21"/>
      <c r="D168" s="22"/>
      <c r="E168" s="26"/>
      <c r="F168" s="23"/>
      <c r="G168" s="23"/>
      <c r="H168" s="23"/>
      <c r="I168" s="24"/>
      <c r="J168" s="24"/>
      <c r="K168" s="24"/>
      <c r="L168" s="24"/>
      <c r="M168" s="24"/>
      <c r="N168" s="23"/>
      <c r="O168" s="23"/>
      <c r="P168" s="23"/>
      <c r="Q168" s="24"/>
      <c r="R168" s="24"/>
      <c r="S168" s="24"/>
      <c r="T168" s="24"/>
    </row>
    <row r="169" spans="1:20" s="4" customFormat="1" ht="15" customHeight="1" x14ac:dyDescent="0.15">
      <c r="A169" s="21"/>
      <c r="D169" s="22"/>
      <c r="E169" s="26"/>
      <c r="F169" s="23"/>
      <c r="G169" s="23"/>
      <c r="H169" s="23"/>
      <c r="I169" s="24"/>
      <c r="J169" s="24"/>
      <c r="K169" s="24"/>
      <c r="L169" s="24"/>
      <c r="M169" s="24"/>
      <c r="N169" s="23"/>
      <c r="O169" s="23"/>
      <c r="P169" s="23"/>
      <c r="Q169" s="24"/>
      <c r="R169" s="24"/>
      <c r="S169" s="24"/>
      <c r="T169" s="24"/>
    </row>
    <row r="170" spans="1:20" s="4" customFormat="1" ht="15" customHeight="1" x14ac:dyDescent="0.15">
      <c r="A170" s="21"/>
      <c r="D170" s="22"/>
      <c r="E170" s="26"/>
      <c r="F170" s="23"/>
      <c r="G170" s="23"/>
      <c r="H170" s="23"/>
      <c r="I170" s="24"/>
      <c r="J170" s="24"/>
      <c r="K170" s="24"/>
      <c r="L170" s="24"/>
      <c r="M170" s="24"/>
      <c r="N170" s="23"/>
      <c r="O170" s="23"/>
      <c r="P170" s="23"/>
      <c r="Q170" s="24"/>
      <c r="R170" s="24"/>
      <c r="S170" s="24"/>
      <c r="T170" s="24"/>
    </row>
    <row r="171" spans="1:20" s="4" customFormat="1" ht="15" customHeight="1" x14ac:dyDescent="0.15">
      <c r="A171" s="21"/>
      <c r="D171" s="22"/>
      <c r="E171" s="26"/>
      <c r="F171" s="23"/>
      <c r="G171" s="23"/>
      <c r="H171" s="23"/>
      <c r="I171" s="24"/>
      <c r="J171" s="24"/>
      <c r="K171" s="24"/>
      <c r="L171" s="24"/>
      <c r="M171" s="24"/>
      <c r="N171" s="23"/>
      <c r="O171" s="23"/>
      <c r="P171" s="23"/>
      <c r="Q171" s="24"/>
      <c r="R171" s="24"/>
      <c r="S171" s="24"/>
      <c r="T171" s="24"/>
    </row>
    <row r="172" spans="1:20" s="4" customFormat="1" ht="15" customHeight="1" x14ac:dyDescent="0.15">
      <c r="A172" s="21"/>
      <c r="D172" s="22"/>
      <c r="E172" s="26"/>
      <c r="F172" s="23"/>
      <c r="G172" s="23"/>
      <c r="H172" s="23"/>
      <c r="I172" s="24"/>
      <c r="J172" s="24"/>
      <c r="K172" s="24"/>
      <c r="L172" s="24"/>
      <c r="M172" s="24"/>
      <c r="N172" s="23"/>
      <c r="O172" s="23"/>
      <c r="P172" s="23"/>
      <c r="Q172" s="24"/>
      <c r="R172" s="24"/>
      <c r="S172" s="24"/>
      <c r="T172" s="24"/>
    </row>
    <row r="173" spans="1:20" s="4" customFormat="1" ht="15" customHeight="1" x14ac:dyDescent="0.15">
      <c r="A173" s="21"/>
      <c r="D173" s="22"/>
      <c r="E173" s="26"/>
      <c r="F173" s="23"/>
      <c r="G173" s="23"/>
      <c r="H173" s="23"/>
      <c r="I173" s="24"/>
      <c r="J173" s="24"/>
      <c r="K173" s="24"/>
      <c r="L173" s="24"/>
      <c r="M173" s="24"/>
      <c r="N173" s="23"/>
      <c r="O173" s="23"/>
      <c r="P173" s="23"/>
      <c r="Q173" s="24"/>
      <c r="R173" s="24"/>
      <c r="S173" s="24"/>
      <c r="T173" s="24"/>
    </row>
    <row r="174" spans="1:20" s="4" customFormat="1" ht="15" customHeight="1" x14ac:dyDescent="0.15">
      <c r="A174" s="21"/>
      <c r="D174" s="22"/>
      <c r="E174" s="26"/>
      <c r="F174" s="23"/>
      <c r="G174" s="23"/>
      <c r="H174" s="23"/>
      <c r="I174" s="24"/>
      <c r="J174" s="24"/>
      <c r="K174" s="24"/>
      <c r="L174" s="24"/>
      <c r="M174" s="24"/>
      <c r="N174" s="23"/>
      <c r="O174" s="23"/>
      <c r="P174" s="23"/>
      <c r="Q174" s="24"/>
      <c r="R174" s="24"/>
      <c r="S174" s="24"/>
      <c r="T174" s="24"/>
    </row>
    <row r="175" spans="1:20" s="4" customFormat="1" ht="15" customHeight="1" x14ac:dyDescent="0.15">
      <c r="A175" s="21"/>
      <c r="D175" s="22"/>
      <c r="E175" s="26"/>
      <c r="F175" s="23"/>
      <c r="G175" s="23"/>
      <c r="H175" s="23"/>
      <c r="I175" s="24"/>
      <c r="J175" s="24"/>
      <c r="K175" s="24"/>
      <c r="L175" s="24"/>
      <c r="M175" s="24"/>
      <c r="N175" s="23"/>
      <c r="O175" s="23"/>
      <c r="P175" s="23"/>
      <c r="Q175" s="24"/>
      <c r="R175" s="24"/>
      <c r="S175" s="24"/>
      <c r="T175" s="24"/>
    </row>
    <row r="176" spans="1:20" s="4" customFormat="1" ht="15" customHeight="1" x14ac:dyDescent="0.15">
      <c r="A176" s="21"/>
      <c r="D176" s="22"/>
      <c r="E176" s="26"/>
      <c r="F176" s="23"/>
      <c r="G176" s="23"/>
      <c r="H176" s="23"/>
      <c r="I176" s="24"/>
      <c r="J176" s="24"/>
      <c r="K176" s="24"/>
      <c r="L176" s="24"/>
      <c r="M176" s="24"/>
      <c r="N176" s="23"/>
      <c r="O176" s="23"/>
      <c r="P176" s="23"/>
      <c r="Q176" s="24"/>
      <c r="R176" s="24"/>
      <c r="S176" s="24"/>
      <c r="T176" s="24"/>
    </row>
    <row r="177" spans="1:20" s="4" customFormat="1" ht="15" customHeight="1" x14ac:dyDescent="0.15">
      <c r="A177" s="21"/>
      <c r="D177" s="22"/>
      <c r="E177" s="26"/>
      <c r="F177" s="23"/>
      <c r="G177" s="23"/>
      <c r="H177" s="23"/>
      <c r="I177" s="24"/>
      <c r="J177" s="24"/>
      <c r="K177" s="24"/>
      <c r="L177" s="24"/>
      <c r="M177" s="24"/>
      <c r="N177" s="23"/>
      <c r="O177" s="23"/>
      <c r="P177" s="23"/>
      <c r="Q177" s="24"/>
      <c r="R177" s="24"/>
      <c r="S177" s="24"/>
      <c r="T177" s="24"/>
    </row>
    <row r="178" spans="1:20" s="4" customFormat="1" ht="15" customHeight="1" x14ac:dyDescent="0.15">
      <c r="A178" s="21"/>
      <c r="D178" s="22"/>
      <c r="E178" s="26"/>
      <c r="F178" s="23"/>
      <c r="G178" s="23"/>
      <c r="H178" s="23"/>
      <c r="I178" s="24"/>
      <c r="J178" s="24"/>
      <c r="K178" s="24"/>
      <c r="L178" s="24"/>
      <c r="M178" s="24"/>
      <c r="N178" s="23"/>
      <c r="O178" s="23"/>
      <c r="P178" s="23"/>
      <c r="Q178" s="24"/>
      <c r="R178" s="24"/>
      <c r="S178" s="24"/>
      <c r="T178" s="24"/>
    </row>
    <row r="179" spans="1:20" s="4" customFormat="1" ht="15" customHeight="1" x14ac:dyDescent="0.15">
      <c r="A179" s="21"/>
      <c r="D179" s="22"/>
      <c r="E179" s="26"/>
      <c r="F179" s="23"/>
      <c r="G179" s="23"/>
      <c r="H179" s="23"/>
      <c r="I179" s="24"/>
      <c r="J179" s="24"/>
      <c r="K179" s="24"/>
      <c r="L179" s="24"/>
      <c r="M179" s="24"/>
      <c r="N179" s="23"/>
      <c r="O179" s="23"/>
      <c r="P179" s="23"/>
      <c r="Q179" s="24"/>
      <c r="R179" s="24"/>
      <c r="S179" s="24"/>
      <c r="T179" s="24"/>
    </row>
    <row r="180" spans="1:20" s="4" customFormat="1" ht="15" customHeight="1" x14ac:dyDescent="0.15">
      <c r="A180" s="21"/>
      <c r="D180" s="22"/>
      <c r="E180" s="26"/>
      <c r="F180" s="23"/>
      <c r="G180" s="23"/>
      <c r="H180" s="23"/>
      <c r="I180" s="24"/>
      <c r="J180" s="24"/>
      <c r="K180" s="24"/>
      <c r="L180" s="24"/>
      <c r="M180" s="24"/>
      <c r="N180" s="23"/>
      <c r="O180" s="23"/>
      <c r="P180" s="23"/>
      <c r="Q180" s="24"/>
      <c r="R180" s="24"/>
      <c r="S180" s="24"/>
      <c r="T180" s="24"/>
    </row>
    <row r="181" spans="1:20" s="4" customFormat="1" ht="15" customHeight="1" x14ac:dyDescent="0.15">
      <c r="A181" s="21"/>
      <c r="D181" s="22"/>
      <c r="E181" s="26"/>
      <c r="F181" s="23"/>
      <c r="G181" s="23"/>
      <c r="H181" s="23"/>
      <c r="I181" s="24"/>
      <c r="J181" s="24"/>
      <c r="K181" s="24"/>
      <c r="L181" s="24"/>
      <c r="M181" s="24"/>
      <c r="N181" s="23"/>
      <c r="O181" s="23"/>
      <c r="P181" s="23"/>
      <c r="Q181" s="24"/>
      <c r="R181" s="24"/>
      <c r="S181" s="24"/>
      <c r="T181" s="24"/>
    </row>
    <row r="182" spans="1:20" s="4" customFormat="1" ht="15" customHeight="1" x14ac:dyDescent="0.15">
      <c r="A182" s="21"/>
      <c r="D182" s="22"/>
      <c r="E182" s="26"/>
      <c r="F182" s="23"/>
      <c r="G182" s="23"/>
      <c r="H182" s="23"/>
      <c r="I182" s="24"/>
      <c r="J182" s="24"/>
      <c r="K182" s="24"/>
      <c r="L182" s="24"/>
      <c r="M182" s="24"/>
      <c r="N182" s="23"/>
      <c r="O182" s="23"/>
      <c r="P182" s="23"/>
      <c r="Q182" s="24"/>
      <c r="R182" s="24"/>
      <c r="S182" s="24"/>
      <c r="T182" s="24"/>
    </row>
    <row r="183" spans="1:20" s="4" customFormat="1" ht="15" customHeight="1" x14ac:dyDescent="0.15">
      <c r="A183" s="21"/>
      <c r="D183" s="22"/>
      <c r="E183" s="26"/>
      <c r="F183" s="23"/>
      <c r="G183" s="23"/>
      <c r="H183" s="23"/>
      <c r="I183" s="24"/>
      <c r="J183" s="24"/>
      <c r="K183" s="24"/>
      <c r="L183" s="24"/>
      <c r="M183" s="24"/>
      <c r="N183" s="23"/>
      <c r="O183" s="23"/>
      <c r="P183" s="23"/>
      <c r="Q183" s="24"/>
      <c r="R183" s="24"/>
      <c r="S183" s="24"/>
      <c r="T183" s="24"/>
    </row>
    <row r="184" spans="1:20" s="4" customFormat="1" ht="15" customHeight="1" x14ac:dyDescent="0.15">
      <c r="A184" s="21"/>
      <c r="D184" s="22"/>
      <c r="E184" s="26"/>
      <c r="F184" s="23"/>
      <c r="G184" s="23"/>
      <c r="H184" s="23"/>
      <c r="I184" s="24"/>
      <c r="J184" s="24"/>
      <c r="K184" s="24"/>
      <c r="L184" s="24"/>
      <c r="M184" s="24"/>
      <c r="N184" s="23"/>
      <c r="O184" s="23"/>
      <c r="P184" s="23"/>
      <c r="Q184" s="24"/>
      <c r="R184" s="24"/>
      <c r="S184" s="24"/>
      <c r="T184" s="24"/>
    </row>
    <row r="185" spans="1:20" s="4" customFormat="1" ht="15" customHeight="1" x14ac:dyDescent="0.15">
      <c r="A185" s="21"/>
      <c r="D185" s="22"/>
      <c r="E185" s="26"/>
      <c r="F185" s="23"/>
      <c r="G185" s="23"/>
      <c r="H185" s="23"/>
      <c r="I185" s="24"/>
      <c r="J185" s="24"/>
      <c r="K185" s="24"/>
      <c r="L185" s="24"/>
      <c r="M185" s="24"/>
      <c r="N185" s="23"/>
      <c r="O185" s="23"/>
      <c r="P185" s="23"/>
      <c r="Q185" s="24"/>
      <c r="R185" s="24"/>
      <c r="S185" s="24"/>
      <c r="T185" s="24"/>
    </row>
    <row r="186" spans="1:20" s="4" customFormat="1" ht="15" customHeight="1" x14ac:dyDescent="0.15">
      <c r="A186" s="21"/>
      <c r="D186" s="22"/>
      <c r="E186" s="26"/>
      <c r="F186" s="23"/>
      <c r="G186" s="23"/>
      <c r="H186" s="23"/>
      <c r="I186" s="24"/>
      <c r="J186" s="24"/>
      <c r="K186" s="24"/>
      <c r="L186" s="24"/>
      <c r="M186" s="24"/>
      <c r="N186" s="23"/>
      <c r="O186" s="23"/>
      <c r="P186" s="23"/>
      <c r="Q186" s="24"/>
      <c r="R186" s="24"/>
      <c r="S186" s="24"/>
      <c r="T186" s="24"/>
    </row>
    <row r="187" spans="1:20" s="4" customFormat="1" ht="15" customHeight="1" x14ac:dyDescent="0.15">
      <c r="A187" s="21"/>
      <c r="D187" s="22"/>
      <c r="E187" s="26"/>
      <c r="F187" s="23"/>
      <c r="G187" s="23"/>
      <c r="H187" s="23"/>
      <c r="I187" s="24"/>
      <c r="J187" s="24"/>
      <c r="K187" s="24"/>
      <c r="L187" s="24"/>
      <c r="M187" s="24"/>
      <c r="N187" s="23"/>
      <c r="O187" s="23"/>
      <c r="P187" s="23"/>
      <c r="Q187" s="24"/>
      <c r="R187" s="24"/>
      <c r="S187" s="24"/>
      <c r="T187" s="24"/>
    </row>
    <row r="188" spans="1:20" s="4" customFormat="1" ht="15" customHeight="1" x14ac:dyDescent="0.15">
      <c r="A188" s="21"/>
      <c r="D188" s="22"/>
      <c r="E188" s="26"/>
      <c r="F188" s="23"/>
      <c r="G188" s="23"/>
      <c r="H188" s="23"/>
      <c r="I188" s="24"/>
      <c r="J188" s="24"/>
      <c r="K188" s="24"/>
      <c r="L188" s="24"/>
      <c r="M188" s="24"/>
      <c r="N188" s="23"/>
      <c r="O188" s="23"/>
      <c r="P188" s="23"/>
      <c r="Q188" s="24"/>
      <c r="R188" s="24"/>
      <c r="S188" s="24"/>
      <c r="T188" s="24"/>
    </row>
    <row r="189" spans="1:20" s="4" customFormat="1" ht="15" customHeight="1" x14ac:dyDescent="0.15">
      <c r="A189" s="21"/>
      <c r="D189" s="22"/>
      <c r="E189" s="26"/>
      <c r="F189" s="23"/>
      <c r="G189" s="23"/>
      <c r="H189" s="23"/>
      <c r="I189" s="24"/>
      <c r="J189" s="24"/>
      <c r="K189" s="24"/>
      <c r="L189" s="24"/>
      <c r="M189" s="24"/>
      <c r="N189" s="23"/>
      <c r="O189" s="23"/>
      <c r="P189" s="23"/>
      <c r="Q189" s="24"/>
      <c r="R189" s="24"/>
      <c r="S189" s="24"/>
      <c r="T189" s="24"/>
    </row>
    <row r="190" spans="1:20" s="4" customFormat="1" ht="15" customHeight="1" x14ac:dyDescent="0.15">
      <c r="A190" s="21"/>
      <c r="D190" s="22"/>
      <c r="E190" s="26"/>
      <c r="F190" s="23"/>
      <c r="G190" s="23"/>
      <c r="H190" s="23"/>
      <c r="I190" s="24"/>
      <c r="J190" s="24"/>
      <c r="K190" s="24"/>
      <c r="L190" s="24"/>
      <c r="M190" s="24"/>
      <c r="N190" s="23"/>
      <c r="O190" s="23"/>
      <c r="P190" s="23"/>
      <c r="Q190" s="24"/>
      <c r="R190" s="24"/>
      <c r="S190" s="24"/>
      <c r="T190" s="24"/>
    </row>
    <row r="191" spans="1:20" s="4" customFormat="1" ht="15" customHeight="1" x14ac:dyDescent="0.15">
      <c r="A191" s="21"/>
      <c r="D191" s="22"/>
      <c r="E191" s="26"/>
      <c r="F191" s="23"/>
      <c r="G191" s="23"/>
      <c r="H191" s="23"/>
      <c r="I191" s="24"/>
      <c r="J191" s="24"/>
      <c r="K191" s="24"/>
      <c r="L191" s="24"/>
      <c r="M191" s="24"/>
      <c r="N191" s="23"/>
      <c r="O191" s="23"/>
      <c r="P191" s="23"/>
      <c r="Q191" s="24"/>
      <c r="R191" s="24"/>
      <c r="S191" s="24"/>
      <c r="T191" s="24"/>
    </row>
    <row r="192" spans="1:20" s="4" customFormat="1" ht="15" customHeight="1" x14ac:dyDescent="0.15">
      <c r="A192" s="21"/>
      <c r="D192" s="22"/>
      <c r="E192" s="26"/>
      <c r="F192" s="23"/>
      <c r="G192" s="23"/>
      <c r="H192" s="23"/>
      <c r="I192" s="24"/>
      <c r="J192" s="24"/>
      <c r="K192" s="24"/>
      <c r="L192" s="24"/>
      <c r="M192" s="24"/>
      <c r="N192" s="23"/>
      <c r="O192" s="23"/>
      <c r="P192" s="23"/>
      <c r="Q192" s="24"/>
      <c r="R192" s="24"/>
      <c r="S192" s="24"/>
      <c r="T192" s="24"/>
    </row>
    <row r="193" spans="1:20" s="4" customFormat="1" ht="15" customHeight="1" x14ac:dyDescent="0.15">
      <c r="A193" s="21"/>
      <c r="D193" s="22"/>
      <c r="E193" s="26"/>
      <c r="F193" s="23"/>
      <c r="G193" s="23"/>
      <c r="H193" s="23"/>
      <c r="I193" s="24"/>
      <c r="J193" s="24"/>
      <c r="K193" s="24"/>
      <c r="L193" s="24"/>
      <c r="M193" s="24"/>
      <c r="N193" s="23"/>
      <c r="O193" s="23"/>
      <c r="P193" s="23"/>
      <c r="Q193" s="24"/>
      <c r="R193" s="24"/>
      <c r="S193" s="24"/>
      <c r="T193" s="24"/>
    </row>
    <row r="194" spans="1:20" s="4" customFormat="1" ht="15" customHeight="1" x14ac:dyDescent="0.15">
      <c r="A194" s="21"/>
      <c r="D194" s="22"/>
      <c r="E194" s="26"/>
      <c r="F194" s="23"/>
      <c r="G194" s="23"/>
      <c r="H194" s="23"/>
      <c r="I194" s="24"/>
      <c r="J194" s="24"/>
      <c r="K194" s="24"/>
      <c r="L194" s="24"/>
      <c r="M194" s="24"/>
      <c r="N194" s="23"/>
      <c r="O194" s="23"/>
      <c r="P194" s="23"/>
      <c r="Q194" s="24"/>
      <c r="R194" s="24"/>
      <c r="S194" s="24"/>
      <c r="T194" s="24"/>
    </row>
    <row r="195" spans="1:20" s="4" customFormat="1" ht="15" customHeight="1" x14ac:dyDescent="0.15">
      <c r="A195" s="21"/>
      <c r="D195" s="22"/>
      <c r="E195" s="26"/>
      <c r="F195" s="23"/>
      <c r="G195" s="23"/>
      <c r="H195" s="23"/>
      <c r="I195" s="24"/>
      <c r="J195" s="24"/>
      <c r="K195" s="24"/>
      <c r="L195" s="24"/>
      <c r="M195" s="24"/>
      <c r="N195" s="23"/>
      <c r="O195" s="23"/>
      <c r="P195" s="23"/>
      <c r="Q195" s="24"/>
      <c r="R195" s="24"/>
      <c r="S195" s="24"/>
      <c r="T195" s="24"/>
    </row>
    <row r="196" spans="1:20" s="4" customFormat="1" ht="15" customHeight="1" x14ac:dyDescent="0.15">
      <c r="A196" s="21"/>
      <c r="D196" s="22"/>
      <c r="E196" s="26"/>
      <c r="F196" s="23"/>
      <c r="G196" s="23"/>
      <c r="H196" s="23"/>
      <c r="I196" s="24"/>
      <c r="J196" s="24"/>
      <c r="K196" s="24"/>
      <c r="L196" s="24"/>
      <c r="M196" s="24"/>
      <c r="N196" s="23"/>
      <c r="O196" s="23"/>
      <c r="P196" s="23"/>
      <c r="Q196" s="24"/>
      <c r="R196" s="24"/>
      <c r="S196" s="24"/>
      <c r="T196" s="24"/>
    </row>
    <row r="197" spans="1:20" s="4" customFormat="1" ht="15" customHeight="1" x14ac:dyDescent="0.15">
      <c r="A197" s="21"/>
      <c r="D197" s="22"/>
      <c r="E197" s="26"/>
      <c r="F197" s="23"/>
      <c r="G197" s="23"/>
      <c r="H197" s="23"/>
      <c r="I197" s="24"/>
      <c r="J197" s="24"/>
      <c r="K197" s="24"/>
      <c r="L197" s="24"/>
      <c r="M197" s="24"/>
      <c r="N197" s="23"/>
      <c r="O197" s="23"/>
      <c r="P197" s="23"/>
      <c r="Q197" s="24"/>
      <c r="R197" s="24"/>
      <c r="S197" s="24"/>
      <c r="T197" s="24"/>
    </row>
    <row r="198" spans="1:20" s="4" customFormat="1" ht="15" customHeight="1" x14ac:dyDescent="0.15">
      <c r="A198" s="21"/>
      <c r="D198" s="22"/>
      <c r="E198" s="26"/>
      <c r="F198" s="23"/>
      <c r="G198" s="23"/>
      <c r="H198" s="23"/>
      <c r="I198" s="24"/>
      <c r="J198" s="24"/>
      <c r="K198" s="24"/>
      <c r="L198" s="24"/>
      <c r="M198" s="24"/>
      <c r="N198" s="23"/>
      <c r="O198" s="23"/>
      <c r="P198" s="23"/>
      <c r="Q198" s="24"/>
      <c r="R198" s="24"/>
      <c r="S198" s="24"/>
      <c r="T198" s="24"/>
    </row>
    <row r="199" spans="1:20" s="4" customFormat="1" ht="15" customHeight="1" x14ac:dyDescent="0.15">
      <c r="A199" s="21"/>
      <c r="D199" s="22"/>
      <c r="E199" s="26"/>
      <c r="F199" s="23"/>
      <c r="G199" s="23"/>
      <c r="H199" s="23"/>
      <c r="I199" s="24"/>
      <c r="J199" s="24"/>
      <c r="K199" s="24"/>
      <c r="L199" s="24"/>
      <c r="M199" s="24"/>
      <c r="N199" s="23"/>
      <c r="O199" s="23"/>
      <c r="P199" s="23"/>
      <c r="Q199" s="24"/>
      <c r="R199" s="24"/>
      <c r="S199" s="24"/>
      <c r="T199" s="24"/>
    </row>
    <row r="200" spans="1:20" s="4" customFormat="1" ht="15" customHeight="1" x14ac:dyDescent="0.15">
      <c r="A200" s="21"/>
      <c r="D200" s="22"/>
      <c r="E200" s="26"/>
      <c r="F200" s="23"/>
      <c r="G200" s="23"/>
      <c r="H200" s="23"/>
      <c r="I200" s="24"/>
      <c r="J200" s="24"/>
      <c r="K200" s="24"/>
      <c r="L200" s="24"/>
      <c r="M200" s="24"/>
      <c r="N200" s="23"/>
      <c r="O200" s="23"/>
      <c r="P200" s="23"/>
      <c r="Q200" s="24"/>
      <c r="R200" s="24"/>
      <c r="S200" s="24"/>
      <c r="T200" s="24"/>
    </row>
    <row r="201" spans="1:20" s="4" customFormat="1" ht="15" customHeight="1" x14ac:dyDescent="0.15">
      <c r="A201" s="21"/>
      <c r="D201" s="22"/>
      <c r="E201" s="26"/>
      <c r="F201" s="23"/>
      <c r="G201" s="23"/>
      <c r="H201" s="23"/>
      <c r="I201" s="24"/>
      <c r="J201" s="24"/>
      <c r="K201" s="24"/>
      <c r="L201" s="24"/>
      <c r="M201" s="24"/>
      <c r="N201" s="23"/>
      <c r="O201" s="23"/>
      <c r="P201" s="23"/>
      <c r="Q201" s="24"/>
      <c r="R201" s="24"/>
      <c r="S201" s="24"/>
      <c r="T201" s="24"/>
    </row>
    <row r="202" spans="1:20" s="4" customFormat="1" ht="15" customHeight="1" x14ac:dyDescent="0.15">
      <c r="A202" s="21"/>
      <c r="D202" s="22"/>
      <c r="E202" s="26"/>
      <c r="F202" s="23"/>
      <c r="G202" s="23"/>
      <c r="H202" s="23"/>
      <c r="I202" s="24"/>
      <c r="J202" s="24"/>
      <c r="K202" s="24"/>
      <c r="L202" s="24"/>
      <c r="M202" s="24"/>
      <c r="N202" s="23"/>
      <c r="O202" s="23"/>
      <c r="P202" s="23"/>
      <c r="Q202" s="24"/>
      <c r="R202" s="24"/>
      <c r="S202" s="24"/>
      <c r="T202" s="24"/>
    </row>
    <row r="203" spans="1:20" s="4" customFormat="1" ht="15" customHeight="1" x14ac:dyDescent="0.15">
      <c r="A203" s="21"/>
      <c r="D203" s="22"/>
      <c r="E203" s="26"/>
      <c r="F203" s="23"/>
      <c r="G203" s="23"/>
      <c r="H203" s="23"/>
      <c r="I203" s="24"/>
      <c r="J203" s="24"/>
      <c r="K203" s="24"/>
      <c r="L203" s="24"/>
      <c r="M203" s="24"/>
      <c r="N203" s="23"/>
      <c r="O203" s="23"/>
      <c r="P203" s="23"/>
      <c r="Q203" s="24"/>
      <c r="R203" s="24"/>
      <c r="S203" s="24"/>
      <c r="T203" s="24"/>
    </row>
    <row r="204" spans="1:20" s="4" customFormat="1" ht="15" customHeight="1" x14ac:dyDescent="0.15">
      <c r="A204" s="21"/>
      <c r="D204" s="22"/>
      <c r="E204" s="26"/>
      <c r="F204" s="23"/>
      <c r="G204" s="23"/>
      <c r="H204" s="23"/>
      <c r="I204" s="24"/>
      <c r="J204" s="24"/>
      <c r="K204" s="24"/>
      <c r="L204" s="24"/>
      <c r="M204" s="24"/>
      <c r="N204" s="23"/>
      <c r="O204" s="23"/>
      <c r="P204" s="23"/>
      <c r="Q204" s="24"/>
      <c r="R204" s="24"/>
      <c r="S204" s="24"/>
      <c r="T204" s="24"/>
    </row>
    <row r="205" spans="1:20" s="4" customFormat="1" ht="15" customHeight="1" x14ac:dyDescent="0.15">
      <c r="A205" s="21"/>
      <c r="D205" s="22"/>
      <c r="E205" s="26"/>
      <c r="F205" s="23"/>
      <c r="G205" s="23"/>
      <c r="H205" s="23"/>
      <c r="I205" s="24"/>
      <c r="J205" s="24"/>
      <c r="K205" s="24"/>
      <c r="L205" s="24"/>
      <c r="M205" s="24"/>
      <c r="N205" s="23"/>
      <c r="O205" s="23"/>
      <c r="P205" s="23"/>
      <c r="Q205" s="24"/>
      <c r="R205" s="24"/>
      <c r="S205" s="24"/>
      <c r="T205" s="24"/>
    </row>
    <row r="206" spans="1:20" s="4" customFormat="1" ht="15" customHeight="1" x14ac:dyDescent="0.15">
      <c r="A206" s="21"/>
      <c r="D206" s="22"/>
      <c r="E206" s="26"/>
      <c r="F206" s="23"/>
      <c r="G206" s="23"/>
      <c r="H206" s="23"/>
      <c r="I206" s="24"/>
      <c r="J206" s="24"/>
      <c r="K206" s="24"/>
      <c r="L206" s="24"/>
      <c r="M206" s="24"/>
      <c r="N206" s="23"/>
      <c r="O206" s="23"/>
      <c r="P206" s="23"/>
      <c r="Q206" s="24"/>
      <c r="R206" s="24"/>
      <c r="S206" s="24"/>
      <c r="T206" s="24"/>
    </row>
    <row r="207" spans="1:20" s="4" customFormat="1" ht="15" customHeight="1" x14ac:dyDescent="0.15">
      <c r="A207" s="21"/>
      <c r="D207" s="22"/>
      <c r="E207" s="26"/>
      <c r="F207" s="23"/>
      <c r="G207" s="23"/>
      <c r="H207" s="23"/>
      <c r="I207" s="24"/>
      <c r="J207" s="24"/>
      <c r="K207" s="24"/>
      <c r="L207" s="24"/>
      <c r="M207" s="24"/>
      <c r="N207" s="23"/>
      <c r="O207" s="23"/>
      <c r="P207" s="23"/>
      <c r="Q207" s="24"/>
      <c r="R207" s="24"/>
      <c r="S207" s="24"/>
      <c r="T207" s="24"/>
    </row>
    <row r="208" spans="1:20" s="4" customFormat="1" ht="15" customHeight="1" x14ac:dyDescent="0.15">
      <c r="A208" s="21"/>
      <c r="D208" s="22"/>
      <c r="E208" s="26"/>
      <c r="F208" s="23"/>
      <c r="G208" s="23"/>
      <c r="H208" s="23"/>
      <c r="I208" s="24"/>
      <c r="J208" s="24"/>
      <c r="K208" s="24"/>
      <c r="L208" s="24"/>
      <c r="M208" s="24"/>
      <c r="N208" s="23"/>
      <c r="O208" s="23"/>
      <c r="P208" s="23"/>
      <c r="Q208" s="24"/>
      <c r="R208" s="24"/>
      <c r="S208" s="24"/>
      <c r="T208" s="24"/>
    </row>
    <row r="209" spans="1:20" s="4" customFormat="1" ht="15" customHeight="1" x14ac:dyDescent="0.15">
      <c r="A209" s="21"/>
      <c r="D209" s="22"/>
      <c r="E209" s="26"/>
      <c r="F209" s="23"/>
      <c r="G209" s="23"/>
      <c r="H209" s="23"/>
      <c r="I209" s="24"/>
      <c r="J209" s="24"/>
      <c r="K209" s="24"/>
      <c r="L209" s="24"/>
      <c r="M209" s="24"/>
      <c r="N209" s="23"/>
      <c r="O209" s="23"/>
      <c r="P209" s="23"/>
      <c r="Q209" s="24"/>
      <c r="R209" s="24"/>
      <c r="S209" s="24"/>
      <c r="T209" s="24"/>
    </row>
    <row r="210" spans="1:20" s="4" customFormat="1" ht="15" customHeight="1" x14ac:dyDescent="0.15">
      <c r="A210" s="21"/>
      <c r="D210" s="22"/>
      <c r="E210" s="26"/>
      <c r="F210" s="23"/>
      <c r="G210" s="23"/>
      <c r="H210" s="23"/>
      <c r="I210" s="24"/>
      <c r="J210" s="24"/>
      <c r="K210" s="24"/>
      <c r="L210" s="24"/>
      <c r="M210" s="24"/>
      <c r="N210" s="23"/>
      <c r="O210" s="23"/>
      <c r="P210" s="23"/>
      <c r="Q210" s="24"/>
      <c r="R210" s="24"/>
      <c r="S210" s="24"/>
      <c r="T210" s="24"/>
    </row>
    <row r="211" spans="1:20" s="4" customFormat="1" ht="15" customHeight="1" x14ac:dyDescent="0.15">
      <c r="A211" s="21"/>
      <c r="D211" s="22"/>
      <c r="E211" s="26"/>
      <c r="F211" s="23"/>
      <c r="G211" s="23"/>
      <c r="H211" s="23"/>
      <c r="I211" s="24"/>
      <c r="J211" s="24"/>
      <c r="K211" s="24"/>
      <c r="L211" s="24"/>
      <c r="M211" s="24"/>
      <c r="N211" s="23"/>
      <c r="O211" s="23"/>
      <c r="P211" s="23"/>
      <c r="Q211" s="24"/>
      <c r="R211" s="24"/>
      <c r="S211" s="24"/>
      <c r="T211" s="24"/>
    </row>
    <row r="212" spans="1:20" s="4" customFormat="1" ht="15" customHeight="1" x14ac:dyDescent="0.15">
      <c r="A212" s="21"/>
      <c r="D212" s="22"/>
      <c r="E212" s="26"/>
      <c r="F212" s="23"/>
      <c r="G212" s="23"/>
      <c r="H212" s="23"/>
      <c r="I212" s="24"/>
      <c r="J212" s="24"/>
      <c r="K212" s="24"/>
      <c r="L212" s="24"/>
      <c r="M212" s="24"/>
      <c r="N212" s="23"/>
      <c r="O212" s="23"/>
      <c r="P212" s="23"/>
      <c r="Q212" s="24"/>
      <c r="R212" s="24"/>
      <c r="S212" s="24"/>
      <c r="T212" s="24"/>
    </row>
    <row r="213" spans="1:20" s="4" customFormat="1" ht="15" customHeight="1" x14ac:dyDescent="0.15">
      <c r="A213" s="21"/>
      <c r="D213" s="22"/>
      <c r="E213" s="26"/>
      <c r="F213" s="23"/>
      <c r="G213" s="23"/>
      <c r="H213" s="23"/>
      <c r="I213" s="24"/>
      <c r="J213" s="24"/>
      <c r="K213" s="24"/>
      <c r="L213" s="24"/>
      <c r="M213" s="24"/>
      <c r="N213" s="23"/>
      <c r="O213" s="23"/>
      <c r="P213" s="23"/>
      <c r="Q213" s="24"/>
      <c r="R213" s="24"/>
      <c r="S213" s="24"/>
      <c r="T213" s="24"/>
    </row>
    <row r="214" spans="1:20" s="4" customFormat="1" ht="15" customHeight="1" x14ac:dyDescent="0.15">
      <c r="A214" s="21"/>
      <c r="D214" s="22"/>
      <c r="E214" s="26"/>
      <c r="F214" s="23"/>
      <c r="G214" s="23"/>
      <c r="H214" s="23"/>
      <c r="I214" s="24"/>
      <c r="J214" s="24"/>
      <c r="K214" s="24"/>
      <c r="L214" s="24"/>
      <c r="M214" s="24"/>
      <c r="N214" s="23"/>
      <c r="O214" s="23"/>
      <c r="P214" s="23"/>
      <c r="Q214" s="24"/>
      <c r="R214" s="24"/>
      <c r="S214" s="24"/>
      <c r="T214" s="24"/>
    </row>
    <row r="215" spans="1:20" s="4" customFormat="1" ht="15" customHeight="1" x14ac:dyDescent="0.15">
      <c r="A215" s="21"/>
      <c r="D215" s="22"/>
      <c r="E215" s="26"/>
      <c r="F215" s="23"/>
      <c r="G215" s="23"/>
      <c r="H215" s="23"/>
      <c r="I215" s="24"/>
      <c r="J215" s="24"/>
      <c r="K215" s="24"/>
      <c r="L215" s="24"/>
      <c r="M215" s="24"/>
      <c r="N215" s="23"/>
      <c r="O215" s="23"/>
      <c r="P215" s="23"/>
      <c r="Q215" s="24"/>
      <c r="R215" s="24"/>
      <c r="S215" s="24"/>
      <c r="T215" s="24"/>
    </row>
    <row r="216" spans="1:20" s="4" customFormat="1" ht="15" customHeight="1" x14ac:dyDescent="0.15">
      <c r="A216" s="21"/>
      <c r="D216" s="22"/>
      <c r="E216" s="26"/>
      <c r="F216" s="23"/>
      <c r="G216" s="23"/>
      <c r="H216" s="23"/>
      <c r="I216" s="24"/>
      <c r="J216" s="24"/>
      <c r="K216" s="24"/>
      <c r="L216" s="24"/>
      <c r="M216" s="24"/>
      <c r="N216" s="23"/>
      <c r="O216" s="23"/>
      <c r="P216" s="23"/>
      <c r="Q216" s="24"/>
      <c r="R216" s="24"/>
      <c r="S216" s="24"/>
      <c r="T216" s="24"/>
    </row>
    <row r="217" spans="1:20" s="4" customFormat="1" ht="15" customHeight="1" x14ac:dyDescent="0.15">
      <c r="A217" s="21"/>
      <c r="D217" s="22"/>
      <c r="E217" s="26"/>
      <c r="F217" s="23"/>
      <c r="G217" s="23"/>
      <c r="H217" s="23"/>
      <c r="I217" s="24"/>
      <c r="J217" s="24"/>
      <c r="K217" s="24"/>
      <c r="L217" s="24"/>
      <c r="M217" s="24"/>
      <c r="N217" s="23"/>
      <c r="O217" s="23"/>
      <c r="P217" s="23"/>
      <c r="Q217" s="24"/>
      <c r="R217" s="24"/>
      <c r="S217" s="24"/>
      <c r="T217" s="24"/>
    </row>
    <row r="218" spans="1:20" s="4" customFormat="1" ht="15" customHeight="1" x14ac:dyDescent="0.15">
      <c r="A218" s="21"/>
      <c r="D218" s="22"/>
      <c r="E218" s="26"/>
      <c r="F218" s="23"/>
      <c r="G218" s="23"/>
      <c r="H218" s="23"/>
      <c r="I218" s="24"/>
      <c r="J218" s="24"/>
      <c r="K218" s="24"/>
      <c r="L218" s="24"/>
      <c r="M218" s="24"/>
      <c r="N218" s="23"/>
      <c r="O218" s="23"/>
      <c r="P218" s="23"/>
      <c r="Q218" s="24"/>
      <c r="R218" s="24"/>
      <c r="S218" s="24"/>
      <c r="T218" s="24"/>
    </row>
    <row r="219" spans="1:20" s="4" customFormat="1" ht="15" customHeight="1" x14ac:dyDescent="0.15">
      <c r="A219" s="21"/>
      <c r="D219" s="22"/>
      <c r="E219" s="26"/>
      <c r="F219" s="23"/>
      <c r="G219" s="23"/>
      <c r="H219" s="23"/>
      <c r="I219" s="24"/>
      <c r="J219" s="24"/>
      <c r="K219" s="24"/>
      <c r="L219" s="24"/>
      <c r="M219" s="24"/>
      <c r="N219" s="23"/>
      <c r="O219" s="23"/>
      <c r="P219" s="23"/>
      <c r="Q219" s="24"/>
      <c r="R219" s="24"/>
      <c r="S219" s="24"/>
      <c r="T219" s="24"/>
    </row>
    <row r="220" spans="1:20" s="4" customFormat="1" ht="15" customHeight="1" x14ac:dyDescent="0.15">
      <c r="A220" s="21"/>
      <c r="D220" s="22"/>
      <c r="E220" s="26"/>
      <c r="F220" s="23"/>
      <c r="G220" s="23"/>
      <c r="H220" s="23"/>
      <c r="I220" s="24"/>
      <c r="J220" s="24"/>
      <c r="K220" s="24"/>
      <c r="L220" s="24"/>
      <c r="M220" s="24"/>
      <c r="N220" s="23"/>
      <c r="O220" s="23"/>
      <c r="P220" s="23"/>
      <c r="Q220" s="24"/>
      <c r="R220" s="24"/>
      <c r="S220" s="24"/>
      <c r="T220" s="24"/>
    </row>
    <row r="221" spans="1:20" s="4" customFormat="1" ht="15" customHeight="1" x14ac:dyDescent="0.15">
      <c r="A221" s="21"/>
      <c r="D221" s="22"/>
      <c r="E221" s="26"/>
      <c r="F221" s="23"/>
      <c r="G221" s="23"/>
      <c r="H221" s="23"/>
      <c r="I221" s="24"/>
      <c r="J221" s="24"/>
      <c r="K221" s="24"/>
      <c r="L221" s="24"/>
      <c r="M221" s="24"/>
      <c r="N221" s="23"/>
      <c r="O221" s="23"/>
      <c r="P221" s="23"/>
      <c r="Q221" s="24"/>
      <c r="R221" s="24"/>
      <c r="S221" s="24"/>
      <c r="T221" s="24"/>
    </row>
    <row r="222" spans="1:20" s="4" customFormat="1" ht="15" customHeight="1" x14ac:dyDescent="0.15">
      <c r="A222" s="21"/>
      <c r="D222" s="22"/>
      <c r="E222" s="26"/>
      <c r="F222" s="23"/>
      <c r="G222" s="23"/>
      <c r="H222" s="23"/>
      <c r="I222" s="24"/>
      <c r="J222" s="24"/>
      <c r="K222" s="24"/>
      <c r="L222" s="24"/>
      <c r="M222" s="24"/>
      <c r="N222" s="23"/>
      <c r="O222" s="23"/>
      <c r="P222" s="23"/>
      <c r="Q222" s="24"/>
      <c r="R222" s="24"/>
      <c r="S222" s="24"/>
      <c r="T222" s="24"/>
    </row>
    <row r="223" spans="1:20" s="4" customFormat="1" ht="15" customHeight="1" x14ac:dyDescent="0.15">
      <c r="A223" s="21"/>
      <c r="D223" s="22"/>
      <c r="E223" s="26"/>
      <c r="F223" s="23"/>
      <c r="G223" s="23"/>
      <c r="H223" s="23"/>
      <c r="I223" s="24"/>
      <c r="J223" s="24"/>
      <c r="K223" s="24"/>
      <c r="L223" s="24"/>
      <c r="M223" s="24"/>
      <c r="N223" s="23"/>
      <c r="O223" s="23"/>
      <c r="P223" s="23"/>
      <c r="Q223" s="24"/>
      <c r="R223" s="24"/>
      <c r="S223" s="24"/>
      <c r="T223" s="24"/>
    </row>
    <row r="224" spans="1:20" s="4" customFormat="1" ht="15" customHeight="1" x14ac:dyDescent="0.15">
      <c r="A224" s="21"/>
      <c r="D224" s="22"/>
      <c r="E224" s="26"/>
      <c r="F224" s="23"/>
      <c r="G224" s="23"/>
      <c r="H224" s="23"/>
      <c r="I224" s="24"/>
      <c r="J224" s="24"/>
      <c r="K224" s="24"/>
      <c r="L224" s="24"/>
      <c r="M224" s="24"/>
      <c r="N224" s="23"/>
      <c r="O224" s="23"/>
      <c r="P224" s="23"/>
      <c r="Q224" s="24"/>
      <c r="R224" s="24"/>
      <c r="S224" s="24"/>
      <c r="T224" s="24"/>
    </row>
    <row r="225" spans="1:20" s="4" customFormat="1" ht="15" customHeight="1" x14ac:dyDescent="0.15">
      <c r="A225" s="21"/>
      <c r="D225" s="22"/>
      <c r="E225" s="26"/>
      <c r="F225" s="23"/>
      <c r="G225" s="23"/>
      <c r="H225" s="23"/>
      <c r="I225" s="24"/>
      <c r="J225" s="24"/>
      <c r="K225" s="24"/>
      <c r="L225" s="24"/>
      <c r="M225" s="24"/>
      <c r="N225" s="23"/>
      <c r="O225" s="23"/>
      <c r="P225" s="23"/>
      <c r="Q225" s="24"/>
      <c r="R225" s="24"/>
      <c r="S225" s="24"/>
      <c r="T225" s="24"/>
    </row>
    <row r="226" spans="1:20" s="4" customFormat="1" ht="15" customHeight="1" x14ac:dyDescent="0.15">
      <c r="A226" s="21"/>
      <c r="D226" s="22"/>
      <c r="E226" s="26"/>
      <c r="F226" s="23"/>
      <c r="G226" s="23"/>
      <c r="H226" s="23"/>
      <c r="I226" s="24"/>
      <c r="J226" s="24"/>
      <c r="K226" s="24"/>
      <c r="L226" s="24"/>
      <c r="M226" s="24"/>
      <c r="N226" s="23"/>
      <c r="O226" s="23"/>
      <c r="P226" s="23"/>
      <c r="Q226" s="24"/>
      <c r="R226" s="24"/>
      <c r="S226" s="24"/>
      <c r="T226" s="24"/>
    </row>
    <row r="227" spans="1:20" s="4" customFormat="1" ht="15" customHeight="1" x14ac:dyDescent="0.15">
      <c r="A227" s="21"/>
      <c r="D227" s="22"/>
      <c r="E227" s="26"/>
      <c r="F227" s="23"/>
      <c r="G227" s="23"/>
      <c r="H227" s="23"/>
      <c r="I227" s="24"/>
      <c r="J227" s="24"/>
      <c r="K227" s="24"/>
      <c r="L227" s="24"/>
      <c r="M227" s="24"/>
      <c r="N227" s="23"/>
      <c r="O227" s="23"/>
      <c r="P227" s="23"/>
      <c r="Q227" s="24"/>
      <c r="R227" s="24"/>
      <c r="S227" s="24"/>
      <c r="T227" s="24"/>
    </row>
    <row r="228" spans="1:20" s="4" customFormat="1" ht="15" customHeight="1" x14ac:dyDescent="0.15">
      <c r="A228" s="21"/>
      <c r="D228" s="22"/>
      <c r="E228" s="26"/>
      <c r="F228" s="23"/>
      <c r="G228" s="23"/>
      <c r="H228" s="23"/>
      <c r="I228" s="24"/>
      <c r="J228" s="24"/>
      <c r="K228" s="24"/>
      <c r="L228" s="24"/>
      <c r="M228" s="24"/>
      <c r="N228" s="23"/>
      <c r="O228" s="23"/>
      <c r="P228" s="23"/>
      <c r="Q228" s="24"/>
      <c r="R228" s="24"/>
      <c r="S228" s="24"/>
      <c r="T228" s="24"/>
    </row>
    <row r="229" spans="1:20" s="4" customFormat="1" ht="15" customHeight="1" x14ac:dyDescent="0.15">
      <c r="A229" s="21"/>
      <c r="D229" s="22"/>
      <c r="E229" s="26"/>
      <c r="F229" s="23"/>
      <c r="G229" s="23"/>
      <c r="H229" s="23"/>
      <c r="I229" s="24"/>
      <c r="J229" s="24"/>
      <c r="K229" s="24"/>
      <c r="L229" s="24"/>
      <c r="M229" s="24"/>
      <c r="N229" s="23"/>
      <c r="O229" s="23"/>
      <c r="P229" s="23"/>
      <c r="Q229" s="24"/>
      <c r="R229" s="24"/>
      <c r="S229" s="24"/>
      <c r="T229" s="24"/>
    </row>
    <row r="230" spans="1:20" s="4" customFormat="1" ht="15" customHeight="1" x14ac:dyDescent="0.15">
      <c r="A230" s="21"/>
      <c r="D230" s="22"/>
      <c r="E230" s="26"/>
      <c r="F230" s="23"/>
      <c r="G230" s="23"/>
      <c r="H230" s="23"/>
      <c r="I230" s="24"/>
      <c r="J230" s="24"/>
      <c r="K230" s="24"/>
      <c r="L230" s="24"/>
      <c r="M230" s="24"/>
      <c r="N230" s="23"/>
      <c r="O230" s="23"/>
      <c r="P230" s="23"/>
      <c r="Q230" s="24"/>
      <c r="R230" s="24"/>
      <c r="S230" s="24"/>
      <c r="T230" s="24"/>
    </row>
    <row r="231" spans="1:20" s="4" customFormat="1" ht="15" customHeight="1" x14ac:dyDescent="0.15">
      <c r="A231" s="21"/>
      <c r="D231" s="22"/>
      <c r="E231" s="26"/>
      <c r="F231" s="23"/>
      <c r="G231" s="23"/>
      <c r="H231" s="23"/>
      <c r="I231" s="24"/>
      <c r="J231" s="24"/>
      <c r="K231" s="24"/>
      <c r="L231" s="24"/>
      <c r="M231" s="24"/>
      <c r="N231" s="23"/>
      <c r="O231" s="23"/>
      <c r="P231" s="23"/>
      <c r="Q231" s="24"/>
      <c r="R231" s="24"/>
      <c r="S231" s="24"/>
      <c r="T231" s="24"/>
    </row>
    <row r="232" spans="1:20" s="4" customFormat="1" ht="15" customHeight="1" x14ac:dyDescent="0.15">
      <c r="A232" s="21"/>
      <c r="D232" s="22"/>
      <c r="E232" s="26"/>
      <c r="F232" s="23"/>
      <c r="G232" s="23"/>
      <c r="H232" s="23"/>
      <c r="I232" s="24"/>
      <c r="J232" s="24"/>
      <c r="K232" s="24"/>
      <c r="L232" s="24"/>
      <c r="M232" s="24"/>
      <c r="N232" s="23"/>
      <c r="O232" s="23"/>
      <c r="P232" s="23"/>
      <c r="Q232" s="24"/>
      <c r="R232" s="24"/>
      <c r="S232" s="24"/>
      <c r="T232" s="24"/>
    </row>
    <row r="233" spans="1:20" s="4" customFormat="1" ht="15" customHeight="1" x14ac:dyDescent="0.15">
      <c r="A233" s="21"/>
      <c r="D233" s="22"/>
      <c r="E233" s="26"/>
      <c r="F233" s="23"/>
      <c r="G233" s="23"/>
      <c r="H233" s="23"/>
      <c r="I233" s="24"/>
      <c r="J233" s="24"/>
      <c r="K233" s="24"/>
      <c r="L233" s="24"/>
      <c r="M233" s="24"/>
      <c r="N233" s="23"/>
      <c r="O233" s="23"/>
      <c r="P233" s="23"/>
      <c r="Q233" s="24"/>
      <c r="R233" s="24"/>
      <c r="S233" s="24"/>
      <c r="T233" s="24"/>
    </row>
    <row r="234" spans="1:20" s="4" customFormat="1" ht="15" customHeight="1" x14ac:dyDescent="0.15">
      <c r="A234" s="21"/>
      <c r="D234" s="22"/>
      <c r="E234" s="26"/>
      <c r="F234" s="23"/>
      <c r="G234" s="23"/>
      <c r="H234" s="23"/>
      <c r="I234" s="24"/>
      <c r="J234" s="24"/>
      <c r="K234" s="24"/>
      <c r="L234" s="24"/>
      <c r="M234" s="24"/>
      <c r="N234" s="23"/>
      <c r="O234" s="23"/>
      <c r="P234" s="23"/>
      <c r="Q234" s="24"/>
      <c r="R234" s="24"/>
      <c r="S234" s="24"/>
      <c r="T234" s="24"/>
    </row>
    <row r="235" spans="1:20" s="4" customFormat="1" ht="15" customHeight="1" x14ac:dyDescent="0.15">
      <c r="A235" s="21"/>
      <c r="D235" s="22"/>
      <c r="E235" s="26"/>
      <c r="F235" s="23"/>
      <c r="G235" s="23"/>
      <c r="H235" s="23"/>
      <c r="I235" s="24"/>
      <c r="J235" s="24"/>
      <c r="K235" s="24"/>
      <c r="L235" s="24"/>
      <c r="M235" s="24"/>
      <c r="N235" s="23"/>
      <c r="O235" s="23"/>
      <c r="P235" s="23"/>
      <c r="Q235" s="24"/>
      <c r="R235" s="24"/>
      <c r="S235" s="24"/>
      <c r="T235" s="24"/>
    </row>
    <row r="236" spans="1:20" s="4" customFormat="1" ht="15" customHeight="1" x14ac:dyDescent="0.15">
      <c r="A236" s="21"/>
      <c r="D236" s="22"/>
      <c r="E236" s="26"/>
      <c r="F236" s="23"/>
      <c r="G236" s="23"/>
      <c r="H236" s="23"/>
      <c r="I236" s="24"/>
      <c r="J236" s="24"/>
      <c r="K236" s="24"/>
      <c r="L236" s="24"/>
      <c r="M236" s="24"/>
      <c r="N236" s="23"/>
      <c r="O236" s="23"/>
      <c r="P236" s="23"/>
      <c r="Q236" s="24"/>
      <c r="R236" s="24"/>
      <c r="S236" s="24"/>
      <c r="T236" s="24"/>
    </row>
    <row r="237" spans="1:20" s="4" customFormat="1" ht="15" customHeight="1" x14ac:dyDescent="0.15">
      <c r="A237" s="21"/>
      <c r="D237" s="22"/>
      <c r="E237" s="26"/>
      <c r="F237" s="23"/>
      <c r="G237" s="23"/>
      <c r="H237" s="23"/>
      <c r="I237" s="24"/>
      <c r="J237" s="24"/>
      <c r="K237" s="24"/>
      <c r="L237" s="24"/>
      <c r="M237" s="24"/>
      <c r="N237" s="23"/>
      <c r="O237" s="23"/>
      <c r="P237" s="23"/>
      <c r="Q237" s="24"/>
      <c r="R237" s="24"/>
      <c r="S237" s="24"/>
      <c r="T237" s="24"/>
    </row>
    <row r="238" spans="1:20" s="4" customFormat="1" ht="15" customHeight="1" x14ac:dyDescent="0.15">
      <c r="A238" s="21"/>
      <c r="D238" s="22"/>
      <c r="E238" s="26"/>
      <c r="F238" s="23"/>
      <c r="G238" s="23"/>
      <c r="H238" s="23"/>
      <c r="I238" s="24"/>
      <c r="J238" s="24"/>
      <c r="K238" s="24"/>
      <c r="L238" s="24"/>
      <c r="M238" s="24"/>
      <c r="N238" s="23"/>
      <c r="O238" s="23"/>
      <c r="P238" s="23"/>
      <c r="Q238" s="24"/>
      <c r="R238" s="24"/>
      <c r="S238" s="24"/>
      <c r="T238" s="24"/>
    </row>
    <row r="239" spans="1:20" s="4" customFormat="1" ht="15" customHeight="1" x14ac:dyDescent="0.15">
      <c r="A239" s="21"/>
      <c r="D239" s="22"/>
      <c r="E239" s="26"/>
      <c r="F239" s="23"/>
      <c r="G239" s="23"/>
      <c r="H239" s="23"/>
      <c r="I239" s="24"/>
      <c r="J239" s="24"/>
      <c r="K239" s="24"/>
      <c r="L239" s="24"/>
      <c r="M239" s="24"/>
      <c r="N239" s="23"/>
      <c r="O239" s="23"/>
      <c r="P239" s="23"/>
      <c r="Q239" s="24"/>
      <c r="R239" s="24"/>
      <c r="S239" s="24"/>
      <c r="T239" s="24"/>
    </row>
    <row r="240" spans="1:20" s="4" customFormat="1" ht="15" customHeight="1" x14ac:dyDescent="0.15">
      <c r="A240" s="21"/>
      <c r="D240" s="22"/>
      <c r="E240" s="26"/>
      <c r="F240" s="23"/>
      <c r="G240" s="23"/>
      <c r="H240" s="23"/>
      <c r="I240" s="24"/>
      <c r="J240" s="24"/>
      <c r="K240" s="24"/>
      <c r="L240" s="24"/>
      <c r="M240" s="24"/>
      <c r="N240" s="23"/>
      <c r="O240" s="23"/>
      <c r="P240" s="23"/>
      <c r="Q240" s="24"/>
      <c r="R240" s="24"/>
      <c r="S240" s="24"/>
      <c r="T240" s="24"/>
    </row>
    <row r="241" spans="1:20" s="4" customFormat="1" ht="15" customHeight="1" x14ac:dyDescent="0.15">
      <c r="A241" s="21"/>
      <c r="D241" s="22"/>
      <c r="E241" s="26"/>
      <c r="F241" s="23"/>
      <c r="G241" s="23"/>
      <c r="H241" s="23"/>
      <c r="I241" s="24"/>
      <c r="J241" s="24"/>
      <c r="K241" s="24"/>
      <c r="L241" s="24"/>
      <c r="M241" s="24"/>
      <c r="N241" s="23"/>
      <c r="O241" s="23"/>
      <c r="P241" s="23"/>
      <c r="Q241" s="24"/>
      <c r="R241" s="24"/>
      <c r="S241" s="24"/>
      <c r="T241" s="24"/>
    </row>
    <row r="242" spans="1:20" s="4" customFormat="1" ht="15" customHeight="1" x14ac:dyDescent="0.15">
      <c r="A242" s="21"/>
      <c r="D242" s="22"/>
      <c r="E242" s="26"/>
      <c r="F242" s="23"/>
      <c r="G242" s="23"/>
      <c r="H242" s="23"/>
      <c r="I242" s="24"/>
      <c r="J242" s="24"/>
      <c r="K242" s="24"/>
      <c r="L242" s="24"/>
      <c r="M242" s="24"/>
      <c r="N242" s="23"/>
      <c r="O242" s="23"/>
      <c r="P242" s="23"/>
      <c r="Q242" s="24"/>
      <c r="R242" s="24"/>
      <c r="S242" s="24"/>
      <c r="T242" s="24"/>
    </row>
    <row r="243" spans="1:20" s="4" customFormat="1" ht="15" customHeight="1" x14ac:dyDescent="0.15">
      <c r="A243" s="21"/>
      <c r="D243" s="22"/>
      <c r="E243" s="26"/>
      <c r="F243" s="23"/>
      <c r="G243" s="23"/>
      <c r="H243" s="23"/>
      <c r="I243" s="24"/>
      <c r="J243" s="24"/>
      <c r="K243" s="24"/>
      <c r="L243" s="24"/>
      <c r="M243" s="24"/>
      <c r="N243" s="23"/>
      <c r="O243" s="23"/>
      <c r="P243" s="23"/>
      <c r="Q243" s="24"/>
      <c r="R243" s="24"/>
      <c r="S243" s="24"/>
      <c r="T243" s="24"/>
    </row>
    <row r="244" spans="1:20" s="4" customFormat="1" ht="15" customHeight="1" x14ac:dyDescent="0.15">
      <c r="A244" s="21"/>
      <c r="D244" s="22"/>
      <c r="E244" s="26"/>
      <c r="F244" s="23"/>
      <c r="G244" s="23"/>
      <c r="H244" s="23"/>
      <c r="I244" s="24"/>
      <c r="J244" s="24"/>
      <c r="K244" s="24"/>
      <c r="L244" s="24"/>
      <c r="M244" s="24"/>
      <c r="N244" s="23"/>
      <c r="O244" s="23"/>
      <c r="P244" s="23"/>
      <c r="Q244" s="24"/>
      <c r="R244" s="24"/>
      <c r="S244" s="24"/>
      <c r="T244" s="24"/>
    </row>
    <row r="245" spans="1:20" s="4" customFormat="1" ht="15" customHeight="1" x14ac:dyDescent="0.15">
      <c r="A245" s="21"/>
      <c r="D245" s="22"/>
      <c r="E245" s="26"/>
      <c r="F245" s="23"/>
      <c r="G245" s="23"/>
      <c r="H245" s="23"/>
      <c r="I245" s="24"/>
      <c r="J245" s="24"/>
      <c r="K245" s="24"/>
      <c r="L245" s="24"/>
      <c r="M245" s="24"/>
      <c r="N245" s="23"/>
      <c r="O245" s="23"/>
      <c r="P245" s="23"/>
      <c r="Q245" s="24"/>
      <c r="R245" s="24"/>
      <c r="S245" s="24"/>
      <c r="T245" s="24"/>
    </row>
    <row r="246" spans="1:20" s="4" customFormat="1" ht="15" customHeight="1" x14ac:dyDescent="0.15">
      <c r="A246" s="21"/>
      <c r="D246" s="22"/>
      <c r="E246" s="26"/>
      <c r="F246" s="23"/>
      <c r="G246" s="23"/>
      <c r="H246" s="23"/>
      <c r="I246" s="24"/>
      <c r="J246" s="24"/>
      <c r="K246" s="24"/>
      <c r="L246" s="24"/>
      <c r="M246" s="24"/>
      <c r="N246" s="23"/>
      <c r="O246" s="23"/>
      <c r="P246" s="23"/>
      <c r="Q246" s="24"/>
      <c r="R246" s="24"/>
      <c r="S246" s="24"/>
      <c r="T246" s="24"/>
    </row>
    <row r="247" spans="1:20" s="4" customFormat="1" ht="15" customHeight="1" x14ac:dyDescent="0.15">
      <c r="A247" s="21"/>
      <c r="D247" s="22"/>
      <c r="E247" s="26"/>
      <c r="F247" s="23"/>
      <c r="G247" s="23"/>
      <c r="H247" s="23"/>
      <c r="I247" s="24"/>
      <c r="J247" s="24"/>
      <c r="K247" s="24"/>
      <c r="L247" s="24"/>
      <c r="M247" s="24"/>
      <c r="N247" s="23"/>
      <c r="O247" s="23"/>
      <c r="P247" s="23"/>
      <c r="Q247" s="24"/>
      <c r="R247" s="24"/>
      <c r="S247" s="24"/>
      <c r="T247" s="24"/>
    </row>
    <row r="248" spans="1:20" s="4" customFormat="1" ht="15" customHeight="1" x14ac:dyDescent="0.15">
      <c r="A248" s="21"/>
      <c r="D248" s="22"/>
      <c r="E248" s="26"/>
      <c r="F248" s="23"/>
      <c r="G248" s="23"/>
      <c r="H248" s="23"/>
      <c r="I248" s="24"/>
      <c r="J248" s="24"/>
      <c r="K248" s="24"/>
      <c r="L248" s="24"/>
      <c r="M248" s="24"/>
      <c r="N248" s="23"/>
      <c r="O248" s="23"/>
      <c r="P248" s="23"/>
      <c r="Q248" s="24"/>
      <c r="R248" s="24"/>
      <c r="S248" s="24"/>
      <c r="T248" s="24"/>
    </row>
    <row r="249" spans="1:20" s="4" customFormat="1" ht="15" customHeight="1" x14ac:dyDescent="0.15">
      <c r="A249" s="21"/>
      <c r="D249" s="22"/>
      <c r="E249" s="26"/>
      <c r="F249" s="23"/>
      <c r="G249" s="23"/>
      <c r="H249" s="23"/>
      <c r="I249" s="24"/>
      <c r="J249" s="24"/>
      <c r="K249" s="24"/>
      <c r="L249" s="24"/>
      <c r="M249" s="24"/>
      <c r="N249" s="23"/>
      <c r="O249" s="23"/>
      <c r="P249" s="23"/>
      <c r="Q249" s="24"/>
      <c r="R249" s="24"/>
      <c r="S249" s="24"/>
      <c r="T249" s="24"/>
    </row>
    <row r="250" spans="1:20" s="4" customFormat="1" ht="15" customHeight="1" x14ac:dyDescent="0.15">
      <c r="A250" s="21"/>
      <c r="D250" s="22"/>
      <c r="E250" s="26"/>
      <c r="F250" s="23"/>
      <c r="G250" s="23"/>
      <c r="H250" s="23"/>
      <c r="I250" s="24"/>
      <c r="J250" s="24"/>
      <c r="K250" s="24"/>
      <c r="L250" s="24"/>
      <c r="M250" s="24"/>
      <c r="N250" s="23"/>
      <c r="O250" s="23"/>
      <c r="P250" s="23"/>
      <c r="Q250" s="24"/>
      <c r="R250" s="24"/>
      <c r="S250" s="24"/>
      <c r="T250" s="24"/>
    </row>
    <row r="251" spans="1:20" s="4" customFormat="1" ht="15" customHeight="1" x14ac:dyDescent="0.15">
      <c r="A251" s="21"/>
      <c r="D251" s="22"/>
      <c r="E251" s="26"/>
      <c r="F251" s="23"/>
      <c r="G251" s="23"/>
      <c r="H251" s="23"/>
      <c r="I251" s="24"/>
      <c r="J251" s="24"/>
      <c r="K251" s="24"/>
      <c r="L251" s="24"/>
      <c r="M251" s="24"/>
      <c r="N251" s="23"/>
      <c r="O251" s="23"/>
      <c r="P251" s="23"/>
      <c r="Q251" s="24"/>
      <c r="R251" s="24"/>
      <c r="S251" s="24"/>
      <c r="T251" s="24"/>
    </row>
    <row r="252" spans="1:20" s="4" customFormat="1" ht="15" customHeight="1" x14ac:dyDescent="0.15">
      <c r="A252" s="21"/>
      <c r="D252" s="22"/>
      <c r="E252" s="26"/>
      <c r="F252" s="23"/>
      <c r="G252" s="23"/>
      <c r="H252" s="23"/>
      <c r="I252" s="24"/>
      <c r="J252" s="24"/>
      <c r="K252" s="24"/>
      <c r="L252" s="24"/>
      <c r="M252" s="24"/>
      <c r="N252" s="23"/>
      <c r="O252" s="23"/>
      <c r="P252" s="23"/>
      <c r="Q252" s="24"/>
      <c r="R252" s="24"/>
      <c r="S252" s="24"/>
      <c r="T252" s="24"/>
    </row>
    <row r="253" spans="1:20" s="4" customFormat="1" ht="15" customHeight="1" x14ac:dyDescent="0.15">
      <c r="A253" s="21"/>
      <c r="D253" s="22"/>
      <c r="E253" s="26"/>
      <c r="F253" s="23"/>
      <c r="G253" s="23"/>
      <c r="H253" s="23"/>
      <c r="I253" s="24"/>
      <c r="J253" s="24"/>
      <c r="K253" s="24"/>
      <c r="L253" s="24"/>
      <c r="M253" s="24"/>
      <c r="N253" s="23"/>
      <c r="O253" s="23"/>
      <c r="P253" s="23"/>
      <c r="Q253" s="24"/>
      <c r="R253" s="24"/>
      <c r="S253" s="24"/>
      <c r="T253" s="24"/>
    </row>
    <row r="254" spans="1:20" s="4" customFormat="1" ht="15" customHeight="1" x14ac:dyDescent="0.15">
      <c r="A254" s="21"/>
      <c r="D254" s="22"/>
      <c r="E254" s="26"/>
      <c r="F254" s="23"/>
      <c r="G254" s="23"/>
      <c r="H254" s="23"/>
      <c r="I254" s="24"/>
      <c r="J254" s="24"/>
      <c r="K254" s="24"/>
      <c r="L254" s="24"/>
      <c r="M254" s="24"/>
      <c r="N254" s="23"/>
      <c r="O254" s="23"/>
      <c r="P254" s="23"/>
      <c r="Q254" s="24"/>
      <c r="R254" s="24"/>
      <c r="S254" s="24"/>
      <c r="T254" s="24"/>
    </row>
    <row r="255" spans="1:20" s="4" customFormat="1" ht="15" customHeight="1" x14ac:dyDescent="0.15">
      <c r="A255" s="21"/>
      <c r="D255" s="22"/>
      <c r="E255" s="26"/>
      <c r="F255" s="23"/>
      <c r="G255" s="23"/>
      <c r="H255" s="23"/>
      <c r="I255" s="24"/>
      <c r="J255" s="24"/>
      <c r="K255" s="24"/>
      <c r="L255" s="24"/>
      <c r="M255" s="24"/>
      <c r="N255" s="23"/>
      <c r="O255" s="23"/>
      <c r="P255" s="23"/>
      <c r="Q255" s="24"/>
      <c r="R255" s="24"/>
      <c r="S255" s="24"/>
      <c r="T255" s="24"/>
    </row>
    <row r="256" spans="1:20"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sheetData>
  <autoFilter ref="A1:L755"/>
  <mergeCells count="19">
    <mergeCell ref="AB2:AB4"/>
    <mergeCell ref="AC2:AC4"/>
    <mergeCell ref="O3:Q3"/>
    <mergeCell ref="R3:T3"/>
    <mergeCell ref="AA2:AA4"/>
    <mergeCell ref="U2:U4"/>
    <mergeCell ref="Y2:Y4"/>
    <mergeCell ref="Z2:Z4"/>
    <mergeCell ref="V2:V4"/>
    <mergeCell ref="W2:W4"/>
    <mergeCell ref="X2:X4"/>
    <mergeCell ref="A2:A4"/>
    <mergeCell ref="B2:B4"/>
    <mergeCell ref="C2:D4"/>
    <mergeCell ref="F2:L2"/>
    <mergeCell ref="N2:T2"/>
    <mergeCell ref="E2:E4"/>
    <mergeCell ref="G3:I3"/>
    <mergeCell ref="J3:L3"/>
  </mergeCells>
  <phoneticPr fontId="2"/>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C862"/>
  <sheetViews>
    <sheetView view="pageBreakPreview" topLeftCell="B1" zoomScaleNormal="100" zoomScaleSheetLayoutView="100" workbookViewId="0">
      <pane xSplit="3" ySplit="4" topLeftCell="N5" activePane="bottomRight" state="frozen"/>
      <selection activeCell="C14" sqref="C14"/>
      <selection pane="topRight" activeCell="C14" sqref="C14"/>
      <selection pane="bottomLeft" activeCell="C14" sqref="C14"/>
      <selection pane="bottomRight" activeCell="D89" sqref="D89"/>
    </sheetView>
  </sheetViews>
  <sheetFormatPr defaultRowHeight="13.5" x14ac:dyDescent="0.15"/>
  <cols>
    <col min="1" max="1" width="4.625" style="6" hidden="1" customWidth="1"/>
    <col min="2" max="2" width="8.375" style="4" customWidth="1"/>
    <col min="3" max="3" width="4.5" style="4" bestFit="1" customWidth="1"/>
    <col min="4" max="4" width="38.625" style="2" customWidth="1"/>
    <col min="5" max="5" width="9.375" style="91" bestFit="1" customWidth="1"/>
    <col min="6" max="6" width="6.75" style="18" customWidth="1"/>
    <col min="7" max="8" width="13.375" style="18" customWidth="1"/>
    <col min="9" max="9" width="13.375" style="3" customWidth="1"/>
    <col min="10" max="10" width="13" style="3" customWidth="1"/>
    <col min="11" max="11" width="12.25" style="3" customWidth="1"/>
    <col min="12" max="12" width="13" style="3" customWidth="1"/>
    <col min="13" max="13" width="3.125" style="3" customWidth="1"/>
    <col min="14" max="14" width="6.75" style="18" customWidth="1"/>
    <col min="15" max="16" width="13.375" style="18" customWidth="1"/>
    <col min="17" max="17" width="13.375" style="3" customWidth="1"/>
    <col min="18" max="18" width="13" style="3" customWidth="1"/>
    <col min="19" max="19" width="12.25" style="3" customWidth="1"/>
    <col min="20" max="20" width="13" style="3" customWidth="1"/>
    <col min="21" max="22" width="7.875" style="1" customWidth="1"/>
    <col min="23" max="29" width="11.625" style="1" customWidth="1"/>
    <col min="30" max="16384" width="9" style="1"/>
  </cols>
  <sheetData>
    <row r="1" spans="1:29" s="4" customFormat="1" ht="13.5" customHeight="1" thickBot="1" x14ac:dyDescent="0.2">
      <c r="A1" s="21"/>
      <c r="D1" s="22"/>
      <c r="E1" s="88"/>
      <c r="F1" s="23"/>
      <c r="G1" s="23"/>
      <c r="H1" s="23"/>
      <c r="I1" s="24"/>
      <c r="J1" s="24"/>
      <c r="K1" s="24"/>
      <c r="L1" s="24"/>
      <c r="M1" s="24"/>
      <c r="N1" s="23"/>
      <c r="O1" s="23"/>
      <c r="P1" s="23"/>
      <c r="Q1" s="24"/>
      <c r="R1" s="24"/>
      <c r="S1" s="24"/>
      <c r="T1" s="24"/>
    </row>
    <row r="2" spans="1:29" s="4" customFormat="1" ht="16.5" customHeight="1" thickBot="1" x14ac:dyDescent="0.2">
      <c r="A2" s="182"/>
      <c r="B2" s="185" t="s">
        <v>3</v>
      </c>
      <c r="C2" s="185" t="s">
        <v>18</v>
      </c>
      <c r="D2" s="186"/>
      <c r="E2" s="205" t="s">
        <v>27</v>
      </c>
      <c r="F2" s="196" t="s">
        <v>28</v>
      </c>
      <c r="G2" s="197"/>
      <c r="H2" s="197"/>
      <c r="I2" s="197"/>
      <c r="J2" s="197"/>
      <c r="K2" s="197"/>
      <c r="L2" s="197"/>
      <c r="M2" s="20"/>
      <c r="N2" s="196" t="s">
        <v>32</v>
      </c>
      <c r="O2" s="197"/>
      <c r="P2" s="197"/>
      <c r="Q2" s="197"/>
      <c r="R2" s="197"/>
      <c r="S2" s="197"/>
      <c r="T2" s="198"/>
      <c r="U2" s="199" t="s">
        <v>7</v>
      </c>
      <c r="V2" s="199" t="s">
        <v>1</v>
      </c>
      <c r="W2" s="188" t="s">
        <v>19</v>
      </c>
      <c r="X2" s="179" t="s">
        <v>24</v>
      </c>
      <c r="Y2" s="173" t="s">
        <v>25</v>
      </c>
      <c r="Z2" s="209" t="s">
        <v>26</v>
      </c>
      <c r="AA2" s="206" t="s">
        <v>31</v>
      </c>
      <c r="AB2" s="206" t="s">
        <v>274</v>
      </c>
      <c r="AC2" s="206" t="s">
        <v>275</v>
      </c>
    </row>
    <row r="3" spans="1:29" s="4" customFormat="1" ht="16.5" customHeight="1" x14ac:dyDescent="0.15">
      <c r="A3" s="183"/>
      <c r="B3" s="185"/>
      <c r="C3" s="187"/>
      <c r="D3" s="186"/>
      <c r="E3" s="205"/>
      <c r="F3" s="28"/>
      <c r="G3" s="191" t="s">
        <v>17</v>
      </c>
      <c r="H3" s="192"/>
      <c r="I3" s="193"/>
      <c r="J3" s="194" t="s">
        <v>16</v>
      </c>
      <c r="K3" s="194"/>
      <c r="L3" s="194"/>
      <c r="M3" s="30"/>
      <c r="N3" s="28"/>
      <c r="O3" s="191" t="s">
        <v>17</v>
      </c>
      <c r="P3" s="192"/>
      <c r="Q3" s="193"/>
      <c r="R3" s="194" t="s">
        <v>16</v>
      </c>
      <c r="S3" s="194"/>
      <c r="T3" s="195"/>
      <c r="U3" s="200"/>
      <c r="V3" s="189"/>
      <c r="W3" s="189"/>
      <c r="X3" s="180"/>
      <c r="Y3" s="174"/>
      <c r="Z3" s="210"/>
      <c r="AA3" s="207"/>
      <c r="AB3" s="207"/>
      <c r="AC3" s="207"/>
    </row>
    <row r="4" spans="1:29" s="21" customFormat="1" ht="16.5" customHeight="1" thickBot="1" x14ac:dyDescent="0.2">
      <c r="A4" s="184"/>
      <c r="B4" s="185"/>
      <c r="C4" s="186"/>
      <c r="D4" s="186"/>
      <c r="E4" s="205"/>
      <c r="F4" s="59" t="s">
        <v>2</v>
      </c>
      <c r="G4" s="60" t="s">
        <v>0</v>
      </c>
      <c r="H4" s="61" t="s">
        <v>6</v>
      </c>
      <c r="I4" s="62" t="s">
        <v>5</v>
      </c>
      <c r="J4" s="63" t="s">
        <v>0</v>
      </c>
      <c r="K4" s="64" t="s">
        <v>6</v>
      </c>
      <c r="L4" s="81" t="s">
        <v>5</v>
      </c>
      <c r="M4" s="30"/>
      <c r="N4" s="59" t="s">
        <v>2</v>
      </c>
      <c r="O4" s="60" t="s">
        <v>0</v>
      </c>
      <c r="P4" s="61" t="s">
        <v>6</v>
      </c>
      <c r="Q4" s="62" t="s">
        <v>5</v>
      </c>
      <c r="R4" s="63" t="s">
        <v>0</v>
      </c>
      <c r="S4" s="64" t="s">
        <v>6</v>
      </c>
      <c r="T4" s="65" t="s">
        <v>5</v>
      </c>
      <c r="U4" s="201"/>
      <c r="V4" s="190"/>
      <c r="W4" s="190"/>
      <c r="X4" s="181"/>
      <c r="Y4" s="175"/>
      <c r="Z4" s="211"/>
      <c r="AA4" s="208"/>
      <c r="AB4" s="208"/>
      <c r="AC4" s="208"/>
    </row>
    <row r="5" spans="1:29" s="4" customFormat="1" ht="27" customHeight="1" thickTop="1" x14ac:dyDescent="0.15">
      <c r="A5" s="19"/>
      <c r="B5" s="35" t="s">
        <v>21</v>
      </c>
      <c r="C5" s="35">
        <v>1</v>
      </c>
      <c r="D5" s="40" t="s">
        <v>116</v>
      </c>
      <c r="E5" s="89">
        <v>5</v>
      </c>
      <c r="F5" s="66">
        <v>20</v>
      </c>
      <c r="G5" s="67">
        <v>251</v>
      </c>
      <c r="H5" s="68">
        <v>3305352</v>
      </c>
      <c r="I5" s="57">
        <f t="shared" ref="I5:I74" si="0">IF(AND(G5&gt;0,H5&gt;0),H5/G5,0)</f>
        <v>13168.733067729083</v>
      </c>
      <c r="J5" s="69">
        <v>9893</v>
      </c>
      <c r="K5" s="68">
        <v>3305352</v>
      </c>
      <c r="L5" s="57">
        <f t="shared" ref="L5:L76" si="1">IF(AND(J5&gt;0,K5&gt;0),K5/J5,0)</f>
        <v>334.11017891438388</v>
      </c>
      <c r="M5" s="34"/>
      <c r="N5" s="66">
        <v>20</v>
      </c>
      <c r="O5" s="67">
        <v>253</v>
      </c>
      <c r="P5" s="68">
        <v>3477784</v>
      </c>
      <c r="Q5" s="57">
        <f t="shared" ref="Q5:Q69" si="2">IF(AND(O5&gt;0,P5&gt;0),P5/O5,0)</f>
        <v>13746.181818181818</v>
      </c>
      <c r="R5" s="69">
        <v>8858</v>
      </c>
      <c r="S5" s="68">
        <f>P5</f>
        <v>3477784</v>
      </c>
      <c r="T5" s="57">
        <f t="shared" ref="T5:T73" si="3">IF(AND(R5&gt;0,S5&gt;0),S5/R5,0)</f>
        <v>392.61503725445925</v>
      </c>
      <c r="U5" s="77"/>
      <c r="V5" s="71"/>
      <c r="W5" s="94"/>
      <c r="X5" s="98"/>
      <c r="Y5" s="99"/>
      <c r="Z5" s="127"/>
      <c r="AA5" s="98">
        <v>12800</v>
      </c>
      <c r="AB5" s="99">
        <v>13100</v>
      </c>
      <c r="AC5" s="129">
        <v>13400</v>
      </c>
    </row>
    <row r="6" spans="1:29" s="4" customFormat="1" ht="27" customHeight="1" x14ac:dyDescent="0.15">
      <c r="A6" s="19"/>
      <c r="B6" s="35" t="s">
        <v>21</v>
      </c>
      <c r="C6" s="35">
        <v>2</v>
      </c>
      <c r="D6" s="40" t="s">
        <v>117</v>
      </c>
      <c r="E6" s="89">
        <v>2</v>
      </c>
      <c r="F6" s="51">
        <v>10</v>
      </c>
      <c r="G6" s="52">
        <v>244</v>
      </c>
      <c r="H6" s="53">
        <v>4490508</v>
      </c>
      <c r="I6" s="57">
        <f t="shared" si="0"/>
        <v>18403.721311475409</v>
      </c>
      <c r="J6" s="55">
        <v>33435</v>
      </c>
      <c r="K6" s="53">
        <v>4490508</v>
      </c>
      <c r="L6" s="57">
        <f t="shared" si="1"/>
        <v>134.30560789591746</v>
      </c>
      <c r="M6" s="31"/>
      <c r="N6" s="51">
        <v>20</v>
      </c>
      <c r="O6" s="52">
        <v>252</v>
      </c>
      <c r="P6" s="53">
        <v>4858858</v>
      </c>
      <c r="Q6" s="57">
        <f t="shared" si="2"/>
        <v>19281.182539682541</v>
      </c>
      <c r="R6" s="55">
        <v>33703</v>
      </c>
      <c r="S6" s="53">
        <f>P6</f>
        <v>4858858</v>
      </c>
      <c r="T6" s="57">
        <f t="shared" si="3"/>
        <v>144.16692876005104</v>
      </c>
      <c r="U6" s="78"/>
      <c r="V6" s="45"/>
      <c r="W6" s="95"/>
      <c r="X6" s="100"/>
      <c r="Y6" s="101"/>
      <c r="Z6" s="122"/>
      <c r="AA6" s="100">
        <v>19300</v>
      </c>
      <c r="AB6" s="101">
        <v>19450</v>
      </c>
      <c r="AC6" s="125">
        <v>19600</v>
      </c>
    </row>
    <row r="7" spans="1:29" s="4" customFormat="1" ht="27" customHeight="1" x14ac:dyDescent="0.15">
      <c r="A7" s="19"/>
      <c r="B7" s="35" t="s">
        <v>21</v>
      </c>
      <c r="C7" s="35">
        <v>3</v>
      </c>
      <c r="D7" s="36" t="s">
        <v>118</v>
      </c>
      <c r="E7" s="89">
        <v>2</v>
      </c>
      <c r="F7" s="51">
        <v>10</v>
      </c>
      <c r="G7" s="52">
        <v>144</v>
      </c>
      <c r="H7" s="53">
        <v>683406</v>
      </c>
      <c r="I7" s="57">
        <f t="shared" si="0"/>
        <v>4745.875</v>
      </c>
      <c r="J7" s="55">
        <v>10214</v>
      </c>
      <c r="K7" s="53">
        <v>683406</v>
      </c>
      <c r="L7" s="57">
        <f t="shared" si="1"/>
        <v>66.908752692383004</v>
      </c>
      <c r="M7" s="31"/>
      <c r="N7" s="51">
        <v>10</v>
      </c>
      <c r="O7" s="52">
        <v>144</v>
      </c>
      <c r="P7" s="53">
        <v>677062</v>
      </c>
      <c r="Q7" s="57">
        <f t="shared" si="2"/>
        <v>4701.8194444444443</v>
      </c>
      <c r="R7" s="55">
        <v>11340</v>
      </c>
      <c r="S7" s="53">
        <f t="shared" ref="S7:S73" si="4">P7</f>
        <v>677062</v>
      </c>
      <c r="T7" s="57">
        <f t="shared" si="3"/>
        <v>59.705643738977074</v>
      </c>
      <c r="U7" s="78"/>
      <c r="V7" s="45"/>
      <c r="W7" s="95"/>
      <c r="X7" s="100"/>
      <c r="Y7" s="101"/>
      <c r="Z7" s="122"/>
      <c r="AA7" s="100">
        <v>5000</v>
      </c>
      <c r="AB7" s="101">
        <v>5100</v>
      </c>
      <c r="AC7" s="125">
        <v>5200</v>
      </c>
    </row>
    <row r="8" spans="1:29" s="4" customFormat="1" ht="27" customHeight="1" x14ac:dyDescent="0.15">
      <c r="A8" s="19"/>
      <c r="B8" s="35" t="s">
        <v>21</v>
      </c>
      <c r="C8" s="35">
        <v>4</v>
      </c>
      <c r="D8" s="40" t="s">
        <v>119</v>
      </c>
      <c r="E8" s="89">
        <v>2</v>
      </c>
      <c r="F8" s="51">
        <v>20</v>
      </c>
      <c r="G8" s="52">
        <v>294</v>
      </c>
      <c r="H8" s="53">
        <v>2255970</v>
      </c>
      <c r="I8" s="57">
        <f t="shared" si="0"/>
        <v>7673.3673469387759</v>
      </c>
      <c r="J8" s="55">
        <v>21542</v>
      </c>
      <c r="K8" s="53">
        <v>2255970</v>
      </c>
      <c r="L8" s="57">
        <f t="shared" si="1"/>
        <v>104.72425958592517</v>
      </c>
      <c r="M8" s="31"/>
      <c r="N8" s="51">
        <v>20</v>
      </c>
      <c r="O8" s="52">
        <v>270</v>
      </c>
      <c r="P8" s="53">
        <v>2128930</v>
      </c>
      <c r="Q8" s="57">
        <f t="shared" si="2"/>
        <v>7884.9259259259261</v>
      </c>
      <c r="R8" s="55">
        <v>21522</v>
      </c>
      <c r="S8" s="53">
        <f t="shared" si="4"/>
        <v>2128930</v>
      </c>
      <c r="T8" s="57">
        <f t="shared" si="3"/>
        <v>98.918780782455158</v>
      </c>
      <c r="U8" s="78"/>
      <c r="V8" s="45"/>
      <c r="W8" s="95"/>
      <c r="X8" s="100"/>
      <c r="Y8" s="101"/>
      <c r="Z8" s="122"/>
      <c r="AA8" s="100">
        <v>10000</v>
      </c>
      <c r="AB8" s="101">
        <v>10100</v>
      </c>
      <c r="AC8" s="125">
        <v>10200</v>
      </c>
    </row>
    <row r="9" spans="1:29" s="4" customFormat="1" ht="27" customHeight="1" x14ac:dyDescent="0.15">
      <c r="A9" s="19"/>
      <c r="B9" s="35" t="s">
        <v>21</v>
      </c>
      <c r="C9" s="35">
        <v>5</v>
      </c>
      <c r="D9" s="36" t="s">
        <v>120</v>
      </c>
      <c r="E9" s="89">
        <v>2</v>
      </c>
      <c r="F9" s="51">
        <v>27</v>
      </c>
      <c r="G9" s="52">
        <v>279</v>
      </c>
      <c r="H9" s="53">
        <v>3933600</v>
      </c>
      <c r="I9" s="57">
        <f t="shared" si="0"/>
        <v>14098.924731182795</v>
      </c>
      <c r="J9" s="55">
        <v>24315</v>
      </c>
      <c r="K9" s="53">
        <v>3933600</v>
      </c>
      <c r="L9" s="57">
        <f t="shared" si="1"/>
        <v>161.77668106107342</v>
      </c>
      <c r="M9" s="31"/>
      <c r="N9" s="51">
        <v>25</v>
      </c>
      <c r="O9" s="52">
        <v>330</v>
      </c>
      <c r="P9" s="53">
        <v>4236157</v>
      </c>
      <c r="Q9" s="57">
        <f t="shared" si="2"/>
        <v>12836.839393939394</v>
      </c>
      <c r="R9" s="55">
        <v>27352</v>
      </c>
      <c r="S9" s="53">
        <f t="shared" si="4"/>
        <v>4236157</v>
      </c>
      <c r="T9" s="57">
        <f t="shared" si="3"/>
        <v>154.87558496636444</v>
      </c>
      <c r="U9" s="78"/>
      <c r="V9" s="45"/>
      <c r="W9" s="95"/>
      <c r="X9" s="100"/>
      <c r="Y9" s="101"/>
      <c r="Z9" s="122"/>
      <c r="AA9" s="100">
        <v>10310</v>
      </c>
      <c r="AB9" s="101">
        <v>10810</v>
      </c>
      <c r="AC9" s="125">
        <v>11310</v>
      </c>
    </row>
    <row r="10" spans="1:29" s="4" customFormat="1" ht="27" customHeight="1" x14ac:dyDescent="0.15">
      <c r="A10" s="19"/>
      <c r="B10" s="35" t="s">
        <v>21</v>
      </c>
      <c r="C10" s="35">
        <v>6</v>
      </c>
      <c r="D10" s="40" t="s">
        <v>35</v>
      </c>
      <c r="E10" s="89">
        <v>2</v>
      </c>
      <c r="F10" s="51">
        <v>15</v>
      </c>
      <c r="G10" s="52">
        <v>178</v>
      </c>
      <c r="H10" s="53">
        <v>4305727</v>
      </c>
      <c r="I10" s="57">
        <f t="shared" si="0"/>
        <v>24189.477528089887</v>
      </c>
      <c r="J10" s="55">
        <v>20524</v>
      </c>
      <c r="K10" s="53">
        <v>4305727</v>
      </c>
      <c r="L10" s="57">
        <f t="shared" si="1"/>
        <v>209.78985577860067</v>
      </c>
      <c r="M10" s="31"/>
      <c r="N10" s="51">
        <v>15</v>
      </c>
      <c r="O10" s="52">
        <v>191</v>
      </c>
      <c r="P10" s="53">
        <v>4967307</v>
      </c>
      <c r="Q10" s="57">
        <f t="shared" si="2"/>
        <v>26006.842931937172</v>
      </c>
      <c r="R10" s="55">
        <v>21310</v>
      </c>
      <c r="S10" s="53">
        <f t="shared" si="4"/>
        <v>4967307</v>
      </c>
      <c r="T10" s="57">
        <f t="shared" si="3"/>
        <v>233.09746597841388</v>
      </c>
      <c r="U10" s="78"/>
      <c r="V10" s="45"/>
      <c r="W10" s="95"/>
      <c r="X10" s="102"/>
      <c r="Y10" s="103"/>
      <c r="Z10" s="121"/>
      <c r="AA10" s="102">
        <v>29100</v>
      </c>
      <c r="AB10" s="103">
        <v>31250</v>
      </c>
      <c r="AC10" s="124">
        <v>32291</v>
      </c>
    </row>
    <row r="11" spans="1:29" s="4" customFormat="1" ht="27" customHeight="1" x14ac:dyDescent="0.15">
      <c r="A11" s="19"/>
      <c r="B11" s="35" t="s">
        <v>21</v>
      </c>
      <c r="C11" s="35">
        <v>7</v>
      </c>
      <c r="D11" s="40" t="s">
        <v>121</v>
      </c>
      <c r="E11" s="89">
        <v>5</v>
      </c>
      <c r="F11" s="51">
        <v>20</v>
      </c>
      <c r="G11" s="52">
        <v>230</v>
      </c>
      <c r="H11" s="53">
        <v>2673500</v>
      </c>
      <c r="I11" s="57">
        <f t="shared" si="0"/>
        <v>11623.91304347826</v>
      </c>
      <c r="J11" s="55">
        <v>27912</v>
      </c>
      <c r="K11" s="53">
        <v>2673500</v>
      </c>
      <c r="L11" s="57">
        <f t="shared" si="1"/>
        <v>95.783175695041564</v>
      </c>
      <c r="M11" s="31"/>
      <c r="N11" s="51">
        <v>20</v>
      </c>
      <c r="O11" s="52">
        <v>241</v>
      </c>
      <c r="P11" s="53">
        <v>2811000</v>
      </c>
      <c r="Q11" s="57">
        <f t="shared" si="2"/>
        <v>11663.90041493776</v>
      </c>
      <c r="R11" s="55">
        <v>29142</v>
      </c>
      <c r="S11" s="53">
        <f t="shared" si="4"/>
        <v>2811000</v>
      </c>
      <c r="T11" s="57">
        <f t="shared" si="3"/>
        <v>96.458719374099232</v>
      </c>
      <c r="U11" s="78"/>
      <c r="V11" s="45"/>
      <c r="W11" s="95"/>
      <c r="X11" s="102"/>
      <c r="Y11" s="103"/>
      <c r="Z11" s="121"/>
      <c r="AA11" s="102">
        <v>11850</v>
      </c>
      <c r="AB11" s="103">
        <v>11971</v>
      </c>
      <c r="AC11" s="124">
        <v>12092</v>
      </c>
    </row>
    <row r="12" spans="1:29" s="4" customFormat="1" ht="27" customHeight="1" x14ac:dyDescent="0.15">
      <c r="A12" s="19"/>
      <c r="B12" s="35" t="s">
        <v>21</v>
      </c>
      <c r="C12" s="35">
        <v>8</v>
      </c>
      <c r="D12" s="40" t="s">
        <v>122</v>
      </c>
      <c r="E12" s="89">
        <v>2</v>
      </c>
      <c r="F12" s="51">
        <v>40</v>
      </c>
      <c r="G12" s="52">
        <v>483</v>
      </c>
      <c r="H12" s="53">
        <v>6920864</v>
      </c>
      <c r="I12" s="57">
        <f t="shared" si="0"/>
        <v>14328.910973084887</v>
      </c>
      <c r="J12" s="55">
        <v>65731</v>
      </c>
      <c r="K12" s="53">
        <v>6920864</v>
      </c>
      <c r="L12" s="57">
        <f t="shared" si="1"/>
        <v>105.29071518765879</v>
      </c>
      <c r="M12" s="31"/>
      <c r="N12" s="51">
        <v>40</v>
      </c>
      <c r="O12" s="52">
        <v>498</v>
      </c>
      <c r="P12" s="53">
        <v>7799788</v>
      </c>
      <c r="Q12" s="57">
        <f t="shared" si="2"/>
        <v>15662.224899598394</v>
      </c>
      <c r="R12" s="55">
        <v>68644</v>
      </c>
      <c r="S12" s="53">
        <f t="shared" si="4"/>
        <v>7799788</v>
      </c>
      <c r="T12" s="57">
        <f t="shared" si="3"/>
        <v>113.62665345842316</v>
      </c>
      <c r="U12" s="78"/>
      <c r="V12" s="45"/>
      <c r="W12" s="95"/>
      <c r="X12" s="100"/>
      <c r="Y12" s="101"/>
      <c r="Z12" s="122"/>
      <c r="AA12" s="100">
        <v>15700</v>
      </c>
      <c r="AB12" s="101">
        <v>15850</v>
      </c>
      <c r="AC12" s="125">
        <v>16000</v>
      </c>
    </row>
    <row r="13" spans="1:29" s="4" customFormat="1" ht="27" customHeight="1" x14ac:dyDescent="0.15">
      <c r="A13" s="19"/>
      <c r="B13" s="35" t="s">
        <v>21</v>
      </c>
      <c r="C13" s="35">
        <v>9</v>
      </c>
      <c r="D13" s="38" t="s">
        <v>123</v>
      </c>
      <c r="E13" s="89">
        <v>2</v>
      </c>
      <c r="F13" s="51">
        <v>20</v>
      </c>
      <c r="G13" s="52">
        <v>261</v>
      </c>
      <c r="H13" s="53">
        <v>5483993</v>
      </c>
      <c r="I13" s="57">
        <f t="shared" si="0"/>
        <v>21011.46743295019</v>
      </c>
      <c r="J13" s="55">
        <v>22083</v>
      </c>
      <c r="K13" s="53">
        <v>5483993</v>
      </c>
      <c r="L13" s="57">
        <f t="shared" si="1"/>
        <v>248.33550695104833</v>
      </c>
      <c r="M13" s="31"/>
      <c r="N13" s="51">
        <v>20</v>
      </c>
      <c r="O13" s="52">
        <v>333</v>
      </c>
      <c r="P13" s="53">
        <v>3910270</v>
      </c>
      <c r="Q13" s="57">
        <f t="shared" si="2"/>
        <v>11742.552552552552</v>
      </c>
      <c r="R13" s="55">
        <v>21991</v>
      </c>
      <c r="S13" s="53">
        <f t="shared" si="4"/>
        <v>3910270</v>
      </c>
      <c r="T13" s="57">
        <f t="shared" si="3"/>
        <v>177.81228684461826</v>
      </c>
      <c r="U13" s="78"/>
      <c r="V13" s="45"/>
      <c r="W13" s="95"/>
      <c r="X13" s="100"/>
      <c r="Y13" s="101"/>
      <c r="Z13" s="122"/>
      <c r="AA13" s="100">
        <v>15000</v>
      </c>
      <c r="AB13" s="101">
        <v>18000</v>
      </c>
      <c r="AC13" s="125">
        <v>20000</v>
      </c>
    </row>
    <row r="14" spans="1:29" s="4" customFormat="1" ht="27" customHeight="1" x14ac:dyDescent="0.15">
      <c r="A14" s="19"/>
      <c r="B14" s="35" t="s">
        <v>21</v>
      </c>
      <c r="C14" s="35">
        <v>10</v>
      </c>
      <c r="D14" s="38" t="s">
        <v>124</v>
      </c>
      <c r="E14" s="89">
        <v>5</v>
      </c>
      <c r="F14" s="51">
        <v>20</v>
      </c>
      <c r="G14" s="52">
        <v>147</v>
      </c>
      <c r="H14" s="53">
        <v>603500</v>
      </c>
      <c r="I14" s="57">
        <f t="shared" si="0"/>
        <v>4105.442176870748</v>
      </c>
      <c r="J14" s="55">
        <v>12600</v>
      </c>
      <c r="K14" s="53">
        <v>603500</v>
      </c>
      <c r="L14" s="57">
        <f t="shared" si="1"/>
        <v>47.896825396825399</v>
      </c>
      <c r="M14" s="31"/>
      <c r="N14" s="51">
        <v>20</v>
      </c>
      <c r="O14" s="52">
        <v>144</v>
      </c>
      <c r="P14" s="53">
        <v>654700</v>
      </c>
      <c r="Q14" s="57">
        <f t="shared" si="2"/>
        <v>4546.5277777777774</v>
      </c>
      <c r="R14" s="55">
        <v>12965</v>
      </c>
      <c r="S14" s="53">
        <f t="shared" si="4"/>
        <v>654700</v>
      </c>
      <c r="T14" s="57">
        <f t="shared" si="3"/>
        <v>50.497493251060547</v>
      </c>
      <c r="U14" s="78"/>
      <c r="V14" s="45"/>
      <c r="W14" s="95"/>
      <c r="X14" s="102"/>
      <c r="Y14" s="103"/>
      <c r="Z14" s="121"/>
      <c r="AA14" s="102">
        <v>4600</v>
      </c>
      <c r="AB14" s="103">
        <v>4700</v>
      </c>
      <c r="AC14" s="124">
        <v>4800</v>
      </c>
    </row>
    <row r="15" spans="1:29" s="4" customFormat="1" ht="27" customHeight="1" x14ac:dyDescent="0.15">
      <c r="A15" s="19"/>
      <c r="B15" s="35" t="s">
        <v>21</v>
      </c>
      <c r="C15" s="35">
        <v>11</v>
      </c>
      <c r="D15" s="38" t="s">
        <v>125</v>
      </c>
      <c r="E15" s="89">
        <v>2</v>
      </c>
      <c r="F15" s="51">
        <v>40</v>
      </c>
      <c r="G15" s="52">
        <v>409</v>
      </c>
      <c r="H15" s="53">
        <v>4555618</v>
      </c>
      <c r="I15" s="57">
        <f t="shared" si="0"/>
        <v>11138.430317848412</v>
      </c>
      <c r="J15" s="55">
        <v>54505</v>
      </c>
      <c r="K15" s="53">
        <v>4555618</v>
      </c>
      <c r="L15" s="57">
        <f t="shared" si="1"/>
        <v>83.581653059352348</v>
      </c>
      <c r="M15" s="31"/>
      <c r="N15" s="51">
        <v>40</v>
      </c>
      <c r="O15" s="52">
        <v>348</v>
      </c>
      <c r="P15" s="53">
        <v>4037635</v>
      </c>
      <c r="Q15" s="57">
        <f t="shared" si="2"/>
        <v>11602.399425287356</v>
      </c>
      <c r="R15" s="55">
        <v>51515</v>
      </c>
      <c r="S15" s="53">
        <f t="shared" si="4"/>
        <v>4037635</v>
      </c>
      <c r="T15" s="57">
        <f t="shared" si="3"/>
        <v>78.377851111326791</v>
      </c>
      <c r="U15" s="78"/>
      <c r="V15" s="45"/>
      <c r="W15" s="95"/>
      <c r="X15" s="102"/>
      <c r="Y15" s="103"/>
      <c r="Z15" s="121"/>
      <c r="AA15" s="102">
        <v>11680</v>
      </c>
      <c r="AB15" s="103">
        <v>11738</v>
      </c>
      <c r="AC15" s="124">
        <v>11796</v>
      </c>
    </row>
    <row r="16" spans="1:29" s="4" customFormat="1" ht="27" customHeight="1" x14ac:dyDescent="0.15">
      <c r="A16" s="19"/>
      <c r="B16" s="35" t="s">
        <v>21</v>
      </c>
      <c r="C16" s="35">
        <v>12</v>
      </c>
      <c r="D16" s="38" t="s">
        <v>126</v>
      </c>
      <c r="E16" s="89">
        <v>5</v>
      </c>
      <c r="F16" s="51">
        <v>20</v>
      </c>
      <c r="G16" s="52">
        <v>263</v>
      </c>
      <c r="H16" s="53">
        <v>1106300</v>
      </c>
      <c r="I16" s="57">
        <f t="shared" si="0"/>
        <v>4206.4638783269966</v>
      </c>
      <c r="J16" s="55">
        <v>15468</v>
      </c>
      <c r="K16" s="53">
        <v>1106300</v>
      </c>
      <c r="L16" s="57">
        <f t="shared" si="1"/>
        <v>71.521851564520304</v>
      </c>
      <c r="M16" s="31"/>
      <c r="N16" s="51">
        <v>20</v>
      </c>
      <c r="O16" s="52">
        <v>250</v>
      </c>
      <c r="P16" s="53">
        <v>1312250</v>
      </c>
      <c r="Q16" s="57">
        <f t="shared" si="2"/>
        <v>5249</v>
      </c>
      <c r="R16" s="55">
        <v>15440</v>
      </c>
      <c r="S16" s="53">
        <f t="shared" si="4"/>
        <v>1312250</v>
      </c>
      <c r="T16" s="57">
        <f t="shared" si="3"/>
        <v>84.990284974093271</v>
      </c>
      <c r="U16" s="78"/>
      <c r="V16" s="45"/>
      <c r="W16" s="95"/>
      <c r="X16" s="102"/>
      <c r="Y16" s="103"/>
      <c r="Z16" s="121"/>
      <c r="AA16" s="102">
        <v>5990</v>
      </c>
      <c r="AB16" s="103">
        <v>6652</v>
      </c>
      <c r="AC16" s="124">
        <v>7286</v>
      </c>
    </row>
    <row r="17" spans="1:29" s="4" customFormat="1" ht="27" customHeight="1" x14ac:dyDescent="0.15">
      <c r="A17" s="19"/>
      <c r="B17" s="35" t="s">
        <v>21</v>
      </c>
      <c r="C17" s="35">
        <v>13</v>
      </c>
      <c r="D17" s="38" t="s">
        <v>127</v>
      </c>
      <c r="E17" s="89">
        <v>5</v>
      </c>
      <c r="F17" s="51">
        <v>20</v>
      </c>
      <c r="G17" s="52">
        <v>120</v>
      </c>
      <c r="H17" s="53">
        <v>2041615</v>
      </c>
      <c r="I17" s="57">
        <f t="shared" si="0"/>
        <v>17013.458333333332</v>
      </c>
      <c r="J17" s="55">
        <v>8609</v>
      </c>
      <c r="K17" s="53">
        <v>2041615</v>
      </c>
      <c r="L17" s="57">
        <f t="shared" si="1"/>
        <v>237.14891392728541</v>
      </c>
      <c r="M17" s="31"/>
      <c r="N17" s="51">
        <v>20</v>
      </c>
      <c r="O17" s="52">
        <v>107</v>
      </c>
      <c r="P17" s="53">
        <v>1637592</v>
      </c>
      <c r="Q17" s="57">
        <f t="shared" si="2"/>
        <v>15304.598130841121</v>
      </c>
      <c r="R17" s="55">
        <v>7212</v>
      </c>
      <c r="S17" s="53">
        <f t="shared" si="4"/>
        <v>1637592</v>
      </c>
      <c r="T17" s="57">
        <f t="shared" si="3"/>
        <v>227.0648918469218</v>
      </c>
      <c r="U17" s="78"/>
      <c r="V17" s="45"/>
      <c r="W17" s="47"/>
      <c r="X17" s="100"/>
      <c r="Y17" s="101"/>
      <c r="Z17" s="122"/>
      <c r="AA17" s="100">
        <v>25000</v>
      </c>
      <c r="AB17" s="101">
        <v>25000</v>
      </c>
      <c r="AC17" s="125">
        <v>25000</v>
      </c>
    </row>
    <row r="18" spans="1:29" s="4" customFormat="1" ht="27" customHeight="1" x14ac:dyDescent="0.15">
      <c r="A18" s="19"/>
      <c r="B18" s="35" t="s">
        <v>21</v>
      </c>
      <c r="C18" s="35">
        <v>14</v>
      </c>
      <c r="D18" s="38" t="s">
        <v>128</v>
      </c>
      <c r="E18" s="89">
        <v>2</v>
      </c>
      <c r="F18" s="51">
        <v>30</v>
      </c>
      <c r="G18" s="52">
        <v>300</v>
      </c>
      <c r="H18" s="53">
        <v>3747025</v>
      </c>
      <c r="I18" s="57">
        <f t="shared" si="0"/>
        <v>12490.083333333334</v>
      </c>
      <c r="J18" s="55">
        <v>22800</v>
      </c>
      <c r="K18" s="53">
        <v>3747025</v>
      </c>
      <c r="L18" s="57">
        <f t="shared" si="1"/>
        <v>164.34320175438597</v>
      </c>
      <c r="M18" s="31"/>
      <c r="N18" s="51">
        <v>30</v>
      </c>
      <c r="O18" s="52">
        <v>312</v>
      </c>
      <c r="P18" s="53">
        <v>3700515</v>
      </c>
      <c r="Q18" s="57">
        <f t="shared" si="2"/>
        <v>11860.625</v>
      </c>
      <c r="R18" s="55">
        <v>24372</v>
      </c>
      <c r="S18" s="53">
        <f t="shared" si="4"/>
        <v>3700515</v>
      </c>
      <c r="T18" s="57">
        <f t="shared" si="3"/>
        <v>151.8346873461349</v>
      </c>
      <c r="U18" s="78"/>
      <c r="V18" s="45"/>
      <c r="W18" s="95"/>
      <c r="X18" s="100"/>
      <c r="Y18" s="101"/>
      <c r="Z18" s="122"/>
      <c r="AA18" s="100">
        <v>13000</v>
      </c>
      <c r="AB18" s="101">
        <v>13300</v>
      </c>
      <c r="AC18" s="125">
        <v>13500</v>
      </c>
    </row>
    <row r="19" spans="1:29" s="4" customFormat="1" ht="27" customHeight="1" x14ac:dyDescent="0.15">
      <c r="A19" s="19"/>
      <c r="B19" s="35" t="s">
        <v>21</v>
      </c>
      <c r="C19" s="35">
        <v>15</v>
      </c>
      <c r="D19" s="38" t="s">
        <v>129</v>
      </c>
      <c r="E19" s="89">
        <v>2</v>
      </c>
      <c r="F19" s="51">
        <v>14</v>
      </c>
      <c r="G19" s="52">
        <v>210</v>
      </c>
      <c r="H19" s="53">
        <v>1740000</v>
      </c>
      <c r="I19" s="57">
        <f t="shared" si="0"/>
        <v>8285.7142857142862</v>
      </c>
      <c r="J19" s="55">
        <v>12495</v>
      </c>
      <c r="K19" s="53">
        <v>1740000</v>
      </c>
      <c r="L19" s="57">
        <f t="shared" si="1"/>
        <v>139.25570228091237</v>
      </c>
      <c r="M19" s="31"/>
      <c r="N19" s="51">
        <v>14</v>
      </c>
      <c r="O19" s="52">
        <v>210</v>
      </c>
      <c r="P19" s="53">
        <v>1787000</v>
      </c>
      <c r="Q19" s="57">
        <f t="shared" si="2"/>
        <v>8509.5238095238092</v>
      </c>
      <c r="R19" s="55">
        <v>15568</v>
      </c>
      <c r="S19" s="53">
        <f t="shared" si="4"/>
        <v>1787000</v>
      </c>
      <c r="T19" s="57">
        <f t="shared" si="3"/>
        <v>114.78674203494347</v>
      </c>
      <c r="U19" s="79"/>
      <c r="V19" s="46"/>
      <c r="W19" s="95"/>
      <c r="X19" s="102"/>
      <c r="Y19" s="103"/>
      <c r="Z19" s="121"/>
      <c r="AA19" s="102">
        <v>10204</v>
      </c>
      <c r="AB19" s="103">
        <v>10714</v>
      </c>
      <c r="AC19" s="124">
        <v>11224</v>
      </c>
    </row>
    <row r="20" spans="1:29" s="4" customFormat="1" ht="27" customHeight="1" x14ac:dyDescent="0.15">
      <c r="A20" s="19"/>
      <c r="B20" s="35" t="s">
        <v>21</v>
      </c>
      <c r="C20" s="35">
        <v>16</v>
      </c>
      <c r="D20" s="38" t="s">
        <v>130</v>
      </c>
      <c r="E20" s="89">
        <v>2</v>
      </c>
      <c r="F20" s="51">
        <v>40</v>
      </c>
      <c r="G20" s="52">
        <v>461</v>
      </c>
      <c r="H20" s="53">
        <v>3218613</v>
      </c>
      <c r="I20" s="57">
        <f t="shared" si="0"/>
        <v>6981.8069414316706</v>
      </c>
      <c r="J20" s="55">
        <v>32320</v>
      </c>
      <c r="K20" s="53">
        <v>3218613</v>
      </c>
      <c r="L20" s="57">
        <f t="shared" si="1"/>
        <v>99.585798267326737</v>
      </c>
      <c r="M20" s="31"/>
      <c r="N20" s="51">
        <v>40</v>
      </c>
      <c r="O20" s="52">
        <v>475</v>
      </c>
      <c r="P20" s="53">
        <v>3374979</v>
      </c>
      <c r="Q20" s="57">
        <f t="shared" si="2"/>
        <v>7105.2189473684211</v>
      </c>
      <c r="R20" s="55">
        <v>34198</v>
      </c>
      <c r="S20" s="53">
        <f t="shared" si="4"/>
        <v>3374979</v>
      </c>
      <c r="T20" s="57">
        <f t="shared" si="3"/>
        <v>98.689367799286515</v>
      </c>
      <c r="U20" s="78"/>
      <c r="V20" s="45"/>
      <c r="W20" s="95"/>
      <c r="X20" s="102"/>
      <c r="Y20" s="103"/>
      <c r="Z20" s="121"/>
      <c r="AA20" s="102">
        <v>7496</v>
      </c>
      <c r="AB20" s="103">
        <v>7666</v>
      </c>
      <c r="AC20" s="124">
        <v>7833</v>
      </c>
    </row>
    <row r="21" spans="1:29" s="4" customFormat="1" ht="27" customHeight="1" x14ac:dyDescent="0.15">
      <c r="A21" s="19"/>
      <c r="B21" s="35" t="s">
        <v>21</v>
      </c>
      <c r="C21" s="35">
        <v>17</v>
      </c>
      <c r="D21" s="38" t="s">
        <v>131</v>
      </c>
      <c r="E21" s="89">
        <v>2</v>
      </c>
      <c r="F21" s="51">
        <v>20</v>
      </c>
      <c r="G21" s="52">
        <v>186</v>
      </c>
      <c r="H21" s="53">
        <v>1465852</v>
      </c>
      <c r="I21" s="57">
        <f t="shared" si="0"/>
        <v>7880.9247311827958</v>
      </c>
      <c r="J21" s="55">
        <v>8949</v>
      </c>
      <c r="K21" s="53">
        <v>1465852</v>
      </c>
      <c r="L21" s="57">
        <f t="shared" si="1"/>
        <v>163.80064811710807</v>
      </c>
      <c r="M21" s="31"/>
      <c r="N21" s="51">
        <v>20</v>
      </c>
      <c r="O21" s="52">
        <v>165</v>
      </c>
      <c r="P21" s="53">
        <v>1290187</v>
      </c>
      <c r="Q21" s="57">
        <f t="shared" si="2"/>
        <v>7819.3151515151512</v>
      </c>
      <c r="R21" s="55">
        <v>7766</v>
      </c>
      <c r="S21" s="53">
        <f t="shared" si="4"/>
        <v>1290187</v>
      </c>
      <c r="T21" s="57">
        <f t="shared" si="3"/>
        <v>166.13275817666752</v>
      </c>
      <c r="U21" s="78"/>
      <c r="V21" s="46"/>
      <c r="W21" s="95"/>
      <c r="X21" s="100"/>
      <c r="Y21" s="101"/>
      <c r="Z21" s="122"/>
      <c r="AA21" s="100">
        <v>7850</v>
      </c>
      <c r="AB21" s="101">
        <v>7855</v>
      </c>
      <c r="AC21" s="125">
        <v>7890</v>
      </c>
    </row>
    <row r="22" spans="1:29" s="4" customFormat="1" ht="27" customHeight="1" x14ac:dyDescent="0.15">
      <c r="A22" s="19"/>
      <c r="B22" s="35" t="s">
        <v>21</v>
      </c>
      <c r="C22" s="35">
        <v>18</v>
      </c>
      <c r="D22" s="38" t="s">
        <v>132</v>
      </c>
      <c r="E22" s="89">
        <v>2</v>
      </c>
      <c r="F22" s="51">
        <v>20</v>
      </c>
      <c r="G22" s="52">
        <v>256</v>
      </c>
      <c r="H22" s="53">
        <v>2845063</v>
      </c>
      <c r="I22" s="57">
        <f>IF(AND(G22&gt;0,H22&gt;0),H22/G22,0)</f>
        <v>11113.52734375</v>
      </c>
      <c r="J22" s="55">
        <v>11648</v>
      </c>
      <c r="K22" s="53">
        <v>2845063</v>
      </c>
      <c r="L22" s="57">
        <f>IF(AND(J22&gt;0,K22&gt;0),K22/J22,0)</f>
        <v>244.25334821428572</v>
      </c>
      <c r="M22" s="31"/>
      <c r="N22" s="51">
        <v>20</v>
      </c>
      <c r="O22" s="52">
        <v>264</v>
      </c>
      <c r="P22" s="53">
        <v>3179675</v>
      </c>
      <c r="Q22" s="57">
        <f t="shared" si="2"/>
        <v>12044.223484848484</v>
      </c>
      <c r="R22" s="55">
        <v>11026</v>
      </c>
      <c r="S22" s="53">
        <f t="shared" si="4"/>
        <v>3179675</v>
      </c>
      <c r="T22" s="57">
        <f t="shared" si="3"/>
        <v>288.3797387992019</v>
      </c>
      <c r="U22" s="78"/>
      <c r="V22" s="45"/>
      <c r="W22" s="95"/>
      <c r="X22" s="102"/>
      <c r="Y22" s="103"/>
      <c r="Z22" s="121"/>
      <c r="AA22" s="102">
        <v>12750</v>
      </c>
      <c r="AB22" s="103">
        <v>13000</v>
      </c>
      <c r="AC22" s="124">
        <v>13250</v>
      </c>
    </row>
    <row r="23" spans="1:29" s="4" customFormat="1" ht="27" customHeight="1" x14ac:dyDescent="0.15">
      <c r="A23" s="19"/>
      <c r="B23" s="35" t="s">
        <v>21</v>
      </c>
      <c r="C23" s="35">
        <v>19</v>
      </c>
      <c r="D23" s="38" t="s">
        <v>37</v>
      </c>
      <c r="E23" s="89">
        <v>3</v>
      </c>
      <c r="F23" s="51">
        <v>10</v>
      </c>
      <c r="G23" s="52">
        <v>77</v>
      </c>
      <c r="H23" s="53">
        <v>470113</v>
      </c>
      <c r="I23" s="57">
        <f t="shared" si="0"/>
        <v>6105.363636363636</v>
      </c>
      <c r="J23" s="55">
        <v>4658</v>
      </c>
      <c r="K23" s="53">
        <v>470113</v>
      </c>
      <c r="L23" s="57">
        <f t="shared" si="1"/>
        <v>100.92593387720052</v>
      </c>
      <c r="M23" s="31"/>
      <c r="N23" s="51">
        <v>10</v>
      </c>
      <c r="O23" s="52">
        <v>79</v>
      </c>
      <c r="P23" s="53">
        <v>485855</v>
      </c>
      <c r="Q23" s="57">
        <f t="shared" si="2"/>
        <v>6150.0632911392404</v>
      </c>
      <c r="R23" s="55">
        <v>3108</v>
      </c>
      <c r="S23" s="53">
        <f t="shared" si="4"/>
        <v>485855</v>
      </c>
      <c r="T23" s="57">
        <f t="shared" si="3"/>
        <v>156.32400257400258</v>
      </c>
      <c r="U23" s="78"/>
      <c r="V23" s="45"/>
      <c r="W23" s="95"/>
      <c r="X23" s="102"/>
      <c r="Y23" s="103"/>
      <c r="Z23" s="121"/>
      <c r="AA23" s="102">
        <v>14000</v>
      </c>
      <c r="AB23" s="103">
        <v>16000</v>
      </c>
      <c r="AC23" s="124">
        <v>20000</v>
      </c>
    </row>
    <row r="24" spans="1:29" s="4" customFormat="1" ht="27" customHeight="1" x14ac:dyDescent="0.15">
      <c r="A24" s="19"/>
      <c r="B24" s="35" t="s">
        <v>21</v>
      </c>
      <c r="C24" s="35">
        <v>20</v>
      </c>
      <c r="D24" s="38" t="s">
        <v>133</v>
      </c>
      <c r="E24" s="89">
        <v>5</v>
      </c>
      <c r="F24" s="51">
        <v>20</v>
      </c>
      <c r="G24" s="52">
        <v>167</v>
      </c>
      <c r="H24" s="53">
        <v>900464</v>
      </c>
      <c r="I24" s="57">
        <f t="shared" si="0"/>
        <v>5392</v>
      </c>
      <c r="J24" s="55">
        <v>7350</v>
      </c>
      <c r="K24" s="53">
        <v>900464</v>
      </c>
      <c r="L24" s="57">
        <f t="shared" si="1"/>
        <v>122.51210884353742</v>
      </c>
      <c r="M24" s="31"/>
      <c r="N24" s="51">
        <v>20</v>
      </c>
      <c r="O24" s="52">
        <v>192</v>
      </c>
      <c r="P24" s="53">
        <v>1011076</v>
      </c>
      <c r="Q24" s="57">
        <f t="shared" si="2"/>
        <v>5266.020833333333</v>
      </c>
      <c r="R24" s="55">
        <v>11505</v>
      </c>
      <c r="S24" s="53">
        <f t="shared" si="4"/>
        <v>1011076</v>
      </c>
      <c r="T24" s="57">
        <f t="shared" si="3"/>
        <v>87.881442850934377</v>
      </c>
      <c r="U24" s="78"/>
      <c r="V24" s="45"/>
      <c r="W24" s="95"/>
      <c r="X24" s="102"/>
      <c r="Y24" s="103"/>
      <c r="Z24" s="121"/>
      <c r="AA24" s="102"/>
      <c r="AB24" s="103"/>
      <c r="AC24" s="124"/>
    </row>
    <row r="25" spans="1:29" s="4" customFormat="1" ht="27" customHeight="1" x14ac:dyDescent="0.15">
      <c r="A25" s="19"/>
      <c r="B25" s="35" t="s">
        <v>21</v>
      </c>
      <c r="C25" s="35">
        <v>21</v>
      </c>
      <c r="D25" s="38" t="s">
        <v>134</v>
      </c>
      <c r="E25" s="89">
        <v>2</v>
      </c>
      <c r="F25" s="51">
        <v>29</v>
      </c>
      <c r="G25" s="52">
        <v>288</v>
      </c>
      <c r="H25" s="53">
        <v>2986900</v>
      </c>
      <c r="I25" s="57">
        <f t="shared" si="0"/>
        <v>10371.180555555555</v>
      </c>
      <c r="J25" s="55">
        <v>27494</v>
      </c>
      <c r="K25" s="53">
        <v>2986900</v>
      </c>
      <c r="L25" s="57">
        <f t="shared" si="1"/>
        <v>108.63824834509347</v>
      </c>
      <c r="M25" s="31"/>
      <c r="N25" s="51">
        <v>29</v>
      </c>
      <c r="O25" s="52">
        <v>292</v>
      </c>
      <c r="P25" s="53">
        <v>2997750</v>
      </c>
      <c r="Q25" s="57">
        <f t="shared" si="2"/>
        <v>10266.267123287671</v>
      </c>
      <c r="R25" s="55">
        <v>27707</v>
      </c>
      <c r="S25" s="53">
        <f t="shared" si="4"/>
        <v>2997750</v>
      </c>
      <c r="T25" s="57">
        <f t="shared" si="3"/>
        <v>108.19468004475404</v>
      </c>
      <c r="U25" s="78"/>
      <c r="V25" s="45"/>
      <c r="W25" s="95"/>
      <c r="X25" s="100"/>
      <c r="Y25" s="101"/>
      <c r="Z25" s="122"/>
      <c r="AA25" s="100">
        <v>10325</v>
      </c>
      <c r="AB25" s="101">
        <v>10424</v>
      </c>
      <c r="AC25" s="125">
        <v>10530</v>
      </c>
    </row>
    <row r="26" spans="1:29" s="4" customFormat="1" ht="27" customHeight="1" x14ac:dyDescent="0.15">
      <c r="A26" s="19"/>
      <c r="B26" s="35" t="s">
        <v>21</v>
      </c>
      <c r="C26" s="35">
        <v>22</v>
      </c>
      <c r="D26" s="38" t="s">
        <v>135</v>
      </c>
      <c r="E26" s="89">
        <v>5</v>
      </c>
      <c r="F26" s="51">
        <v>20</v>
      </c>
      <c r="G26" s="52">
        <v>219</v>
      </c>
      <c r="H26" s="53">
        <v>1755400</v>
      </c>
      <c r="I26" s="57">
        <f t="shared" si="0"/>
        <v>8015.5251141552508</v>
      </c>
      <c r="J26" s="55">
        <v>15905</v>
      </c>
      <c r="K26" s="53">
        <v>1755400</v>
      </c>
      <c r="L26" s="57">
        <f t="shared" si="1"/>
        <v>110.36780886513675</v>
      </c>
      <c r="M26" s="31"/>
      <c r="N26" s="51">
        <v>20</v>
      </c>
      <c r="O26" s="52">
        <v>222</v>
      </c>
      <c r="P26" s="53">
        <v>1743750</v>
      </c>
      <c r="Q26" s="57">
        <f t="shared" si="2"/>
        <v>7854.72972972973</v>
      </c>
      <c r="R26" s="55">
        <v>15760</v>
      </c>
      <c r="S26" s="53">
        <f t="shared" si="4"/>
        <v>1743750</v>
      </c>
      <c r="T26" s="57">
        <f t="shared" si="3"/>
        <v>110.64403553299492</v>
      </c>
      <c r="U26" s="78"/>
      <c r="V26" s="45"/>
      <c r="W26" s="95"/>
      <c r="X26" s="100"/>
      <c r="Y26" s="101"/>
      <c r="Z26" s="122"/>
      <c r="AA26" s="100">
        <v>8040</v>
      </c>
      <c r="AB26" s="101">
        <v>8040</v>
      </c>
      <c r="AC26" s="125">
        <v>8040</v>
      </c>
    </row>
    <row r="27" spans="1:29" s="4" customFormat="1" ht="27" customHeight="1" x14ac:dyDescent="0.15">
      <c r="A27" s="19"/>
      <c r="B27" s="35" t="s">
        <v>21</v>
      </c>
      <c r="C27" s="35">
        <v>23</v>
      </c>
      <c r="D27" s="38" t="s">
        <v>136</v>
      </c>
      <c r="E27" s="89">
        <v>1</v>
      </c>
      <c r="F27" s="51">
        <v>10</v>
      </c>
      <c r="G27" s="52">
        <v>120</v>
      </c>
      <c r="H27" s="53">
        <v>923635</v>
      </c>
      <c r="I27" s="57">
        <f t="shared" si="0"/>
        <v>7696.958333333333</v>
      </c>
      <c r="J27" s="55">
        <v>13662</v>
      </c>
      <c r="K27" s="53">
        <v>923635</v>
      </c>
      <c r="L27" s="57">
        <f t="shared" si="1"/>
        <v>67.606133801785973</v>
      </c>
      <c r="M27" s="31"/>
      <c r="N27" s="51">
        <v>10</v>
      </c>
      <c r="O27" s="52">
        <v>120</v>
      </c>
      <c r="P27" s="53">
        <v>1086211</v>
      </c>
      <c r="Q27" s="57">
        <f t="shared" si="2"/>
        <v>9051.7583333333332</v>
      </c>
      <c r="R27" s="55">
        <v>13746</v>
      </c>
      <c r="S27" s="53">
        <f t="shared" si="4"/>
        <v>1086211</v>
      </c>
      <c r="T27" s="57">
        <f t="shared" si="3"/>
        <v>79.020151316746691</v>
      </c>
      <c r="U27" s="78"/>
      <c r="V27" s="45"/>
      <c r="W27" s="95"/>
      <c r="X27" s="100"/>
      <c r="Y27" s="101"/>
      <c r="Z27" s="122"/>
      <c r="AA27" s="100">
        <v>9500</v>
      </c>
      <c r="AB27" s="101">
        <v>10000</v>
      </c>
      <c r="AC27" s="125">
        <v>10500</v>
      </c>
    </row>
    <row r="28" spans="1:29" s="4" customFormat="1" ht="27" customHeight="1" x14ac:dyDescent="0.15">
      <c r="A28" s="19"/>
      <c r="B28" s="35" t="s">
        <v>21</v>
      </c>
      <c r="C28" s="35">
        <v>24</v>
      </c>
      <c r="D28" s="38" t="s">
        <v>137</v>
      </c>
      <c r="E28" s="89">
        <v>5</v>
      </c>
      <c r="F28" s="51">
        <v>20</v>
      </c>
      <c r="G28" s="52">
        <v>73</v>
      </c>
      <c r="H28" s="53">
        <v>845639</v>
      </c>
      <c r="I28" s="57">
        <f t="shared" si="0"/>
        <v>11584.095890410959</v>
      </c>
      <c r="J28" s="55">
        <v>4500</v>
      </c>
      <c r="K28" s="53">
        <v>845639</v>
      </c>
      <c r="L28" s="57">
        <f t="shared" si="1"/>
        <v>187.91977777777777</v>
      </c>
      <c r="M28" s="31"/>
      <c r="N28" s="51">
        <v>20</v>
      </c>
      <c r="O28" s="52">
        <v>132</v>
      </c>
      <c r="P28" s="53">
        <v>1683066</v>
      </c>
      <c r="Q28" s="57">
        <f t="shared" si="2"/>
        <v>12750.5</v>
      </c>
      <c r="R28" s="55">
        <v>5019</v>
      </c>
      <c r="S28" s="53">
        <f t="shared" si="4"/>
        <v>1683066</v>
      </c>
      <c r="T28" s="57">
        <f t="shared" si="3"/>
        <v>335.3389121338912</v>
      </c>
      <c r="U28" s="78"/>
      <c r="V28" s="45"/>
      <c r="W28" s="95"/>
      <c r="X28" s="102"/>
      <c r="Y28" s="103"/>
      <c r="Z28" s="121"/>
      <c r="AA28" s="102">
        <v>12800</v>
      </c>
      <c r="AB28" s="103">
        <v>12850</v>
      </c>
      <c r="AC28" s="124">
        <v>12900</v>
      </c>
    </row>
    <row r="29" spans="1:29" s="4" customFormat="1" ht="27" customHeight="1" x14ac:dyDescent="0.15">
      <c r="A29" s="19"/>
      <c r="B29" s="35" t="s">
        <v>21</v>
      </c>
      <c r="C29" s="35">
        <v>25</v>
      </c>
      <c r="D29" s="38" t="s">
        <v>138</v>
      </c>
      <c r="E29" s="89">
        <v>2</v>
      </c>
      <c r="F29" s="51">
        <v>10</v>
      </c>
      <c r="G29" s="52">
        <v>126</v>
      </c>
      <c r="H29" s="53">
        <v>383750</v>
      </c>
      <c r="I29" s="57">
        <f t="shared" si="0"/>
        <v>3045.6349206349205</v>
      </c>
      <c r="J29" s="55">
        <v>1093</v>
      </c>
      <c r="K29" s="53">
        <v>383750</v>
      </c>
      <c r="L29" s="57">
        <f t="shared" si="1"/>
        <v>351.09789569990852</v>
      </c>
      <c r="M29" s="31"/>
      <c r="N29" s="51">
        <v>10</v>
      </c>
      <c r="O29" s="52">
        <v>112</v>
      </c>
      <c r="P29" s="53">
        <v>362600</v>
      </c>
      <c r="Q29" s="57">
        <f t="shared" si="2"/>
        <v>3237.5</v>
      </c>
      <c r="R29" s="55">
        <v>9752</v>
      </c>
      <c r="S29" s="53">
        <f t="shared" si="4"/>
        <v>362600</v>
      </c>
      <c r="T29" s="57">
        <f t="shared" si="3"/>
        <v>37.182116488925345</v>
      </c>
      <c r="U29" s="78"/>
      <c r="V29" s="45"/>
      <c r="W29" s="96"/>
      <c r="X29" s="102"/>
      <c r="Y29" s="103"/>
      <c r="Z29" s="121"/>
      <c r="AA29" s="102">
        <v>3000</v>
      </c>
      <c r="AB29" s="103">
        <v>3000</v>
      </c>
      <c r="AC29" s="124">
        <v>3000</v>
      </c>
    </row>
    <row r="30" spans="1:29" s="4" customFormat="1" ht="27" customHeight="1" x14ac:dyDescent="0.15">
      <c r="A30" s="19"/>
      <c r="B30" s="35" t="s">
        <v>21</v>
      </c>
      <c r="C30" s="35">
        <v>26</v>
      </c>
      <c r="D30" s="38" t="s">
        <v>139</v>
      </c>
      <c r="E30" s="89">
        <v>5</v>
      </c>
      <c r="F30" s="51">
        <v>20</v>
      </c>
      <c r="G30" s="52">
        <v>260</v>
      </c>
      <c r="H30" s="53">
        <v>2495000</v>
      </c>
      <c r="I30" s="57">
        <f t="shared" si="0"/>
        <v>9596.1538461538457</v>
      </c>
      <c r="J30" s="55">
        <v>20660</v>
      </c>
      <c r="K30" s="53">
        <v>2495000</v>
      </c>
      <c r="L30" s="57">
        <f t="shared" si="1"/>
        <v>120.7647628267183</v>
      </c>
      <c r="M30" s="31"/>
      <c r="N30" s="51">
        <v>20</v>
      </c>
      <c r="O30" s="52">
        <v>226</v>
      </c>
      <c r="P30" s="53">
        <v>2247000</v>
      </c>
      <c r="Q30" s="57">
        <f t="shared" si="2"/>
        <v>9942.4778761061953</v>
      </c>
      <c r="R30" s="55">
        <v>17976</v>
      </c>
      <c r="S30" s="53">
        <f t="shared" si="4"/>
        <v>2247000</v>
      </c>
      <c r="T30" s="57">
        <f t="shared" si="3"/>
        <v>125</v>
      </c>
      <c r="U30" s="78"/>
      <c r="V30" s="45"/>
      <c r="W30" s="95"/>
      <c r="X30" s="100"/>
      <c r="Y30" s="101"/>
      <c r="Z30" s="122"/>
      <c r="AA30" s="100">
        <v>11176</v>
      </c>
      <c r="AB30" s="101">
        <v>11352</v>
      </c>
      <c r="AC30" s="125">
        <v>11528</v>
      </c>
    </row>
    <row r="31" spans="1:29" s="4" customFormat="1" ht="27" customHeight="1" x14ac:dyDescent="0.15">
      <c r="A31" s="19"/>
      <c r="B31" s="35" t="s">
        <v>21</v>
      </c>
      <c r="C31" s="35">
        <v>27</v>
      </c>
      <c r="D31" s="38" t="s">
        <v>140</v>
      </c>
      <c r="E31" s="89">
        <v>4</v>
      </c>
      <c r="F31" s="51">
        <v>10</v>
      </c>
      <c r="G31" s="52">
        <v>277</v>
      </c>
      <c r="H31" s="53">
        <v>2478850</v>
      </c>
      <c r="I31" s="57">
        <f t="shared" si="0"/>
        <v>8948.9169675090252</v>
      </c>
      <c r="J31" s="55">
        <v>8859</v>
      </c>
      <c r="K31" s="53">
        <v>2478850</v>
      </c>
      <c r="L31" s="57">
        <f t="shared" si="1"/>
        <v>279.81149113895475</v>
      </c>
      <c r="M31" s="31"/>
      <c r="N31" s="51"/>
      <c r="O31" s="52"/>
      <c r="P31" s="53"/>
      <c r="Q31" s="57">
        <f t="shared" si="2"/>
        <v>0</v>
      </c>
      <c r="R31" s="55"/>
      <c r="S31" s="53">
        <f t="shared" si="4"/>
        <v>0</v>
      </c>
      <c r="T31" s="57">
        <f t="shared" si="3"/>
        <v>0</v>
      </c>
      <c r="U31" s="78"/>
      <c r="V31" s="45"/>
      <c r="W31" s="96" t="s">
        <v>283</v>
      </c>
      <c r="X31" s="100"/>
      <c r="Y31" s="101"/>
      <c r="Z31" s="122"/>
      <c r="AA31" s="100"/>
      <c r="AB31" s="101"/>
      <c r="AC31" s="125"/>
    </row>
    <row r="32" spans="1:29" s="4" customFormat="1" ht="27" customHeight="1" x14ac:dyDescent="0.15">
      <c r="A32" s="19"/>
      <c r="B32" s="35" t="s">
        <v>21</v>
      </c>
      <c r="C32" s="35">
        <v>28</v>
      </c>
      <c r="D32" s="38" t="s">
        <v>141</v>
      </c>
      <c r="E32" s="89">
        <v>4</v>
      </c>
      <c r="F32" s="51">
        <v>20</v>
      </c>
      <c r="G32" s="52">
        <v>114</v>
      </c>
      <c r="H32" s="53">
        <v>1421496</v>
      </c>
      <c r="I32" s="57">
        <f t="shared" si="0"/>
        <v>12469.263157894737</v>
      </c>
      <c r="J32" s="55">
        <v>11183</v>
      </c>
      <c r="K32" s="53">
        <v>1421496</v>
      </c>
      <c r="L32" s="57">
        <f t="shared" si="1"/>
        <v>127.11222391129392</v>
      </c>
      <c r="M32" s="31"/>
      <c r="N32" s="51">
        <v>20</v>
      </c>
      <c r="O32" s="52">
        <v>100</v>
      </c>
      <c r="P32" s="53">
        <v>1285139</v>
      </c>
      <c r="Q32" s="57">
        <f t="shared" si="2"/>
        <v>12851.39</v>
      </c>
      <c r="R32" s="55">
        <v>9736</v>
      </c>
      <c r="S32" s="53">
        <f t="shared" si="4"/>
        <v>1285139</v>
      </c>
      <c r="T32" s="57">
        <f t="shared" si="3"/>
        <v>131.99866474938372</v>
      </c>
      <c r="U32" s="78"/>
      <c r="V32" s="45"/>
      <c r="W32" s="95"/>
      <c r="X32" s="102"/>
      <c r="Y32" s="103"/>
      <c r="Z32" s="121"/>
      <c r="AA32" s="102">
        <v>12200</v>
      </c>
      <c r="AB32" s="103">
        <v>12200</v>
      </c>
      <c r="AC32" s="124">
        <v>12200</v>
      </c>
    </row>
    <row r="33" spans="1:29" s="4" customFormat="1" ht="27" customHeight="1" x14ac:dyDescent="0.15">
      <c r="A33" s="19"/>
      <c r="B33" s="35" t="s">
        <v>21</v>
      </c>
      <c r="C33" s="35">
        <v>29</v>
      </c>
      <c r="D33" s="38" t="s">
        <v>142</v>
      </c>
      <c r="E33" s="89">
        <v>5</v>
      </c>
      <c r="F33" s="51">
        <v>20</v>
      </c>
      <c r="G33" s="52">
        <v>162</v>
      </c>
      <c r="H33" s="53">
        <v>961000</v>
      </c>
      <c r="I33" s="57">
        <f t="shared" si="0"/>
        <v>5932.0987654320988</v>
      </c>
      <c r="J33" s="55">
        <v>8431</v>
      </c>
      <c r="K33" s="53">
        <v>961000</v>
      </c>
      <c r="L33" s="57">
        <f t="shared" si="1"/>
        <v>113.98410627446329</v>
      </c>
      <c r="M33" s="31"/>
      <c r="N33" s="51">
        <v>20</v>
      </c>
      <c r="O33" s="52">
        <v>254</v>
      </c>
      <c r="P33" s="53">
        <v>1436500</v>
      </c>
      <c r="Q33" s="57">
        <f t="shared" si="2"/>
        <v>5655.5118110236217</v>
      </c>
      <c r="R33" s="55">
        <v>13933</v>
      </c>
      <c r="S33" s="53">
        <f t="shared" si="4"/>
        <v>1436500</v>
      </c>
      <c r="T33" s="57">
        <f t="shared" si="3"/>
        <v>103.10055264480012</v>
      </c>
      <c r="U33" s="78"/>
      <c r="V33" s="45"/>
      <c r="W33" s="95"/>
      <c r="X33" s="100"/>
      <c r="Y33" s="101"/>
      <c r="Z33" s="122"/>
      <c r="AA33" s="100">
        <v>6450</v>
      </c>
      <c r="AB33" s="101">
        <v>6500</v>
      </c>
      <c r="AC33" s="125">
        <v>6550</v>
      </c>
    </row>
    <row r="34" spans="1:29" s="4" customFormat="1" ht="27" customHeight="1" x14ac:dyDescent="0.15">
      <c r="A34" s="19"/>
      <c r="B34" s="35" t="s">
        <v>21</v>
      </c>
      <c r="C34" s="35">
        <v>30</v>
      </c>
      <c r="D34" s="38" t="s">
        <v>143</v>
      </c>
      <c r="E34" s="89">
        <v>4</v>
      </c>
      <c r="F34" s="51">
        <v>10</v>
      </c>
      <c r="G34" s="52">
        <v>227</v>
      </c>
      <c r="H34" s="53">
        <v>1072800</v>
      </c>
      <c r="I34" s="57">
        <f t="shared" si="0"/>
        <v>4725.9911894273127</v>
      </c>
      <c r="J34" s="55">
        <v>9945</v>
      </c>
      <c r="K34" s="53">
        <v>1072800</v>
      </c>
      <c r="L34" s="57">
        <f t="shared" si="1"/>
        <v>107.87330316742081</v>
      </c>
      <c r="M34" s="31"/>
      <c r="N34" s="51">
        <v>10</v>
      </c>
      <c r="O34" s="52">
        <v>223</v>
      </c>
      <c r="P34" s="53">
        <v>1673150</v>
      </c>
      <c r="Q34" s="57">
        <f t="shared" si="2"/>
        <v>7502.9147982062777</v>
      </c>
      <c r="R34" s="55">
        <v>9326</v>
      </c>
      <c r="S34" s="53">
        <f t="shared" si="4"/>
        <v>1673150</v>
      </c>
      <c r="T34" s="57">
        <f t="shared" si="3"/>
        <v>179.40703409822004</v>
      </c>
      <c r="U34" s="79"/>
      <c r="V34" s="45"/>
      <c r="W34" s="95"/>
      <c r="X34" s="100"/>
      <c r="Y34" s="101"/>
      <c r="Z34" s="122"/>
      <c r="AA34" s="100">
        <v>7505</v>
      </c>
      <c r="AB34" s="101">
        <v>7510</v>
      </c>
      <c r="AC34" s="125">
        <v>7520</v>
      </c>
    </row>
    <row r="35" spans="1:29" s="4" customFormat="1" ht="27" customHeight="1" x14ac:dyDescent="0.15">
      <c r="A35" s="19"/>
      <c r="B35" s="35" t="s">
        <v>21</v>
      </c>
      <c r="C35" s="35">
        <v>31</v>
      </c>
      <c r="D35" s="38" t="s">
        <v>144</v>
      </c>
      <c r="E35" s="89">
        <v>4</v>
      </c>
      <c r="F35" s="51">
        <v>10</v>
      </c>
      <c r="G35" s="52">
        <v>21</v>
      </c>
      <c r="H35" s="53">
        <v>123649</v>
      </c>
      <c r="I35" s="57">
        <f t="shared" si="0"/>
        <v>5888.0476190476193</v>
      </c>
      <c r="J35" s="55">
        <v>776</v>
      </c>
      <c r="K35" s="53">
        <v>123649</v>
      </c>
      <c r="L35" s="57">
        <f t="shared" si="1"/>
        <v>159.34149484536081</v>
      </c>
      <c r="M35" s="31"/>
      <c r="N35" s="51"/>
      <c r="O35" s="52"/>
      <c r="P35" s="53"/>
      <c r="Q35" s="57">
        <f t="shared" si="2"/>
        <v>0</v>
      </c>
      <c r="R35" s="55"/>
      <c r="S35" s="53">
        <f t="shared" si="4"/>
        <v>0</v>
      </c>
      <c r="T35" s="57">
        <f t="shared" si="3"/>
        <v>0</v>
      </c>
      <c r="U35" s="79"/>
      <c r="V35" s="45"/>
      <c r="W35" s="96" t="s">
        <v>283</v>
      </c>
      <c r="X35" s="100"/>
      <c r="Y35" s="101"/>
      <c r="Z35" s="122"/>
      <c r="AA35" s="100"/>
      <c r="AB35" s="101"/>
      <c r="AC35" s="125"/>
    </row>
    <row r="36" spans="1:29" s="4" customFormat="1" ht="27" customHeight="1" x14ac:dyDescent="0.15">
      <c r="A36" s="19"/>
      <c r="B36" s="35" t="s">
        <v>21</v>
      </c>
      <c r="C36" s="35">
        <v>32</v>
      </c>
      <c r="D36" s="38" t="s">
        <v>44</v>
      </c>
      <c r="E36" s="89">
        <v>4</v>
      </c>
      <c r="F36" s="51">
        <v>20</v>
      </c>
      <c r="G36" s="52">
        <v>132</v>
      </c>
      <c r="H36" s="53">
        <v>1593650</v>
      </c>
      <c r="I36" s="57">
        <f t="shared" si="0"/>
        <v>12073.10606060606</v>
      </c>
      <c r="J36" s="55">
        <v>8800</v>
      </c>
      <c r="K36" s="53">
        <v>1593650</v>
      </c>
      <c r="L36" s="57">
        <f t="shared" si="1"/>
        <v>181.09659090909091</v>
      </c>
      <c r="M36" s="31"/>
      <c r="N36" s="51">
        <v>20</v>
      </c>
      <c r="O36" s="52">
        <v>169</v>
      </c>
      <c r="P36" s="53">
        <v>1962705</v>
      </c>
      <c r="Q36" s="57">
        <f t="shared" si="2"/>
        <v>11613.639053254437</v>
      </c>
      <c r="R36" s="55">
        <v>11021</v>
      </c>
      <c r="S36" s="53">
        <f t="shared" si="4"/>
        <v>1962705</v>
      </c>
      <c r="T36" s="57">
        <f t="shared" si="3"/>
        <v>178.08774158424825</v>
      </c>
      <c r="U36" s="79"/>
      <c r="V36" s="45"/>
      <c r="W36" s="95"/>
      <c r="X36" s="102"/>
      <c r="Y36" s="103"/>
      <c r="Z36" s="121"/>
      <c r="AA36" s="102">
        <v>11850</v>
      </c>
      <c r="AB36" s="103">
        <v>12200</v>
      </c>
      <c r="AC36" s="124">
        <v>12800</v>
      </c>
    </row>
    <row r="37" spans="1:29" s="4" customFormat="1" ht="27" customHeight="1" x14ac:dyDescent="0.15">
      <c r="A37" s="19"/>
      <c r="B37" s="35" t="s">
        <v>21</v>
      </c>
      <c r="C37" s="35">
        <v>33</v>
      </c>
      <c r="D37" s="38" t="s">
        <v>276</v>
      </c>
      <c r="E37" s="89">
        <v>5</v>
      </c>
      <c r="F37" s="51">
        <v>20</v>
      </c>
      <c r="G37" s="52">
        <v>190</v>
      </c>
      <c r="H37" s="53">
        <v>1159820</v>
      </c>
      <c r="I37" s="57">
        <f t="shared" si="0"/>
        <v>6104.3157894736842</v>
      </c>
      <c r="J37" s="55">
        <v>8411</v>
      </c>
      <c r="K37" s="53">
        <v>1159820</v>
      </c>
      <c r="L37" s="57">
        <f t="shared" si="1"/>
        <v>137.89323504934015</v>
      </c>
      <c r="M37" s="31"/>
      <c r="N37" s="51">
        <v>20</v>
      </c>
      <c r="O37" s="52">
        <v>179</v>
      </c>
      <c r="P37" s="53">
        <v>1473470</v>
      </c>
      <c r="Q37" s="57">
        <f t="shared" si="2"/>
        <v>8231.675977653631</v>
      </c>
      <c r="R37" s="55">
        <v>9479</v>
      </c>
      <c r="S37" s="53">
        <f t="shared" si="4"/>
        <v>1473470</v>
      </c>
      <c r="T37" s="57">
        <f t="shared" si="3"/>
        <v>155.44572212258677</v>
      </c>
      <c r="U37" s="79"/>
      <c r="V37" s="45"/>
      <c r="W37" s="95"/>
      <c r="X37" s="102"/>
      <c r="Y37" s="103"/>
      <c r="Z37" s="121"/>
      <c r="AA37" s="102">
        <v>9000</v>
      </c>
      <c r="AB37" s="103">
        <v>10000</v>
      </c>
      <c r="AC37" s="124">
        <v>11000</v>
      </c>
    </row>
    <row r="38" spans="1:29" s="4" customFormat="1" ht="27" customHeight="1" x14ac:dyDescent="0.15">
      <c r="A38" s="19"/>
      <c r="B38" s="35" t="s">
        <v>21</v>
      </c>
      <c r="C38" s="35">
        <v>34</v>
      </c>
      <c r="D38" s="38" t="s">
        <v>145</v>
      </c>
      <c r="E38" s="89">
        <v>4</v>
      </c>
      <c r="F38" s="51">
        <v>20</v>
      </c>
      <c r="G38" s="52">
        <v>246</v>
      </c>
      <c r="H38" s="53">
        <v>1965200</v>
      </c>
      <c r="I38" s="57">
        <f t="shared" si="0"/>
        <v>7988.6178861788621</v>
      </c>
      <c r="J38" s="55">
        <v>9801</v>
      </c>
      <c r="K38" s="53">
        <v>1965200</v>
      </c>
      <c r="L38" s="57">
        <f t="shared" si="1"/>
        <v>200.51015202530354</v>
      </c>
      <c r="M38" s="31"/>
      <c r="N38" s="51">
        <v>20</v>
      </c>
      <c r="O38" s="52">
        <v>264</v>
      </c>
      <c r="P38" s="53">
        <v>2133375</v>
      </c>
      <c r="Q38" s="57">
        <f t="shared" si="2"/>
        <v>8080.965909090909</v>
      </c>
      <c r="R38" s="55">
        <v>10563</v>
      </c>
      <c r="S38" s="53">
        <f t="shared" si="4"/>
        <v>2133375</v>
      </c>
      <c r="T38" s="57">
        <f t="shared" si="3"/>
        <v>201.96677080374894</v>
      </c>
      <c r="U38" s="79"/>
      <c r="V38" s="45"/>
      <c r="W38" s="95"/>
      <c r="X38" s="104"/>
      <c r="Y38" s="103"/>
      <c r="Z38" s="121"/>
      <c r="AA38" s="102">
        <v>8100</v>
      </c>
      <c r="AB38" s="103">
        <v>8200</v>
      </c>
      <c r="AC38" s="124">
        <v>8300</v>
      </c>
    </row>
    <row r="39" spans="1:29" s="4" customFormat="1" ht="27" customHeight="1" x14ac:dyDescent="0.15">
      <c r="A39" s="19"/>
      <c r="B39" s="35" t="s">
        <v>21</v>
      </c>
      <c r="C39" s="35">
        <v>35</v>
      </c>
      <c r="D39" s="38" t="s">
        <v>146</v>
      </c>
      <c r="E39" s="89">
        <v>4</v>
      </c>
      <c r="F39" s="51">
        <v>20</v>
      </c>
      <c r="G39" s="52">
        <v>140</v>
      </c>
      <c r="H39" s="53">
        <v>1151000</v>
      </c>
      <c r="I39" s="57">
        <f t="shared" si="0"/>
        <v>8221.4285714285706</v>
      </c>
      <c r="J39" s="55">
        <v>5677</v>
      </c>
      <c r="K39" s="53">
        <v>1151000</v>
      </c>
      <c r="L39" s="57">
        <f t="shared" si="1"/>
        <v>202.74793024484762</v>
      </c>
      <c r="M39" s="31"/>
      <c r="N39" s="51">
        <v>20</v>
      </c>
      <c r="O39" s="52">
        <v>246</v>
      </c>
      <c r="P39" s="53">
        <v>2527900</v>
      </c>
      <c r="Q39" s="57">
        <f t="shared" si="2"/>
        <v>10276.016260162602</v>
      </c>
      <c r="R39" s="55">
        <v>10384</v>
      </c>
      <c r="S39" s="53">
        <f t="shared" si="4"/>
        <v>2527900</v>
      </c>
      <c r="T39" s="57">
        <f t="shared" si="3"/>
        <v>243.44183359013869</v>
      </c>
      <c r="U39" s="79"/>
      <c r="V39" s="45"/>
      <c r="W39" s="95"/>
      <c r="X39" s="104"/>
      <c r="Y39" s="103"/>
      <c r="Z39" s="121"/>
      <c r="AA39" s="102">
        <v>10000</v>
      </c>
      <c r="AB39" s="103">
        <v>10100</v>
      </c>
      <c r="AC39" s="124">
        <v>10200</v>
      </c>
    </row>
    <row r="40" spans="1:29" s="4" customFormat="1" ht="27" customHeight="1" x14ac:dyDescent="0.15">
      <c r="A40" s="19"/>
      <c r="B40" s="35" t="s">
        <v>21</v>
      </c>
      <c r="C40" s="35">
        <v>36</v>
      </c>
      <c r="D40" s="38" t="s">
        <v>147</v>
      </c>
      <c r="E40" s="89">
        <v>2</v>
      </c>
      <c r="F40" s="51">
        <v>20</v>
      </c>
      <c r="G40" s="52">
        <v>183</v>
      </c>
      <c r="H40" s="53">
        <v>1220900</v>
      </c>
      <c r="I40" s="57">
        <f t="shared" si="0"/>
        <v>6671.5846994535523</v>
      </c>
      <c r="J40" s="55">
        <v>1748.5</v>
      </c>
      <c r="K40" s="53">
        <v>1220900</v>
      </c>
      <c r="L40" s="57">
        <f t="shared" si="1"/>
        <v>698.25564769802691</v>
      </c>
      <c r="M40" s="31"/>
      <c r="N40" s="51">
        <v>20</v>
      </c>
      <c r="O40" s="52">
        <v>184</v>
      </c>
      <c r="P40" s="53">
        <v>1893700</v>
      </c>
      <c r="Q40" s="57">
        <f t="shared" si="2"/>
        <v>10291.847826086956</v>
      </c>
      <c r="R40" s="55">
        <v>18261</v>
      </c>
      <c r="S40" s="53">
        <f t="shared" si="4"/>
        <v>1893700</v>
      </c>
      <c r="T40" s="57">
        <f t="shared" si="3"/>
        <v>103.70187831991676</v>
      </c>
      <c r="U40" s="79"/>
      <c r="V40" s="45"/>
      <c r="W40" s="95"/>
      <c r="X40" s="104"/>
      <c r="Y40" s="103"/>
      <c r="Z40" s="121"/>
      <c r="AA40" s="102">
        <v>10551</v>
      </c>
      <c r="AB40" s="103">
        <v>10600</v>
      </c>
      <c r="AC40" s="124">
        <v>10700</v>
      </c>
    </row>
    <row r="41" spans="1:29" s="4" customFormat="1" ht="27" customHeight="1" x14ac:dyDescent="0.15">
      <c r="A41" s="19"/>
      <c r="B41" s="35" t="s">
        <v>21</v>
      </c>
      <c r="C41" s="35">
        <v>37</v>
      </c>
      <c r="D41" s="38" t="s">
        <v>148</v>
      </c>
      <c r="E41" s="89">
        <v>4</v>
      </c>
      <c r="F41" s="51">
        <v>20</v>
      </c>
      <c r="G41" s="52">
        <v>226</v>
      </c>
      <c r="H41" s="53">
        <v>2064900</v>
      </c>
      <c r="I41" s="57">
        <f t="shared" si="0"/>
        <v>9136.7256637168139</v>
      </c>
      <c r="J41" s="55">
        <v>9790</v>
      </c>
      <c r="K41" s="53">
        <v>2064900</v>
      </c>
      <c r="L41" s="57">
        <f t="shared" si="1"/>
        <v>210.91930541368743</v>
      </c>
      <c r="M41" s="31"/>
      <c r="N41" s="51">
        <v>20</v>
      </c>
      <c r="O41" s="52">
        <v>358</v>
      </c>
      <c r="P41" s="53">
        <v>3296635</v>
      </c>
      <c r="Q41" s="57">
        <f t="shared" si="2"/>
        <v>9208.4776536312856</v>
      </c>
      <c r="R41" s="55">
        <v>15393</v>
      </c>
      <c r="S41" s="53">
        <f t="shared" si="4"/>
        <v>3296635</v>
      </c>
      <c r="T41" s="57">
        <f t="shared" si="3"/>
        <v>214.16455531735204</v>
      </c>
      <c r="U41" s="79"/>
      <c r="V41" s="45"/>
      <c r="W41" s="95"/>
      <c r="X41" s="104"/>
      <c r="Y41" s="103"/>
      <c r="Z41" s="121"/>
      <c r="AA41" s="102">
        <v>9000</v>
      </c>
      <c r="AB41" s="103">
        <v>9100</v>
      </c>
      <c r="AC41" s="124">
        <v>9200</v>
      </c>
    </row>
    <row r="42" spans="1:29" s="4" customFormat="1" ht="27" customHeight="1" x14ac:dyDescent="0.15">
      <c r="A42" s="19"/>
      <c r="B42" s="35" t="s">
        <v>21</v>
      </c>
      <c r="C42" s="35">
        <v>38</v>
      </c>
      <c r="D42" s="38" t="s">
        <v>149</v>
      </c>
      <c r="E42" s="89">
        <v>2</v>
      </c>
      <c r="F42" s="51">
        <v>20</v>
      </c>
      <c r="G42" s="52">
        <v>191</v>
      </c>
      <c r="H42" s="53">
        <v>2007450</v>
      </c>
      <c r="I42" s="57">
        <f t="shared" si="0"/>
        <v>10510.209424083771</v>
      </c>
      <c r="J42" s="55">
        <v>20191</v>
      </c>
      <c r="K42" s="53">
        <v>2007450</v>
      </c>
      <c r="L42" s="57">
        <f t="shared" si="1"/>
        <v>99.42301025209251</v>
      </c>
      <c r="M42" s="31"/>
      <c r="N42" s="51">
        <v>20</v>
      </c>
      <c r="O42" s="52">
        <v>218</v>
      </c>
      <c r="P42" s="53">
        <v>3110150</v>
      </c>
      <c r="Q42" s="57">
        <f t="shared" ref="Q42" si="5">IF(AND(O42&gt;0,P42&gt;0),P42/O42,0)</f>
        <v>14266.743119266055</v>
      </c>
      <c r="R42" s="55">
        <v>25149</v>
      </c>
      <c r="S42" s="53">
        <f t="shared" ref="S42" si="6">P42</f>
        <v>3110150</v>
      </c>
      <c r="T42" s="57">
        <f t="shared" ref="T42" si="7">IF(AND(R42&gt;0,S42&gt;0),S42/R42,0)</f>
        <v>123.66893315837608</v>
      </c>
      <c r="U42" s="79"/>
      <c r="V42" s="45"/>
      <c r="W42" s="95"/>
      <c r="X42" s="104"/>
      <c r="Y42" s="103"/>
      <c r="Z42" s="121"/>
      <c r="AA42" s="102">
        <v>14353</v>
      </c>
      <c r="AB42" s="103">
        <v>15126</v>
      </c>
      <c r="AC42" s="124">
        <v>15428</v>
      </c>
    </row>
    <row r="43" spans="1:29" s="4" customFormat="1" ht="27" customHeight="1" x14ac:dyDescent="0.15">
      <c r="A43" s="19"/>
      <c r="B43" s="35" t="s">
        <v>21</v>
      </c>
      <c r="C43" s="35">
        <v>39</v>
      </c>
      <c r="D43" s="38" t="s">
        <v>150</v>
      </c>
      <c r="E43" s="89">
        <v>4</v>
      </c>
      <c r="F43" s="51">
        <v>10</v>
      </c>
      <c r="G43" s="52">
        <v>6</v>
      </c>
      <c r="H43" s="53">
        <v>66400</v>
      </c>
      <c r="I43" s="57">
        <f t="shared" si="0"/>
        <v>11066.666666666666</v>
      </c>
      <c r="J43" s="55">
        <v>277</v>
      </c>
      <c r="K43" s="53">
        <v>66400</v>
      </c>
      <c r="L43" s="57">
        <f t="shared" si="1"/>
        <v>239.71119133574007</v>
      </c>
      <c r="M43" s="31"/>
      <c r="N43" s="51">
        <v>10</v>
      </c>
      <c r="O43" s="52">
        <v>10</v>
      </c>
      <c r="P43" s="53">
        <v>78400</v>
      </c>
      <c r="Q43" s="57">
        <f t="shared" si="2"/>
        <v>7840</v>
      </c>
      <c r="R43" s="55">
        <v>290</v>
      </c>
      <c r="S43" s="53">
        <f t="shared" si="4"/>
        <v>78400</v>
      </c>
      <c r="T43" s="57">
        <f t="shared" si="3"/>
        <v>270.34482758620692</v>
      </c>
      <c r="U43" s="79"/>
      <c r="V43" s="45"/>
      <c r="W43" s="95"/>
      <c r="X43" s="104"/>
      <c r="Y43" s="105"/>
      <c r="Z43" s="128"/>
      <c r="AA43" s="104">
        <v>19320</v>
      </c>
      <c r="AB43" s="105">
        <v>20240</v>
      </c>
      <c r="AC43" s="130">
        <v>21160</v>
      </c>
    </row>
    <row r="44" spans="1:29" s="4" customFormat="1" ht="27" customHeight="1" x14ac:dyDescent="0.15">
      <c r="A44" s="19"/>
      <c r="B44" s="35" t="s">
        <v>21</v>
      </c>
      <c r="C44" s="35">
        <v>40</v>
      </c>
      <c r="D44" s="38" t="s">
        <v>52</v>
      </c>
      <c r="E44" s="89">
        <v>4</v>
      </c>
      <c r="F44" s="51">
        <v>15</v>
      </c>
      <c r="G44" s="52">
        <v>7</v>
      </c>
      <c r="H44" s="53">
        <v>119800</v>
      </c>
      <c r="I44" s="54">
        <f t="shared" si="0"/>
        <v>17114.285714285714</v>
      </c>
      <c r="J44" s="55">
        <v>798</v>
      </c>
      <c r="K44" s="53">
        <v>119800</v>
      </c>
      <c r="L44" s="57">
        <f t="shared" si="1"/>
        <v>150.12531328320802</v>
      </c>
      <c r="M44" s="31"/>
      <c r="N44" s="51"/>
      <c r="O44" s="52"/>
      <c r="P44" s="53"/>
      <c r="Q44" s="54">
        <f t="shared" si="2"/>
        <v>0</v>
      </c>
      <c r="R44" s="55"/>
      <c r="S44" s="53">
        <f t="shared" si="4"/>
        <v>0</v>
      </c>
      <c r="T44" s="57">
        <f t="shared" si="3"/>
        <v>0</v>
      </c>
      <c r="U44" s="78"/>
      <c r="V44" s="45"/>
      <c r="W44" s="96" t="s">
        <v>304</v>
      </c>
      <c r="X44" s="104"/>
      <c r="Y44" s="105"/>
      <c r="Z44" s="128"/>
      <c r="AA44" s="104"/>
      <c r="AB44" s="105"/>
      <c r="AC44" s="130"/>
    </row>
    <row r="45" spans="1:29" s="4" customFormat="1" ht="27" customHeight="1" x14ac:dyDescent="0.15">
      <c r="A45" s="19"/>
      <c r="B45" s="35" t="s">
        <v>21</v>
      </c>
      <c r="C45" s="35">
        <v>41</v>
      </c>
      <c r="D45" s="38" t="s">
        <v>53</v>
      </c>
      <c r="E45" s="89">
        <v>4</v>
      </c>
      <c r="F45" s="51">
        <v>10</v>
      </c>
      <c r="G45" s="52">
        <v>3</v>
      </c>
      <c r="H45" s="53">
        <v>46000</v>
      </c>
      <c r="I45" s="54">
        <f t="shared" si="0"/>
        <v>15333.333333333334</v>
      </c>
      <c r="J45" s="55">
        <v>155</v>
      </c>
      <c r="K45" s="53">
        <v>46000</v>
      </c>
      <c r="L45" s="57">
        <f t="shared" si="1"/>
        <v>296.77419354838707</v>
      </c>
      <c r="M45" s="31"/>
      <c r="N45" s="51">
        <v>10</v>
      </c>
      <c r="O45" s="52">
        <v>24</v>
      </c>
      <c r="P45" s="53">
        <v>333750</v>
      </c>
      <c r="Q45" s="57">
        <f t="shared" si="2"/>
        <v>13906.25</v>
      </c>
      <c r="R45" s="55">
        <v>1284</v>
      </c>
      <c r="S45" s="53">
        <f t="shared" si="4"/>
        <v>333750</v>
      </c>
      <c r="T45" s="57">
        <f t="shared" si="3"/>
        <v>259.92990654205607</v>
      </c>
      <c r="U45" s="78"/>
      <c r="V45" s="45"/>
      <c r="W45" s="95"/>
      <c r="X45" s="104"/>
      <c r="Y45" s="105"/>
      <c r="Z45" s="128"/>
      <c r="AA45" s="104">
        <v>25000</v>
      </c>
      <c r="AB45" s="105">
        <v>28000</v>
      </c>
      <c r="AC45" s="130">
        <v>30000</v>
      </c>
    </row>
    <row r="46" spans="1:29" s="4" customFormat="1" ht="27" customHeight="1" x14ac:dyDescent="0.15">
      <c r="A46" s="19"/>
      <c r="B46" s="35" t="s">
        <v>21</v>
      </c>
      <c r="C46" s="35">
        <v>42</v>
      </c>
      <c r="D46" s="38" t="s">
        <v>284</v>
      </c>
      <c r="E46" s="89">
        <v>4</v>
      </c>
      <c r="F46" s="51">
        <v>10</v>
      </c>
      <c r="G46" s="52">
        <v>9</v>
      </c>
      <c r="H46" s="53">
        <v>72000</v>
      </c>
      <c r="I46" s="57">
        <f t="shared" ref="I46" si="8">IF(AND(G46&gt;0,H46&gt;0),H46/G46,0)</f>
        <v>8000</v>
      </c>
      <c r="J46" s="55">
        <v>580</v>
      </c>
      <c r="K46" s="53">
        <v>72000</v>
      </c>
      <c r="L46" s="57">
        <f t="shared" ref="L46" si="9">IF(AND(J46&gt;0,K46&gt;0),K46/J46,0)</f>
        <v>124.13793103448276</v>
      </c>
      <c r="M46" s="31"/>
      <c r="N46" s="51">
        <v>10</v>
      </c>
      <c r="O46" s="52">
        <v>69</v>
      </c>
      <c r="P46" s="53">
        <v>568850</v>
      </c>
      <c r="Q46" s="57">
        <f t="shared" ref="Q46:Q48" si="10">IF(AND(O46&gt;0,P46&gt;0),P46/O46,0)</f>
        <v>8244.2028985507241</v>
      </c>
      <c r="R46" s="55">
        <v>2484</v>
      </c>
      <c r="S46" s="53">
        <f t="shared" ref="S46:S48" si="11">P46</f>
        <v>568850</v>
      </c>
      <c r="T46" s="57">
        <f t="shared" ref="T46:T48" si="12">IF(AND(R46&gt;0,S46&gt;0),S46/R46,0)</f>
        <v>229.00563607085346</v>
      </c>
      <c r="U46" s="78"/>
      <c r="V46" s="45"/>
      <c r="W46" s="95"/>
      <c r="X46" s="104"/>
      <c r="Y46" s="105"/>
      <c r="Z46" s="128"/>
      <c r="AA46" s="104">
        <v>42000</v>
      </c>
      <c r="AB46" s="105">
        <v>48000</v>
      </c>
      <c r="AC46" s="130">
        <v>60000</v>
      </c>
    </row>
    <row r="47" spans="1:29" s="4" customFormat="1" ht="27" customHeight="1" x14ac:dyDescent="0.15">
      <c r="A47" s="19"/>
      <c r="B47" s="35" t="s">
        <v>21</v>
      </c>
      <c r="C47" s="35">
        <v>43</v>
      </c>
      <c r="D47" s="38" t="s">
        <v>285</v>
      </c>
      <c r="E47" s="89">
        <v>5</v>
      </c>
      <c r="F47" s="51"/>
      <c r="G47" s="52"/>
      <c r="H47" s="53"/>
      <c r="I47" s="57"/>
      <c r="J47" s="55"/>
      <c r="K47" s="53"/>
      <c r="L47" s="57"/>
      <c r="M47" s="31"/>
      <c r="N47" s="51">
        <v>20</v>
      </c>
      <c r="O47" s="52">
        <v>14</v>
      </c>
      <c r="P47" s="53">
        <v>168959</v>
      </c>
      <c r="Q47" s="57">
        <f t="shared" si="10"/>
        <v>12068.5</v>
      </c>
      <c r="R47" s="55">
        <v>750</v>
      </c>
      <c r="S47" s="53">
        <f t="shared" si="11"/>
        <v>168959</v>
      </c>
      <c r="T47" s="57">
        <f t="shared" si="12"/>
        <v>225.27866666666668</v>
      </c>
      <c r="U47" s="78"/>
      <c r="V47" s="45"/>
      <c r="W47" s="95"/>
      <c r="X47" s="104"/>
      <c r="Y47" s="105"/>
      <c r="Z47" s="128"/>
      <c r="AA47" s="104">
        <v>12167</v>
      </c>
      <c r="AB47" s="105">
        <v>12297</v>
      </c>
      <c r="AC47" s="130">
        <v>12413</v>
      </c>
    </row>
    <row r="48" spans="1:29" s="4" customFormat="1" ht="27" customHeight="1" x14ac:dyDescent="0.15">
      <c r="A48" s="19"/>
      <c r="B48" s="35" t="s">
        <v>21</v>
      </c>
      <c r="C48" s="35">
        <v>44</v>
      </c>
      <c r="D48" s="38" t="s">
        <v>286</v>
      </c>
      <c r="E48" s="89">
        <v>4</v>
      </c>
      <c r="F48" s="51"/>
      <c r="G48" s="52"/>
      <c r="H48" s="53"/>
      <c r="I48" s="57"/>
      <c r="J48" s="55"/>
      <c r="K48" s="53"/>
      <c r="L48" s="57"/>
      <c r="M48" s="31"/>
      <c r="N48" s="51">
        <v>20</v>
      </c>
      <c r="O48" s="52">
        <v>3</v>
      </c>
      <c r="P48" s="53">
        <v>8950</v>
      </c>
      <c r="Q48" s="57">
        <f t="shared" si="10"/>
        <v>2983.3333333333335</v>
      </c>
      <c r="R48" s="55">
        <v>64</v>
      </c>
      <c r="S48" s="53">
        <f t="shared" si="11"/>
        <v>8950</v>
      </c>
      <c r="T48" s="57">
        <f t="shared" si="12"/>
        <v>139.84375</v>
      </c>
      <c r="U48" s="78"/>
      <c r="V48" s="45"/>
      <c r="W48" s="95"/>
      <c r="X48" s="104"/>
      <c r="Y48" s="105"/>
      <c r="Z48" s="128"/>
      <c r="AA48" s="104">
        <v>5000</v>
      </c>
      <c r="AB48" s="105">
        <v>5500</v>
      </c>
      <c r="AC48" s="130">
        <v>6000</v>
      </c>
    </row>
    <row r="49" spans="1:29" s="4" customFormat="1" ht="27" customHeight="1" x14ac:dyDescent="0.15">
      <c r="A49" s="19"/>
      <c r="B49" s="35" t="s">
        <v>21</v>
      </c>
      <c r="C49" s="35">
        <v>45</v>
      </c>
      <c r="D49" s="41" t="s">
        <v>151</v>
      </c>
      <c r="E49" s="89">
        <v>2</v>
      </c>
      <c r="F49" s="51">
        <v>15</v>
      </c>
      <c r="G49" s="52">
        <v>114</v>
      </c>
      <c r="H49" s="53">
        <v>524700</v>
      </c>
      <c r="I49" s="54">
        <f t="shared" si="0"/>
        <v>4602.6315789473683</v>
      </c>
      <c r="J49" s="55">
        <v>14937</v>
      </c>
      <c r="K49" s="53">
        <v>524700</v>
      </c>
      <c r="L49" s="57">
        <f t="shared" si="1"/>
        <v>35.127535649728863</v>
      </c>
      <c r="M49" s="31"/>
      <c r="N49" s="51">
        <v>15</v>
      </c>
      <c r="O49" s="52">
        <v>108</v>
      </c>
      <c r="P49" s="53">
        <v>674600</v>
      </c>
      <c r="Q49" s="57">
        <f t="shared" si="2"/>
        <v>6246.2962962962965</v>
      </c>
      <c r="R49" s="55">
        <v>12756</v>
      </c>
      <c r="S49" s="53">
        <f t="shared" si="4"/>
        <v>674600</v>
      </c>
      <c r="T49" s="57">
        <f t="shared" si="3"/>
        <v>52.884916901850112</v>
      </c>
      <c r="U49" s="78"/>
      <c r="V49" s="45"/>
      <c r="W49" s="95"/>
      <c r="X49" s="102"/>
      <c r="Y49" s="103"/>
      <c r="Z49" s="121"/>
      <c r="AA49" s="102">
        <v>7600</v>
      </c>
      <c r="AB49" s="103">
        <v>7700</v>
      </c>
      <c r="AC49" s="124">
        <v>7800</v>
      </c>
    </row>
    <row r="50" spans="1:29" s="4" customFormat="1" ht="27" customHeight="1" x14ac:dyDescent="0.15">
      <c r="A50" s="19"/>
      <c r="B50" s="35" t="s">
        <v>21</v>
      </c>
      <c r="C50" s="35">
        <v>46</v>
      </c>
      <c r="D50" s="40" t="s">
        <v>152</v>
      </c>
      <c r="E50" s="89">
        <v>2</v>
      </c>
      <c r="F50" s="51">
        <v>20</v>
      </c>
      <c r="G50" s="52">
        <v>312</v>
      </c>
      <c r="H50" s="53">
        <v>2846959</v>
      </c>
      <c r="I50" s="57">
        <f t="shared" si="0"/>
        <v>9124.8685897435898</v>
      </c>
      <c r="J50" s="55">
        <v>36600</v>
      </c>
      <c r="K50" s="53">
        <v>2846959</v>
      </c>
      <c r="L50" s="57">
        <f t="shared" si="1"/>
        <v>77.785765027322398</v>
      </c>
      <c r="M50" s="31"/>
      <c r="N50" s="51">
        <v>20</v>
      </c>
      <c r="O50" s="52">
        <v>334</v>
      </c>
      <c r="P50" s="53">
        <v>3366295</v>
      </c>
      <c r="Q50" s="57">
        <f t="shared" si="2"/>
        <v>10078.72754491018</v>
      </c>
      <c r="R50" s="55">
        <v>36600</v>
      </c>
      <c r="S50" s="53">
        <f t="shared" si="4"/>
        <v>3366295</v>
      </c>
      <c r="T50" s="57">
        <f t="shared" si="3"/>
        <v>91.975273224043718</v>
      </c>
      <c r="U50" s="78"/>
      <c r="V50" s="45"/>
      <c r="W50" s="95"/>
      <c r="X50" s="100"/>
      <c r="Y50" s="101"/>
      <c r="Z50" s="122"/>
      <c r="AA50" s="100">
        <v>11760</v>
      </c>
      <c r="AB50" s="101">
        <v>15000</v>
      </c>
      <c r="AC50" s="125">
        <v>16000</v>
      </c>
    </row>
    <row r="51" spans="1:29" s="4" customFormat="1" ht="27" customHeight="1" x14ac:dyDescent="0.15">
      <c r="A51" s="19"/>
      <c r="B51" s="35" t="s">
        <v>21</v>
      </c>
      <c r="C51" s="35">
        <v>47</v>
      </c>
      <c r="D51" s="42" t="s">
        <v>153</v>
      </c>
      <c r="E51" s="89">
        <v>2</v>
      </c>
      <c r="F51" s="51">
        <v>20</v>
      </c>
      <c r="G51" s="52">
        <v>260</v>
      </c>
      <c r="H51" s="53">
        <v>1579260</v>
      </c>
      <c r="I51" s="57">
        <f t="shared" si="0"/>
        <v>6074.0769230769229</v>
      </c>
      <c r="J51" s="55">
        <v>12086</v>
      </c>
      <c r="K51" s="53">
        <v>1579260</v>
      </c>
      <c r="L51" s="57">
        <f t="shared" si="1"/>
        <v>130.66854211484363</v>
      </c>
      <c r="M51" s="31"/>
      <c r="N51" s="51">
        <v>20</v>
      </c>
      <c r="O51" s="52">
        <v>247</v>
      </c>
      <c r="P51" s="53">
        <v>1465120</v>
      </c>
      <c r="Q51" s="57">
        <f t="shared" si="2"/>
        <v>5931.6599190283405</v>
      </c>
      <c r="R51" s="55">
        <v>11534</v>
      </c>
      <c r="S51" s="53">
        <f t="shared" si="4"/>
        <v>1465120</v>
      </c>
      <c r="T51" s="57">
        <f t="shared" si="3"/>
        <v>127.02618345760361</v>
      </c>
      <c r="U51" s="78"/>
      <c r="V51" s="45"/>
      <c r="W51" s="96"/>
      <c r="X51" s="100"/>
      <c r="Y51" s="101"/>
      <c r="Z51" s="122"/>
      <c r="AA51" s="100">
        <v>6700</v>
      </c>
      <c r="AB51" s="101">
        <v>7000</v>
      </c>
      <c r="AC51" s="125">
        <v>7500</v>
      </c>
    </row>
    <row r="52" spans="1:29" s="4" customFormat="1" ht="27" customHeight="1" x14ac:dyDescent="0.15">
      <c r="A52" s="19"/>
      <c r="B52" s="35" t="s">
        <v>21</v>
      </c>
      <c r="C52" s="35">
        <v>48</v>
      </c>
      <c r="D52" s="38" t="s">
        <v>154</v>
      </c>
      <c r="E52" s="89">
        <v>5</v>
      </c>
      <c r="F52" s="51">
        <v>20</v>
      </c>
      <c r="G52" s="52">
        <v>112</v>
      </c>
      <c r="H52" s="53">
        <v>1765390</v>
      </c>
      <c r="I52" s="57">
        <f t="shared" si="0"/>
        <v>15762.410714285714</v>
      </c>
      <c r="J52" s="55">
        <v>6677</v>
      </c>
      <c r="K52" s="53">
        <v>1765390</v>
      </c>
      <c r="L52" s="57">
        <f t="shared" si="1"/>
        <v>264.39868204283363</v>
      </c>
      <c r="M52" s="31"/>
      <c r="N52" s="51">
        <v>20</v>
      </c>
      <c r="O52" s="52">
        <v>133</v>
      </c>
      <c r="P52" s="53">
        <v>1696310</v>
      </c>
      <c r="Q52" s="57">
        <f t="shared" si="2"/>
        <v>12754.21052631579</v>
      </c>
      <c r="R52" s="55">
        <v>5540</v>
      </c>
      <c r="S52" s="53">
        <f t="shared" si="4"/>
        <v>1696310</v>
      </c>
      <c r="T52" s="57">
        <f t="shared" si="3"/>
        <v>306.19314079422384</v>
      </c>
      <c r="U52" s="78"/>
      <c r="V52" s="45"/>
      <c r="W52" s="95"/>
      <c r="X52" s="102"/>
      <c r="Y52" s="103"/>
      <c r="Z52" s="121"/>
      <c r="AA52" s="102">
        <v>25200</v>
      </c>
      <c r="AB52" s="103">
        <v>26100</v>
      </c>
      <c r="AC52" s="124">
        <v>27000</v>
      </c>
    </row>
    <row r="53" spans="1:29" s="4" customFormat="1" ht="27" customHeight="1" x14ac:dyDescent="0.15">
      <c r="A53" s="19"/>
      <c r="B53" s="35" t="s">
        <v>21</v>
      </c>
      <c r="C53" s="35">
        <v>49</v>
      </c>
      <c r="D53" s="40" t="s">
        <v>155</v>
      </c>
      <c r="E53" s="89">
        <v>2</v>
      </c>
      <c r="F53" s="51">
        <v>30</v>
      </c>
      <c r="G53" s="52">
        <v>249</v>
      </c>
      <c r="H53" s="53">
        <v>5552672</v>
      </c>
      <c r="I53" s="57">
        <f t="shared" si="0"/>
        <v>22299.887550200805</v>
      </c>
      <c r="J53" s="55">
        <v>15565</v>
      </c>
      <c r="K53" s="53">
        <v>5552672</v>
      </c>
      <c r="L53" s="57">
        <f t="shared" si="1"/>
        <v>356.74089302923227</v>
      </c>
      <c r="M53" s="31"/>
      <c r="N53" s="51">
        <v>30</v>
      </c>
      <c r="O53" s="52">
        <v>254</v>
      </c>
      <c r="P53" s="53">
        <v>5333124</v>
      </c>
      <c r="Q53" s="57">
        <f t="shared" si="2"/>
        <v>20996.551181102361</v>
      </c>
      <c r="R53" s="55">
        <v>15588</v>
      </c>
      <c r="S53" s="53">
        <f t="shared" si="4"/>
        <v>5333124</v>
      </c>
      <c r="T53" s="57">
        <f t="shared" si="3"/>
        <v>342.13010007698227</v>
      </c>
      <c r="U53" s="78"/>
      <c r="V53" s="45"/>
      <c r="W53" s="95"/>
      <c r="X53" s="100"/>
      <c r="Y53" s="101"/>
      <c r="Z53" s="122"/>
      <c r="AA53" s="100">
        <v>22154</v>
      </c>
      <c r="AB53" s="101">
        <v>22400</v>
      </c>
      <c r="AC53" s="125">
        <v>22645</v>
      </c>
    </row>
    <row r="54" spans="1:29" s="4" customFormat="1" ht="27" customHeight="1" x14ac:dyDescent="0.15">
      <c r="A54" s="19"/>
      <c r="B54" s="35" t="s">
        <v>21</v>
      </c>
      <c r="C54" s="35">
        <v>50</v>
      </c>
      <c r="D54" s="38" t="s">
        <v>156</v>
      </c>
      <c r="E54" s="89">
        <v>2</v>
      </c>
      <c r="F54" s="51">
        <v>20</v>
      </c>
      <c r="G54" s="52">
        <v>272</v>
      </c>
      <c r="H54" s="53">
        <v>2475683</v>
      </c>
      <c r="I54" s="57">
        <f t="shared" si="0"/>
        <v>9101.7757352941171</v>
      </c>
      <c r="J54" s="55">
        <v>21944</v>
      </c>
      <c r="K54" s="53">
        <v>2475683</v>
      </c>
      <c r="L54" s="57">
        <f t="shared" si="1"/>
        <v>112.81821910317171</v>
      </c>
      <c r="M54" s="31"/>
      <c r="N54" s="51">
        <v>20</v>
      </c>
      <c r="O54" s="52">
        <v>314</v>
      </c>
      <c r="P54" s="53">
        <v>3283252</v>
      </c>
      <c r="Q54" s="54">
        <f t="shared" si="2"/>
        <v>10456.216560509554</v>
      </c>
      <c r="R54" s="55">
        <v>38177</v>
      </c>
      <c r="S54" s="53">
        <f t="shared" si="4"/>
        <v>3283252</v>
      </c>
      <c r="T54" s="57">
        <f t="shared" si="3"/>
        <v>86.000785813447891</v>
      </c>
      <c r="U54" s="78"/>
      <c r="V54" s="45"/>
      <c r="W54" s="95"/>
      <c r="X54" s="100"/>
      <c r="Y54" s="101"/>
      <c r="Z54" s="122"/>
      <c r="AA54" s="100">
        <v>13000</v>
      </c>
      <c r="AB54" s="101">
        <v>15000</v>
      </c>
      <c r="AC54" s="125">
        <v>17000</v>
      </c>
    </row>
    <row r="55" spans="1:29" s="4" customFormat="1" ht="27" customHeight="1" x14ac:dyDescent="0.15">
      <c r="A55" s="19"/>
      <c r="B55" s="35" t="s">
        <v>21</v>
      </c>
      <c r="C55" s="35">
        <v>51</v>
      </c>
      <c r="D55" s="40" t="s">
        <v>157</v>
      </c>
      <c r="E55" s="89">
        <v>2</v>
      </c>
      <c r="F55" s="51">
        <v>20</v>
      </c>
      <c r="G55" s="52">
        <v>289</v>
      </c>
      <c r="H55" s="53">
        <v>2899113</v>
      </c>
      <c r="I55" s="57">
        <f t="shared" si="0"/>
        <v>10031.532871972318</v>
      </c>
      <c r="J55" s="55">
        <v>27078</v>
      </c>
      <c r="K55" s="53">
        <v>2899113</v>
      </c>
      <c r="L55" s="57">
        <f t="shared" si="1"/>
        <v>107.06525592732108</v>
      </c>
      <c r="M55" s="31"/>
      <c r="N55" s="51">
        <v>20</v>
      </c>
      <c r="O55" s="52">
        <v>291</v>
      </c>
      <c r="P55" s="53">
        <v>2713198</v>
      </c>
      <c r="Q55" s="57">
        <f t="shared" si="2"/>
        <v>9323.7044673539513</v>
      </c>
      <c r="R55" s="55">
        <v>28567</v>
      </c>
      <c r="S55" s="53">
        <f t="shared" si="4"/>
        <v>2713198</v>
      </c>
      <c r="T55" s="57">
        <f t="shared" si="3"/>
        <v>94.976651380964043</v>
      </c>
      <c r="U55" s="78"/>
      <c r="V55" s="45"/>
      <c r="W55" s="95"/>
      <c r="X55" s="100"/>
      <c r="Y55" s="101"/>
      <c r="Z55" s="122"/>
      <c r="AA55" s="100">
        <v>10000</v>
      </c>
      <c r="AB55" s="101">
        <v>11000</v>
      </c>
      <c r="AC55" s="125">
        <v>12500</v>
      </c>
    </row>
    <row r="56" spans="1:29" s="4" customFormat="1" ht="27" customHeight="1" x14ac:dyDescent="0.15">
      <c r="A56" s="19"/>
      <c r="B56" s="35" t="s">
        <v>21</v>
      </c>
      <c r="C56" s="35">
        <v>52</v>
      </c>
      <c r="D56" s="38" t="s">
        <v>158</v>
      </c>
      <c r="E56" s="89">
        <v>2</v>
      </c>
      <c r="F56" s="51">
        <v>10</v>
      </c>
      <c r="G56" s="52">
        <v>117</v>
      </c>
      <c r="H56" s="53">
        <v>1244606</v>
      </c>
      <c r="I56" s="54">
        <f t="shared" si="0"/>
        <v>10637.658119658119</v>
      </c>
      <c r="J56" s="55">
        <v>14725</v>
      </c>
      <c r="K56" s="53">
        <v>1244606</v>
      </c>
      <c r="L56" s="57">
        <f t="shared" si="1"/>
        <v>84.523327674023776</v>
      </c>
      <c r="M56" s="31"/>
      <c r="N56" s="51">
        <v>10</v>
      </c>
      <c r="O56" s="52">
        <v>108</v>
      </c>
      <c r="P56" s="53">
        <v>1268971</v>
      </c>
      <c r="Q56" s="57">
        <f t="shared" si="2"/>
        <v>11749.731481481482</v>
      </c>
      <c r="R56" s="55">
        <v>12532</v>
      </c>
      <c r="S56" s="53">
        <f t="shared" si="4"/>
        <v>1268971</v>
      </c>
      <c r="T56" s="57">
        <f t="shared" si="3"/>
        <v>101.25845834663262</v>
      </c>
      <c r="U56" s="78"/>
      <c r="V56" s="45"/>
      <c r="W56" s="95"/>
      <c r="X56" s="100"/>
      <c r="Y56" s="101"/>
      <c r="Z56" s="122"/>
      <c r="AA56" s="100">
        <v>11944</v>
      </c>
      <c r="AB56" s="101">
        <v>12092</v>
      </c>
      <c r="AC56" s="125">
        <v>12240</v>
      </c>
    </row>
    <row r="57" spans="1:29" s="4" customFormat="1" ht="27" customHeight="1" x14ac:dyDescent="0.15">
      <c r="A57" s="19"/>
      <c r="B57" s="35" t="s">
        <v>21</v>
      </c>
      <c r="C57" s="35">
        <v>53</v>
      </c>
      <c r="D57" s="38" t="s">
        <v>159</v>
      </c>
      <c r="E57" s="89">
        <v>5</v>
      </c>
      <c r="F57" s="51">
        <v>20</v>
      </c>
      <c r="G57" s="52">
        <v>142</v>
      </c>
      <c r="H57" s="53">
        <v>1439870</v>
      </c>
      <c r="I57" s="57">
        <f t="shared" si="0"/>
        <v>10139.929577464789</v>
      </c>
      <c r="J57" s="55">
        <v>10697</v>
      </c>
      <c r="K57" s="53">
        <v>1439870</v>
      </c>
      <c r="L57" s="57">
        <f t="shared" si="1"/>
        <v>134.60502944750866</v>
      </c>
      <c r="M57" s="31"/>
      <c r="N57" s="51">
        <v>20</v>
      </c>
      <c r="O57" s="52">
        <v>151</v>
      </c>
      <c r="P57" s="53">
        <v>1219160</v>
      </c>
      <c r="Q57" s="57">
        <f t="shared" si="2"/>
        <v>8073.9072847682119</v>
      </c>
      <c r="R57" s="55">
        <v>10734</v>
      </c>
      <c r="S57" s="53">
        <f t="shared" si="4"/>
        <v>1219160</v>
      </c>
      <c r="T57" s="57">
        <f t="shared" si="3"/>
        <v>113.57928079001304</v>
      </c>
      <c r="U57" s="78"/>
      <c r="V57" s="45"/>
      <c r="W57" s="95"/>
      <c r="X57" s="100"/>
      <c r="Y57" s="101"/>
      <c r="Z57" s="122"/>
      <c r="AA57" s="100">
        <v>8500</v>
      </c>
      <c r="AB57" s="101">
        <v>9000</v>
      </c>
      <c r="AC57" s="125">
        <v>9500</v>
      </c>
    </row>
    <row r="58" spans="1:29" s="4" customFormat="1" ht="27" customHeight="1" x14ac:dyDescent="0.15">
      <c r="A58" s="19"/>
      <c r="B58" s="35" t="s">
        <v>21</v>
      </c>
      <c r="C58" s="35">
        <v>54</v>
      </c>
      <c r="D58" s="38" t="s">
        <v>160</v>
      </c>
      <c r="E58" s="89">
        <v>2</v>
      </c>
      <c r="F58" s="51">
        <v>20</v>
      </c>
      <c r="G58" s="52">
        <v>226</v>
      </c>
      <c r="H58" s="53">
        <v>1160563</v>
      </c>
      <c r="I58" s="57">
        <f t="shared" si="0"/>
        <v>5135.2345132743367</v>
      </c>
      <c r="J58" s="55">
        <v>19290</v>
      </c>
      <c r="K58" s="53">
        <v>1160563</v>
      </c>
      <c r="L58" s="57">
        <f t="shared" si="1"/>
        <v>60.163970969414201</v>
      </c>
      <c r="M58" s="31"/>
      <c r="N58" s="51">
        <v>20</v>
      </c>
      <c r="O58" s="52">
        <v>224</v>
      </c>
      <c r="P58" s="53">
        <v>1273891</v>
      </c>
      <c r="Q58" s="54">
        <f t="shared" si="2"/>
        <v>5687.0133928571431</v>
      </c>
      <c r="R58" s="55">
        <v>15195</v>
      </c>
      <c r="S58" s="53">
        <f t="shared" si="4"/>
        <v>1273891</v>
      </c>
      <c r="T58" s="57">
        <f t="shared" si="3"/>
        <v>83.8361961171438</v>
      </c>
      <c r="U58" s="78"/>
      <c r="V58" s="45"/>
      <c r="W58" s="95"/>
      <c r="X58" s="100"/>
      <c r="Y58" s="101"/>
      <c r="Z58" s="122"/>
      <c r="AA58" s="100">
        <v>6000</v>
      </c>
      <c r="AB58" s="101">
        <v>6500</v>
      </c>
      <c r="AC58" s="125">
        <v>7000</v>
      </c>
    </row>
    <row r="59" spans="1:29" s="4" customFormat="1" ht="27" customHeight="1" x14ac:dyDescent="0.15">
      <c r="A59" s="19"/>
      <c r="B59" s="35" t="s">
        <v>21</v>
      </c>
      <c r="C59" s="35">
        <v>55</v>
      </c>
      <c r="D59" s="38" t="s">
        <v>161</v>
      </c>
      <c r="E59" s="89">
        <v>2</v>
      </c>
      <c r="F59" s="51">
        <v>30</v>
      </c>
      <c r="G59" s="52">
        <v>425</v>
      </c>
      <c r="H59" s="53">
        <v>3505352</v>
      </c>
      <c r="I59" s="57">
        <f t="shared" si="0"/>
        <v>8247.8870588235295</v>
      </c>
      <c r="J59" s="55">
        <v>41969</v>
      </c>
      <c r="K59" s="53">
        <v>3505352</v>
      </c>
      <c r="L59" s="57">
        <f t="shared" si="1"/>
        <v>83.522409397412375</v>
      </c>
      <c r="M59" s="31"/>
      <c r="N59" s="51">
        <v>30</v>
      </c>
      <c r="O59" s="52">
        <v>438</v>
      </c>
      <c r="P59" s="53">
        <v>3585319</v>
      </c>
      <c r="Q59" s="57">
        <f t="shared" si="2"/>
        <v>8185.6598173515986</v>
      </c>
      <c r="R59" s="55">
        <v>42840</v>
      </c>
      <c r="S59" s="53">
        <f t="shared" si="4"/>
        <v>3585319</v>
      </c>
      <c r="T59" s="57">
        <f t="shared" si="3"/>
        <v>83.690919701213815</v>
      </c>
      <c r="U59" s="78"/>
      <c r="V59" s="45"/>
      <c r="W59" s="95"/>
      <c r="X59" s="100"/>
      <c r="Y59" s="101"/>
      <c r="Z59" s="122"/>
      <c r="AA59" s="100">
        <v>8665</v>
      </c>
      <c r="AB59" s="101">
        <v>8865</v>
      </c>
      <c r="AC59" s="125">
        <v>9065</v>
      </c>
    </row>
    <row r="60" spans="1:29" s="4" customFormat="1" ht="27" customHeight="1" x14ac:dyDescent="0.15">
      <c r="A60" s="19"/>
      <c r="B60" s="35" t="s">
        <v>21</v>
      </c>
      <c r="C60" s="35">
        <v>56</v>
      </c>
      <c r="D60" s="38" t="s">
        <v>162</v>
      </c>
      <c r="E60" s="89">
        <v>2</v>
      </c>
      <c r="F60" s="51">
        <v>22</v>
      </c>
      <c r="G60" s="52">
        <v>367</v>
      </c>
      <c r="H60" s="53">
        <v>3137074</v>
      </c>
      <c r="I60" s="54">
        <f t="shared" si="0"/>
        <v>8547.8855585831061</v>
      </c>
      <c r="J60" s="55">
        <v>16631</v>
      </c>
      <c r="K60" s="53">
        <v>3137074</v>
      </c>
      <c r="L60" s="57">
        <f t="shared" si="1"/>
        <v>188.62810414286574</v>
      </c>
      <c r="M60" s="31"/>
      <c r="N60" s="51">
        <v>22</v>
      </c>
      <c r="O60" s="52">
        <v>371</v>
      </c>
      <c r="P60" s="53">
        <v>3173164</v>
      </c>
      <c r="Q60" s="57">
        <f t="shared" si="2"/>
        <v>8553.0026954177902</v>
      </c>
      <c r="R60" s="55">
        <v>15933</v>
      </c>
      <c r="S60" s="53">
        <f t="shared" si="4"/>
        <v>3173164</v>
      </c>
      <c r="T60" s="57">
        <f t="shared" si="3"/>
        <v>199.15671875980669</v>
      </c>
      <c r="U60" s="79"/>
      <c r="V60" s="45"/>
      <c r="W60" s="47"/>
      <c r="X60" s="100"/>
      <c r="Y60" s="101"/>
      <c r="Z60" s="122"/>
      <c r="AA60" s="100">
        <v>10027</v>
      </c>
      <c r="AB60" s="101">
        <v>10512</v>
      </c>
      <c r="AC60" s="125">
        <v>11051</v>
      </c>
    </row>
    <row r="61" spans="1:29" s="4" customFormat="1" ht="27" customHeight="1" x14ac:dyDescent="0.15">
      <c r="A61" s="19"/>
      <c r="B61" s="35" t="s">
        <v>21</v>
      </c>
      <c r="C61" s="35">
        <v>57</v>
      </c>
      <c r="D61" s="38" t="s">
        <v>163</v>
      </c>
      <c r="E61" s="89">
        <v>2</v>
      </c>
      <c r="F61" s="51">
        <v>10</v>
      </c>
      <c r="G61" s="52">
        <v>138</v>
      </c>
      <c r="H61" s="53">
        <v>514195</v>
      </c>
      <c r="I61" s="57">
        <f t="shared" si="0"/>
        <v>3726.050724637681</v>
      </c>
      <c r="J61" s="55">
        <v>13932</v>
      </c>
      <c r="K61" s="53">
        <v>514195</v>
      </c>
      <c r="L61" s="57">
        <f t="shared" si="1"/>
        <v>36.90747918461097</v>
      </c>
      <c r="M61" s="31"/>
      <c r="N61" s="51">
        <v>10</v>
      </c>
      <c r="O61" s="52">
        <v>132</v>
      </c>
      <c r="P61" s="53">
        <v>563745</v>
      </c>
      <c r="Q61" s="54">
        <f t="shared" si="2"/>
        <v>4270.795454545455</v>
      </c>
      <c r="R61" s="55">
        <v>15468</v>
      </c>
      <c r="S61" s="53">
        <f t="shared" si="4"/>
        <v>563745</v>
      </c>
      <c r="T61" s="57">
        <f t="shared" si="3"/>
        <v>36.445888285492629</v>
      </c>
      <c r="U61" s="79"/>
      <c r="V61" s="45"/>
      <c r="W61" s="47"/>
      <c r="X61" s="102"/>
      <c r="Y61" s="103"/>
      <c r="Z61" s="121"/>
      <c r="AA61" s="102">
        <v>4500</v>
      </c>
      <c r="AB61" s="103">
        <v>5000</v>
      </c>
      <c r="AC61" s="124">
        <v>5500</v>
      </c>
    </row>
    <row r="62" spans="1:29" s="4" customFormat="1" ht="27" customHeight="1" x14ac:dyDescent="0.15">
      <c r="A62" s="19"/>
      <c r="B62" s="35" t="s">
        <v>21</v>
      </c>
      <c r="C62" s="35">
        <v>58</v>
      </c>
      <c r="D62" s="38" t="s">
        <v>59</v>
      </c>
      <c r="E62" s="89">
        <v>2</v>
      </c>
      <c r="F62" s="51">
        <v>10</v>
      </c>
      <c r="G62" s="52">
        <v>161</v>
      </c>
      <c r="H62" s="53">
        <v>1245337</v>
      </c>
      <c r="I62" s="57">
        <f t="shared" si="0"/>
        <v>7735.0124223602488</v>
      </c>
      <c r="J62" s="55">
        <v>17016</v>
      </c>
      <c r="K62" s="53">
        <v>1245337</v>
      </c>
      <c r="L62" s="57">
        <f t="shared" si="1"/>
        <v>73.186236483309827</v>
      </c>
      <c r="M62" s="31"/>
      <c r="N62" s="51">
        <v>10</v>
      </c>
      <c r="O62" s="52">
        <v>146</v>
      </c>
      <c r="P62" s="53">
        <v>661650</v>
      </c>
      <c r="Q62" s="57">
        <f t="shared" si="2"/>
        <v>4531.8493150684935</v>
      </c>
      <c r="R62" s="55">
        <v>10878</v>
      </c>
      <c r="S62" s="53">
        <f t="shared" si="4"/>
        <v>661650</v>
      </c>
      <c r="T62" s="57">
        <f t="shared" si="3"/>
        <v>60.824600110314393</v>
      </c>
      <c r="U62" s="79"/>
      <c r="V62" s="45"/>
      <c r="W62" s="96"/>
      <c r="X62" s="102"/>
      <c r="Y62" s="103"/>
      <c r="Z62" s="121"/>
      <c r="AA62" s="102">
        <v>10000</v>
      </c>
      <c r="AB62" s="103">
        <v>15000</v>
      </c>
      <c r="AC62" s="124">
        <v>20000</v>
      </c>
    </row>
    <row r="63" spans="1:29" s="4" customFormat="1" ht="27" customHeight="1" x14ac:dyDescent="0.15">
      <c r="A63" s="19"/>
      <c r="B63" s="35" t="s">
        <v>21</v>
      </c>
      <c r="C63" s="35">
        <v>59</v>
      </c>
      <c r="D63" s="38" t="s">
        <v>60</v>
      </c>
      <c r="E63" s="89">
        <v>4</v>
      </c>
      <c r="F63" s="51">
        <v>10</v>
      </c>
      <c r="G63" s="52">
        <v>301</v>
      </c>
      <c r="H63" s="53">
        <v>3033450</v>
      </c>
      <c r="I63" s="54">
        <f t="shared" si="0"/>
        <v>10077.906976744185</v>
      </c>
      <c r="J63" s="55">
        <v>14719</v>
      </c>
      <c r="K63" s="53">
        <v>3033450</v>
      </c>
      <c r="L63" s="57">
        <f t="shared" si="1"/>
        <v>206.09076703580405</v>
      </c>
      <c r="M63" s="31"/>
      <c r="N63" s="51">
        <v>10</v>
      </c>
      <c r="O63" s="52">
        <v>319</v>
      </c>
      <c r="P63" s="53">
        <v>2683800</v>
      </c>
      <c r="Q63" s="54">
        <f t="shared" si="2"/>
        <v>8413.1661442006261</v>
      </c>
      <c r="R63" s="55">
        <v>12891</v>
      </c>
      <c r="S63" s="53">
        <f t="shared" si="4"/>
        <v>2683800</v>
      </c>
      <c r="T63" s="57">
        <f t="shared" si="3"/>
        <v>208.19176169420527</v>
      </c>
      <c r="U63" s="79"/>
      <c r="V63" s="45"/>
      <c r="W63" s="47"/>
      <c r="X63" s="102"/>
      <c r="Y63" s="103"/>
      <c r="Z63" s="121"/>
      <c r="AA63" s="102">
        <v>8500</v>
      </c>
      <c r="AB63" s="103">
        <v>8510</v>
      </c>
      <c r="AC63" s="124">
        <v>8520</v>
      </c>
    </row>
    <row r="64" spans="1:29" s="4" customFormat="1" ht="27" customHeight="1" x14ac:dyDescent="0.15">
      <c r="A64" s="19"/>
      <c r="B64" s="35" t="s">
        <v>21</v>
      </c>
      <c r="C64" s="35">
        <v>60</v>
      </c>
      <c r="D64" s="38" t="s">
        <v>164</v>
      </c>
      <c r="E64" s="89">
        <v>2</v>
      </c>
      <c r="F64" s="51">
        <v>20</v>
      </c>
      <c r="G64" s="52">
        <v>329</v>
      </c>
      <c r="H64" s="53">
        <v>3500657</v>
      </c>
      <c r="I64" s="57">
        <f t="shared" si="0"/>
        <v>10640.294832826748</v>
      </c>
      <c r="J64" s="55">
        <v>16977</v>
      </c>
      <c r="K64" s="53">
        <v>3500657</v>
      </c>
      <c r="L64" s="57">
        <f t="shared" si="1"/>
        <v>206.19997643871119</v>
      </c>
      <c r="M64" s="31"/>
      <c r="N64" s="51">
        <v>20</v>
      </c>
      <c r="O64" s="52">
        <v>290</v>
      </c>
      <c r="P64" s="53">
        <v>2953101</v>
      </c>
      <c r="Q64" s="57">
        <f t="shared" si="2"/>
        <v>10183.106896551724</v>
      </c>
      <c r="R64" s="55">
        <v>13836</v>
      </c>
      <c r="S64" s="53">
        <f t="shared" si="4"/>
        <v>2953101</v>
      </c>
      <c r="T64" s="57">
        <f t="shared" si="3"/>
        <v>213.43603642671292</v>
      </c>
      <c r="U64" s="79"/>
      <c r="V64" s="45"/>
      <c r="W64" s="47"/>
      <c r="X64" s="102"/>
      <c r="Y64" s="103"/>
      <c r="Z64" s="121"/>
      <c r="AA64" s="102">
        <v>10210</v>
      </c>
      <c r="AB64" s="103">
        <v>10257</v>
      </c>
      <c r="AC64" s="124">
        <v>10305</v>
      </c>
    </row>
    <row r="65" spans="1:29" s="4" customFormat="1" ht="27" customHeight="1" x14ac:dyDescent="0.15">
      <c r="A65" s="19"/>
      <c r="B65" s="35" t="s">
        <v>21</v>
      </c>
      <c r="C65" s="35">
        <v>61</v>
      </c>
      <c r="D65" s="38" t="s">
        <v>165</v>
      </c>
      <c r="E65" s="89">
        <v>5</v>
      </c>
      <c r="F65" s="51">
        <v>10</v>
      </c>
      <c r="G65" s="52">
        <v>62</v>
      </c>
      <c r="H65" s="53">
        <v>252250</v>
      </c>
      <c r="I65" s="54">
        <f t="shared" si="0"/>
        <v>4068.5483870967741</v>
      </c>
      <c r="J65" s="55">
        <v>2522.5</v>
      </c>
      <c r="K65" s="53">
        <v>252250</v>
      </c>
      <c r="L65" s="57">
        <f t="shared" si="1"/>
        <v>100</v>
      </c>
      <c r="M65" s="31"/>
      <c r="N65" s="51"/>
      <c r="O65" s="52"/>
      <c r="P65" s="53"/>
      <c r="Q65" s="57">
        <f t="shared" si="2"/>
        <v>0</v>
      </c>
      <c r="R65" s="55"/>
      <c r="S65" s="53">
        <f t="shared" si="4"/>
        <v>0</v>
      </c>
      <c r="T65" s="57">
        <f t="shared" si="3"/>
        <v>0</v>
      </c>
      <c r="U65" s="79"/>
      <c r="V65" s="46" t="s">
        <v>288</v>
      </c>
      <c r="W65" s="47"/>
      <c r="X65" s="104"/>
      <c r="Y65" s="103"/>
      <c r="Z65" s="121"/>
      <c r="AA65" s="102"/>
      <c r="AB65" s="103"/>
      <c r="AC65" s="124"/>
    </row>
    <row r="66" spans="1:29" s="4" customFormat="1" ht="27" customHeight="1" x14ac:dyDescent="0.15">
      <c r="A66" s="19"/>
      <c r="B66" s="35" t="s">
        <v>21</v>
      </c>
      <c r="C66" s="35">
        <v>62</v>
      </c>
      <c r="D66" s="38" t="s">
        <v>166</v>
      </c>
      <c r="E66" s="89">
        <v>5</v>
      </c>
      <c r="F66" s="51"/>
      <c r="G66" s="52"/>
      <c r="H66" s="53"/>
      <c r="I66" s="57">
        <f t="shared" si="0"/>
        <v>0</v>
      </c>
      <c r="J66" s="55"/>
      <c r="K66" s="53"/>
      <c r="L66" s="57">
        <f t="shared" si="1"/>
        <v>0</v>
      </c>
      <c r="M66" s="31"/>
      <c r="N66" s="51"/>
      <c r="O66" s="52"/>
      <c r="P66" s="53"/>
      <c r="Q66" s="57">
        <f t="shared" si="2"/>
        <v>0</v>
      </c>
      <c r="R66" s="55"/>
      <c r="S66" s="53">
        <f t="shared" si="4"/>
        <v>0</v>
      </c>
      <c r="T66" s="57">
        <f t="shared" si="3"/>
        <v>0</v>
      </c>
      <c r="U66" s="79"/>
      <c r="V66" s="45"/>
      <c r="W66" s="144" t="s">
        <v>289</v>
      </c>
      <c r="X66" s="104"/>
      <c r="Y66" s="105"/>
      <c r="Z66" s="128"/>
      <c r="AA66" s="104"/>
      <c r="AB66" s="105"/>
      <c r="AC66" s="130"/>
    </row>
    <row r="67" spans="1:29" s="4" customFormat="1" ht="27" customHeight="1" x14ac:dyDescent="0.15">
      <c r="A67" s="19"/>
      <c r="B67" s="35" t="s">
        <v>21</v>
      </c>
      <c r="C67" s="35">
        <v>63</v>
      </c>
      <c r="D67" s="38" t="s">
        <v>167</v>
      </c>
      <c r="E67" s="89">
        <v>4</v>
      </c>
      <c r="F67" s="51">
        <v>10</v>
      </c>
      <c r="G67" s="52">
        <v>3</v>
      </c>
      <c r="H67" s="53">
        <v>35675</v>
      </c>
      <c r="I67" s="57">
        <f t="shared" si="0"/>
        <v>11891.666666666666</v>
      </c>
      <c r="J67" s="55">
        <v>228</v>
      </c>
      <c r="K67" s="53">
        <v>35675</v>
      </c>
      <c r="L67" s="57">
        <f t="shared" si="1"/>
        <v>156.46929824561403</v>
      </c>
      <c r="M67" s="31"/>
      <c r="N67" s="53">
        <v>10</v>
      </c>
      <c r="O67" s="52">
        <v>18</v>
      </c>
      <c r="P67" s="53">
        <v>351825</v>
      </c>
      <c r="Q67" s="57">
        <f t="shared" si="2"/>
        <v>19545.833333333332</v>
      </c>
      <c r="R67" s="55">
        <v>1702</v>
      </c>
      <c r="S67" s="53">
        <f t="shared" si="4"/>
        <v>351825</v>
      </c>
      <c r="T67" s="57">
        <f t="shared" si="3"/>
        <v>206.7126909518214</v>
      </c>
      <c r="U67" s="78"/>
      <c r="V67" s="45"/>
      <c r="W67" s="95"/>
      <c r="X67" s="104"/>
      <c r="Y67" s="105"/>
      <c r="Z67" s="128"/>
      <c r="AA67" s="104"/>
      <c r="AB67" s="105"/>
      <c r="AC67" s="130"/>
    </row>
    <row r="68" spans="1:29" s="4" customFormat="1" ht="27" customHeight="1" x14ac:dyDescent="0.15">
      <c r="A68" s="19"/>
      <c r="B68" s="35" t="s">
        <v>21</v>
      </c>
      <c r="C68" s="35">
        <v>64</v>
      </c>
      <c r="D68" s="38" t="s">
        <v>67</v>
      </c>
      <c r="E68" s="89">
        <v>4</v>
      </c>
      <c r="F68" s="51">
        <v>10</v>
      </c>
      <c r="G68" s="52">
        <v>76</v>
      </c>
      <c r="H68" s="53">
        <v>987230</v>
      </c>
      <c r="I68" s="57">
        <f t="shared" si="0"/>
        <v>12989.868421052632</v>
      </c>
      <c r="J68" s="55">
        <v>4495.75</v>
      </c>
      <c r="K68" s="53">
        <v>987230</v>
      </c>
      <c r="L68" s="57">
        <f t="shared" si="1"/>
        <v>219.59183673469389</v>
      </c>
      <c r="M68" s="31"/>
      <c r="N68" s="51">
        <v>10</v>
      </c>
      <c r="O68" s="52">
        <v>94</v>
      </c>
      <c r="P68" s="53">
        <v>1187374</v>
      </c>
      <c r="Q68" s="54">
        <f t="shared" si="2"/>
        <v>12631.63829787234</v>
      </c>
      <c r="R68" s="55">
        <v>5387</v>
      </c>
      <c r="S68" s="53">
        <f t="shared" si="4"/>
        <v>1187374</v>
      </c>
      <c r="T68" s="57">
        <f t="shared" si="3"/>
        <v>220.41470206051605</v>
      </c>
      <c r="U68" s="78"/>
      <c r="V68" s="45"/>
      <c r="W68" s="95"/>
      <c r="X68" s="104"/>
      <c r="Y68" s="105"/>
      <c r="Z68" s="128"/>
      <c r="AA68" s="104">
        <v>13000</v>
      </c>
      <c r="AB68" s="105">
        <v>13500</v>
      </c>
      <c r="AC68" s="130">
        <v>13600</v>
      </c>
    </row>
    <row r="69" spans="1:29" s="4" customFormat="1" ht="27" customHeight="1" x14ac:dyDescent="0.15">
      <c r="A69" s="19"/>
      <c r="B69" s="35" t="s">
        <v>21</v>
      </c>
      <c r="C69" s="35">
        <v>65</v>
      </c>
      <c r="D69" s="38" t="s">
        <v>70</v>
      </c>
      <c r="E69" s="89">
        <v>5</v>
      </c>
      <c r="F69" s="51">
        <v>10</v>
      </c>
      <c r="G69" s="52">
        <v>2</v>
      </c>
      <c r="H69" s="53">
        <v>20000</v>
      </c>
      <c r="I69" s="57">
        <f t="shared" si="0"/>
        <v>10000</v>
      </c>
      <c r="J69" s="55">
        <v>240</v>
      </c>
      <c r="K69" s="53">
        <v>20000</v>
      </c>
      <c r="L69" s="57">
        <f t="shared" si="1"/>
        <v>83.333333333333329</v>
      </c>
      <c r="M69" s="31"/>
      <c r="N69" s="51">
        <v>10</v>
      </c>
      <c r="O69" s="52">
        <v>16</v>
      </c>
      <c r="P69" s="53">
        <v>160000</v>
      </c>
      <c r="Q69" s="57">
        <f t="shared" si="2"/>
        <v>10000</v>
      </c>
      <c r="R69" s="55">
        <v>1932</v>
      </c>
      <c r="S69" s="53">
        <f t="shared" si="4"/>
        <v>160000</v>
      </c>
      <c r="T69" s="57">
        <f t="shared" si="3"/>
        <v>82.815734989648035</v>
      </c>
      <c r="U69" s="78"/>
      <c r="V69" s="45"/>
      <c r="W69" s="95"/>
      <c r="X69" s="104"/>
      <c r="Y69" s="105"/>
      <c r="Z69" s="128"/>
      <c r="AA69" s="104">
        <v>10050</v>
      </c>
      <c r="AB69" s="105">
        <v>10100</v>
      </c>
      <c r="AC69" s="130">
        <v>10150</v>
      </c>
    </row>
    <row r="70" spans="1:29" s="4" customFormat="1" ht="27" customHeight="1" x14ac:dyDescent="0.15">
      <c r="A70" s="19"/>
      <c r="B70" s="35" t="s">
        <v>21</v>
      </c>
      <c r="C70" s="35">
        <v>66</v>
      </c>
      <c r="D70" s="38" t="s">
        <v>287</v>
      </c>
      <c r="E70" s="89">
        <v>5</v>
      </c>
      <c r="F70" s="51"/>
      <c r="G70" s="52"/>
      <c r="H70" s="53"/>
      <c r="I70" s="57"/>
      <c r="J70" s="55"/>
      <c r="K70" s="53"/>
      <c r="L70" s="57"/>
      <c r="M70" s="31"/>
      <c r="N70" s="51">
        <v>10</v>
      </c>
      <c r="O70" s="52">
        <v>111</v>
      </c>
      <c r="P70" s="53">
        <v>730043</v>
      </c>
      <c r="Q70" s="54">
        <f t="shared" ref="Q70:Q71" si="13">IF(AND(O70&gt;0,P70&gt;0),P70/O70,0)</f>
        <v>6576.9639639639636</v>
      </c>
      <c r="R70" s="55">
        <v>5675</v>
      </c>
      <c r="S70" s="53">
        <f t="shared" ref="S70:S71" si="14">P70</f>
        <v>730043</v>
      </c>
      <c r="T70" s="57">
        <f t="shared" ref="T70:T71" si="15">IF(AND(R70&gt;0,S70&gt;0),S70/R70,0)</f>
        <v>128.64193832599119</v>
      </c>
      <c r="U70" s="79" t="s">
        <v>280</v>
      </c>
      <c r="V70" s="45"/>
      <c r="W70" s="95"/>
      <c r="X70" s="104"/>
      <c r="Y70" s="105"/>
      <c r="Z70" s="128"/>
      <c r="AA70" s="104"/>
      <c r="AB70" s="105"/>
      <c r="AC70" s="130"/>
    </row>
    <row r="71" spans="1:29" s="4" customFormat="1" ht="27" customHeight="1" x14ac:dyDescent="0.15">
      <c r="A71" s="19"/>
      <c r="B71" s="35" t="s">
        <v>21</v>
      </c>
      <c r="C71" s="35">
        <v>67</v>
      </c>
      <c r="D71" s="38" t="s">
        <v>301</v>
      </c>
      <c r="E71" s="89">
        <v>4</v>
      </c>
      <c r="F71" s="51"/>
      <c r="G71" s="52"/>
      <c r="H71" s="53"/>
      <c r="I71" s="57"/>
      <c r="J71" s="55"/>
      <c r="K71" s="53"/>
      <c r="L71" s="57"/>
      <c r="M71" s="31"/>
      <c r="N71" s="51">
        <v>10</v>
      </c>
      <c r="O71" s="52">
        <v>75</v>
      </c>
      <c r="P71" s="53">
        <v>769434</v>
      </c>
      <c r="Q71" s="54">
        <f t="shared" si="13"/>
        <v>10259.120000000001</v>
      </c>
      <c r="R71" s="55">
        <v>3789</v>
      </c>
      <c r="S71" s="53">
        <f t="shared" si="14"/>
        <v>769434</v>
      </c>
      <c r="T71" s="57">
        <f t="shared" si="15"/>
        <v>203.07046714172606</v>
      </c>
      <c r="U71" s="79" t="s">
        <v>280</v>
      </c>
      <c r="V71" s="45"/>
      <c r="W71" s="95"/>
      <c r="X71" s="104"/>
      <c r="Y71" s="105"/>
      <c r="Z71" s="128"/>
      <c r="AA71" s="104">
        <v>10400</v>
      </c>
      <c r="AB71" s="105">
        <v>10500</v>
      </c>
      <c r="AC71" s="130">
        <v>10550</v>
      </c>
    </row>
    <row r="72" spans="1:29" s="4" customFormat="1" ht="27" customHeight="1" x14ac:dyDescent="0.15">
      <c r="A72" s="19"/>
      <c r="B72" s="35" t="s">
        <v>21</v>
      </c>
      <c r="C72" s="35">
        <v>68</v>
      </c>
      <c r="D72" s="40" t="s">
        <v>168</v>
      </c>
      <c r="E72" s="89">
        <v>2</v>
      </c>
      <c r="F72" s="53">
        <v>20</v>
      </c>
      <c r="G72" s="52">
        <v>265</v>
      </c>
      <c r="H72" s="53">
        <v>3317130</v>
      </c>
      <c r="I72" s="57">
        <f t="shared" si="0"/>
        <v>12517.471698113208</v>
      </c>
      <c r="J72" s="55">
        <v>25245</v>
      </c>
      <c r="K72" s="53">
        <v>3317130</v>
      </c>
      <c r="L72" s="57">
        <f t="shared" si="1"/>
        <v>131.39750445632799</v>
      </c>
      <c r="M72" s="31"/>
      <c r="N72" s="53">
        <v>20</v>
      </c>
      <c r="O72" s="52">
        <v>277</v>
      </c>
      <c r="P72" s="53">
        <v>3465425</v>
      </c>
      <c r="Q72" s="57">
        <f t="shared" ref="Q72:Q140" si="16">IF(AND(O72&gt;0,P72&gt;0),P72/O72,0)</f>
        <v>12510.559566787004</v>
      </c>
      <c r="R72" s="55">
        <v>24477</v>
      </c>
      <c r="S72" s="53">
        <f t="shared" si="4"/>
        <v>3465425</v>
      </c>
      <c r="T72" s="57">
        <f>IF(AND(R72&gt;0,S72&gt;0),S72/R72,0)</f>
        <v>141.57882910487396</v>
      </c>
      <c r="U72" s="78"/>
      <c r="V72" s="45"/>
      <c r="W72" s="95"/>
      <c r="X72" s="100"/>
      <c r="Y72" s="101"/>
      <c r="Z72" s="122"/>
      <c r="AA72" s="100">
        <v>12439</v>
      </c>
      <c r="AB72" s="101">
        <v>12443</v>
      </c>
      <c r="AC72" s="125">
        <v>12481</v>
      </c>
    </row>
    <row r="73" spans="1:29" s="4" customFormat="1" ht="27" customHeight="1" x14ac:dyDescent="0.15">
      <c r="A73" s="19"/>
      <c r="B73" s="35" t="s">
        <v>21</v>
      </c>
      <c r="C73" s="35">
        <v>69</v>
      </c>
      <c r="D73" s="40" t="s">
        <v>71</v>
      </c>
      <c r="E73" s="89">
        <v>2</v>
      </c>
      <c r="F73" s="51">
        <v>40</v>
      </c>
      <c r="G73" s="52">
        <v>303</v>
      </c>
      <c r="H73" s="53">
        <v>11814628</v>
      </c>
      <c r="I73" s="54">
        <f t="shared" si="0"/>
        <v>38992.171617161715</v>
      </c>
      <c r="J73" s="55">
        <v>20676</v>
      </c>
      <c r="K73" s="53">
        <v>11814628</v>
      </c>
      <c r="L73" s="57">
        <f t="shared" si="1"/>
        <v>571.41748887599147</v>
      </c>
      <c r="M73" s="31"/>
      <c r="N73" s="53">
        <v>40</v>
      </c>
      <c r="O73" s="52">
        <v>259</v>
      </c>
      <c r="P73" s="53">
        <v>9517754</v>
      </c>
      <c r="Q73" s="57">
        <f t="shared" si="16"/>
        <v>36748.084942084941</v>
      </c>
      <c r="R73" s="55">
        <v>20224</v>
      </c>
      <c r="S73" s="53">
        <f t="shared" si="4"/>
        <v>9517754</v>
      </c>
      <c r="T73" s="57">
        <f t="shared" si="3"/>
        <v>470.61679193037975</v>
      </c>
      <c r="U73" s="78"/>
      <c r="V73" s="45"/>
      <c r="W73" s="95"/>
      <c r="X73" s="100"/>
      <c r="Y73" s="101"/>
      <c r="Z73" s="122"/>
      <c r="AA73" s="100">
        <v>31240</v>
      </c>
      <c r="AB73" s="101">
        <v>31680</v>
      </c>
      <c r="AC73" s="125">
        <v>32120</v>
      </c>
    </row>
    <row r="74" spans="1:29" s="4" customFormat="1" ht="27" customHeight="1" x14ac:dyDescent="0.15">
      <c r="A74" s="19"/>
      <c r="B74" s="35" t="s">
        <v>21</v>
      </c>
      <c r="C74" s="35">
        <v>70</v>
      </c>
      <c r="D74" s="40" t="s">
        <v>169</v>
      </c>
      <c r="E74" s="89">
        <v>2</v>
      </c>
      <c r="F74" s="51">
        <v>25</v>
      </c>
      <c r="G74" s="52">
        <v>445</v>
      </c>
      <c r="H74" s="53">
        <v>4250734</v>
      </c>
      <c r="I74" s="57">
        <f t="shared" si="0"/>
        <v>9552.2112359550556</v>
      </c>
      <c r="J74" s="55">
        <v>38370</v>
      </c>
      <c r="K74" s="53">
        <v>4250734</v>
      </c>
      <c r="L74" s="57">
        <f t="shared" si="1"/>
        <v>110.78274693771175</v>
      </c>
      <c r="M74" s="31"/>
      <c r="N74" s="51">
        <v>30</v>
      </c>
      <c r="O74" s="52">
        <v>449</v>
      </c>
      <c r="P74" s="53">
        <v>4159619</v>
      </c>
      <c r="Q74" s="57">
        <f t="shared" si="16"/>
        <v>9264.1848552338524</v>
      </c>
      <c r="R74" s="55">
        <v>38235</v>
      </c>
      <c r="S74" s="53">
        <f t="shared" ref="S74:S142" si="17">P74</f>
        <v>4159619</v>
      </c>
      <c r="T74" s="57">
        <f t="shared" ref="T74:T142" si="18">IF(AND(R74&gt;0,S74&gt;0),S74/R74,0)</f>
        <v>108.79087223747875</v>
      </c>
      <c r="U74" s="78"/>
      <c r="V74" s="45"/>
      <c r="W74" s="95"/>
      <c r="X74" s="102"/>
      <c r="Y74" s="103"/>
      <c r="Z74" s="121"/>
      <c r="AA74" s="102">
        <v>9700</v>
      </c>
      <c r="AB74" s="103">
        <v>10000</v>
      </c>
      <c r="AC74" s="124">
        <v>11000</v>
      </c>
    </row>
    <row r="75" spans="1:29" s="4" customFormat="1" ht="27" customHeight="1" x14ac:dyDescent="0.15">
      <c r="A75" s="19"/>
      <c r="B75" s="35" t="s">
        <v>21</v>
      </c>
      <c r="C75" s="35">
        <v>71</v>
      </c>
      <c r="D75" s="38" t="s">
        <v>170</v>
      </c>
      <c r="E75" s="89">
        <v>5</v>
      </c>
      <c r="F75" s="53">
        <v>14</v>
      </c>
      <c r="G75" s="52">
        <v>168</v>
      </c>
      <c r="H75" s="53">
        <v>2008999</v>
      </c>
      <c r="I75" s="57">
        <f t="shared" ref="I75:I145" si="19">IF(AND(G75&gt;0,H75&gt;0),H75/G75,0)</f>
        <v>11958.327380952382</v>
      </c>
      <c r="J75" s="55">
        <v>11640</v>
      </c>
      <c r="K75" s="53">
        <v>2008999</v>
      </c>
      <c r="L75" s="57">
        <f>IF(AND(J75&gt;0,K75&gt;0),K75/J75,0)</f>
        <v>172.59441580756013</v>
      </c>
      <c r="M75" s="31"/>
      <c r="N75" s="51"/>
      <c r="O75" s="52"/>
      <c r="P75" s="53"/>
      <c r="Q75" s="57">
        <f t="shared" si="16"/>
        <v>0</v>
      </c>
      <c r="R75" s="55"/>
      <c r="S75" s="53">
        <f t="shared" si="17"/>
        <v>0</v>
      </c>
      <c r="T75" s="57">
        <f t="shared" si="18"/>
        <v>0</v>
      </c>
      <c r="U75" s="78"/>
      <c r="V75" s="45"/>
      <c r="W75" s="96" t="s">
        <v>304</v>
      </c>
      <c r="X75" s="100"/>
      <c r="Y75" s="101"/>
      <c r="Z75" s="122"/>
      <c r="AA75" s="100"/>
      <c r="AB75" s="101"/>
      <c r="AC75" s="125"/>
    </row>
    <row r="76" spans="1:29" s="4" customFormat="1" ht="27" customHeight="1" x14ac:dyDescent="0.15">
      <c r="A76" s="19"/>
      <c r="B76" s="35" t="s">
        <v>21</v>
      </c>
      <c r="C76" s="35">
        <v>72</v>
      </c>
      <c r="D76" s="38" t="s">
        <v>171</v>
      </c>
      <c r="E76" s="89">
        <v>5</v>
      </c>
      <c r="F76" s="53">
        <v>40</v>
      </c>
      <c r="G76" s="52">
        <v>387</v>
      </c>
      <c r="H76" s="53">
        <v>3324260</v>
      </c>
      <c r="I76" s="57">
        <f t="shared" si="19"/>
        <v>8589.819121447028</v>
      </c>
      <c r="J76" s="55">
        <v>41890</v>
      </c>
      <c r="K76" s="53">
        <v>3324260</v>
      </c>
      <c r="L76" s="57">
        <f t="shared" si="1"/>
        <v>79.356887085223207</v>
      </c>
      <c r="M76" s="31"/>
      <c r="N76" s="51">
        <v>40</v>
      </c>
      <c r="O76" s="52">
        <v>381</v>
      </c>
      <c r="P76" s="53">
        <v>3765600</v>
      </c>
      <c r="Q76" s="54">
        <f t="shared" si="16"/>
        <v>9883.4645669291331</v>
      </c>
      <c r="R76" s="55">
        <v>44765</v>
      </c>
      <c r="S76" s="53">
        <f t="shared" si="17"/>
        <v>3765600</v>
      </c>
      <c r="T76" s="57">
        <f t="shared" si="18"/>
        <v>84.119289623589864</v>
      </c>
      <c r="U76" s="78"/>
      <c r="V76" s="45"/>
      <c r="W76" s="95"/>
      <c r="X76" s="100"/>
      <c r="Y76" s="101"/>
      <c r="Z76" s="122"/>
      <c r="AA76" s="100">
        <v>7800</v>
      </c>
      <c r="AB76" s="101">
        <v>7900</v>
      </c>
      <c r="AC76" s="125">
        <v>8000</v>
      </c>
    </row>
    <row r="77" spans="1:29" s="4" customFormat="1" ht="27" customHeight="1" x14ac:dyDescent="0.15">
      <c r="A77" s="19"/>
      <c r="B77" s="35" t="s">
        <v>21</v>
      </c>
      <c r="C77" s="35">
        <v>73</v>
      </c>
      <c r="D77" s="38" t="s">
        <v>172</v>
      </c>
      <c r="E77" s="89">
        <v>5</v>
      </c>
      <c r="F77" s="51">
        <v>25</v>
      </c>
      <c r="G77" s="52">
        <v>126</v>
      </c>
      <c r="H77" s="53">
        <v>952415</v>
      </c>
      <c r="I77" s="57">
        <f t="shared" si="19"/>
        <v>7558.8492063492067</v>
      </c>
      <c r="J77" s="55">
        <v>9054</v>
      </c>
      <c r="K77" s="53">
        <v>952415</v>
      </c>
      <c r="L77" s="57">
        <f t="shared" ref="L77:L147" si="20">IF(AND(J77&gt;0,K77&gt;0),K77/J77,0)</f>
        <v>105.19273249392533</v>
      </c>
      <c r="M77" s="31"/>
      <c r="N77" s="51">
        <v>25</v>
      </c>
      <c r="O77" s="52">
        <v>116</v>
      </c>
      <c r="P77" s="53">
        <v>1045060</v>
      </c>
      <c r="Q77" s="57">
        <f t="shared" si="16"/>
        <v>9009.1379310344819</v>
      </c>
      <c r="R77" s="55">
        <v>7964</v>
      </c>
      <c r="S77" s="53">
        <f t="shared" si="17"/>
        <v>1045060</v>
      </c>
      <c r="T77" s="57">
        <f t="shared" si="18"/>
        <v>131.2230035158212</v>
      </c>
      <c r="U77" s="78"/>
      <c r="V77" s="45"/>
      <c r="W77" s="95"/>
      <c r="X77" s="100"/>
      <c r="Y77" s="101"/>
      <c r="Z77" s="122"/>
      <c r="AA77" s="100">
        <v>7850</v>
      </c>
      <c r="AB77" s="101">
        <v>8000</v>
      </c>
      <c r="AC77" s="125">
        <v>8200</v>
      </c>
    </row>
    <row r="78" spans="1:29" s="4" customFormat="1" ht="27" customHeight="1" x14ac:dyDescent="0.15">
      <c r="A78" s="19"/>
      <c r="B78" s="35" t="s">
        <v>21</v>
      </c>
      <c r="C78" s="35">
        <v>74</v>
      </c>
      <c r="D78" s="38" t="s">
        <v>173</v>
      </c>
      <c r="E78" s="89">
        <v>5</v>
      </c>
      <c r="F78" s="51">
        <v>20</v>
      </c>
      <c r="G78" s="52">
        <v>84</v>
      </c>
      <c r="H78" s="53">
        <v>219000</v>
      </c>
      <c r="I78" s="57">
        <f t="shared" si="19"/>
        <v>2607.1428571428573</v>
      </c>
      <c r="J78" s="55">
        <v>792</v>
      </c>
      <c r="K78" s="53">
        <v>219000</v>
      </c>
      <c r="L78" s="57">
        <f t="shared" si="20"/>
        <v>276.5151515151515</v>
      </c>
      <c r="M78" s="31"/>
      <c r="N78" s="51">
        <v>20</v>
      </c>
      <c r="O78" s="52">
        <v>109</v>
      </c>
      <c r="P78" s="53">
        <v>338000</v>
      </c>
      <c r="Q78" s="57">
        <f t="shared" si="16"/>
        <v>3100.9174311926604</v>
      </c>
      <c r="R78" s="55">
        <v>5616</v>
      </c>
      <c r="S78" s="53">
        <f t="shared" si="17"/>
        <v>338000</v>
      </c>
      <c r="T78" s="57">
        <f t="shared" si="18"/>
        <v>60.185185185185183</v>
      </c>
      <c r="U78" s="78"/>
      <c r="V78" s="45"/>
      <c r="W78" s="95"/>
      <c r="X78" s="102"/>
      <c r="Y78" s="103"/>
      <c r="Z78" s="121"/>
      <c r="AA78" s="102">
        <v>3200</v>
      </c>
      <c r="AB78" s="103">
        <v>3300</v>
      </c>
      <c r="AC78" s="124">
        <v>3400</v>
      </c>
    </row>
    <row r="79" spans="1:29" s="4" customFormat="1" ht="27" customHeight="1" x14ac:dyDescent="0.15">
      <c r="A79" s="19"/>
      <c r="B79" s="35" t="s">
        <v>21</v>
      </c>
      <c r="C79" s="35">
        <v>75</v>
      </c>
      <c r="D79" s="38" t="s">
        <v>174</v>
      </c>
      <c r="E79" s="89">
        <v>2</v>
      </c>
      <c r="F79" s="51">
        <v>23</v>
      </c>
      <c r="G79" s="52">
        <v>289</v>
      </c>
      <c r="H79" s="53">
        <v>3464329</v>
      </c>
      <c r="I79" s="54">
        <f t="shared" si="19"/>
        <v>11987.297577854672</v>
      </c>
      <c r="J79" s="55">
        <v>20698</v>
      </c>
      <c r="K79" s="53">
        <v>3464329</v>
      </c>
      <c r="L79" s="57">
        <f t="shared" si="20"/>
        <v>167.37506039230843</v>
      </c>
      <c r="M79" s="31"/>
      <c r="N79" s="51">
        <v>23</v>
      </c>
      <c r="O79" s="52">
        <v>343</v>
      </c>
      <c r="P79" s="53">
        <v>4066823</v>
      </c>
      <c r="Q79" s="57">
        <f t="shared" si="16"/>
        <v>11856.626822157434</v>
      </c>
      <c r="R79" s="55">
        <v>23262</v>
      </c>
      <c r="S79" s="53">
        <f t="shared" si="17"/>
        <v>4066823</v>
      </c>
      <c r="T79" s="57">
        <f t="shared" si="18"/>
        <v>174.82688504857708</v>
      </c>
      <c r="U79" s="78"/>
      <c r="V79" s="45"/>
      <c r="W79" s="95"/>
      <c r="X79" s="100"/>
      <c r="Y79" s="101"/>
      <c r="Z79" s="122"/>
      <c r="AA79" s="100">
        <v>12000</v>
      </c>
      <c r="AB79" s="101">
        <v>12500</v>
      </c>
      <c r="AC79" s="125">
        <v>13000</v>
      </c>
    </row>
    <row r="80" spans="1:29" s="4" customFormat="1" ht="27" customHeight="1" x14ac:dyDescent="0.15">
      <c r="A80" s="19"/>
      <c r="B80" s="35" t="s">
        <v>21</v>
      </c>
      <c r="C80" s="35">
        <v>76</v>
      </c>
      <c r="D80" s="38" t="s">
        <v>175</v>
      </c>
      <c r="E80" s="89">
        <v>2</v>
      </c>
      <c r="F80" s="51">
        <v>45</v>
      </c>
      <c r="G80" s="52">
        <v>691</v>
      </c>
      <c r="H80" s="53">
        <v>9688242</v>
      </c>
      <c r="I80" s="57">
        <f t="shared" si="19"/>
        <v>14020.610709117222</v>
      </c>
      <c r="J80" s="55">
        <v>59801</v>
      </c>
      <c r="K80" s="53">
        <v>9688242</v>
      </c>
      <c r="L80" s="57">
        <f t="shared" si="20"/>
        <v>162.0080266216284</v>
      </c>
      <c r="M80" s="31"/>
      <c r="N80" s="51">
        <v>44</v>
      </c>
      <c r="O80" s="52">
        <v>687</v>
      </c>
      <c r="P80" s="53">
        <v>9959892</v>
      </c>
      <c r="Q80" s="57">
        <f t="shared" ref="Q80:Q81" si="21">IF(AND(O80&gt;0,P80&gt;0),P80/O80,0)</f>
        <v>14497.659388646289</v>
      </c>
      <c r="R80" s="55">
        <v>50256</v>
      </c>
      <c r="S80" s="53">
        <f t="shared" ref="S80:S81" si="22">P80</f>
        <v>9959892</v>
      </c>
      <c r="T80" s="57">
        <f t="shared" ref="T80:T81" si="23">IF(AND(R80&gt;0,S80&gt;0),S80/R80,0)</f>
        <v>198.1831423113658</v>
      </c>
      <c r="U80" s="78"/>
      <c r="V80" s="45"/>
      <c r="W80" s="95"/>
      <c r="X80" s="100"/>
      <c r="Y80" s="101"/>
      <c r="Z80" s="122"/>
      <c r="AA80" s="100">
        <v>15000</v>
      </c>
      <c r="AB80" s="101">
        <v>15500</v>
      </c>
      <c r="AC80" s="125">
        <v>16000</v>
      </c>
    </row>
    <row r="81" spans="1:29" s="4" customFormat="1" ht="27" customHeight="1" x14ac:dyDescent="0.15">
      <c r="A81" s="19"/>
      <c r="B81" s="35" t="s">
        <v>21</v>
      </c>
      <c r="C81" s="35">
        <v>77</v>
      </c>
      <c r="D81" s="36" t="s">
        <v>176</v>
      </c>
      <c r="E81" s="89">
        <v>2</v>
      </c>
      <c r="F81" s="51">
        <v>17</v>
      </c>
      <c r="G81" s="52">
        <v>153</v>
      </c>
      <c r="H81" s="53">
        <v>2025262</v>
      </c>
      <c r="I81" s="57">
        <f t="shared" si="19"/>
        <v>13237.006535947712</v>
      </c>
      <c r="J81" s="55">
        <v>12092</v>
      </c>
      <c r="K81" s="53">
        <v>2025262</v>
      </c>
      <c r="L81" s="57">
        <f t="shared" si="20"/>
        <v>167.48776050281177</v>
      </c>
      <c r="M81" s="31"/>
      <c r="N81" s="51">
        <v>17</v>
      </c>
      <c r="O81" s="52">
        <v>162</v>
      </c>
      <c r="P81" s="53">
        <v>2145738</v>
      </c>
      <c r="Q81" s="57">
        <f t="shared" si="21"/>
        <v>13245.296296296296</v>
      </c>
      <c r="R81" s="55">
        <v>11583</v>
      </c>
      <c r="S81" s="53">
        <f t="shared" si="22"/>
        <v>2145738</v>
      </c>
      <c r="T81" s="57">
        <f t="shared" si="23"/>
        <v>185.24889924889925</v>
      </c>
      <c r="U81" s="78"/>
      <c r="V81" s="45"/>
      <c r="W81" s="95"/>
      <c r="X81" s="100"/>
      <c r="Y81" s="101"/>
      <c r="Z81" s="122"/>
      <c r="AA81" s="100">
        <v>15099</v>
      </c>
      <c r="AB81" s="101">
        <v>17213</v>
      </c>
      <c r="AC81" s="125">
        <v>19623</v>
      </c>
    </row>
    <row r="82" spans="1:29" s="4" customFormat="1" ht="27" customHeight="1" x14ac:dyDescent="0.15">
      <c r="A82" s="19"/>
      <c r="B82" s="35" t="s">
        <v>21</v>
      </c>
      <c r="C82" s="35">
        <v>78</v>
      </c>
      <c r="D82" s="38" t="s">
        <v>177</v>
      </c>
      <c r="E82" s="89">
        <v>4</v>
      </c>
      <c r="F82" s="51">
        <v>30</v>
      </c>
      <c r="G82" s="52">
        <v>392</v>
      </c>
      <c r="H82" s="53">
        <v>4416100</v>
      </c>
      <c r="I82" s="57">
        <f t="shared" si="19"/>
        <v>11265.561224489797</v>
      </c>
      <c r="J82" s="55">
        <v>27519</v>
      </c>
      <c r="K82" s="53">
        <v>4416100</v>
      </c>
      <c r="L82" s="57">
        <f t="shared" si="20"/>
        <v>160.47458119844472</v>
      </c>
      <c r="M82" s="31"/>
      <c r="N82" s="51">
        <v>30</v>
      </c>
      <c r="O82" s="52">
        <v>412</v>
      </c>
      <c r="P82" s="53">
        <v>4830300</v>
      </c>
      <c r="Q82" s="57">
        <f t="shared" ref="Q82" si="24">IF(AND(O82&gt;0,P82&gt;0),P82/O82,0)</f>
        <v>11724.029126213592</v>
      </c>
      <c r="R82" s="55">
        <v>27949</v>
      </c>
      <c r="S82" s="53">
        <f t="shared" ref="S82" si="25">P82</f>
        <v>4830300</v>
      </c>
      <c r="T82" s="57">
        <f t="shared" ref="T82" si="26">IF(AND(R82&gt;0,S82&gt;0),S82/R82,0)</f>
        <v>172.82550359583527</v>
      </c>
      <c r="U82" s="78"/>
      <c r="V82" s="45"/>
      <c r="W82" s="95"/>
      <c r="X82" s="102"/>
      <c r="Y82" s="103"/>
      <c r="Z82" s="121"/>
      <c r="AA82" s="102">
        <v>12000</v>
      </c>
      <c r="AB82" s="103">
        <v>12500</v>
      </c>
      <c r="AC82" s="124">
        <v>13000</v>
      </c>
    </row>
    <row r="83" spans="1:29" s="4" customFormat="1" ht="27" customHeight="1" x14ac:dyDescent="0.15">
      <c r="A83" s="19"/>
      <c r="B83" s="35" t="s">
        <v>21</v>
      </c>
      <c r="C83" s="35">
        <v>79</v>
      </c>
      <c r="D83" s="38" t="s">
        <v>178</v>
      </c>
      <c r="E83" s="89">
        <v>2</v>
      </c>
      <c r="F83" s="51">
        <v>22</v>
      </c>
      <c r="G83" s="52">
        <v>228</v>
      </c>
      <c r="H83" s="53">
        <v>2077900</v>
      </c>
      <c r="I83" s="57">
        <f t="shared" si="19"/>
        <v>9113.5964912280706</v>
      </c>
      <c r="J83" s="55">
        <v>19760</v>
      </c>
      <c r="K83" s="53">
        <v>2077900</v>
      </c>
      <c r="L83" s="57">
        <f t="shared" si="20"/>
        <v>105.15688259109312</v>
      </c>
      <c r="M83" s="31"/>
      <c r="N83" s="51">
        <v>22</v>
      </c>
      <c r="O83" s="52">
        <v>231</v>
      </c>
      <c r="P83" s="53">
        <v>2350660</v>
      </c>
      <c r="Q83" s="57">
        <f t="shared" si="16"/>
        <v>10176.017316017316</v>
      </c>
      <c r="R83" s="55">
        <v>21710</v>
      </c>
      <c r="S83" s="53">
        <f t="shared" si="17"/>
        <v>2350660</v>
      </c>
      <c r="T83" s="57">
        <f t="shared" si="18"/>
        <v>108.27544910179641</v>
      </c>
      <c r="U83" s="78"/>
      <c r="V83" s="45"/>
      <c r="W83" s="95"/>
      <c r="X83" s="102"/>
      <c r="Y83" s="103"/>
      <c r="Z83" s="121"/>
      <c r="AA83" s="102">
        <v>10200</v>
      </c>
      <c r="AB83" s="103">
        <v>10300</v>
      </c>
      <c r="AC83" s="124">
        <v>10400</v>
      </c>
    </row>
    <row r="84" spans="1:29" s="4" customFormat="1" ht="27" customHeight="1" x14ac:dyDescent="0.15">
      <c r="A84" s="19"/>
      <c r="B84" s="35" t="s">
        <v>21</v>
      </c>
      <c r="C84" s="35">
        <v>80</v>
      </c>
      <c r="D84" s="38" t="s">
        <v>179</v>
      </c>
      <c r="E84" s="89">
        <v>5</v>
      </c>
      <c r="F84" s="51">
        <v>20</v>
      </c>
      <c r="G84" s="52">
        <v>104</v>
      </c>
      <c r="H84" s="53">
        <v>1469970</v>
      </c>
      <c r="I84" s="57">
        <f t="shared" si="19"/>
        <v>14134.326923076924</v>
      </c>
      <c r="J84" s="55">
        <v>11178</v>
      </c>
      <c r="K84" s="53">
        <v>1469970</v>
      </c>
      <c r="L84" s="57">
        <f t="shared" si="20"/>
        <v>131.50563607085346</v>
      </c>
      <c r="M84" s="31"/>
      <c r="N84" s="51">
        <v>20</v>
      </c>
      <c r="O84" s="52">
        <v>107</v>
      </c>
      <c r="P84" s="53">
        <v>1544052</v>
      </c>
      <c r="Q84" s="57">
        <f t="shared" si="16"/>
        <v>14430.392523364486</v>
      </c>
      <c r="R84" s="55">
        <v>11178</v>
      </c>
      <c r="S84" s="53">
        <f t="shared" si="17"/>
        <v>1544052</v>
      </c>
      <c r="T84" s="57">
        <f t="shared" si="18"/>
        <v>138.13311862587224</v>
      </c>
      <c r="U84" s="78"/>
      <c r="V84" s="45"/>
      <c r="W84" s="95"/>
      <c r="X84" s="100"/>
      <c r="Y84" s="101"/>
      <c r="Z84" s="122"/>
      <c r="AA84" s="100">
        <v>13250</v>
      </c>
      <c r="AB84" s="101">
        <v>13300</v>
      </c>
      <c r="AC84" s="125">
        <v>13350</v>
      </c>
    </row>
    <row r="85" spans="1:29" s="4" customFormat="1" ht="27" customHeight="1" x14ac:dyDescent="0.15">
      <c r="A85" s="19"/>
      <c r="B85" s="35" t="s">
        <v>21</v>
      </c>
      <c r="C85" s="35">
        <v>81</v>
      </c>
      <c r="D85" s="38" t="s">
        <v>180</v>
      </c>
      <c r="E85" s="89">
        <v>2</v>
      </c>
      <c r="F85" s="51">
        <v>20</v>
      </c>
      <c r="G85" s="52">
        <v>204</v>
      </c>
      <c r="H85" s="53">
        <v>5343350</v>
      </c>
      <c r="I85" s="54">
        <f t="shared" si="19"/>
        <v>26192.892156862745</v>
      </c>
      <c r="J85" s="55">
        <v>19233</v>
      </c>
      <c r="K85" s="53">
        <v>5343350</v>
      </c>
      <c r="L85" s="57">
        <f t="shared" si="20"/>
        <v>277.82197265117247</v>
      </c>
      <c r="M85" s="31"/>
      <c r="N85" s="51">
        <v>20</v>
      </c>
      <c r="O85" s="52">
        <v>204</v>
      </c>
      <c r="P85" s="53">
        <v>5665980</v>
      </c>
      <c r="Q85" s="57">
        <f t="shared" si="16"/>
        <v>27774.411764705881</v>
      </c>
      <c r="R85" s="55">
        <v>19677</v>
      </c>
      <c r="S85" s="53">
        <f t="shared" si="17"/>
        <v>5665980</v>
      </c>
      <c r="T85" s="57">
        <f t="shared" si="18"/>
        <v>287.94938252782435</v>
      </c>
      <c r="U85" s="78"/>
      <c r="V85" s="45"/>
      <c r="W85" s="95"/>
      <c r="X85" s="100"/>
      <c r="Y85" s="101"/>
      <c r="Z85" s="122"/>
      <c r="AA85" s="100">
        <v>27972</v>
      </c>
      <c r="AB85" s="101">
        <v>28261</v>
      </c>
      <c r="AC85" s="125">
        <v>28744</v>
      </c>
    </row>
    <row r="86" spans="1:29" s="4" customFormat="1" ht="27" customHeight="1" x14ac:dyDescent="0.15">
      <c r="A86" s="19"/>
      <c r="B86" s="35" t="s">
        <v>21</v>
      </c>
      <c r="C86" s="35">
        <v>82</v>
      </c>
      <c r="D86" s="38" t="s">
        <v>181</v>
      </c>
      <c r="E86" s="89">
        <v>2</v>
      </c>
      <c r="F86" s="51">
        <v>10</v>
      </c>
      <c r="G86" s="52">
        <v>133</v>
      </c>
      <c r="H86" s="53">
        <v>1613940</v>
      </c>
      <c r="I86" s="57">
        <f t="shared" si="19"/>
        <v>12134.887218045113</v>
      </c>
      <c r="J86" s="55">
        <v>14230</v>
      </c>
      <c r="K86" s="53">
        <v>1613940</v>
      </c>
      <c r="L86" s="57">
        <f t="shared" si="20"/>
        <v>113.41813070976809</v>
      </c>
      <c r="M86" s="31"/>
      <c r="N86" s="51">
        <v>10</v>
      </c>
      <c r="O86" s="52">
        <v>118</v>
      </c>
      <c r="P86" s="53">
        <v>1485080</v>
      </c>
      <c r="Q86" s="57">
        <f t="shared" si="16"/>
        <v>12585.423728813559</v>
      </c>
      <c r="R86" s="55">
        <v>12910</v>
      </c>
      <c r="S86" s="53">
        <f t="shared" si="17"/>
        <v>1485080</v>
      </c>
      <c r="T86" s="57">
        <f t="shared" si="18"/>
        <v>115.03330751355539</v>
      </c>
      <c r="U86" s="78"/>
      <c r="V86" s="45"/>
      <c r="W86" s="95"/>
      <c r="X86" s="102"/>
      <c r="Y86" s="103"/>
      <c r="Z86" s="121"/>
      <c r="AA86" s="102">
        <v>13050</v>
      </c>
      <c r="AB86" s="103">
        <v>13162</v>
      </c>
      <c r="AC86" s="124">
        <v>13275</v>
      </c>
    </row>
    <row r="87" spans="1:29" s="4" customFormat="1" ht="27" customHeight="1" x14ac:dyDescent="0.15">
      <c r="A87" s="19"/>
      <c r="B87" s="35" t="s">
        <v>21</v>
      </c>
      <c r="C87" s="35">
        <v>83</v>
      </c>
      <c r="D87" s="38" t="s">
        <v>182</v>
      </c>
      <c r="E87" s="89">
        <v>2</v>
      </c>
      <c r="F87" s="51">
        <v>10</v>
      </c>
      <c r="G87" s="52">
        <v>130</v>
      </c>
      <c r="H87" s="53">
        <v>854490</v>
      </c>
      <c r="I87" s="57">
        <f t="shared" si="19"/>
        <v>6573</v>
      </c>
      <c r="J87" s="55">
        <v>12860</v>
      </c>
      <c r="K87" s="53">
        <v>854490</v>
      </c>
      <c r="L87" s="57">
        <f t="shared" si="20"/>
        <v>66.44556765163297</v>
      </c>
      <c r="M87" s="31"/>
      <c r="N87" s="51">
        <v>10</v>
      </c>
      <c r="O87" s="52">
        <v>116</v>
      </c>
      <c r="P87" s="53">
        <v>1145840</v>
      </c>
      <c r="Q87" s="57">
        <f t="shared" si="16"/>
        <v>9877.9310344827591</v>
      </c>
      <c r="R87" s="55">
        <v>11645</v>
      </c>
      <c r="S87" s="53">
        <f t="shared" si="17"/>
        <v>1145840</v>
      </c>
      <c r="T87" s="57">
        <f t="shared" si="18"/>
        <v>98.397595534564189</v>
      </c>
      <c r="U87" s="78"/>
      <c r="V87" s="45"/>
      <c r="W87" s="95"/>
      <c r="X87" s="100"/>
      <c r="Y87" s="101"/>
      <c r="Z87" s="122"/>
      <c r="AA87" s="100">
        <v>11000</v>
      </c>
      <c r="AB87" s="101"/>
      <c r="AC87" s="125"/>
    </row>
    <row r="88" spans="1:29" s="4" customFormat="1" ht="27" customHeight="1" x14ac:dyDescent="0.15">
      <c r="A88" s="19"/>
      <c r="B88" s="35" t="s">
        <v>21</v>
      </c>
      <c r="C88" s="35">
        <v>84</v>
      </c>
      <c r="D88" s="38" t="s">
        <v>183</v>
      </c>
      <c r="E88" s="89">
        <v>2</v>
      </c>
      <c r="F88" s="51">
        <v>20</v>
      </c>
      <c r="G88" s="52">
        <v>157</v>
      </c>
      <c r="H88" s="53">
        <v>1397050</v>
      </c>
      <c r="I88" s="57">
        <f t="shared" si="19"/>
        <v>8898.4076433121027</v>
      </c>
      <c r="J88" s="55">
        <v>13104</v>
      </c>
      <c r="K88" s="53">
        <v>1397050</v>
      </c>
      <c r="L88" s="57">
        <f t="shared" si="20"/>
        <v>106.61248473748473</v>
      </c>
      <c r="M88" s="31"/>
      <c r="N88" s="51">
        <v>15</v>
      </c>
      <c r="O88" s="52">
        <v>181</v>
      </c>
      <c r="P88" s="53">
        <v>1576975</v>
      </c>
      <c r="Q88" s="54">
        <f t="shared" si="16"/>
        <v>8712.5690607734814</v>
      </c>
      <c r="R88" s="55">
        <v>22680</v>
      </c>
      <c r="S88" s="53">
        <f t="shared" si="17"/>
        <v>1576975</v>
      </c>
      <c r="T88" s="57">
        <f t="shared" si="18"/>
        <v>69.531525573192241</v>
      </c>
      <c r="U88" s="78"/>
      <c r="V88" s="45"/>
      <c r="W88" s="95"/>
      <c r="X88" s="100"/>
      <c r="Y88" s="101"/>
      <c r="Z88" s="122"/>
      <c r="AA88" s="100">
        <v>9000</v>
      </c>
      <c r="AB88" s="101">
        <v>9500</v>
      </c>
      <c r="AC88" s="125">
        <v>10000</v>
      </c>
    </row>
    <row r="89" spans="1:29" s="4" customFormat="1" ht="27" customHeight="1" x14ac:dyDescent="0.15">
      <c r="A89" s="19"/>
      <c r="B89" s="35" t="s">
        <v>21</v>
      </c>
      <c r="C89" s="35">
        <v>85</v>
      </c>
      <c r="D89" s="38" t="s">
        <v>184</v>
      </c>
      <c r="E89" s="89">
        <v>3</v>
      </c>
      <c r="F89" s="51">
        <v>22</v>
      </c>
      <c r="G89" s="52">
        <v>305</v>
      </c>
      <c r="H89" s="53">
        <v>6724758</v>
      </c>
      <c r="I89" s="57">
        <f t="shared" si="19"/>
        <v>22048.386885245902</v>
      </c>
      <c r="J89" s="55">
        <v>14542</v>
      </c>
      <c r="K89" s="53">
        <v>6724758</v>
      </c>
      <c r="L89" s="57">
        <f t="shared" si="20"/>
        <v>462.43694127355246</v>
      </c>
      <c r="M89" s="31"/>
      <c r="N89" s="51">
        <v>22</v>
      </c>
      <c r="O89" s="52">
        <v>268</v>
      </c>
      <c r="P89" s="53">
        <v>6495612</v>
      </c>
      <c r="Q89" s="57">
        <f t="shared" si="16"/>
        <v>24237.358208955226</v>
      </c>
      <c r="R89" s="55">
        <v>13080</v>
      </c>
      <c r="S89" s="53">
        <f t="shared" si="17"/>
        <v>6495612</v>
      </c>
      <c r="T89" s="57">
        <f t="shared" si="18"/>
        <v>496.60642201834861</v>
      </c>
      <c r="U89" s="78"/>
      <c r="V89" s="45"/>
      <c r="W89" s="95"/>
      <c r="X89" s="100"/>
      <c r="Y89" s="101"/>
      <c r="Z89" s="122"/>
      <c r="AA89" s="100">
        <v>24700</v>
      </c>
      <c r="AB89" s="101">
        <v>24900</v>
      </c>
      <c r="AC89" s="125">
        <v>25100</v>
      </c>
    </row>
    <row r="90" spans="1:29" s="4" customFormat="1" ht="27" customHeight="1" x14ac:dyDescent="0.15">
      <c r="A90" s="19"/>
      <c r="B90" s="35" t="s">
        <v>21</v>
      </c>
      <c r="C90" s="35">
        <v>86</v>
      </c>
      <c r="D90" s="38" t="s">
        <v>290</v>
      </c>
      <c r="E90" s="89">
        <v>3</v>
      </c>
      <c r="F90" s="51">
        <v>30</v>
      </c>
      <c r="G90" s="52">
        <v>356</v>
      </c>
      <c r="H90" s="53">
        <v>11599361</v>
      </c>
      <c r="I90" s="57">
        <f t="shared" si="19"/>
        <v>32582.474719101123</v>
      </c>
      <c r="J90" s="55">
        <v>26062</v>
      </c>
      <c r="K90" s="53">
        <v>11599361</v>
      </c>
      <c r="L90" s="57">
        <f t="shared" si="20"/>
        <v>445.06795334203053</v>
      </c>
      <c r="M90" s="31"/>
      <c r="N90" s="51">
        <v>30</v>
      </c>
      <c r="O90" s="52">
        <v>448</v>
      </c>
      <c r="P90" s="53">
        <v>14442608</v>
      </c>
      <c r="Q90" s="57">
        <f t="shared" si="16"/>
        <v>32237.964285714286</v>
      </c>
      <c r="R90" s="55">
        <v>32273</v>
      </c>
      <c r="S90" s="53">
        <f t="shared" si="17"/>
        <v>14442608</v>
      </c>
      <c r="T90" s="57">
        <f t="shared" si="18"/>
        <v>447.51364918042947</v>
      </c>
      <c r="U90" s="78"/>
      <c r="V90" s="45"/>
      <c r="W90" s="95"/>
      <c r="X90" s="100"/>
      <c r="Y90" s="101"/>
      <c r="Z90" s="122"/>
      <c r="AA90" s="100">
        <v>32000</v>
      </c>
      <c r="AB90" s="101">
        <v>32010</v>
      </c>
      <c r="AC90" s="125">
        <v>32020</v>
      </c>
    </row>
    <row r="91" spans="1:29" s="4" customFormat="1" ht="27" customHeight="1" x14ac:dyDescent="0.15">
      <c r="A91" s="19"/>
      <c r="B91" s="35" t="s">
        <v>21</v>
      </c>
      <c r="C91" s="35">
        <v>87</v>
      </c>
      <c r="D91" s="38" t="s">
        <v>73</v>
      </c>
      <c r="E91" s="89">
        <v>3</v>
      </c>
      <c r="F91" s="51">
        <v>25</v>
      </c>
      <c r="G91" s="52">
        <v>313</v>
      </c>
      <c r="H91" s="53">
        <v>14350933</v>
      </c>
      <c r="I91" s="54">
        <f t="shared" si="19"/>
        <v>45849.626198083068</v>
      </c>
      <c r="J91" s="55">
        <v>27775</v>
      </c>
      <c r="K91" s="53">
        <v>14350933</v>
      </c>
      <c r="L91" s="57">
        <f t="shared" si="20"/>
        <v>516.68525652565256</v>
      </c>
      <c r="M91" s="31"/>
      <c r="N91" s="51">
        <v>25</v>
      </c>
      <c r="O91" s="52">
        <v>235</v>
      </c>
      <c r="P91" s="53">
        <v>10940025</v>
      </c>
      <c r="Q91" s="57">
        <f t="shared" si="16"/>
        <v>46553.297872340423</v>
      </c>
      <c r="R91" s="55">
        <v>21123</v>
      </c>
      <c r="S91" s="53">
        <f t="shared" si="17"/>
        <v>10940025</v>
      </c>
      <c r="T91" s="57">
        <f t="shared" si="18"/>
        <v>517.92003976707849</v>
      </c>
      <c r="U91" s="78"/>
      <c r="V91" s="45"/>
      <c r="W91" s="95"/>
      <c r="X91" s="100"/>
      <c r="Y91" s="101"/>
      <c r="Z91" s="122"/>
      <c r="AA91" s="100">
        <v>46000</v>
      </c>
      <c r="AB91" s="101">
        <v>46200</v>
      </c>
      <c r="AC91" s="125">
        <v>46400</v>
      </c>
    </row>
    <row r="92" spans="1:29" s="4" customFormat="1" ht="27" customHeight="1" x14ac:dyDescent="0.15">
      <c r="A92" s="19"/>
      <c r="B92" s="35" t="s">
        <v>21</v>
      </c>
      <c r="C92" s="35">
        <v>88</v>
      </c>
      <c r="D92" s="38" t="s">
        <v>185</v>
      </c>
      <c r="E92" s="89">
        <v>2</v>
      </c>
      <c r="F92" s="51">
        <v>20</v>
      </c>
      <c r="G92" s="52">
        <v>71</v>
      </c>
      <c r="H92" s="53">
        <v>543119</v>
      </c>
      <c r="I92" s="57">
        <f t="shared" si="19"/>
        <v>7649.5633802816901</v>
      </c>
      <c r="J92" s="55">
        <v>5751</v>
      </c>
      <c r="K92" s="53">
        <v>543119</v>
      </c>
      <c r="L92" s="57">
        <f t="shared" si="20"/>
        <v>94.439054077551731</v>
      </c>
      <c r="M92" s="31"/>
      <c r="N92" s="51">
        <v>20</v>
      </c>
      <c r="O92" s="52">
        <v>82</v>
      </c>
      <c r="P92" s="53">
        <v>409938</v>
      </c>
      <c r="Q92" s="57">
        <f t="shared" si="16"/>
        <v>4999.2439024390242</v>
      </c>
      <c r="R92" s="55">
        <v>6033</v>
      </c>
      <c r="S92" s="53">
        <f t="shared" si="17"/>
        <v>409938</v>
      </c>
      <c r="T92" s="57">
        <f t="shared" si="18"/>
        <v>67.949278965688706</v>
      </c>
      <c r="U92" s="79"/>
      <c r="V92" s="45"/>
      <c r="W92" s="95"/>
      <c r="X92" s="102"/>
      <c r="Y92" s="103"/>
      <c r="Z92" s="121"/>
      <c r="AA92" s="102">
        <v>7000</v>
      </c>
      <c r="AB92" s="103">
        <v>7000</v>
      </c>
      <c r="AC92" s="124">
        <v>7000</v>
      </c>
    </row>
    <row r="93" spans="1:29" s="4" customFormat="1" ht="27" customHeight="1" x14ac:dyDescent="0.15">
      <c r="A93" s="19"/>
      <c r="B93" s="35" t="s">
        <v>21</v>
      </c>
      <c r="C93" s="35">
        <v>89</v>
      </c>
      <c r="D93" s="38" t="s">
        <v>186</v>
      </c>
      <c r="E93" s="89">
        <v>2</v>
      </c>
      <c r="F93" s="51">
        <v>20</v>
      </c>
      <c r="G93" s="52">
        <v>123</v>
      </c>
      <c r="H93" s="53">
        <v>1181646</v>
      </c>
      <c r="I93" s="57">
        <f t="shared" si="19"/>
        <v>9606.878048780487</v>
      </c>
      <c r="J93" s="55">
        <v>6987</v>
      </c>
      <c r="K93" s="53">
        <v>1181646</v>
      </c>
      <c r="L93" s="57">
        <f t="shared" si="20"/>
        <v>169.12065264061829</v>
      </c>
      <c r="M93" s="31"/>
      <c r="N93" s="51">
        <v>20</v>
      </c>
      <c r="O93" s="52">
        <v>139</v>
      </c>
      <c r="P93" s="53">
        <v>1465218</v>
      </c>
      <c r="Q93" s="57">
        <f t="shared" si="16"/>
        <v>10541.136690647481</v>
      </c>
      <c r="R93" s="55">
        <v>7306</v>
      </c>
      <c r="S93" s="53">
        <f t="shared" si="17"/>
        <v>1465218</v>
      </c>
      <c r="T93" s="57">
        <f t="shared" si="18"/>
        <v>200.54995893785929</v>
      </c>
      <c r="U93" s="79"/>
      <c r="V93" s="45"/>
      <c r="W93" s="95"/>
      <c r="X93" s="102"/>
      <c r="Y93" s="103"/>
      <c r="Z93" s="121"/>
      <c r="AA93" s="102">
        <v>10860</v>
      </c>
      <c r="AB93" s="103">
        <v>10870</v>
      </c>
      <c r="AC93" s="124">
        <v>10880</v>
      </c>
    </row>
    <row r="94" spans="1:29" s="4" customFormat="1" ht="27" customHeight="1" x14ac:dyDescent="0.15">
      <c r="A94" s="19"/>
      <c r="B94" s="35" t="s">
        <v>21</v>
      </c>
      <c r="C94" s="35">
        <v>90</v>
      </c>
      <c r="D94" s="215" t="s">
        <v>187</v>
      </c>
      <c r="E94" s="89">
        <v>2</v>
      </c>
      <c r="F94" s="51">
        <v>40</v>
      </c>
      <c r="G94" s="52">
        <v>637</v>
      </c>
      <c r="H94" s="53">
        <v>8875450</v>
      </c>
      <c r="I94" s="57">
        <f t="shared" si="19"/>
        <v>13933.202511773939</v>
      </c>
      <c r="J94" s="55">
        <v>56148</v>
      </c>
      <c r="K94" s="53">
        <v>8875450</v>
      </c>
      <c r="L94" s="57">
        <f t="shared" si="20"/>
        <v>158.07241575835292</v>
      </c>
      <c r="M94" s="31"/>
      <c r="N94" s="51">
        <v>40</v>
      </c>
      <c r="O94" s="52">
        <v>602</v>
      </c>
      <c r="P94" s="53">
        <v>9606480</v>
      </c>
      <c r="Q94" s="54">
        <f t="shared" si="16"/>
        <v>15957.607973421927</v>
      </c>
      <c r="R94" s="212">
        <v>61236</v>
      </c>
      <c r="S94" s="213">
        <f t="shared" si="17"/>
        <v>9606480</v>
      </c>
      <c r="T94" s="214">
        <f t="shared" si="18"/>
        <v>156.87634724671761</v>
      </c>
      <c r="U94" s="79"/>
      <c r="V94" s="45"/>
      <c r="W94" s="47"/>
      <c r="X94" s="100"/>
      <c r="Y94" s="101"/>
      <c r="Z94" s="122"/>
      <c r="AA94" s="100">
        <v>16000</v>
      </c>
      <c r="AB94" s="101">
        <v>16500</v>
      </c>
      <c r="AC94" s="125">
        <v>17000</v>
      </c>
    </row>
    <row r="95" spans="1:29" s="4" customFormat="1" ht="27" customHeight="1" x14ac:dyDescent="0.15">
      <c r="A95" s="19"/>
      <c r="B95" s="35" t="s">
        <v>21</v>
      </c>
      <c r="C95" s="35">
        <v>91</v>
      </c>
      <c r="D95" s="38" t="s">
        <v>188</v>
      </c>
      <c r="E95" s="89">
        <v>5</v>
      </c>
      <c r="F95" s="51">
        <v>10</v>
      </c>
      <c r="G95" s="52">
        <v>87</v>
      </c>
      <c r="H95" s="53">
        <v>181840</v>
      </c>
      <c r="I95" s="57">
        <f t="shared" si="19"/>
        <v>2090.1149425287358</v>
      </c>
      <c r="J95" s="55">
        <v>5220</v>
      </c>
      <c r="K95" s="53">
        <v>181840</v>
      </c>
      <c r="L95" s="57">
        <f t="shared" si="20"/>
        <v>34.835249042145591</v>
      </c>
      <c r="M95" s="31"/>
      <c r="N95" s="51"/>
      <c r="O95" s="52"/>
      <c r="P95" s="53"/>
      <c r="Q95" s="57">
        <f t="shared" si="16"/>
        <v>0</v>
      </c>
      <c r="R95" s="55"/>
      <c r="S95" s="53">
        <f t="shared" si="17"/>
        <v>0</v>
      </c>
      <c r="T95" s="57">
        <f t="shared" si="18"/>
        <v>0</v>
      </c>
      <c r="U95" s="79"/>
      <c r="V95" s="45"/>
      <c r="W95" s="96" t="s">
        <v>304</v>
      </c>
      <c r="X95" s="100"/>
      <c r="Y95" s="101"/>
      <c r="Z95" s="122"/>
      <c r="AA95" s="100"/>
      <c r="AB95" s="101"/>
      <c r="AC95" s="125"/>
    </row>
    <row r="96" spans="1:29" s="4" customFormat="1" ht="27" customHeight="1" x14ac:dyDescent="0.15">
      <c r="A96" s="19"/>
      <c r="B96" s="35" t="s">
        <v>21</v>
      </c>
      <c r="C96" s="35">
        <v>92</v>
      </c>
      <c r="D96" s="38" t="s">
        <v>189</v>
      </c>
      <c r="E96" s="89">
        <v>5</v>
      </c>
      <c r="F96" s="51">
        <v>20</v>
      </c>
      <c r="G96" s="52">
        <v>228</v>
      </c>
      <c r="H96" s="53">
        <v>3499549</v>
      </c>
      <c r="I96" s="57">
        <f>IF(AND(G96&gt;0,H96&gt;0),H96/G96,0)</f>
        <v>15348.899122807017</v>
      </c>
      <c r="J96" s="55">
        <v>15048</v>
      </c>
      <c r="K96" s="53">
        <v>3499549</v>
      </c>
      <c r="L96" s="57">
        <f>IF(AND(J96&gt;0,K96&gt;0),K96/J96,0)</f>
        <v>232.55907761828814</v>
      </c>
      <c r="M96" s="31"/>
      <c r="N96" s="51">
        <v>20</v>
      </c>
      <c r="O96" s="52">
        <v>239</v>
      </c>
      <c r="P96" s="53">
        <v>3247382</v>
      </c>
      <c r="Q96" s="57">
        <f t="shared" si="16"/>
        <v>13587.372384937238</v>
      </c>
      <c r="R96" s="55">
        <v>15432</v>
      </c>
      <c r="S96" s="53">
        <f t="shared" si="17"/>
        <v>3247382</v>
      </c>
      <c r="T96" s="57">
        <f t="shared" si="18"/>
        <v>210.43170036288231</v>
      </c>
      <c r="U96" s="79"/>
      <c r="V96" s="45"/>
      <c r="W96" s="47"/>
      <c r="X96" s="102"/>
      <c r="Y96" s="103"/>
      <c r="Z96" s="121"/>
      <c r="AA96" s="102">
        <v>14000</v>
      </c>
      <c r="AB96" s="103">
        <v>14500</v>
      </c>
      <c r="AC96" s="124">
        <v>15000</v>
      </c>
    </row>
    <row r="97" spans="1:29" s="4" customFormat="1" ht="27" customHeight="1" x14ac:dyDescent="0.15">
      <c r="A97" s="19"/>
      <c r="B97" s="35" t="s">
        <v>21</v>
      </c>
      <c r="C97" s="35">
        <v>93</v>
      </c>
      <c r="D97" s="38" t="s">
        <v>190</v>
      </c>
      <c r="E97" s="89">
        <v>4</v>
      </c>
      <c r="F97" s="51">
        <v>14</v>
      </c>
      <c r="G97" s="52">
        <v>268</v>
      </c>
      <c r="H97" s="53">
        <v>2178300</v>
      </c>
      <c r="I97" s="54">
        <f t="shared" si="19"/>
        <v>8127.9850746268658</v>
      </c>
      <c r="J97" s="55">
        <v>10647</v>
      </c>
      <c r="K97" s="53">
        <v>2178300</v>
      </c>
      <c r="L97" s="57">
        <f t="shared" si="20"/>
        <v>204.59284305438152</v>
      </c>
      <c r="M97" s="31"/>
      <c r="N97" s="51">
        <v>20</v>
      </c>
      <c r="O97" s="52">
        <v>309</v>
      </c>
      <c r="P97" s="53">
        <v>2693750</v>
      </c>
      <c r="Q97" s="57">
        <f t="shared" si="16"/>
        <v>8717.6375404530736</v>
      </c>
      <c r="R97" s="55">
        <v>13096</v>
      </c>
      <c r="S97" s="53">
        <f t="shared" si="17"/>
        <v>2693750</v>
      </c>
      <c r="T97" s="57">
        <f t="shared" si="18"/>
        <v>205.69257788637751</v>
      </c>
      <c r="U97" s="78"/>
      <c r="V97" s="45"/>
      <c r="W97" s="96"/>
      <c r="X97" s="102"/>
      <c r="Y97" s="103"/>
      <c r="Z97" s="121"/>
      <c r="AA97" s="102">
        <v>8750</v>
      </c>
      <c r="AB97" s="103">
        <v>8850</v>
      </c>
      <c r="AC97" s="124">
        <v>8950</v>
      </c>
    </row>
    <row r="98" spans="1:29" s="4" customFormat="1" ht="27" customHeight="1" x14ac:dyDescent="0.15">
      <c r="A98" s="19"/>
      <c r="B98" s="35" t="s">
        <v>21</v>
      </c>
      <c r="C98" s="35">
        <v>94</v>
      </c>
      <c r="D98" s="38" t="s">
        <v>191</v>
      </c>
      <c r="E98" s="89">
        <v>5</v>
      </c>
      <c r="F98" s="51"/>
      <c r="G98" s="52"/>
      <c r="H98" s="53"/>
      <c r="I98" s="57">
        <f t="shared" si="19"/>
        <v>0</v>
      </c>
      <c r="J98" s="55"/>
      <c r="K98" s="53"/>
      <c r="L98" s="57">
        <f t="shared" si="20"/>
        <v>0</v>
      </c>
      <c r="M98" s="31"/>
      <c r="N98" s="51">
        <v>14</v>
      </c>
      <c r="O98" s="52">
        <v>162</v>
      </c>
      <c r="P98" s="53">
        <v>875328</v>
      </c>
      <c r="Q98" s="57">
        <f t="shared" si="16"/>
        <v>5403.2592592592591</v>
      </c>
      <c r="R98" s="55">
        <v>7776</v>
      </c>
      <c r="S98" s="53">
        <f t="shared" si="17"/>
        <v>875328</v>
      </c>
      <c r="T98" s="57">
        <f t="shared" si="18"/>
        <v>112.5679012345679</v>
      </c>
      <c r="U98" s="79"/>
      <c r="V98" s="45"/>
      <c r="W98" s="47"/>
      <c r="X98" s="102"/>
      <c r="Y98" s="103"/>
      <c r="Z98" s="121"/>
      <c r="AA98" s="102">
        <v>6480</v>
      </c>
      <c r="AB98" s="103">
        <v>7020</v>
      </c>
      <c r="AC98" s="124">
        <v>7560</v>
      </c>
    </row>
    <row r="99" spans="1:29" s="4" customFormat="1" ht="27" customHeight="1" x14ac:dyDescent="0.15">
      <c r="A99" s="19"/>
      <c r="B99" s="35" t="s">
        <v>21</v>
      </c>
      <c r="C99" s="35">
        <v>95</v>
      </c>
      <c r="D99" s="36" t="s">
        <v>75</v>
      </c>
      <c r="E99" s="89">
        <v>4</v>
      </c>
      <c r="F99" s="51">
        <v>15</v>
      </c>
      <c r="G99" s="52">
        <v>152</v>
      </c>
      <c r="H99" s="53">
        <v>1798855</v>
      </c>
      <c r="I99" s="57">
        <f t="shared" si="19"/>
        <v>11834.572368421053</v>
      </c>
      <c r="J99" s="55">
        <v>14002</v>
      </c>
      <c r="K99" s="53">
        <v>1798855</v>
      </c>
      <c r="L99" s="57">
        <f t="shared" si="20"/>
        <v>128.47128981574062</v>
      </c>
      <c r="M99" s="31"/>
      <c r="N99" s="51">
        <v>15</v>
      </c>
      <c r="O99" s="52">
        <v>168</v>
      </c>
      <c r="P99" s="53">
        <v>1742845</v>
      </c>
      <c r="Q99" s="57">
        <f t="shared" si="16"/>
        <v>10374.077380952382</v>
      </c>
      <c r="R99" s="52">
        <v>16069</v>
      </c>
      <c r="S99" s="53">
        <f t="shared" si="17"/>
        <v>1742845</v>
      </c>
      <c r="T99" s="57">
        <f t="shared" si="18"/>
        <v>108.4600784118489</v>
      </c>
      <c r="U99" s="79"/>
      <c r="V99" s="45"/>
      <c r="W99" s="47"/>
      <c r="X99" s="104"/>
      <c r="Y99" s="103"/>
      <c r="Z99" s="121"/>
      <c r="AA99" s="102">
        <v>15000</v>
      </c>
      <c r="AB99" s="103">
        <v>20000</v>
      </c>
      <c r="AC99" s="124">
        <v>20000</v>
      </c>
    </row>
    <row r="100" spans="1:29" s="4" customFormat="1" ht="27" customHeight="1" x14ac:dyDescent="0.15">
      <c r="A100" s="19"/>
      <c r="B100" s="35" t="s">
        <v>21</v>
      </c>
      <c r="C100" s="35">
        <v>96</v>
      </c>
      <c r="D100" s="40" t="s">
        <v>192</v>
      </c>
      <c r="E100" s="89">
        <v>5</v>
      </c>
      <c r="F100" s="51">
        <v>10</v>
      </c>
      <c r="G100" s="52">
        <v>105</v>
      </c>
      <c r="H100" s="53">
        <v>1740917</v>
      </c>
      <c r="I100" s="57">
        <f t="shared" si="19"/>
        <v>16580.161904761906</v>
      </c>
      <c r="J100" s="55">
        <v>9605</v>
      </c>
      <c r="K100" s="53">
        <v>1740917</v>
      </c>
      <c r="L100" s="57">
        <f t="shared" si="20"/>
        <v>181.25111920874545</v>
      </c>
      <c r="M100" s="31"/>
      <c r="N100" s="51">
        <v>10</v>
      </c>
      <c r="O100" s="52">
        <v>108</v>
      </c>
      <c r="P100" s="53">
        <v>1807996</v>
      </c>
      <c r="Q100" s="54">
        <f t="shared" si="16"/>
        <v>16740.703703703704</v>
      </c>
      <c r="R100" s="55">
        <v>9949</v>
      </c>
      <c r="S100" s="53">
        <f t="shared" si="17"/>
        <v>1807996</v>
      </c>
      <c r="T100" s="57">
        <f t="shared" si="18"/>
        <v>181.7264046637853</v>
      </c>
      <c r="U100" s="79"/>
      <c r="V100" s="45"/>
      <c r="W100" s="47"/>
      <c r="X100" s="100"/>
      <c r="Y100" s="101"/>
      <c r="Z100" s="122"/>
      <c r="AA100" s="100">
        <v>15100</v>
      </c>
      <c r="AB100" s="101">
        <v>15200</v>
      </c>
      <c r="AC100" s="125">
        <v>15250</v>
      </c>
    </row>
    <row r="101" spans="1:29" s="4" customFormat="1" ht="27" customHeight="1" x14ac:dyDescent="0.15">
      <c r="A101" s="19"/>
      <c r="B101" s="35" t="s">
        <v>21</v>
      </c>
      <c r="C101" s="35">
        <v>97</v>
      </c>
      <c r="D101" s="36" t="s">
        <v>78</v>
      </c>
      <c r="E101" s="89">
        <v>6</v>
      </c>
      <c r="F101" s="51">
        <v>10</v>
      </c>
      <c r="G101" s="52">
        <v>63</v>
      </c>
      <c r="H101" s="53">
        <v>522204</v>
      </c>
      <c r="I101" s="57">
        <f t="shared" si="19"/>
        <v>8288.9523809523816</v>
      </c>
      <c r="J101" s="55">
        <v>1386</v>
      </c>
      <c r="K101" s="53">
        <v>522204</v>
      </c>
      <c r="L101" s="57">
        <f t="shared" si="20"/>
        <v>376.77056277056278</v>
      </c>
      <c r="M101" s="31"/>
      <c r="N101" s="51">
        <v>10</v>
      </c>
      <c r="O101" s="52">
        <v>64</v>
      </c>
      <c r="P101" s="53">
        <v>603990</v>
      </c>
      <c r="Q101" s="57">
        <f t="shared" si="16"/>
        <v>9437.34375</v>
      </c>
      <c r="R101" s="55">
        <v>10691</v>
      </c>
      <c r="S101" s="53">
        <f t="shared" si="17"/>
        <v>603990</v>
      </c>
      <c r="T101" s="57">
        <f t="shared" si="18"/>
        <v>56.495182864091291</v>
      </c>
      <c r="U101" s="78"/>
      <c r="V101" s="45"/>
      <c r="W101" s="95"/>
      <c r="X101" s="104"/>
      <c r="Y101" s="103"/>
      <c r="Z101" s="121"/>
      <c r="AA101" s="102">
        <v>4000</v>
      </c>
      <c r="AB101" s="103">
        <v>4070</v>
      </c>
      <c r="AC101" s="124">
        <v>4180</v>
      </c>
    </row>
    <row r="102" spans="1:29" s="4" customFormat="1" ht="27" customHeight="1" x14ac:dyDescent="0.15">
      <c r="A102" s="19"/>
      <c r="B102" s="35" t="s">
        <v>21</v>
      </c>
      <c r="C102" s="35">
        <v>98</v>
      </c>
      <c r="D102" s="36" t="s">
        <v>193</v>
      </c>
      <c r="E102" s="89">
        <v>6</v>
      </c>
      <c r="F102" s="51">
        <v>20</v>
      </c>
      <c r="G102" s="52">
        <v>98</v>
      </c>
      <c r="H102" s="53">
        <v>927913</v>
      </c>
      <c r="I102" s="57">
        <f t="shared" si="19"/>
        <v>9468.5</v>
      </c>
      <c r="J102" s="52">
        <v>6666</v>
      </c>
      <c r="K102" s="53">
        <v>927913</v>
      </c>
      <c r="L102" s="57">
        <f t="shared" si="20"/>
        <v>139.2008700870087</v>
      </c>
      <c r="M102" s="31"/>
      <c r="N102" s="51">
        <v>20</v>
      </c>
      <c r="O102" s="52">
        <v>187</v>
      </c>
      <c r="P102" s="53">
        <v>2646186</v>
      </c>
      <c r="Q102" s="57">
        <f t="shared" si="16"/>
        <v>14150.727272727272</v>
      </c>
      <c r="R102" s="55">
        <v>13023</v>
      </c>
      <c r="S102" s="53">
        <f t="shared" si="17"/>
        <v>2646186</v>
      </c>
      <c r="T102" s="57">
        <f t="shared" si="18"/>
        <v>203.1932734392997</v>
      </c>
      <c r="U102" s="78"/>
      <c r="V102" s="45"/>
      <c r="W102" s="96"/>
      <c r="X102" s="104"/>
      <c r="Y102" s="105"/>
      <c r="Z102" s="128"/>
      <c r="AA102" s="104">
        <v>17600</v>
      </c>
      <c r="AB102" s="105">
        <v>18150</v>
      </c>
      <c r="AC102" s="130">
        <v>18700</v>
      </c>
    </row>
    <row r="103" spans="1:29" s="4" customFormat="1" ht="27" customHeight="1" x14ac:dyDescent="0.15">
      <c r="A103" s="19"/>
      <c r="B103" s="35" t="s">
        <v>21</v>
      </c>
      <c r="C103" s="35">
        <v>99</v>
      </c>
      <c r="D103" s="36" t="s">
        <v>194</v>
      </c>
      <c r="E103" s="89">
        <v>4</v>
      </c>
      <c r="F103" s="51">
        <v>20</v>
      </c>
      <c r="G103" s="52">
        <v>131</v>
      </c>
      <c r="H103" s="53">
        <v>829550</v>
      </c>
      <c r="I103" s="54">
        <f t="shared" si="19"/>
        <v>6332.4427480916029</v>
      </c>
      <c r="J103" s="55">
        <v>4997</v>
      </c>
      <c r="K103" s="53">
        <v>829550</v>
      </c>
      <c r="L103" s="57">
        <f t="shared" si="20"/>
        <v>166.00960576345807</v>
      </c>
      <c r="M103" s="31"/>
      <c r="N103" s="51">
        <v>20</v>
      </c>
      <c r="O103" s="52">
        <v>235</v>
      </c>
      <c r="P103" s="53">
        <v>1307500</v>
      </c>
      <c r="Q103" s="57">
        <f t="shared" si="16"/>
        <v>5563.8297872340427</v>
      </c>
      <c r="R103" s="55">
        <v>8209</v>
      </c>
      <c r="S103" s="53">
        <f t="shared" si="17"/>
        <v>1307500</v>
      </c>
      <c r="T103" s="57">
        <f t="shared" si="18"/>
        <v>159.27640394688757</v>
      </c>
      <c r="U103" s="78"/>
      <c r="V103" s="45"/>
      <c r="W103" s="95"/>
      <c r="X103" s="104"/>
      <c r="Y103" s="103"/>
      <c r="Z103" s="121"/>
      <c r="AA103" s="102">
        <v>12000</v>
      </c>
      <c r="AB103" s="103">
        <v>12000</v>
      </c>
      <c r="AC103" s="124">
        <v>12000</v>
      </c>
    </row>
    <row r="104" spans="1:29" s="4" customFormat="1" ht="27" customHeight="1" x14ac:dyDescent="0.15">
      <c r="A104" s="19"/>
      <c r="B104" s="35" t="s">
        <v>21</v>
      </c>
      <c r="C104" s="35">
        <v>100</v>
      </c>
      <c r="D104" s="36" t="s">
        <v>195</v>
      </c>
      <c r="E104" s="89">
        <v>5</v>
      </c>
      <c r="F104" s="51">
        <v>20</v>
      </c>
      <c r="G104" s="52">
        <v>6</v>
      </c>
      <c r="H104" s="53">
        <v>49525</v>
      </c>
      <c r="I104" s="54">
        <f t="shared" si="19"/>
        <v>8254.1666666666661</v>
      </c>
      <c r="J104" s="55">
        <v>304</v>
      </c>
      <c r="K104" s="53">
        <v>49525</v>
      </c>
      <c r="L104" s="57">
        <f t="shared" si="20"/>
        <v>162.91118421052633</v>
      </c>
      <c r="M104" s="31"/>
      <c r="N104" s="51">
        <v>20</v>
      </c>
      <c r="O104" s="52">
        <v>94</v>
      </c>
      <c r="P104" s="53">
        <v>604125</v>
      </c>
      <c r="Q104" s="57">
        <f t="shared" si="16"/>
        <v>6426.8617021276596</v>
      </c>
      <c r="R104" s="55">
        <v>3996</v>
      </c>
      <c r="S104" s="53">
        <f t="shared" si="17"/>
        <v>604125</v>
      </c>
      <c r="T104" s="57">
        <f t="shared" si="18"/>
        <v>151.18243243243242</v>
      </c>
      <c r="U104" s="78"/>
      <c r="V104" s="45"/>
      <c r="W104" s="95"/>
      <c r="X104" s="104"/>
      <c r="Y104" s="103"/>
      <c r="Z104" s="121"/>
      <c r="AA104" s="102">
        <v>7000</v>
      </c>
      <c r="AB104" s="103">
        <v>7500</v>
      </c>
      <c r="AC104" s="124">
        <v>8000</v>
      </c>
    </row>
    <row r="105" spans="1:29" s="4" customFormat="1" ht="27" customHeight="1" x14ac:dyDescent="0.15">
      <c r="A105" s="19"/>
      <c r="B105" s="35" t="s">
        <v>21</v>
      </c>
      <c r="C105" s="35">
        <v>101</v>
      </c>
      <c r="D105" s="36" t="s">
        <v>196</v>
      </c>
      <c r="E105" s="89">
        <v>5</v>
      </c>
      <c r="F105" s="51">
        <v>20</v>
      </c>
      <c r="G105" s="52">
        <v>75</v>
      </c>
      <c r="H105" s="53">
        <v>800928</v>
      </c>
      <c r="I105" s="57">
        <f t="shared" si="19"/>
        <v>10679.04</v>
      </c>
      <c r="J105" s="55">
        <v>4252</v>
      </c>
      <c r="K105" s="53">
        <v>800928</v>
      </c>
      <c r="L105" s="57">
        <f t="shared" si="20"/>
        <v>188.36500470366886</v>
      </c>
      <c r="M105" s="31"/>
      <c r="N105" s="51">
        <v>20</v>
      </c>
      <c r="O105" s="52">
        <v>173</v>
      </c>
      <c r="P105" s="53">
        <v>1868135</v>
      </c>
      <c r="Q105" s="57">
        <f t="shared" si="16"/>
        <v>10798.468208092485</v>
      </c>
      <c r="R105" s="55">
        <v>9156</v>
      </c>
      <c r="S105" s="53">
        <f t="shared" si="17"/>
        <v>1868135</v>
      </c>
      <c r="T105" s="57">
        <f t="shared" si="18"/>
        <v>204.03396679772825</v>
      </c>
      <c r="U105" s="78"/>
      <c r="V105" s="45"/>
      <c r="W105" s="95"/>
      <c r="X105" s="104"/>
      <c r="Y105" s="103"/>
      <c r="Z105" s="121"/>
      <c r="AA105" s="102">
        <v>12000</v>
      </c>
      <c r="AB105" s="103">
        <v>12500</v>
      </c>
      <c r="AC105" s="124">
        <v>13000</v>
      </c>
    </row>
    <row r="106" spans="1:29" s="4" customFormat="1" ht="27" customHeight="1" x14ac:dyDescent="0.15">
      <c r="A106" s="19"/>
      <c r="B106" s="35" t="s">
        <v>21</v>
      </c>
      <c r="C106" s="35">
        <v>102</v>
      </c>
      <c r="D106" s="36" t="s">
        <v>291</v>
      </c>
      <c r="E106" s="89">
        <v>4</v>
      </c>
      <c r="F106" s="51"/>
      <c r="G106" s="52"/>
      <c r="H106" s="53"/>
      <c r="I106" s="57"/>
      <c r="J106" s="55"/>
      <c r="K106" s="53"/>
      <c r="L106" s="57"/>
      <c r="M106" s="31"/>
      <c r="N106" s="51">
        <v>10</v>
      </c>
      <c r="O106" s="52">
        <v>14</v>
      </c>
      <c r="P106" s="53">
        <v>23300</v>
      </c>
      <c r="Q106" s="57">
        <f t="shared" ref="Q106:Q107" si="27">IF(AND(O106&gt;0,P106&gt;0),P106/O106,0)</f>
        <v>1664.2857142857142</v>
      </c>
      <c r="R106" s="55">
        <v>466</v>
      </c>
      <c r="S106" s="53">
        <f t="shared" ref="S106:S107" si="28">P106</f>
        <v>23300</v>
      </c>
      <c r="T106" s="57">
        <f t="shared" ref="T106:T107" si="29">IF(AND(R106&gt;0,S106&gt;0),S106/R106,0)</f>
        <v>50</v>
      </c>
      <c r="U106" s="79" t="s">
        <v>280</v>
      </c>
      <c r="V106" s="45"/>
      <c r="W106" s="95"/>
      <c r="X106" s="104"/>
      <c r="Y106" s="103"/>
      <c r="Z106" s="121"/>
      <c r="AA106" s="102">
        <v>4400</v>
      </c>
      <c r="AB106" s="103">
        <v>5200</v>
      </c>
      <c r="AC106" s="124">
        <v>5600</v>
      </c>
    </row>
    <row r="107" spans="1:29" s="4" customFormat="1" ht="27" customHeight="1" x14ac:dyDescent="0.15">
      <c r="A107" s="19"/>
      <c r="B107" s="35" t="s">
        <v>21</v>
      </c>
      <c r="C107" s="35">
        <v>103</v>
      </c>
      <c r="D107" s="36" t="s">
        <v>279</v>
      </c>
      <c r="E107" s="89">
        <v>4</v>
      </c>
      <c r="F107" s="51"/>
      <c r="G107" s="52"/>
      <c r="H107" s="53"/>
      <c r="I107" s="57"/>
      <c r="J107" s="55"/>
      <c r="K107" s="53"/>
      <c r="L107" s="57"/>
      <c r="M107" s="31"/>
      <c r="N107" s="51">
        <v>10</v>
      </c>
      <c r="O107" s="52">
        <v>2</v>
      </c>
      <c r="P107" s="53">
        <v>14400</v>
      </c>
      <c r="Q107" s="57">
        <f t="shared" si="27"/>
        <v>7200</v>
      </c>
      <c r="R107" s="55">
        <v>96</v>
      </c>
      <c r="S107" s="53">
        <f t="shared" si="28"/>
        <v>14400</v>
      </c>
      <c r="T107" s="57">
        <f t="shared" si="29"/>
        <v>150</v>
      </c>
      <c r="U107" s="79" t="s">
        <v>280</v>
      </c>
      <c r="V107" s="45"/>
      <c r="W107" s="95"/>
      <c r="X107" s="104"/>
      <c r="Y107" s="103"/>
      <c r="Z107" s="121"/>
      <c r="AA107" s="102">
        <v>10000</v>
      </c>
      <c r="AB107" s="103">
        <v>12000</v>
      </c>
      <c r="AC107" s="124">
        <v>12000</v>
      </c>
    </row>
    <row r="108" spans="1:29" s="4" customFormat="1" ht="27" customHeight="1" x14ac:dyDescent="0.15">
      <c r="A108" s="19"/>
      <c r="B108" s="35" t="s">
        <v>21</v>
      </c>
      <c r="C108" s="35">
        <v>104</v>
      </c>
      <c r="D108" s="38" t="s">
        <v>197</v>
      </c>
      <c r="E108" s="89">
        <v>2</v>
      </c>
      <c r="F108" s="51">
        <v>20</v>
      </c>
      <c r="G108" s="52">
        <v>293</v>
      </c>
      <c r="H108" s="53">
        <v>2814955</v>
      </c>
      <c r="I108" s="57">
        <f t="shared" si="19"/>
        <v>9607.3549488054614</v>
      </c>
      <c r="J108" s="55">
        <v>29620</v>
      </c>
      <c r="K108" s="53">
        <v>2814955</v>
      </c>
      <c r="L108" s="57">
        <f t="shared" si="20"/>
        <v>95.035617825793381</v>
      </c>
      <c r="M108" s="31"/>
      <c r="N108" s="51">
        <v>20</v>
      </c>
      <c r="O108" s="52">
        <v>263</v>
      </c>
      <c r="P108" s="53">
        <v>3184719</v>
      </c>
      <c r="Q108" s="54">
        <f t="shared" si="16"/>
        <v>12109.197718631178</v>
      </c>
      <c r="R108" s="55">
        <v>26988</v>
      </c>
      <c r="S108" s="53">
        <f t="shared" si="17"/>
        <v>3184719</v>
      </c>
      <c r="T108" s="57">
        <f t="shared" si="18"/>
        <v>118.00500222321031</v>
      </c>
      <c r="U108" s="78"/>
      <c r="V108" s="45"/>
      <c r="W108" s="95"/>
      <c r="X108" s="100"/>
      <c r="Y108" s="101"/>
      <c r="Z108" s="122"/>
      <c r="AA108" s="100">
        <v>13000</v>
      </c>
      <c r="AB108" s="101">
        <v>13500</v>
      </c>
      <c r="AC108" s="125">
        <v>14000</v>
      </c>
    </row>
    <row r="109" spans="1:29" s="4" customFormat="1" ht="27" customHeight="1" x14ac:dyDescent="0.15">
      <c r="A109" s="19"/>
      <c r="B109" s="35" t="s">
        <v>21</v>
      </c>
      <c r="C109" s="35">
        <v>105</v>
      </c>
      <c r="D109" s="40" t="s">
        <v>292</v>
      </c>
      <c r="E109" s="89">
        <v>5</v>
      </c>
      <c r="F109" s="51"/>
      <c r="G109" s="52"/>
      <c r="H109" s="53"/>
      <c r="I109" s="57"/>
      <c r="J109" s="55"/>
      <c r="K109" s="53"/>
      <c r="L109" s="57"/>
      <c r="M109" s="31"/>
      <c r="N109" s="51">
        <v>10</v>
      </c>
      <c r="O109" s="52">
        <v>53</v>
      </c>
      <c r="P109" s="53">
        <v>235430</v>
      </c>
      <c r="Q109" s="54">
        <f t="shared" si="16"/>
        <v>4442.0754716981128</v>
      </c>
      <c r="R109" s="55">
        <v>983</v>
      </c>
      <c r="S109" s="53">
        <f t="shared" si="17"/>
        <v>235430</v>
      </c>
      <c r="T109" s="57">
        <f t="shared" si="18"/>
        <v>239.50152594099694</v>
      </c>
      <c r="U109" s="79" t="s">
        <v>280</v>
      </c>
      <c r="V109" s="45"/>
      <c r="W109" s="95"/>
      <c r="X109" s="100"/>
      <c r="Y109" s="101"/>
      <c r="Z109" s="122"/>
      <c r="AA109" s="100">
        <v>4500</v>
      </c>
      <c r="AB109" s="101">
        <v>4600</v>
      </c>
      <c r="AC109" s="125">
        <v>4700</v>
      </c>
    </row>
    <row r="110" spans="1:29" s="4" customFormat="1" ht="27" customHeight="1" x14ac:dyDescent="0.15">
      <c r="A110" s="19"/>
      <c r="B110" s="35" t="s">
        <v>21</v>
      </c>
      <c r="C110" s="35">
        <v>106</v>
      </c>
      <c r="D110" s="38" t="s">
        <v>198</v>
      </c>
      <c r="E110" s="89">
        <v>2</v>
      </c>
      <c r="F110" s="51">
        <v>30</v>
      </c>
      <c r="G110" s="52">
        <v>443</v>
      </c>
      <c r="H110" s="53">
        <v>5187452</v>
      </c>
      <c r="I110" s="57">
        <f t="shared" si="19"/>
        <v>11709.823927765237</v>
      </c>
      <c r="J110" s="55">
        <v>40716</v>
      </c>
      <c r="K110" s="53">
        <v>5187452</v>
      </c>
      <c r="L110" s="57">
        <f t="shared" si="20"/>
        <v>127.40573730228903</v>
      </c>
      <c r="M110" s="31"/>
      <c r="N110" s="51">
        <v>30</v>
      </c>
      <c r="O110" s="52">
        <v>447</v>
      </c>
      <c r="P110" s="53">
        <v>5134059</v>
      </c>
      <c r="Q110" s="57">
        <f t="shared" si="16"/>
        <v>11485.590604026846</v>
      </c>
      <c r="R110" s="55">
        <v>40774</v>
      </c>
      <c r="S110" s="53">
        <f t="shared" si="17"/>
        <v>5134059</v>
      </c>
      <c r="T110" s="57">
        <f t="shared" si="18"/>
        <v>125.91501937509197</v>
      </c>
      <c r="U110" s="78"/>
      <c r="V110" s="45"/>
      <c r="W110" s="95"/>
      <c r="X110" s="100"/>
      <c r="Y110" s="101"/>
      <c r="Z110" s="122"/>
      <c r="AA110" s="100">
        <v>11600</v>
      </c>
      <c r="AB110" s="101">
        <v>11716</v>
      </c>
      <c r="AC110" s="125">
        <v>11833</v>
      </c>
    </row>
    <row r="111" spans="1:29" s="4" customFormat="1" ht="27" customHeight="1" x14ac:dyDescent="0.15">
      <c r="A111" s="19"/>
      <c r="B111" s="35" t="s">
        <v>21</v>
      </c>
      <c r="C111" s="35">
        <v>107</v>
      </c>
      <c r="D111" s="38" t="s">
        <v>199</v>
      </c>
      <c r="E111" s="89">
        <v>2</v>
      </c>
      <c r="F111" s="51">
        <v>20</v>
      </c>
      <c r="G111" s="52">
        <v>248</v>
      </c>
      <c r="H111" s="53">
        <v>2592060</v>
      </c>
      <c r="I111" s="57">
        <f t="shared" si="19"/>
        <v>10451.854838709678</v>
      </c>
      <c r="J111" s="55">
        <v>26740</v>
      </c>
      <c r="K111" s="53">
        <v>2592060</v>
      </c>
      <c r="L111" s="57">
        <f t="shared" si="20"/>
        <v>96.935676888556472</v>
      </c>
      <c r="M111" s="31"/>
      <c r="N111" s="51">
        <v>20</v>
      </c>
      <c r="O111" s="52">
        <v>252</v>
      </c>
      <c r="P111" s="53">
        <v>3058050</v>
      </c>
      <c r="Q111" s="57">
        <f t="shared" si="16"/>
        <v>12135.119047619048</v>
      </c>
      <c r="R111" s="55">
        <v>28045</v>
      </c>
      <c r="S111" s="53">
        <f t="shared" si="17"/>
        <v>3058050</v>
      </c>
      <c r="T111" s="57">
        <f t="shared" si="18"/>
        <v>109.0408272419326</v>
      </c>
      <c r="U111" s="79"/>
      <c r="V111" s="46"/>
      <c r="W111" s="95"/>
      <c r="X111" s="100"/>
      <c r="Y111" s="101"/>
      <c r="Z111" s="122"/>
      <c r="AA111" s="100">
        <v>12500</v>
      </c>
      <c r="AB111" s="101">
        <v>13000</v>
      </c>
      <c r="AC111" s="125">
        <v>13500</v>
      </c>
    </row>
    <row r="112" spans="1:29" s="4" customFormat="1" ht="27" customHeight="1" x14ac:dyDescent="0.15">
      <c r="A112" s="19"/>
      <c r="B112" s="35" t="s">
        <v>21</v>
      </c>
      <c r="C112" s="35">
        <v>108</v>
      </c>
      <c r="D112" s="40" t="s">
        <v>200</v>
      </c>
      <c r="E112" s="89">
        <v>5</v>
      </c>
      <c r="F112" s="51">
        <v>20</v>
      </c>
      <c r="G112" s="52">
        <v>189</v>
      </c>
      <c r="H112" s="53">
        <v>2214719</v>
      </c>
      <c r="I112" s="57">
        <f t="shared" si="19"/>
        <v>11718.089947089948</v>
      </c>
      <c r="J112" s="55">
        <v>19590</v>
      </c>
      <c r="K112" s="53">
        <v>2214719</v>
      </c>
      <c r="L112" s="57">
        <f t="shared" si="20"/>
        <v>113.05354772843287</v>
      </c>
      <c r="M112" s="31"/>
      <c r="N112" s="51">
        <v>20</v>
      </c>
      <c r="O112" s="52">
        <v>204</v>
      </c>
      <c r="P112" s="53">
        <v>2419020</v>
      </c>
      <c r="Q112" s="57">
        <f t="shared" si="16"/>
        <v>11857.941176470587</v>
      </c>
      <c r="R112" s="55">
        <v>22295</v>
      </c>
      <c r="S112" s="53">
        <f t="shared" si="17"/>
        <v>2419020</v>
      </c>
      <c r="T112" s="57">
        <f t="shared" si="18"/>
        <v>108.50056066382596</v>
      </c>
      <c r="U112" s="79"/>
      <c r="V112" s="45"/>
      <c r="W112" s="95"/>
      <c r="X112" s="100"/>
      <c r="Y112" s="101"/>
      <c r="Z112" s="122"/>
      <c r="AA112" s="100">
        <v>11900</v>
      </c>
      <c r="AB112" s="101">
        <v>12000</v>
      </c>
      <c r="AC112" s="125">
        <v>12100</v>
      </c>
    </row>
    <row r="113" spans="1:29" s="4" customFormat="1" ht="27" customHeight="1" x14ac:dyDescent="0.15">
      <c r="A113" s="19"/>
      <c r="B113" s="35" t="s">
        <v>21</v>
      </c>
      <c r="C113" s="35">
        <v>109</v>
      </c>
      <c r="D113" s="38" t="s">
        <v>201</v>
      </c>
      <c r="E113" s="89">
        <v>4</v>
      </c>
      <c r="F113" s="51">
        <v>30</v>
      </c>
      <c r="G113" s="52">
        <v>582</v>
      </c>
      <c r="H113" s="53">
        <v>7063905</v>
      </c>
      <c r="I113" s="57">
        <f t="shared" si="19"/>
        <v>12137.293814432989</v>
      </c>
      <c r="J113" s="55">
        <v>33984</v>
      </c>
      <c r="K113" s="53">
        <v>7063905</v>
      </c>
      <c r="L113" s="57">
        <f t="shared" si="20"/>
        <v>207.85972810734464</v>
      </c>
      <c r="M113" s="31"/>
      <c r="N113" s="51">
        <v>30</v>
      </c>
      <c r="O113" s="52">
        <v>580</v>
      </c>
      <c r="P113" s="53">
        <v>7593036</v>
      </c>
      <c r="Q113" s="57">
        <f t="shared" si="16"/>
        <v>13091.441379310345</v>
      </c>
      <c r="R113" s="55">
        <v>32941</v>
      </c>
      <c r="S113" s="53">
        <f t="shared" si="17"/>
        <v>7593036</v>
      </c>
      <c r="T113" s="57">
        <f t="shared" si="18"/>
        <v>230.50411341489328</v>
      </c>
      <c r="U113" s="78"/>
      <c r="V113" s="45"/>
      <c r="W113" s="96"/>
      <c r="X113" s="102"/>
      <c r="Y113" s="103"/>
      <c r="Z113" s="121"/>
      <c r="AA113" s="102">
        <v>13200</v>
      </c>
      <c r="AB113" s="103">
        <v>13400</v>
      </c>
      <c r="AC113" s="124">
        <v>13600</v>
      </c>
    </row>
    <row r="114" spans="1:29" s="4" customFormat="1" ht="27" customHeight="1" x14ac:dyDescent="0.15">
      <c r="A114" s="19"/>
      <c r="B114" s="35" t="s">
        <v>21</v>
      </c>
      <c r="C114" s="35">
        <v>110</v>
      </c>
      <c r="D114" s="38" t="s">
        <v>202</v>
      </c>
      <c r="E114" s="89">
        <v>4</v>
      </c>
      <c r="F114" s="51">
        <v>10</v>
      </c>
      <c r="G114" s="52">
        <v>34</v>
      </c>
      <c r="H114" s="53">
        <v>725332</v>
      </c>
      <c r="I114" s="54">
        <f t="shared" si="19"/>
        <v>21333.294117647059</v>
      </c>
      <c r="J114" s="55">
        <v>1885</v>
      </c>
      <c r="K114" s="53">
        <v>725332</v>
      </c>
      <c r="L114" s="57">
        <f t="shared" si="20"/>
        <v>384.79151193633953</v>
      </c>
      <c r="M114" s="31"/>
      <c r="N114" s="51">
        <v>10</v>
      </c>
      <c r="O114" s="52">
        <v>38</v>
      </c>
      <c r="P114" s="53">
        <v>970450</v>
      </c>
      <c r="Q114" s="57">
        <f t="shared" si="16"/>
        <v>25538.157894736843</v>
      </c>
      <c r="R114" s="55">
        <v>2371</v>
      </c>
      <c r="S114" s="53">
        <f t="shared" si="17"/>
        <v>970450</v>
      </c>
      <c r="T114" s="57">
        <f t="shared" si="18"/>
        <v>409.29987347110921</v>
      </c>
      <c r="U114" s="79"/>
      <c r="V114" s="45"/>
      <c r="W114" s="95"/>
      <c r="X114" s="100"/>
      <c r="Y114" s="101"/>
      <c r="Z114" s="122"/>
      <c r="AA114" s="100">
        <v>25800</v>
      </c>
      <c r="AB114" s="101">
        <v>25900</v>
      </c>
      <c r="AC114" s="125">
        <v>26000</v>
      </c>
    </row>
    <row r="115" spans="1:29" s="4" customFormat="1" ht="27" customHeight="1" x14ac:dyDescent="0.15">
      <c r="A115" s="19"/>
      <c r="B115" s="35" t="s">
        <v>21</v>
      </c>
      <c r="C115" s="35">
        <v>111</v>
      </c>
      <c r="D115" s="38" t="s">
        <v>203</v>
      </c>
      <c r="E115" s="89">
        <v>6</v>
      </c>
      <c r="F115" s="51">
        <v>10</v>
      </c>
      <c r="G115" s="52">
        <v>152</v>
      </c>
      <c r="H115" s="53">
        <v>2389780</v>
      </c>
      <c r="I115" s="57">
        <f t="shared" si="19"/>
        <v>15722.236842105263</v>
      </c>
      <c r="J115" s="55">
        <v>10086</v>
      </c>
      <c r="K115" s="53">
        <v>2389780</v>
      </c>
      <c r="L115" s="57">
        <f t="shared" si="20"/>
        <v>236.94031330557209</v>
      </c>
      <c r="M115" s="31"/>
      <c r="N115" s="51">
        <v>20</v>
      </c>
      <c r="O115" s="52">
        <v>235</v>
      </c>
      <c r="P115" s="53">
        <v>3727686</v>
      </c>
      <c r="Q115" s="54">
        <f t="shared" si="16"/>
        <v>15862.493617021277</v>
      </c>
      <c r="R115" s="55">
        <v>15198</v>
      </c>
      <c r="S115" s="53">
        <f t="shared" si="17"/>
        <v>3727686</v>
      </c>
      <c r="T115" s="57">
        <f t="shared" si="18"/>
        <v>245.2747729964469</v>
      </c>
      <c r="U115" s="79"/>
      <c r="V115" s="45"/>
      <c r="W115" s="95"/>
      <c r="X115" s="100"/>
      <c r="Y115" s="101"/>
      <c r="Z115" s="122"/>
      <c r="AA115" s="100">
        <v>12987</v>
      </c>
      <c r="AB115" s="101">
        <v>13043</v>
      </c>
      <c r="AC115" s="125">
        <v>13098</v>
      </c>
    </row>
    <row r="116" spans="1:29" s="4" customFormat="1" ht="27" customHeight="1" x14ac:dyDescent="0.15">
      <c r="A116" s="19"/>
      <c r="B116" s="35" t="s">
        <v>21</v>
      </c>
      <c r="C116" s="35">
        <v>112</v>
      </c>
      <c r="D116" s="38" t="s">
        <v>204</v>
      </c>
      <c r="E116" s="89">
        <v>4</v>
      </c>
      <c r="F116" s="51">
        <v>10</v>
      </c>
      <c r="G116" s="52">
        <v>42</v>
      </c>
      <c r="H116" s="53">
        <v>541000</v>
      </c>
      <c r="I116" s="57">
        <f t="shared" si="19"/>
        <v>12880.952380952382</v>
      </c>
      <c r="J116" s="55">
        <v>1056</v>
      </c>
      <c r="K116" s="53">
        <v>541000</v>
      </c>
      <c r="L116" s="57">
        <f t="shared" si="20"/>
        <v>512.31060606060601</v>
      </c>
      <c r="M116" s="31"/>
      <c r="N116" s="51">
        <v>10</v>
      </c>
      <c r="O116" s="52">
        <v>63</v>
      </c>
      <c r="P116" s="53">
        <v>980000</v>
      </c>
      <c r="Q116" s="57">
        <f t="shared" si="16"/>
        <v>15555.555555555555</v>
      </c>
      <c r="R116" s="55">
        <v>960</v>
      </c>
      <c r="S116" s="53">
        <f t="shared" si="17"/>
        <v>980000</v>
      </c>
      <c r="T116" s="57">
        <f t="shared" si="18"/>
        <v>1020.8333333333334</v>
      </c>
      <c r="U116" s="78"/>
      <c r="V116" s="45"/>
      <c r="W116" s="95"/>
      <c r="X116" s="100"/>
      <c r="Y116" s="101"/>
      <c r="Z116" s="122"/>
      <c r="AA116" s="100">
        <v>17000</v>
      </c>
      <c r="AB116" s="101">
        <v>20000</v>
      </c>
      <c r="AC116" s="125">
        <v>22000</v>
      </c>
    </row>
    <row r="117" spans="1:29" s="4" customFormat="1" ht="27" customHeight="1" x14ac:dyDescent="0.15">
      <c r="A117" s="19"/>
      <c r="B117" s="35" t="s">
        <v>21</v>
      </c>
      <c r="C117" s="35">
        <v>113</v>
      </c>
      <c r="D117" s="38" t="s">
        <v>205</v>
      </c>
      <c r="E117" s="89">
        <v>5</v>
      </c>
      <c r="F117" s="51">
        <v>20</v>
      </c>
      <c r="G117" s="52">
        <v>102</v>
      </c>
      <c r="H117" s="53">
        <v>671575</v>
      </c>
      <c r="I117" s="57">
        <f t="shared" si="19"/>
        <v>6584.0686274509808</v>
      </c>
      <c r="J117" s="55">
        <v>5459</v>
      </c>
      <c r="K117" s="53">
        <v>671575</v>
      </c>
      <c r="L117" s="57">
        <f t="shared" si="20"/>
        <v>123.02161568052757</v>
      </c>
      <c r="M117" s="31"/>
      <c r="N117" s="51"/>
      <c r="O117" s="52"/>
      <c r="P117" s="53"/>
      <c r="Q117" s="57">
        <f t="shared" si="16"/>
        <v>0</v>
      </c>
      <c r="R117" s="55"/>
      <c r="S117" s="53">
        <f t="shared" si="17"/>
        <v>0</v>
      </c>
      <c r="T117" s="57">
        <f t="shared" si="18"/>
        <v>0</v>
      </c>
      <c r="U117" s="79"/>
      <c r="V117" s="46" t="s">
        <v>293</v>
      </c>
      <c r="W117" s="96"/>
      <c r="X117" s="100"/>
      <c r="Y117" s="101"/>
      <c r="Z117" s="122"/>
      <c r="AA117" s="100"/>
      <c r="AB117" s="101"/>
      <c r="AC117" s="125"/>
    </row>
    <row r="118" spans="1:29" s="4" customFormat="1" ht="27" customHeight="1" x14ac:dyDescent="0.15">
      <c r="A118" s="19"/>
      <c r="B118" s="35" t="s">
        <v>21</v>
      </c>
      <c r="C118" s="35">
        <v>114</v>
      </c>
      <c r="D118" s="38" t="s">
        <v>206</v>
      </c>
      <c r="E118" s="89">
        <v>2</v>
      </c>
      <c r="F118" s="51">
        <v>20</v>
      </c>
      <c r="G118" s="52">
        <v>300</v>
      </c>
      <c r="H118" s="53">
        <v>4900693</v>
      </c>
      <c r="I118" s="57">
        <f t="shared" si="19"/>
        <v>16335.643333333333</v>
      </c>
      <c r="J118" s="55">
        <v>19512</v>
      </c>
      <c r="K118" s="53">
        <v>4900693</v>
      </c>
      <c r="L118" s="57">
        <f t="shared" si="20"/>
        <v>251.1630278802788</v>
      </c>
      <c r="M118" s="31"/>
      <c r="N118" s="51">
        <v>20</v>
      </c>
      <c r="O118" s="52">
        <v>375</v>
      </c>
      <c r="P118" s="53">
        <v>5740895</v>
      </c>
      <c r="Q118" s="57">
        <f t="shared" si="16"/>
        <v>15309.053333333333</v>
      </c>
      <c r="R118" s="55">
        <v>24400</v>
      </c>
      <c r="S118" s="53">
        <f t="shared" si="17"/>
        <v>5740895</v>
      </c>
      <c r="T118" s="57">
        <f t="shared" si="18"/>
        <v>235.2825819672131</v>
      </c>
      <c r="U118" s="78"/>
      <c r="V118" s="45"/>
      <c r="W118" s="95"/>
      <c r="X118" s="102"/>
      <c r="Y118" s="103"/>
      <c r="Z118" s="121"/>
      <c r="AA118" s="102">
        <v>17500</v>
      </c>
      <c r="AB118" s="103">
        <v>18000</v>
      </c>
      <c r="AC118" s="124">
        <v>18500</v>
      </c>
    </row>
    <row r="119" spans="1:29" s="4" customFormat="1" ht="27" customHeight="1" x14ac:dyDescent="0.15">
      <c r="A119" s="19"/>
      <c r="B119" s="35" t="s">
        <v>21</v>
      </c>
      <c r="C119" s="35">
        <v>115</v>
      </c>
      <c r="D119" s="38" t="s">
        <v>88</v>
      </c>
      <c r="E119" s="89">
        <v>4</v>
      </c>
      <c r="F119" s="51">
        <v>10</v>
      </c>
      <c r="G119" s="52">
        <v>169</v>
      </c>
      <c r="H119" s="53">
        <v>1474050</v>
      </c>
      <c r="I119" s="57">
        <f t="shared" si="19"/>
        <v>8722.1893491124265</v>
      </c>
      <c r="J119" s="55">
        <v>7139</v>
      </c>
      <c r="K119" s="53">
        <v>1474050</v>
      </c>
      <c r="L119" s="57">
        <f t="shared" si="20"/>
        <v>206.47849838913012</v>
      </c>
      <c r="M119" s="31"/>
      <c r="N119" s="51">
        <v>10</v>
      </c>
      <c r="O119" s="52">
        <v>244</v>
      </c>
      <c r="P119" s="53">
        <v>2167150</v>
      </c>
      <c r="Q119" s="57">
        <f t="shared" si="16"/>
        <v>8881.7622950819677</v>
      </c>
      <c r="R119" s="55">
        <v>10124</v>
      </c>
      <c r="S119" s="53">
        <f t="shared" si="17"/>
        <v>2167150</v>
      </c>
      <c r="T119" s="57">
        <f t="shared" si="18"/>
        <v>214.06064796523114</v>
      </c>
      <c r="U119" s="78"/>
      <c r="V119" s="45"/>
      <c r="W119" s="95"/>
      <c r="X119" s="100"/>
      <c r="Y119" s="101"/>
      <c r="Z119" s="122"/>
      <c r="AA119" s="100">
        <v>9200</v>
      </c>
      <c r="AB119" s="101">
        <v>9210</v>
      </c>
      <c r="AC119" s="125">
        <v>9220</v>
      </c>
    </row>
    <row r="120" spans="1:29" s="4" customFormat="1" ht="27" customHeight="1" x14ac:dyDescent="0.15">
      <c r="A120" s="19"/>
      <c r="B120" s="35" t="s">
        <v>21</v>
      </c>
      <c r="C120" s="35">
        <v>116</v>
      </c>
      <c r="D120" s="38" t="s">
        <v>207</v>
      </c>
      <c r="E120" s="89">
        <v>4</v>
      </c>
      <c r="F120" s="51">
        <v>14</v>
      </c>
      <c r="G120" s="52">
        <v>139</v>
      </c>
      <c r="H120" s="53">
        <v>1488900</v>
      </c>
      <c r="I120" s="54">
        <f t="shared" si="19"/>
        <v>10711.510791366907</v>
      </c>
      <c r="J120" s="55">
        <v>12000</v>
      </c>
      <c r="K120" s="53">
        <v>1488900</v>
      </c>
      <c r="L120" s="57">
        <f t="shared" si="20"/>
        <v>124.075</v>
      </c>
      <c r="M120" s="31"/>
      <c r="N120" s="51">
        <v>14</v>
      </c>
      <c r="O120" s="52">
        <v>183</v>
      </c>
      <c r="P120" s="53">
        <v>2032630</v>
      </c>
      <c r="Q120" s="57">
        <f t="shared" si="16"/>
        <v>11107.267759562841</v>
      </c>
      <c r="R120" s="55">
        <v>16396</v>
      </c>
      <c r="S120" s="53">
        <f t="shared" si="17"/>
        <v>2032630</v>
      </c>
      <c r="T120" s="57">
        <f t="shared" si="18"/>
        <v>123.97109050988045</v>
      </c>
      <c r="U120" s="78"/>
      <c r="V120" s="45"/>
      <c r="W120" s="96"/>
      <c r="X120" s="100"/>
      <c r="Y120" s="101"/>
      <c r="Z120" s="122"/>
      <c r="AA120" s="100">
        <v>12000</v>
      </c>
      <c r="AB120" s="101">
        <v>12100</v>
      </c>
      <c r="AC120" s="125">
        <v>13200</v>
      </c>
    </row>
    <row r="121" spans="1:29" s="4" customFormat="1" ht="27" customHeight="1" x14ac:dyDescent="0.15">
      <c r="A121" s="19"/>
      <c r="B121" s="35" t="s">
        <v>21</v>
      </c>
      <c r="C121" s="35">
        <v>117</v>
      </c>
      <c r="D121" s="38" t="s">
        <v>208</v>
      </c>
      <c r="E121" s="89">
        <v>2</v>
      </c>
      <c r="F121" s="51">
        <v>12</v>
      </c>
      <c r="G121" s="52">
        <v>174</v>
      </c>
      <c r="H121" s="53">
        <v>1388715</v>
      </c>
      <c r="I121" s="57">
        <f t="shared" si="19"/>
        <v>7981.1206896551721</v>
      </c>
      <c r="J121" s="55">
        <v>20735</v>
      </c>
      <c r="K121" s="53">
        <v>1388715</v>
      </c>
      <c r="L121" s="57">
        <f t="shared" si="20"/>
        <v>66.974439353749702</v>
      </c>
      <c r="M121" s="31"/>
      <c r="N121" s="51">
        <v>12</v>
      </c>
      <c r="O121" s="52">
        <v>168</v>
      </c>
      <c r="P121" s="53">
        <v>1687792</v>
      </c>
      <c r="Q121" s="54">
        <f t="shared" si="16"/>
        <v>10046.380952380952</v>
      </c>
      <c r="R121" s="55">
        <v>21840</v>
      </c>
      <c r="S121" s="53">
        <f t="shared" si="17"/>
        <v>1687792</v>
      </c>
      <c r="T121" s="57">
        <f t="shared" si="18"/>
        <v>77.279853479853486</v>
      </c>
      <c r="U121" s="78"/>
      <c r="V121" s="45"/>
      <c r="W121" s="95"/>
      <c r="X121" s="100"/>
      <c r="Y121" s="101"/>
      <c r="Z121" s="122"/>
      <c r="AA121" s="100">
        <v>11000</v>
      </c>
      <c r="AB121" s="101">
        <v>12000</v>
      </c>
      <c r="AC121" s="125">
        <v>13000</v>
      </c>
    </row>
    <row r="122" spans="1:29" s="4" customFormat="1" ht="27" customHeight="1" x14ac:dyDescent="0.15">
      <c r="A122" s="19"/>
      <c r="B122" s="35" t="s">
        <v>21</v>
      </c>
      <c r="C122" s="35">
        <v>118</v>
      </c>
      <c r="D122" s="38" t="s">
        <v>209</v>
      </c>
      <c r="E122" s="89">
        <v>4</v>
      </c>
      <c r="F122" s="51"/>
      <c r="G122" s="52"/>
      <c r="H122" s="53"/>
      <c r="I122" s="57">
        <f t="shared" si="19"/>
        <v>0</v>
      </c>
      <c r="J122" s="55"/>
      <c r="K122" s="56"/>
      <c r="L122" s="57">
        <f t="shared" si="20"/>
        <v>0</v>
      </c>
      <c r="M122" s="31"/>
      <c r="N122" s="51"/>
      <c r="O122" s="52"/>
      <c r="P122" s="53"/>
      <c r="Q122" s="57">
        <f t="shared" si="16"/>
        <v>0</v>
      </c>
      <c r="R122" s="55"/>
      <c r="S122" s="53">
        <f t="shared" si="17"/>
        <v>0</v>
      </c>
      <c r="T122" s="57">
        <f t="shared" si="18"/>
        <v>0</v>
      </c>
      <c r="U122" s="78"/>
      <c r="V122" s="46" t="s">
        <v>293</v>
      </c>
      <c r="W122" s="95"/>
      <c r="X122" s="106"/>
      <c r="Y122" s="101"/>
      <c r="Z122" s="122"/>
      <c r="AA122" s="100"/>
      <c r="AB122" s="101"/>
      <c r="AC122" s="125"/>
    </row>
    <row r="123" spans="1:29" s="4" customFormat="1" ht="27" customHeight="1" x14ac:dyDescent="0.15">
      <c r="A123" s="19"/>
      <c r="B123" s="35" t="s">
        <v>21</v>
      </c>
      <c r="C123" s="35">
        <v>119</v>
      </c>
      <c r="D123" s="38" t="s">
        <v>210</v>
      </c>
      <c r="E123" s="89">
        <v>5</v>
      </c>
      <c r="F123" s="51">
        <v>20</v>
      </c>
      <c r="G123" s="52">
        <v>358</v>
      </c>
      <c r="H123" s="53">
        <v>8015594</v>
      </c>
      <c r="I123" s="57">
        <f t="shared" si="19"/>
        <v>22389.927374301675</v>
      </c>
      <c r="J123" s="55">
        <v>20548</v>
      </c>
      <c r="K123" s="53">
        <v>8015594</v>
      </c>
      <c r="L123" s="57">
        <f t="shared" si="20"/>
        <v>390.09120109013043</v>
      </c>
      <c r="M123" s="31"/>
      <c r="N123" s="51">
        <v>20</v>
      </c>
      <c r="O123" s="52">
        <v>375</v>
      </c>
      <c r="P123" s="53">
        <v>8618132</v>
      </c>
      <c r="Q123" s="57">
        <f t="shared" si="16"/>
        <v>22981.685333333335</v>
      </c>
      <c r="R123" s="55">
        <v>21065</v>
      </c>
      <c r="S123" s="53">
        <f t="shared" si="17"/>
        <v>8618132</v>
      </c>
      <c r="T123" s="57">
        <f t="shared" si="18"/>
        <v>409.12091146451462</v>
      </c>
      <c r="U123" s="78"/>
      <c r="V123" s="45"/>
      <c r="W123" s="96"/>
      <c r="X123" s="100"/>
      <c r="Y123" s="101"/>
      <c r="Z123" s="122"/>
      <c r="AA123" s="100">
        <v>24859</v>
      </c>
      <c r="AB123" s="101">
        <v>25000</v>
      </c>
      <c r="AC123" s="125">
        <v>25556</v>
      </c>
    </row>
    <row r="124" spans="1:29" s="4" customFormat="1" ht="27" customHeight="1" x14ac:dyDescent="0.15">
      <c r="A124" s="19"/>
      <c r="B124" s="35" t="s">
        <v>21</v>
      </c>
      <c r="C124" s="35">
        <v>120</v>
      </c>
      <c r="D124" s="38" t="s">
        <v>302</v>
      </c>
      <c r="E124" s="89">
        <v>5</v>
      </c>
      <c r="F124" s="51">
        <v>20</v>
      </c>
      <c r="G124" s="52">
        <v>124</v>
      </c>
      <c r="H124" s="53">
        <v>3081297</v>
      </c>
      <c r="I124" s="57">
        <f t="shared" si="19"/>
        <v>24849.169354838708</v>
      </c>
      <c r="J124" s="55">
        <v>9791</v>
      </c>
      <c r="K124" s="53">
        <v>3081297</v>
      </c>
      <c r="L124" s="57">
        <f t="shared" si="20"/>
        <v>314.70707792871002</v>
      </c>
      <c r="M124" s="31"/>
      <c r="N124" s="51">
        <v>20</v>
      </c>
      <c r="O124" s="52">
        <v>124</v>
      </c>
      <c r="P124" s="53">
        <v>2789176</v>
      </c>
      <c r="Q124" s="54">
        <f t="shared" ref="Q124" si="30">IF(AND(O124&gt;0,P124&gt;0),P124/O124,0)</f>
        <v>22493.354838709678</v>
      </c>
      <c r="R124" s="55">
        <v>9320</v>
      </c>
      <c r="S124" s="53">
        <f t="shared" ref="S124" si="31">P124</f>
        <v>2789176</v>
      </c>
      <c r="T124" s="57">
        <f t="shared" ref="T124" si="32">IF(AND(R124&gt;0,S124&gt;0),S124/R124,0)</f>
        <v>299.26781115879828</v>
      </c>
      <c r="U124" s="78"/>
      <c r="V124" s="45"/>
      <c r="W124" s="95"/>
      <c r="X124" s="100"/>
      <c r="Y124" s="101"/>
      <c r="Z124" s="122"/>
      <c r="AA124" s="100">
        <v>23500</v>
      </c>
      <c r="AB124" s="101">
        <v>24000</v>
      </c>
      <c r="AC124" s="125">
        <v>24200</v>
      </c>
    </row>
    <row r="125" spans="1:29" s="4" customFormat="1" ht="27" customHeight="1" x14ac:dyDescent="0.15">
      <c r="A125" s="19"/>
      <c r="B125" s="35" t="s">
        <v>21</v>
      </c>
      <c r="C125" s="35">
        <v>121</v>
      </c>
      <c r="D125" s="109" t="s">
        <v>211</v>
      </c>
      <c r="E125" s="89">
        <v>6</v>
      </c>
      <c r="F125" s="51">
        <v>10</v>
      </c>
      <c r="G125" s="52">
        <v>143</v>
      </c>
      <c r="H125" s="53">
        <v>3082440</v>
      </c>
      <c r="I125" s="57">
        <f t="shared" si="19"/>
        <v>21555.524475524475</v>
      </c>
      <c r="J125" s="55">
        <v>10348</v>
      </c>
      <c r="K125" s="53">
        <v>3082440</v>
      </c>
      <c r="L125" s="57">
        <f t="shared" si="20"/>
        <v>297.87785079242366</v>
      </c>
      <c r="M125" s="31"/>
      <c r="N125" s="51">
        <v>10</v>
      </c>
      <c r="O125" s="52">
        <v>146</v>
      </c>
      <c r="P125" s="53">
        <v>3137676</v>
      </c>
      <c r="Q125" s="57">
        <f t="shared" si="16"/>
        <v>21490.931506849316</v>
      </c>
      <c r="R125" s="55">
        <v>10439</v>
      </c>
      <c r="S125" s="53">
        <f t="shared" si="17"/>
        <v>3137676</v>
      </c>
      <c r="T125" s="57">
        <f t="shared" si="18"/>
        <v>300.57246862726316</v>
      </c>
      <c r="U125" s="78"/>
      <c r="V125" s="45"/>
      <c r="W125" s="95"/>
      <c r="X125" s="102"/>
      <c r="Y125" s="103"/>
      <c r="Z125" s="121"/>
      <c r="AA125" s="102">
        <v>25000</v>
      </c>
      <c r="AB125" s="103">
        <v>26000</v>
      </c>
      <c r="AC125" s="124">
        <v>27000</v>
      </c>
    </row>
    <row r="126" spans="1:29" s="4" customFormat="1" ht="27" customHeight="1" x14ac:dyDescent="0.15">
      <c r="A126" s="19"/>
      <c r="B126" s="35" t="s">
        <v>21</v>
      </c>
      <c r="C126" s="35">
        <v>122</v>
      </c>
      <c r="D126" s="38" t="s">
        <v>92</v>
      </c>
      <c r="E126" s="89">
        <v>6</v>
      </c>
      <c r="F126" s="51">
        <v>10</v>
      </c>
      <c r="G126" s="52">
        <v>120</v>
      </c>
      <c r="H126" s="53">
        <v>3145547</v>
      </c>
      <c r="I126" s="54">
        <f t="shared" si="19"/>
        <v>26212.891666666666</v>
      </c>
      <c r="J126" s="55">
        <v>9283</v>
      </c>
      <c r="K126" s="53">
        <v>3145547</v>
      </c>
      <c r="L126" s="57">
        <f t="shared" si="20"/>
        <v>338.85026392330064</v>
      </c>
      <c r="M126" s="31"/>
      <c r="N126" s="51">
        <v>10</v>
      </c>
      <c r="O126" s="52">
        <v>88</v>
      </c>
      <c r="P126" s="53">
        <v>2829837</v>
      </c>
      <c r="Q126" s="57">
        <f t="shared" si="16"/>
        <v>32157.238636363636</v>
      </c>
      <c r="R126" s="55">
        <v>8515</v>
      </c>
      <c r="S126" s="53">
        <f t="shared" si="17"/>
        <v>2829837</v>
      </c>
      <c r="T126" s="57">
        <f t="shared" si="18"/>
        <v>332.33552554315912</v>
      </c>
      <c r="U126" s="78"/>
      <c r="V126" s="45"/>
      <c r="W126" s="95"/>
      <c r="X126" s="102"/>
      <c r="Y126" s="103"/>
      <c r="Z126" s="121"/>
      <c r="AA126" s="102"/>
      <c r="AB126" s="103"/>
      <c r="AC126" s="124"/>
    </row>
    <row r="127" spans="1:29" s="4" customFormat="1" ht="27" customHeight="1" x14ac:dyDescent="0.15">
      <c r="A127" s="19"/>
      <c r="B127" s="35" t="s">
        <v>21</v>
      </c>
      <c r="C127" s="35">
        <v>123</v>
      </c>
      <c r="D127" s="38" t="s">
        <v>212</v>
      </c>
      <c r="E127" s="89">
        <v>2</v>
      </c>
      <c r="F127" s="51">
        <v>20</v>
      </c>
      <c r="G127" s="52">
        <v>323</v>
      </c>
      <c r="H127" s="53">
        <v>3556900</v>
      </c>
      <c r="I127" s="57">
        <f t="shared" si="19"/>
        <v>11012.074303405572</v>
      </c>
      <c r="J127" s="55">
        <v>29203</v>
      </c>
      <c r="K127" s="53">
        <v>3556900</v>
      </c>
      <c r="L127" s="57">
        <f t="shared" si="20"/>
        <v>121.79913022634661</v>
      </c>
      <c r="M127" s="31"/>
      <c r="N127" s="51">
        <v>20</v>
      </c>
      <c r="O127" s="52">
        <v>310</v>
      </c>
      <c r="P127" s="53">
        <v>3529050</v>
      </c>
      <c r="Q127" s="57">
        <f t="shared" ref="Q127" si="33">IF(AND(O127&gt;0,P127&gt;0),P127/O127,0)</f>
        <v>11384.032258064517</v>
      </c>
      <c r="R127" s="55">
        <v>28501</v>
      </c>
      <c r="S127" s="53">
        <f t="shared" ref="S127" si="34">P127</f>
        <v>3529050</v>
      </c>
      <c r="T127" s="57">
        <f t="shared" ref="T127" si="35">IF(AND(R127&gt;0,S127&gt;0),S127/R127,0)</f>
        <v>123.82197115890671</v>
      </c>
      <c r="U127" s="78"/>
      <c r="V127" s="45"/>
      <c r="W127" s="95"/>
      <c r="X127" s="100"/>
      <c r="Y127" s="101"/>
      <c r="Z127" s="122"/>
      <c r="AA127" s="100">
        <v>12600</v>
      </c>
      <c r="AB127" s="101">
        <v>13800</v>
      </c>
      <c r="AC127" s="125">
        <v>15000</v>
      </c>
    </row>
    <row r="128" spans="1:29" s="4" customFormat="1" ht="27" customHeight="1" x14ac:dyDescent="0.15">
      <c r="A128" s="19"/>
      <c r="B128" s="35" t="s">
        <v>21</v>
      </c>
      <c r="C128" s="35">
        <v>124</v>
      </c>
      <c r="D128" s="38" t="s">
        <v>213</v>
      </c>
      <c r="E128" s="89">
        <v>2</v>
      </c>
      <c r="F128" s="51">
        <v>34</v>
      </c>
      <c r="G128" s="52">
        <v>413</v>
      </c>
      <c r="H128" s="53">
        <v>5912901</v>
      </c>
      <c r="I128" s="57">
        <f t="shared" si="19"/>
        <v>14316.951573849879</v>
      </c>
      <c r="J128" s="55">
        <v>36240</v>
      </c>
      <c r="K128" s="53">
        <v>5912901</v>
      </c>
      <c r="L128" s="57">
        <f t="shared" si="20"/>
        <v>163.15951986754968</v>
      </c>
      <c r="M128" s="31"/>
      <c r="N128" s="51">
        <v>34</v>
      </c>
      <c r="O128" s="52">
        <v>407</v>
      </c>
      <c r="P128" s="53">
        <v>5993542</v>
      </c>
      <c r="Q128" s="57">
        <f t="shared" si="16"/>
        <v>14726.147420147419</v>
      </c>
      <c r="R128" s="55">
        <v>36496</v>
      </c>
      <c r="S128" s="53">
        <f t="shared" si="17"/>
        <v>5993542</v>
      </c>
      <c r="T128" s="57">
        <f t="shared" si="18"/>
        <v>164.22462735642262</v>
      </c>
      <c r="U128" s="79"/>
      <c r="V128" s="45"/>
      <c r="W128" s="95"/>
      <c r="X128" s="100"/>
      <c r="Y128" s="101"/>
      <c r="Z128" s="122"/>
      <c r="AA128" s="100">
        <v>14800</v>
      </c>
      <c r="AB128" s="101">
        <v>14900</v>
      </c>
      <c r="AC128" s="125">
        <v>15000</v>
      </c>
    </row>
    <row r="129" spans="1:29" s="4" customFormat="1" ht="27" customHeight="1" x14ac:dyDescent="0.15">
      <c r="A129" s="19"/>
      <c r="B129" s="35" t="s">
        <v>21</v>
      </c>
      <c r="C129" s="35">
        <v>125</v>
      </c>
      <c r="D129" s="38" t="s">
        <v>214</v>
      </c>
      <c r="E129" s="89">
        <v>5</v>
      </c>
      <c r="F129" s="51">
        <v>20</v>
      </c>
      <c r="G129" s="52">
        <v>157</v>
      </c>
      <c r="H129" s="53">
        <v>2409641</v>
      </c>
      <c r="I129" s="57">
        <f t="shared" si="19"/>
        <v>15348.031847133758</v>
      </c>
      <c r="J129" s="55">
        <v>10040</v>
      </c>
      <c r="K129" s="53">
        <v>2409641</v>
      </c>
      <c r="L129" s="57">
        <f t="shared" si="20"/>
        <v>240.00408366533864</v>
      </c>
      <c r="M129" s="31"/>
      <c r="N129" s="51">
        <v>20</v>
      </c>
      <c r="O129" s="52">
        <v>204</v>
      </c>
      <c r="P129" s="53">
        <v>3159844</v>
      </c>
      <c r="Q129" s="57">
        <f t="shared" ref="Q129" si="36">IF(AND(O129&gt;0,P129&gt;0),P129/O129,0)</f>
        <v>15489.431372549019</v>
      </c>
      <c r="R129" s="55">
        <v>12919</v>
      </c>
      <c r="S129" s="53">
        <f t="shared" ref="S129" si="37">P129</f>
        <v>3159844</v>
      </c>
      <c r="T129" s="57">
        <f t="shared" ref="T129" si="38">IF(AND(R129&gt;0,S129&gt;0),S129/R129,0)</f>
        <v>244.58890006966485</v>
      </c>
      <c r="U129" s="79"/>
      <c r="V129" s="45"/>
      <c r="W129" s="95"/>
      <c r="X129" s="100"/>
      <c r="Y129" s="101"/>
      <c r="Z129" s="122"/>
      <c r="AA129" s="100">
        <v>15000</v>
      </c>
      <c r="AB129" s="101">
        <v>14500</v>
      </c>
      <c r="AC129" s="125">
        <v>14500</v>
      </c>
    </row>
    <row r="130" spans="1:29" s="4" customFormat="1" ht="27" customHeight="1" x14ac:dyDescent="0.15">
      <c r="A130" s="19"/>
      <c r="B130" s="35" t="s">
        <v>21</v>
      </c>
      <c r="C130" s="35">
        <v>126</v>
      </c>
      <c r="D130" s="38" t="s">
        <v>215</v>
      </c>
      <c r="E130" s="89">
        <v>6</v>
      </c>
      <c r="F130" s="51">
        <v>30</v>
      </c>
      <c r="G130" s="52">
        <v>284</v>
      </c>
      <c r="H130" s="53">
        <v>2299576</v>
      </c>
      <c r="I130" s="57">
        <f t="shared" si="19"/>
        <v>8097.0985915492956</v>
      </c>
      <c r="J130" s="55">
        <v>27635</v>
      </c>
      <c r="K130" s="53">
        <v>2299576</v>
      </c>
      <c r="L130" s="57">
        <f t="shared" si="20"/>
        <v>83.212447982630721</v>
      </c>
      <c r="M130" s="31"/>
      <c r="N130" s="51">
        <v>30</v>
      </c>
      <c r="O130" s="52">
        <v>276</v>
      </c>
      <c r="P130" s="53">
        <v>2600000</v>
      </c>
      <c r="Q130" s="57">
        <f t="shared" si="16"/>
        <v>9420.289855072464</v>
      </c>
      <c r="R130" s="55">
        <v>27505</v>
      </c>
      <c r="S130" s="53">
        <f t="shared" si="17"/>
        <v>2600000</v>
      </c>
      <c r="T130" s="57">
        <f t="shared" si="18"/>
        <v>94.528267587711326</v>
      </c>
      <c r="U130" s="78"/>
      <c r="V130" s="45"/>
      <c r="W130" s="95"/>
      <c r="X130" s="100"/>
      <c r="Y130" s="101"/>
      <c r="Z130" s="122"/>
      <c r="AA130" s="100">
        <v>10000</v>
      </c>
      <c r="AB130" s="101">
        <v>11000</v>
      </c>
      <c r="AC130" s="125">
        <v>12000</v>
      </c>
    </row>
    <row r="131" spans="1:29" s="4" customFormat="1" ht="27" customHeight="1" x14ac:dyDescent="0.15">
      <c r="A131" s="19"/>
      <c r="B131" s="35" t="s">
        <v>21</v>
      </c>
      <c r="C131" s="35">
        <v>127</v>
      </c>
      <c r="D131" s="38" t="s">
        <v>216</v>
      </c>
      <c r="E131" s="89">
        <v>5</v>
      </c>
      <c r="F131" s="51">
        <v>20</v>
      </c>
      <c r="G131" s="52">
        <v>138</v>
      </c>
      <c r="H131" s="53">
        <v>1101092</v>
      </c>
      <c r="I131" s="57">
        <f t="shared" si="19"/>
        <v>7978.927536231884</v>
      </c>
      <c r="J131" s="55">
        <v>11512</v>
      </c>
      <c r="K131" s="53">
        <v>1101092</v>
      </c>
      <c r="L131" s="57">
        <f t="shared" si="20"/>
        <v>95.647324530924251</v>
      </c>
      <c r="M131" s="31"/>
      <c r="N131" s="51">
        <v>20</v>
      </c>
      <c r="O131" s="52">
        <v>145</v>
      </c>
      <c r="P131" s="53">
        <v>1171445</v>
      </c>
      <c r="Q131" s="57">
        <f t="shared" si="16"/>
        <v>8078.9310344827591</v>
      </c>
      <c r="R131" s="55">
        <v>11745</v>
      </c>
      <c r="S131" s="53">
        <f t="shared" si="17"/>
        <v>1171445</v>
      </c>
      <c r="T131" s="57">
        <f t="shared" si="18"/>
        <v>99.739889314601953</v>
      </c>
      <c r="U131" s="78"/>
      <c r="V131" s="45"/>
      <c r="W131" s="95"/>
      <c r="X131" s="102"/>
      <c r="Y131" s="103"/>
      <c r="Z131" s="121"/>
      <c r="AA131" s="102">
        <v>8185</v>
      </c>
      <c r="AB131" s="103">
        <v>8266</v>
      </c>
      <c r="AC131" s="124">
        <v>8349</v>
      </c>
    </row>
    <row r="132" spans="1:29" s="4" customFormat="1" ht="27" customHeight="1" x14ac:dyDescent="0.15">
      <c r="A132" s="19"/>
      <c r="B132" s="35" t="s">
        <v>21</v>
      </c>
      <c r="C132" s="35">
        <v>128</v>
      </c>
      <c r="D132" s="38" t="s">
        <v>217</v>
      </c>
      <c r="E132" s="89">
        <v>6</v>
      </c>
      <c r="F132" s="51">
        <v>20</v>
      </c>
      <c r="G132" s="52">
        <v>270</v>
      </c>
      <c r="H132" s="53">
        <v>4749442</v>
      </c>
      <c r="I132" s="54">
        <f t="shared" si="19"/>
        <v>17590.525925925926</v>
      </c>
      <c r="J132" s="55">
        <v>13966</v>
      </c>
      <c r="K132" s="53">
        <v>4749442</v>
      </c>
      <c r="L132" s="57">
        <f t="shared" si="20"/>
        <v>340.07174566805099</v>
      </c>
      <c r="M132" s="31"/>
      <c r="N132" s="51">
        <v>20</v>
      </c>
      <c r="O132" s="52">
        <v>361</v>
      </c>
      <c r="P132" s="53">
        <v>6659589</v>
      </c>
      <c r="Q132" s="57">
        <f t="shared" si="16"/>
        <v>18447.614958448754</v>
      </c>
      <c r="R132" s="55">
        <v>18626</v>
      </c>
      <c r="S132" s="53">
        <f t="shared" si="17"/>
        <v>6659589</v>
      </c>
      <c r="T132" s="57">
        <f t="shared" si="18"/>
        <v>357.54262858370021</v>
      </c>
      <c r="U132" s="78"/>
      <c r="V132" s="45"/>
      <c r="W132" s="95"/>
      <c r="X132" s="100"/>
      <c r="Y132" s="101"/>
      <c r="Z132" s="122"/>
      <c r="AA132" s="100">
        <v>19000</v>
      </c>
      <c r="AB132" s="101">
        <v>19500</v>
      </c>
      <c r="AC132" s="125">
        <v>20000</v>
      </c>
    </row>
    <row r="133" spans="1:29" s="4" customFormat="1" ht="27" customHeight="1" x14ac:dyDescent="0.15">
      <c r="A133" s="19"/>
      <c r="B133" s="35" t="s">
        <v>21</v>
      </c>
      <c r="C133" s="35">
        <v>129</v>
      </c>
      <c r="D133" s="38" t="s">
        <v>218</v>
      </c>
      <c r="E133" s="89">
        <v>2</v>
      </c>
      <c r="F133" s="51">
        <v>20</v>
      </c>
      <c r="G133" s="52">
        <v>158</v>
      </c>
      <c r="H133" s="53">
        <v>2063710</v>
      </c>
      <c r="I133" s="57">
        <f t="shared" si="19"/>
        <v>13061.455696202531</v>
      </c>
      <c r="J133" s="55">
        <v>11115</v>
      </c>
      <c r="K133" s="53">
        <v>2063710</v>
      </c>
      <c r="L133" s="57">
        <f t="shared" si="20"/>
        <v>185.66891587944218</v>
      </c>
      <c r="M133" s="31"/>
      <c r="N133" s="51">
        <v>20</v>
      </c>
      <c r="O133" s="52">
        <v>230</v>
      </c>
      <c r="P133" s="53">
        <v>3217945</v>
      </c>
      <c r="Q133" s="54">
        <f t="shared" si="16"/>
        <v>13991.065217391304</v>
      </c>
      <c r="R133" s="55">
        <v>13084</v>
      </c>
      <c r="S133" s="53">
        <f t="shared" si="17"/>
        <v>3217945</v>
      </c>
      <c r="T133" s="57">
        <f t="shared" si="18"/>
        <v>245.94504738612045</v>
      </c>
      <c r="U133" s="78"/>
      <c r="V133" s="45"/>
      <c r="W133" s="95"/>
      <c r="X133" s="100"/>
      <c r="Y133" s="101"/>
      <c r="Z133" s="122"/>
      <c r="AA133" s="100">
        <v>15000</v>
      </c>
      <c r="AB133" s="101">
        <v>16000</v>
      </c>
      <c r="AC133" s="125">
        <v>17000</v>
      </c>
    </row>
    <row r="134" spans="1:29" s="4" customFormat="1" ht="27" customHeight="1" x14ac:dyDescent="0.15">
      <c r="A134" s="19"/>
      <c r="B134" s="35" t="s">
        <v>21</v>
      </c>
      <c r="C134" s="35">
        <v>130</v>
      </c>
      <c r="D134" s="38" t="s">
        <v>294</v>
      </c>
      <c r="E134" s="89">
        <v>4</v>
      </c>
      <c r="F134" s="51"/>
      <c r="G134" s="52"/>
      <c r="H134" s="53"/>
      <c r="I134" s="57"/>
      <c r="J134" s="55"/>
      <c r="K134" s="53"/>
      <c r="L134" s="57"/>
      <c r="M134" s="31"/>
      <c r="N134" s="51">
        <v>10</v>
      </c>
      <c r="O134" s="52">
        <v>15</v>
      </c>
      <c r="P134" s="53">
        <v>97650</v>
      </c>
      <c r="Q134" s="54">
        <f t="shared" si="16"/>
        <v>6510</v>
      </c>
      <c r="R134" s="55">
        <v>671</v>
      </c>
      <c r="S134" s="53">
        <f t="shared" si="17"/>
        <v>97650</v>
      </c>
      <c r="T134" s="57">
        <f t="shared" si="18"/>
        <v>145.52906110283161</v>
      </c>
      <c r="U134" s="79" t="s">
        <v>280</v>
      </c>
      <c r="V134" s="45"/>
      <c r="W134" s="95"/>
      <c r="X134" s="100"/>
      <c r="Y134" s="101"/>
      <c r="Z134" s="122"/>
      <c r="AA134" s="100">
        <v>10000</v>
      </c>
      <c r="AB134" s="101">
        <v>11250</v>
      </c>
      <c r="AC134" s="125">
        <v>13636</v>
      </c>
    </row>
    <row r="135" spans="1:29" s="4" customFormat="1" ht="27" customHeight="1" x14ac:dyDescent="0.15">
      <c r="A135" s="19"/>
      <c r="B135" s="35" t="s">
        <v>21</v>
      </c>
      <c r="C135" s="35">
        <v>131</v>
      </c>
      <c r="D135" s="38" t="s">
        <v>219</v>
      </c>
      <c r="E135" s="89">
        <v>2</v>
      </c>
      <c r="F135" s="51">
        <v>24</v>
      </c>
      <c r="G135" s="52">
        <v>310</v>
      </c>
      <c r="H135" s="53">
        <v>5513250</v>
      </c>
      <c r="I135" s="57">
        <f t="shared" si="19"/>
        <v>17784.677419354837</v>
      </c>
      <c r="J135" s="55">
        <v>35800</v>
      </c>
      <c r="K135" s="53">
        <v>5513250</v>
      </c>
      <c r="L135" s="57">
        <f t="shared" si="20"/>
        <v>154.0013966480447</v>
      </c>
      <c r="M135" s="31"/>
      <c r="N135" s="51">
        <v>15</v>
      </c>
      <c r="O135" s="52">
        <v>158</v>
      </c>
      <c r="P135" s="53">
        <v>2825737</v>
      </c>
      <c r="Q135" s="57">
        <f t="shared" si="16"/>
        <v>17884.411392405062</v>
      </c>
      <c r="R135" s="55">
        <v>18209</v>
      </c>
      <c r="S135" s="53">
        <f t="shared" si="17"/>
        <v>2825737</v>
      </c>
      <c r="T135" s="57">
        <f t="shared" si="18"/>
        <v>155.1835356142567</v>
      </c>
      <c r="U135" s="78"/>
      <c r="V135" s="45"/>
      <c r="W135" s="95"/>
      <c r="X135" s="102"/>
      <c r="Y135" s="103"/>
      <c r="Z135" s="121"/>
      <c r="AA135" s="102">
        <v>17935</v>
      </c>
      <c r="AB135" s="103">
        <v>17943</v>
      </c>
      <c r="AC135" s="124">
        <v>18012</v>
      </c>
    </row>
    <row r="136" spans="1:29" s="4" customFormat="1" ht="27" customHeight="1" x14ac:dyDescent="0.15">
      <c r="A136" s="19"/>
      <c r="B136" s="35" t="s">
        <v>21</v>
      </c>
      <c r="C136" s="35">
        <v>132</v>
      </c>
      <c r="D136" s="38" t="s">
        <v>220</v>
      </c>
      <c r="E136" s="89">
        <v>2</v>
      </c>
      <c r="F136" s="51">
        <v>10</v>
      </c>
      <c r="G136" s="52">
        <v>111</v>
      </c>
      <c r="H136" s="53">
        <v>612433</v>
      </c>
      <c r="I136" s="57">
        <f t="shared" si="19"/>
        <v>5517.4144144144148</v>
      </c>
      <c r="J136" s="55">
        <v>8854</v>
      </c>
      <c r="K136" s="53">
        <v>612433</v>
      </c>
      <c r="L136" s="57">
        <f t="shared" si="20"/>
        <v>69.170205556810487</v>
      </c>
      <c r="M136" s="31"/>
      <c r="N136" s="51">
        <v>10</v>
      </c>
      <c r="O136" s="52">
        <v>106</v>
      </c>
      <c r="P136" s="53">
        <v>1065056</v>
      </c>
      <c r="Q136" s="57">
        <f t="shared" si="16"/>
        <v>10047.698113207547</v>
      </c>
      <c r="R136" s="55">
        <v>8480</v>
      </c>
      <c r="S136" s="53">
        <f t="shared" si="17"/>
        <v>1065056</v>
      </c>
      <c r="T136" s="57">
        <f t="shared" si="18"/>
        <v>125.59622641509434</v>
      </c>
      <c r="U136" s="78"/>
      <c r="V136" s="45"/>
      <c r="W136" s="96"/>
      <c r="X136" s="102"/>
      <c r="Y136" s="103"/>
      <c r="Z136" s="121"/>
      <c r="AA136" s="102">
        <v>13500</v>
      </c>
      <c r="AB136" s="103">
        <v>16500</v>
      </c>
      <c r="AC136" s="124">
        <v>19500</v>
      </c>
    </row>
    <row r="137" spans="1:29" s="4" customFormat="1" ht="27" customHeight="1" x14ac:dyDescent="0.15">
      <c r="A137" s="19"/>
      <c r="B137" s="35" t="s">
        <v>21</v>
      </c>
      <c r="C137" s="35">
        <v>133</v>
      </c>
      <c r="D137" s="38" t="s">
        <v>295</v>
      </c>
      <c r="E137" s="89">
        <v>2</v>
      </c>
      <c r="F137" s="51"/>
      <c r="G137" s="52"/>
      <c r="H137" s="53"/>
      <c r="I137" s="57"/>
      <c r="J137" s="55"/>
      <c r="K137" s="53"/>
      <c r="L137" s="57"/>
      <c r="M137" s="31"/>
      <c r="N137" s="51">
        <v>20</v>
      </c>
      <c r="O137" s="52">
        <v>208</v>
      </c>
      <c r="P137" s="53">
        <v>2651100</v>
      </c>
      <c r="Q137" s="57">
        <f t="shared" si="16"/>
        <v>12745.673076923076</v>
      </c>
      <c r="R137" s="55">
        <v>20125</v>
      </c>
      <c r="S137" s="53">
        <f t="shared" si="17"/>
        <v>2651100</v>
      </c>
      <c r="T137" s="57">
        <f t="shared" si="18"/>
        <v>131.73167701863355</v>
      </c>
      <c r="U137" s="79" t="s">
        <v>280</v>
      </c>
      <c r="V137" s="45"/>
      <c r="W137" s="96"/>
      <c r="X137" s="102"/>
      <c r="Y137" s="103"/>
      <c r="Z137" s="121"/>
      <c r="AA137" s="102">
        <v>15300</v>
      </c>
      <c r="AB137" s="103">
        <v>15400</v>
      </c>
      <c r="AC137" s="124">
        <v>15500</v>
      </c>
    </row>
    <row r="138" spans="1:29" s="4" customFormat="1" ht="27" customHeight="1" x14ac:dyDescent="0.15">
      <c r="A138" s="19"/>
      <c r="B138" s="35" t="s">
        <v>21</v>
      </c>
      <c r="C138" s="35">
        <v>134</v>
      </c>
      <c r="D138" s="38" t="s">
        <v>221</v>
      </c>
      <c r="E138" s="89">
        <v>2</v>
      </c>
      <c r="F138" s="51">
        <v>20</v>
      </c>
      <c r="G138" s="52">
        <v>199</v>
      </c>
      <c r="H138" s="53">
        <v>2049700</v>
      </c>
      <c r="I138" s="57">
        <f t="shared" si="19"/>
        <v>10300</v>
      </c>
      <c r="J138" s="55">
        <v>20470</v>
      </c>
      <c r="K138" s="53">
        <v>2049700</v>
      </c>
      <c r="L138" s="57">
        <f t="shared" si="20"/>
        <v>100.13190034196386</v>
      </c>
      <c r="M138" s="31"/>
      <c r="N138" s="51">
        <v>20</v>
      </c>
      <c r="O138" s="52">
        <v>204</v>
      </c>
      <c r="P138" s="53">
        <v>2091084</v>
      </c>
      <c r="Q138" s="57">
        <f t="shared" si="16"/>
        <v>10250.411764705883</v>
      </c>
      <c r="R138" s="55">
        <v>20935</v>
      </c>
      <c r="S138" s="53">
        <f t="shared" si="17"/>
        <v>2091084</v>
      </c>
      <c r="T138" s="57">
        <f t="shared" si="18"/>
        <v>99.884595175543353</v>
      </c>
      <c r="U138" s="79"/>
      <c r="V138" s="45"/>
      <c r="W138" s="95"/>
      <c r="X138" s="100"/>
      <c r="Y138" s="101"/>
      <c r="Z138" s="122"/>
      <c r="AA138" s="100">
        <v>10310</v>
      </c>
      <c r="AB138" s="101">
        <v>10343</v>
      </c>
      <c r="AC138" s="125">
        <v>10368</v>
      </c>
    </row>
    <row r="139" spans="1:29" s="4" customFormat="1" ht="27" customHeight="1" x14ac:dyDescent="0.15">
      <c r="A139" s="19"/>
      <c r="B139" s="35" t="s">
        <v>21</v>
      </c>
      <c r="C139" s="35">
        <v>135</v>
      </c>
      <c r="D139" s="43" t="s">
        <v>222</v>
      </c>
      <c r="E139" s="89">
        <v>2</v>
      </c>
      <c r="F139" s="51">
        <v>30</v>
      </c>
      <c r="G139" s="52">
        <v>354</v>
      </c>
      <c r="H139" s="53">
        <v>2584980</v>
      </c>
      <c r="I139" s="57">
        <f t="shared" si="19"/>
        <v>7302.2033898305081</v>
      </c>
      <c r="J139" s="55">
        <v>42480</v>
      </c>
      <c r="K139" s="53">
        <v>2584980</v>
      </c>
      <c r="L139" s="57">
        <f t="shared" si="20"/>
        <v>60.851694915254235</v>
      </c>
      <c r="M139" s="31"/>
      <c r="N139" s="51">
        <v>30</v>
      </c>
      <c r="O139" s="52">
        <v>362</v>
      </c>
      <c r="P139" s="53">
        <v>2894690</v>
      </c>
      <c r="Q139" s="57">
        <f t="shared" si="16"/>
        <v>7996.3812154696134</v>
      </c>
      <c r="R139" s="55">
        <v>42942</v>
      </c>
      <c r="S139" s="53">
        <f t="shared" si="17"/>
        <v>2894690</v>
      </c>
      <c r="T139" s="57">
        <f t="shared" si="18"/>
        <v>67.409296260071727</v>
      </c>
      <c r="U139" s="78"/>
      <c r="V139" s="45"/>
      <c r="W139" s="95"/>
      <c r="X139" s="100"/>
      <c r="Y139" s="101"/>
      <c r="Z139" s="122"/>
      <c r="AA139" s="100">
        <v>8000</v>
      </c>
      <c r="AB139" s="101">
        <v>8200</v>
      </c>
      <c r="AC139" s="125">
        <v>8500</v>
      </c>
    </row>
    <row r="140" spans="1:29" s="4" customFormat="1" ht="27" customHeight="1" x14ac:dyDescent="0.15">
      <c r="A140" s="19"/>
      <c r="B140" s="35" t="s">
        <v>21</v>
      </c>
      <c r="C140" s="35">
        <v>136</v>
      </c>
      <c r="D140" s="109" t="s">
        <v>223</v>
      </c>
      <c r="E140" s="89">
        <v>2</v>
      </c>
      <c r="F140" s="51">
        <v>20</v>
      </c>
      <c r="G140" s="52">
        <v>252</v>
      </c>
      <c r="H140" s="53">
        <v>2548349</v>
      </c>
      <c r="I140" s="54">
        <f t="shared" si="19"/>
        <v>10112.496031746032</v>
      </c>
      <c r="J140" s="55">
        <v>30240</v>
      </c>
      <c r="K140" s="53">
        <v>2548349</v>
      </c>
      <c r="L140" s="57">
        <f t="shared" si="20"/>
        <v>84.27080026455026</v>
      </c>
      <c r="M140" s="31"/>
      <c r="N140" s="51">
        <v>20</v>
      </c>
      <c r="O140" s="52">
        <v>252</v>
      </c>
      <c r="P140" s="53">
        <v>2708354</v>
      </c>
      <c r="Q140" s="57">
        <f t="shared" si="16"/>
        <v>10747.436507936507</v>
      </c>
      <c r="R140" s="55">
        <v>18144</v>
      </c>
      <c r="S140" s="53">
        <f t="shared" si="17"/>
        <v>2708354</v>
      </c>
      <c r="T140" s="57">
        <f t="shared" si="18"/>
        <v>149.26995149911818</v>
      </c>
      <c r="U140" s="78"/>
      <c r="V140" s="45"/>
      <c r="W140" s="96"/>
      <c r="X140" s="100"/>
      <c r="Y140" s="101"/>
      <c r="Z140" s="122"/>
      <c r="AA140" s="100">
        <v>10600</v>
      </c>
      <c r="AB140" s="101">
        <v>10700</v>
      </c>
      <c r="AC140" s="125">
        <v>10800</v>
      </c>
    </row>
    <row r="141" spans="1:29" s="4" customFormat="1" ht="27" customHeight="1" x14ac:dyDescent="0.15">
      <c r="A141" s="19"/>
      <c r="B141" s="35" t="s">
        <v>21</v>
      </c>
      <c r="C141" s="35">
        <v>137</v>
      </c>
      <c r="D141" s="38" t="s">
        <v>224</v>
      </c>
      <c r="E141" s="89">
        <v>2</v>
      </c>
      <c r="F141" s="51">
        <v>20</v>
      </c>
      <c r="G141" s="52">
        <v>242</v>
      </c>
      <c r="H141" s="53">
        <v>1734500</v>
      </c>
      <c r="I141" s="57">
        <f t="shared" si="19"/>
        <v>7167.3553719008269</v>
      </c>
      <c r="J141" s="55">
        <v>24210</v>
      </c>
      <c r="K141" s="53">
        <v>1734500</v>
      </c>
      <c r="L141" s="57">
        <f t="shared" si="20"/>
        <v>71.643948781495254</v>
      </c>
      <c r="M141" s="31"/>
      <c r="N141" s="51">
        <v>20</v>
      </c>
      <c r="O141" s="52">
        <v>263</v>
      </c>
      <c r="P141" s="53">
        <v>1927500</v>
      </c>
      <c r="Q141" s="54">
        <f t="shared" ref="Q141:Q200" si="39">IF(AND(O141&gt;0,P141&gt;0),P141/O141,0)</f>
        <v>7328.8973384030414</v>
      </c>
      <c r="R141" s="55">
        <v>26530</v>
      </c>
      <c r="S141" s="53">
        <f t="shared" si="17"/>
        <v>1927500</v>
      </c>
      <c r="T141" s="57">
        <f t="shared" si="18"/>
        <v>72.653599698454585</v>
      </c>
      <c r="U141" s="78"/>
      <c r="V141" s="45"/>
      <c r="W141" s="95"/>
      <c r="X141" s="102"/>
      <c r="Y141" s="103"/>
      <c r="Z141" s="121"/>
      <c r="AA141" s="102">
        <v>7300</v>
      </c>
      <c r="AB141" s="103">
        <v>7400</v>
      </c>
      <c r="AC141" s="124">
        <v>7500</v>
      </c>
    </row>
    <row r="142" spans="1:29" s="4" customFormat="1" ht="27" customHeight="1" x14ac:dyDescent="0.15">
      <c r="A142" s="19"/>
      <c r="B142" s="35" t="s">
        <v>21</v>
      </c>
      <c r="C142" s="35">
        <v>138</v>
      </c>
      <c r="D142" s="38" t="s">
        <v>225</v>
      </c>
      <c r="E142" s="89">
        <v>1</v>
      </c>
      <c r="F142" s="51">
        <v>40</v>
      </c>
      <c r="G142" s="52">
        <v>441</v>
      </c>
      <c r="H142" s="53">
        <v>5106283</v>
      </c>
      <c r="I142" s="57">
        <f t="shared" si="19"/>
        <v>11578.873015873016</v>
      </c>
      <c r="J142" s="55">
        <v>39524</v>
      </c>
      <c r="K142" s="53">
        <v>5106283</v>
      </c>
      <c r="L142" s="57">
        <f t="shared" si="20"/>
        <v>129.19448942414735</v>
      </c>
      <c r="M142" s="31"/>
      <c r="N142" s="51">
        <v>40</v>
      </c>
      <c r="O142" s="52">
        <v>447</v>
      </c>
      <c r="P142" s="53">
        <v>5445928</v>
      </c>
      <c r="Q142" s="57">
        <f t="shared" si="39"/>
        <v>12183.284116331097</v>
      </c>
      <c r="R142" s="55">
        <v>40565</v>
      </c>
      <c r="S142" s="53">
        <f t="shared" si="17"/>
        <v>5445928</v>
      </c>
      <c r="T142" s="57">
        <f t="shared" si="18"/>
        <v>134.25189202514483</v>
      </c>
      <c r="U142" s="78"/>
      <c r="V142" s="45"/>
      <c r="W142" s="95"/>
      <c r="X142" s="100"/>
      <c r="Y142" s="101"/>
      <c r="Z142" s="122"/>
      <c r="AA142" s="100">
        <v>11000</v>
      </c>
      <c r="AB142" s="101">
        <v>11010</v>
      </c>
      <c r="AC142" s="125">
        <v>11020</v>
      </c>
    </row>
    <row r="143" spans="1:29" s="4" customFormat="1" ht="27" customHeight="1" x14ac:dyDescent="0.15">
      <c r="A143" s="19"/>
      <c r="B143" s="35" t="s">
        <v>21</v>
      </c>
      <c r="C143" s="35">
        <v>139</v>
      </c>
      <c r="D143" s="38" t="s">
        <v>226</v>
      </c>
      <c r="E143" s="89">
        <v>4</v>
      </c>
      <c r="F143" s="51">
        <v>20</v>
      </c>
      <c r="G143" s="52">
        <v>138</v>
      </c>
      <c r="H143" s="53">
        <v>615300</v>
      </c>
      <c r="I143" s="57">
        <f t="shared" si="19"/>
        <v>4458.695652173913</v>
      </c>
      <c r="J143" s="55">
        <v>18570</v>
      </c>
      <c r="K143" s="53">
        <v>615300</v>
      </c>
      <c r="L143" s="57">
        <f t="shared" si="20"/>
        <v>33.134087237479804</v>
      </c>
      <c r="M143" s="31"/>
      <c r="N143" s="51">
        <v>20</v>
      </c>
      <c r="O143" s="52">
        <v>126</v>
      </c>
      <c r="P143" s="53">
        <v>631800</v>
      </c>
      <c r="Q143" s="57">
        <f t="shared" si="39"/>
        <v>5014.2857142857147</v>
      </c>
      <c r="R143" s="55">
        <v>18570</v>
      </c>
      <c r="S143" s="53">
        <f t="shared" ref="S143:S199" si="40">P143</f>
        <v>631800</v>
      </c>
      <c r="T143" s="57">
        <f t="shared" ref="T143:T200" si="41">IF(AND(R143&gt;0,S143&gt;0),S143/R143,0)</f>
        <v>34.022617124394181</v>
      </c>
      <c r="U143" s="78"/>
      <c r="V143" s="45"/>
      <c r="W143" s="95"/>
      <c r="X143" s="100"/>
      <c r="Y143" s="101"/>
      <c r="Z143" s="122"/>
      <c r="AA143" s="100">
        <v>7000</v>
      </c>
      <c r="AB143" s="101">
        <v>9000</v>
      </c>
      <c r="AC143" s="125">
        <v>10000</v>
      </c>
    </row>
    <row r="144" spans="1:29" s="4" customFormat="1" ht="27" customHeight="1" x14ac:dyDescent="0.15">
      <c r="A144" s="19"/>
      <c r="B144" s="35" t="s">
        <v>21</v>
      </c>
      <c r="C144" s="35">
        <v>140</v>
      </c>
      <c r="D144" s="38" t="s">
        <v>227</v>
      </c>
      <c r="E144" s="89">
        <v>5</v>
      </c>
      <c r="F144" s="51">
        <v>10</v>
      </c>
      <c r="G144" s="52">
        <v>348</v>
      </c>
      <c r="H144" s="53">
        <v>4070280</v>
      </c>
      <c r="I144" s="57">
        <f t="shared" si="19"/>
        <v>11696.206896551725</v>
      </c>
      <c r="J144" s="55">
        <v>45936</v>
      </c>
      <c r="K144" s="53">
        <v>4070280</v>
      </c>
      <c r="L144" s="57">
        <f t="shared" si="20"/>
        <v>88.60762800417973</v>
      </c>
      <c r="M144" s="31"/>
      <c r="N144" s="51">
        <v>20</v>
      </c>
      <c r="O144" s="52">
        <v>348</v>
      </c>
      <c r="P144" s="53">
        <v>3891500</v>
      </c>
      <c r="Q144" s="57">
        <f t="shared" si="39"/>
        <v>11182.471264367816</v>
      </c>
      <c r="R144" s="55">
        <v>49104</v>
      </c>
      <c r="S144" s="53">
        <f t="shared" si="40"/>
        <v>3891500</v>
      </c>
      <c r="T144" s="57">
        <f t="shared" si="41"/>
        <v>79.250162919517763</v>
      </c>
      <c r="U144" s="78"/>
      <c r="V144" s="45"/>
      <c r="W144" s="95"/>
      <c r="X144" s="102"/>
      <c r="Y144" s="103"/>
      <c r="Z144" s="121"/>
      <c r="AA144" s="102">
        <v>11909</v>
      </c>
      <c r="AB144" s="103">
        <v>12530</v>
      </c>
      <c r="AC144" s="124">
        <v>13800</v>
      </c>
    </row>
    <row r="145" spans="1:29" s="4" customFormat="1" ht="27" customHeight="1" x14ac:dyDescent="0.15">
      <c r="A145" s="19"/>
      <c r="B145" s="35" t="s">
        <v>21</v>
      </c>
      <c r="C145" s="35">
        <v>141</v>
      </c>
      <c r="D145" s="40" t="s">
        <v>228</v>
      </c>
      <c r="E145" s="89">
        <v>4</v>
      </c>
      <c r="F145" s="51">
        <v>20</v>
      </c>
      <c r="G145" s="52">
        <v>266</v>
      </c>
      <c r="H145" s="53">
        <v>2445850</v>
      </c>
      <c r="I145" s="57">
        <f t="shared" si="19"/>
        <v>9194.9248120300745</v>
      </c>
      <c r="J145" s="55">
        <v>23848</v>
      </c>
      <c r="K145" s="53">
        <v>2445850</v>
      </c>
      <c r="L145" s="57">
        <f t="shared" si="20"/>
        <v>102.55996309963099</v>
      </c>
      <c r="M145" s="31"/>
      <c r="N145" s="51">
        <v>20</v>
      </c>
      <c r="O145" s="52">
        <v>250</v>
      </c>
      <c r="P145" s="53">
        <v>2509750</v>
      </c>
      <c r="Q145" s="57">
        <f t="shared" si="39"/>
        <v>10039</v>
      </c>
      <c r="R145" s="55">
        <v>22408</v>
      </c>
      <c r="S145" s="53">
        <f t="shared" si="40"/>
        <v>2509750</v>
      </c>
      <c r="T145" s="57">
        <f t="shared" si="41"/>
        <v>112.0024098536237</v>
      </c>
      <c r="U145" s="78"/>
      <c r="V145" s="45"/>
      <c r="W145" s="95"/>
      <c r="X145" s="102"/>
      <c r="Y145" s="103"/>
      <c r="Z145" s="121"/>
      <c r="AA145" s="102">
        <v>11500</v>
      </c>
      <c r="AB145" s="103">
        <v>12000</v>
      </c>
      <c r="AC145" s="124">
        <v>12500</v>
      </c>
    </row>
    <row r="146" spans="1:29" s="4" customFormat="1" ht="27" customHeight="1" x14ac:dyDescent="0.15">
      <c r="A146" s="19"/>
      <c r="B146" s="35" t="s">
        <v>21</v>
      </c>
      <c r="C146" s="35">
        <v>142</v>
      </c>
      <c r="D146" s="38" t="s">
        <v>98</v>
      </c>
      <c r="E146" s="89">
        <v>2</v>
      </c>
      <c r="F146" s="51">
        <v>15</v>
      </c>
      <c r="G146" s="52">
        <v>272</v>
      </c>
      <c r="H146" s="53">
        <v>5560825</v>
      </c>
      <c r="I146" s="54">
        <f t="shared" ref="I146:I198" si="42">IF(AND(G146&gt;0,H146&gt;0),H146/G146,0)</f>
        <v>20444.209558823528</v>
      </c>
      <c r="J146" s="55">
        <v>12990</v>
      </c>
      <c r="K146" s="53">
        <v>5560825</v>
      </c>
      <c r="L146" s="57">
        <f t="shared" si="20"/>
        <v>428.08506543494997</v>
      </c>
      <c r="M146" s="31"/>
      <c r="N146" s="51">
        <v>20</v>
      </c>
      <c r="O146" s="52">
        <v>367</v>
      </c>
      <c r="P146" s="53">
        <v>8046330</v>
      </c>
      <c r="Q146" s="57">
        <f t="shared" si="39"/>
        <v>21924.604904632153</v>
      </c>
      <c r="R146" s="55">
        <v>18592</v>
      </c>
      <c r="S146" s="53">
        <f t="shared" si="40"/>
        <v>8046330</v>
      </c>
      <c r="T146" s="57">
        <f t="shared" si="41"/>
        <v>432.78453098106712</v>
      </c>
      <c r="U146" s="78"/>
      <c r="V146" s="45"/>
      <c r="W146" s="95"/>
      <c r="X146" s="102"/>
      <c r="Y146" s="103"/>
      <c r="Z146" s="121"/>
      <c r="AA146" s="102">
        <v>19650</v>
      </c>
      <c r="AB146" s="103">
        <v>19850</v>
      </c>
      <c r="AC146" s="124">
        <v>20050</v>
      </c>
    </row>
    <row r="147" spans="1:29" s="4" customFormat="1" ht="27" customHeight="1" x14ac:dyDescent="0.15">
      <c r="A147" s="19"/>
      <c r="B147" s="35" t="s">
        <v>21</v>
      </c>
      <c r="C147" s="35">
        <v>143</v>
      </c>
      <c r="D147" s="40" t="s">
        <v>229</v>
      </c>
      <c r="E147" s="89">
        <v>1</v>
      </c>
      <c r="F147" s="51">
        <v>20</v>
      </c>
      <c r="G147" s="52">
        <v>163</v>
      </c>
      <c r="H147" s="53">
        <v>1070325</v>
      </c>
      <c r="I147" s="57">
        <f t="shared" si="42"/>
        <v>6566.4110429447855</v>
      </c>
      <c r="J147" s="55">
        <v>16260</v>
      </c>
      <c r="K147" s="53">
        <v>1070325</v>
      </c>
      <c r="L147" s="57">
        <f t="shared" si="20"/>
        <v>65.825645756457561</v>
      </c>
      <c r="M147" s="31"/>
      <c r="N147" s="51">
        <v>20</v>
      </c>
      <c r="O147" s="52">
        <v>180</v>
      </c>
      <c r="P147" s="53">
        <v>669525</v>
      </c>
      <c r="Q147" s="54">
        <f t="shared" si="39"/>
        <v>3719.5833333333335</v>
      </c>
      <c r="R147" s="55">
        <v>18651</v>
      </c>
      <c r="S147" s="53">
        <f t="shared" si="40"/>
        <v>669525</v>
      </c>
      <c r="T147" s="57">
        <f t="shared" si="41"/>
        <v>35.897539005951423</v>
      </c>
      <c r="U147" s="79"/>
      <c r="V147" s="45"/>
      <c r="W147" s="95"/>
      <c r="X147" s="100"/>
      <c r="Y147" s="101"/>
      <c r="Z147" s="122"/>
      <c r="AA147" s="100">
        <v>6826</v>
      </c>
      <c r="AB147" s="101">
        <v>7360</v>
      </c>
      <c r="AC147" s="125">
        <v>8195</v>
      </c>
    </row>
    <row r="148" spans="1:29" s="4" customFormat="1" ht="27" customHeight="1" x14ac:dyDescent="0.15">
      <c r="A148" s="19"/>
      <c r="B148" s="35" t="s">
        <v>21</v>
      </c>
      <c r="C148" s="35">
        <v>144</v>
      </c>
      <c r="D148" s="38" t="s">
        <v>230</v>
      </c>
      <c r="E148" s="89">
        <v>2</v>
      </c>
      <c r="F148" s="51">
        <v>15</v>
      </c>
      <c r="G148" s="52">
        <v>108</v>
      </c>
      <c r="H148" s="53">
        <v>532575</v>
      </c>
      <c r="I148" s="57">
        <f t="shared" si="42"/>
        <v>4931.25</v>
      </c>
      <c r="J148" s="55">
        <v>7734</v>
      </c>
      <c r="K148" s="53">
        <v>532575</v>
      </c>
      <c r="L148" s="57">
        <f t="shared" ref="L148:L198" si="43">IF(AND(J148&gt;0,K148&gt;0),K148/J148,0)</f>
        <v>68.861520558572536</v>
      </c>
      <c r="M148" s="31"/>
      <c r="N148" s="51">
        <v>15</v>
      </c>
      <c r="O148" s="52">
        <v>108</v>
      </c>
      <c r="P148" s="53">
        <v>594650</v>
      </c>
      <c r="Q148" s="57">
        <f t="shared" si="39"/>
        <v>5506.0185185185182</v>
      </c>
      <c r="R148" s="55">
        <v>7670</v>
      </c>
      <c r="S148" s="53">
        <f t="shared" si="40"/>
        <v>594650</v>
      </c>
      <c r="T148" s="57">
        <f t="shared" si="41"/>
        <v>77.529335071707948</v>
      </c>
      <c r="U148" s="78"/>
      <c r="V148" s="45"/>
      <c r="W148" s="96"/>
      <c r="X148" s="100"/>
      <c r="Y148" s="101"/>
      <c r="Z148" s="122"/>
      <c r="AA148" s="100">
        <v>5150</v>
      </c>
      <c r="AB148" s="101">
        <v>5200</v>
      </c>
      <c r="AC148" s="125">
        <v>5250</v>
      </c>
    </row>
    <row r="149" spans="1:29" s="4" customFormat="1" ht="27" customHeight="1" x14ac:dyDescent="0.15">
      <c r="A149" s="19"/>
      <c r="B149" s="35" t="s">
        <v>21</v>
      </c>
      <c r="C149" s="35">
        <v>145</v>
      </c>
      <c r="D149" s="38" t="s">
        <v>231</v>
      </c>
      <c r="E149" s="89">
        <v>2</v>
      </c>
      <c r="F149" s="51">
        <v>40</v>
      </c>
      <c r="G149" s="52">
        <v>546</v>
      </c>
      <c r="H149" s="53">
        <v>18450014</v>
      </c>
      <c r="I149" s="57">
        <f t="shared" si="42"/>
        <v>33791.234432234429</v>
      </c>
      <c r="J149" s="55">
        <v>71986</v>
      </c>
      <c r="K149" s="53">
        <v>18450014</v>
      </c>
      <c r="L149" s="57">
        <f t="shared" si="43"/>
        <v>256.30003056149809</v>
      </c>
      <c r="M149" s="31"/>
      <c r="N149" s="51">
        <v>40</v>
      </c>
      <c r="O149" s="52">
        <v>527</v>
      </c>
      <c r="P149" s="53">
        <v>17127553</v>
      </c>
      <c r="Q149" s="57">
        <f t="shared" si="39"/>
        <v>32500.100569259961</v>
      </c>
      <c r="R149" s="55">
        <v>71982</v>
      </c>
      <c r="S149" s="53">
        <f t="shared" si="40"/>
        <v>17127553</v>
      </c>
      <c r="T149" s="57">
        <f t="shared" si="41"/>
        <v>237.94216609707982</v>
      </c>
      <c r="U149" s="79"/>
      <c r="V149" s="45"/>
      <c r="W149" s="95"/>
      <c r="X149" s="102"/>
      <c r="Y149" s="103"/>
      <c r="Z149" s="121"/>
      <c r="AA149" s="102">
        <v>32500</v>
      </c>
      <c r="AB149" s="103">
        <v>32500</v>
      </c>
      <c r="AC149" s="124">
        <v>32500</v>
      </c>
    </row>
    <row r="150" spans="1:29" s="4" customFormat="1" ht="27" customHeight="1" x14ac:dyDescent="0.15">
      <c r="A150" s="19"/>
      <c r="B150" s="35" t="s">
        <v>21</v>
      </c>
      <c r="C150" s="35">
        <v>146</v>
      </c>
      <c r="D150" s="38" t="s">
        <v>232</v>
      </c>
      <c r="E150" s="89">
        <v>2</v>
      </c>
      <c r="F150" s="51">
        <v>20</v>
      </c>
      <c r="G150" s="52">
        <v>320</v>
      </c>
      <c r="H150" s="53">
        <v>5081920</v>
      </c>
      <c r="I150" s="57">
        <f t="shared" si="42"/>
        <v>15881</v>
      </c>
      <c r="J150" s="55">
        <v>35200</v>
      </c>
      <c r="K150" s="53">
        <v>5081920</v>
      </c>
      <c r="L150" s="57">
        <f t="shared" si="43"/>
        <v>144.37272727272727</v>
      </c>
      <c r="M150" s="31"/>
      <c r="N150" s="51">
        <v>20</v>
      </c>
      <c r="O150" s="52">
        <v>337</v>
      </c>
      <c r="P150" s="53">
        <v>5914340</v>
      </c>
      <c r="Q150" s="57">
        <f t="shared" si="39"/>
        <v>17549.970326409497</v>
      </c>
      <c r="R150" s="55">
        <v>37070</v>
      </c>
      <c r="S150" s="53">
        <f t="shared" si="40"/>
        <v>5914340</v>
      </c>
      <c r="T150" s="57">
        <f t="shared" si="41"/>
        <v>159.54518478554087</v>
      </c>
      <c r="U150" s="78"/>
      <c r="V150" s="45"/>
      <c r="W150" s="96"/>
      <c r="X150" s="100"/>
      <c r="Y150" s="101"/>
      <c r="Z150" s="122"/>
      <c r="AA150" s="100">
        <v>19779</v>
      </c>
      <c r="AB150" s="101">
        <v>19943</v>
      </c>
      <c r="AC150" s="125">
        <v>20107</v>
      </c>
    </row>
    <row r="151" spans="1:29" s="4" customFormat="1" ht="27" customHeight="1" x14ac:dyDescent="0.15">
      <c r="A151" s="19"/>
      <c r="B151" s="35" t="s">
        <v>21</v>
      </c>
      <c r="C151" s="35">
        <v>147</v>
      </c>
      <c r="D151" s="38" t="s">
        <v>233</v>
      </c>
      <c r="E151" s="89">
        <v>5</v>
      </c>
      <c r="F151" s="51">
        <v>20</v>
      </c>
      <c r="G151" s="52">
        <v>60.6</v>
      </c>
      <c r="H151" s="53">
        <v>621172</v>
      </c>
      <c r="I151" s="57">
        <f t="shared" si="42"/>
        <v>10250.36303630363</v>
      </c>
      <c r="J151" s="55">
        <v>9504</v>
      </c>
      <c r="K151" s="53">
        <v>621172</v>
      </c>
      <c r="L151" s="57">
        <f t="shared" si="43"/>
        <v>65.359006734006741</v>
      </c>
      <c r="M151" s="31"/>
      <c r="N151" s="51">
        <v>20</v>
      </c>
      <c r="O151" s="52">
        <v>94</v>
      </c>
      <c r="P151" s="53">
        <v>731503</v>
      </c>
      <c r="Q151" s="57">
        <f t="shared" si="39"/>
        <v>7781.9468085106382</v>
      </c>
      <c r="R151" s="55">
        <v>10340</v>
      </c>
      <c r="S151" s="53">
        <f t="shared" si="40"/>
        <v>731503</v>
      </c>
      <c r="T151" s="57">
        <f t="shared" si="41"/>
        <v>70.744970986460345</v>
      </c>
      <c r="U151" s="79"/>
      <c r="V151" s="45"/>
      <c r="W151" s="96"/>
      <c r="X151" s="100"/>
      <c r="Y151" s="101"/>
      <c r="Z151" s="122"/>
      <c r="AA151" s="100">
        <v>10830</v>
      </c>
      <c r="AB151" s="101">
        <v>10900</v>
      </c>
      <c r="AC151" s="125">
        <v>11000</v>
      </c>
    </row>
    <row r="152" spans="1:29" s="4" customFormat="1" ht="27" customHeight="1" x14ac:dyDescent="0.15">
      <c r="A152" s="19"/>
      <c r="B152" s="35" t="s">
        <v>21</v>
      </c>
      <c r="C152" s="35">
        <v>148</v>
      </c>
      <c r="D152" s="38" t="s">
        <v>234</v>
      </c>
      <c r="E152" s="89">
        <v>2</v>
      </c>
      <c r="F152" s="51">
        <v>20</v>
      </c>
      <c r="G152" s="52">
        <v>139</v>
      </c>
      <c r="H152" s="53">
        <v>3192479</v>
      </c>
      <c r="I152" s="54">
        <f t="shared" si="42"/>
        <v>22967.474820143885</v>
      </c>
      <c r="J152" s="55">
        <v>8854</v>
      </c>
      <c r="K152" s="53">
        <v>3192479</v>
      </c>
      <c r="L152" s="57">
        <f t="shared" si="43"/>
        <v>360.56912130110686</v>
      </c>
      <c r="M152" s="31"/>
      <c r="N152" s="51">
        <v>20</v>
      </c>
      <c r="O152" s="52">
        <v>172</v>
      </c>
      <c r="P152" s="53">
        <v>5384688</v>
      </c>
      <c r="Q152" s="57">
        <f t="shared" si="39"/>
        <v>31306.325581395347</v>
      </c>
      <c r="R152" s="55">
        <v>13126</v>
      </c>
      <c r="S152" s="53">
        <f t="shared" si="40"/>
        <v>5384688</v>
      </c>
      <c r="T152" s="57">
        <f t="shared" si="41"/>
        <v>410.23068718573825</v>
      </c>
      <c r="U152" s="78"/>
      <c r="V152" s="45"/>
      <c r="W152" s="95"/>
      <c r="X152" s="100"/>
      <c r="Y152" s="101"/>
      <c r="Z152" s="122"/>
      <c r="AA152" s="100">
        <v>40000</v>
      </c>
      <c r="AB152" s="101">
        <v>41000</v>
      </c>
      <c r="AC152" s="125">
        <v>42000</v>
      </c>
    </row>
    <row r="153" spans="1:29" s="4" customFormat="1" ht="27" customHeight="1" x14ac:dyDescent="0.15">
      <c r="A153" s="19"/>
      <c r="B153" s="35" t="s">
        <v>21</v>
      </c>
      <c r="C153" s="35">
        <v>149</v>
      </c>
      <c r="D153" s="38" t="s">
        <v>235</v>
      </c>
      <c r="E153" s="89">
        <v>2</v>
      </c>
      <c r="F153" s="51">
        <v>28</v>
      </c>
      <c r="G153" s="52">
        <v>373</v>
      </c>
      <c r="H153" s="53">
        <v>1884609</v>
      </c>
      <c r="I153" s="57">
        <f t="shared" si="42"/>
        <v>5052.5710455764074</v>
      </c>
      <c r="J153" s="55">
        <v>26821</v>
      </c>
      <c r="K153" s="53">
        <v>1884609</v>
      </c>
      <c r="L153" s="57">
        <f t="shared" si="43"/>
        <v>70.266172029379959</v>
      </c>
      <c r="M153" s="31"/>
      <c r="N153" s="51">
        <v>20</v>
      </c>
      <c r="O153" s="52">
        <v>312</v>
      </c>
      <c r="P153" s="53">
        <v>1644690</v>
      </c>
      <c r="Q153" s="54">
        <f t="shared" si="39"/>
        <v>5271.4423076923076</v>
      </c>
      <c r="R153" s="55">
        <v>25038</v>
      </c>
      <c r="S153" s="53">
        <f t="shared" si="40"/>
        <v>1644690</v>
      </c>
      <c r="T153" s="57">
        <f t="shared" si="41"/>
        <v>65.687754612988257</v>
      </c>
      <c r="U153" s="78"/>
      <c r="V153" s="45"/>
      <c r="W153" s="95"/>
      <c r="X153" s="100"/>
      <c r="Y153" s="101"/>
      <c r="Z153" s="122"/>
      <c r="AA153" s="100">
        <v>5300</v>
      </c>
      <c r="AB153" s="101">
        <v>5500</v>
      </c>
      <c r="AC153" s="125">
        <v>6000</v>
      </c>
    </row>
    <row r="154" spans="1:29" s="4" customFormat="1" ht="27" customHeight="1" x14ac:dyDescent="0.15">
      <c r="A154" s="19"/>
      <c r="B154" s="35" t="s">
        <v>21</v>
      </c>
      <c r="C154" s="35">
        <v>150</v>
      </c>
      <c r="D154" s="215" t="s">
        <v>236</v>
      </c>
      <c r="E154" s="89">
        <v>2</v>
      </c>
      <c r="F154" s="51">
        <v>20</v>
      </c>
      <c r="G154" s="52">
        <v>270</v>
      </c>
      <c r="H154" s="53">
        <v>1957000</v>
      </c>
      <c r="I154" s="57">
        <f t="shared" si="42"/>
        <v>7248.1481481481478</v>
      </c>
      <c r="J154" s="55">
        <v>25012.7</v>
      </c>
      <c r="K154" s="53">
        <v>1957000</v>
      </c>
      <c r="L154" s="57">
        <f t="shared" si="43"/>
        <v>78.240253950992894</v>
      </c>
      <c r="M154" s="31"/>
      <c r="N154" s="51">
        <v>20</v>
      </c>
      <c r="O154" s="52">
        <v>276</v>
      </c>
      <c r="P154" s="53">
        <v>2782391</v>
      </c>
      <c r="Q154" s="57">
        <f t="shared" si="39"/>
        <v>10081.126811594202</v>
      </c>
      <c r="R154" s="212">
        <v>24083</v>
      </c>
      <c r="S154" s="213">
        <f t="shared" si="40"/>
        <v>2782391</v>
      </c>
      <c r="T154" s="214">
        <f t="shared" si="41"/>
        <v>115.53340530664784</v>
      </c>
      <c r="U154" s="78"/>
      <c r="V154" s="45"/>
      <c r="W154" s="95"/>
      <c r="X154" s="100"/>
      <c r="Y154" s="101"/>
      <c r="Z154" s="122"/>
      <c r="AA154" s="100">
        <v>10000</v>
      </c>
      <c r="AB154" s="101">
        <v>10100</v>
      </c>
      <c r="AC154" s="125">
        <v>10200</v>
      </c>
    </row>
    <row r="155" spans="1:29" s="4" customFormat="1" ht="27" customHeight="1" x14ac:dyDescent="0.15">
      <c r="A155" s="19"/>
      <c r="B155" s="35" t="s">
        <v>21</v>
      </c>
      <c r="C155" s="35">
        <v>151</v>
      </c>
      <c r="D155" s="38" t="s">
        <v>237</v>
      </c>
      <c r="E155" s="89">
        <v>6</v>
      </c>
      <c r="F155" s="51">
        <v>73</v>
      </c>
      <c r="G155" s="52">
        <v>859</v>
      </c>
      <c r="H155" s="53">
        <v>10576916</v>
      </c>
      <c r="I155" s="57">
        <f t="shared" si="42"/>
        <v>12313.057043073341</v>
      </c>
      <c r="J155" s="55">
        <v>100773</v>
      </c>
      <c r="K155" s="53">
        <v>10576916</v>
      </c>
      <c r="L155" s="57">
        <f t="shared" si="43"/>
        <v>104.95783592827443</v>
      </c>
      <c r="M155" s="31"/>
      <c r="N155" s="51">
        <v>73</v>
      </c>
      <c r="O155" s="52">
        <v>855</v>
      </c>
      <c r="P155" s="53">
        <v>10533227</v>
      </c>
      <c r="Q155" s="57">
        <f t="shared" si="39"/>
        <v>12319.563742690059</v>
      </c>
      <c r="R155" s="55">
        <v>99730</v>
      </c>
      <c r="S155" s="53">
        <f t="shared" si="40"/>
        <v>10533227</v>
      </c>
      <c r="T155" s="57">
        <f t="shared" si="41"/>
        <v>105.61743708011632</v>
      </c>
      <c r="U155" s="78"/>
      <c r="V155" s="45"/>
      <c r="W155" s="95"/>
      <c r="X155" s="100"/>
      <c r="Y155" s="101"/>
      <c r="Z155" s="122"/>
      <c r="AA155" s="100">
        <v>12454</v>
      </c>
      <c r="AB155" s="101">
        <v>12578</v>
      </c>
      <c r="AC155" s="125">
        <v>12703</v>
      </c>
    </row>
    <row r="156" spans="1:29" s="4" customFormat="1" ht="27" customHeight="1" x14ac:dyDescent="0.15">
      <c r="A156" s="19"/>
      <c r="B156" s="35" t="s">
        <v>21</v>
      </c>
      <c r="C156" s="35">
        <v>152</v>
      </c>
      <c r="D156" s="38" t="s">
        <v>238</v>
      </c>
      <c r="E156" s="89">
        <v>6</v>
      </c>
      <c r="F156" s="51">
        <v>20</v>
      </c>
      <c r="G156" s="52">
        <v>110</v>
      </c>
      <c r="H156" s="53">
        <v>616600</v>
      </c>
      <c r="I156" s="57">
        <f t="shared" si="42"/>
        <v>5605.454545454545</v>
      </c>
      <c r="J156" s="55">
        <v>1345</v>
      </c>
      <c r="K156" s="53">
        <v>616600</v>
      </c>
      <c r="L156" s="57">
        <f t="shared" si="43"/>
        <v>458.4386617100372</v>
      </c>
      <c r="M156" s="31"/>
      <c r="N156" s="51">
        <v>20</v>
      </c>
      <c r="O156" s="52">
        <v>156</v>
      </c>
      <c r="P156" s="53">
        <v>980100</v>
      </c>
      <c r="Q156" s="57">
        <f t="shared" si="39"/>
        <v>6282.6923076923076</v>
      </c>
      <c r="R156" s="55">
        <v>9564</v>
      </c>
      <c r="S156" s="53">
        <f t="shared" si="40"/>
        <v>980100</v>
      </c>
      <c r="T156" s="57">
        <f t="shared" si="41"/>
        <v>102.4780426599749</v>
      </c>
      <c r="U156" s="78"/>
      <c r="V156" s="45"/>
      <c r="W156" s="95"/>
      <c r="X156" s="100"/>
      <c r="Y156" s="101"/>
      <c r="Z156" s="122"/>
      <c r="AA156" s="100">
        <v>10100</v>
      </c>
      <c r="AB156" s="101">
        <v>10200</v>
      </c>
      <c r="AC156" s="125">
        <v>10300</v>
      </c>
    </row>
    <row r="157" spans="1:29" s="4" customFormat="1" ht="27" customHeight="1" x14ac:dyDescent="0.15">
      <c r="A157" s="19"/>
      <c r="B157" s="35" t="s">
        <v>21</v>
      </c>
      <c r="C157" s="35">
        <v>153</v>
      </c>
      <c r="D157" s="109" t="s">
        <v>239</v>
      </c>
      <c r="E157" s="89">
        <v>4</v>
      </c>
      <c r="F157" s="51">
        <v>20</v>
      </c>
      <c r="G157" s="52">
        <v>0</v>
      </c>
      <c r="H157" s="53">
        <v>0</v>
      </c>
      <c r="I157" s="57">
        <f>IF(AND(G157&gt;0,H157&gt;0),H157/G157,0)</f>
        <v>0</v>
      </c>
      <c r="J157" s="55">
        <v>0</v>
      </c>
      <c r="K157" s="56">
        <v>0</v>
      </c>
      <c r="L157" s="57">
        <f>IF(AND(J157&gt;0,K157&gt;0),K157/J157,0)</f>
        <v>0</v>
      </c>
      <c r="M157" s="31"/>
      <c r="N157" s="51"/>
      <c r="O157" s="52"/>
      <c r="P157" s="53"/>
      <c r="Q157" s="57">
        <f t="shared" si="39"/>
        <v>0</v>
      </c>
      <c r="R157" s="55"/>
      <c r="S157" s="53">
        <f t="shared" si="40"/>
        <v>0</v>
      </c>
      <c r="T157" s="57">
        <f t="shared" si="41"/>
        <v>0</v>
      </c>
      <c r="U157" s="79"/>
      <c r="V157" s="45"/>
      <c r="W157" s="96" t="s">
        <v>304</v>
      </c>
      <c r="X157" s="100"/>
      <c r="Y157" s="101"/>
      <c r="Z157" s="122"/>
      <c r="AA157" s="100"/>
      <c r="AB157" s="101"/>
      <c r="AC157" s="125"/>
    </row>
    <row r="158" spans="1:29" s="4" customFormat="1" ht="27" customHeight="1" x14ac:dyDescent="0.15">
      <c r="A158" s="19"/>
      <c r="B158" s="35" t="s">
        <v>21</v>
      </c>
      <c r="C158" s="35">
        <v>154</v>
      </c>
      <c r="D158" s="38" t="s">
        <v>240</v>
      </c>
      <c r="E158" s="89">
        <v>5</v>
      </c>
      <c r="F158" s="51">
        <v>20</v>
      </c>
      <c r="G158" s="52">
        <v>270</v>
      </c>
      <c r="H158" s="53">
        <v>6348791</v>
      </c>
      <c r="I158" s="54">
        <f t="shared" si="42"/>
        <v>23514.04074074074</v>
      </c>
      <c r="J158" s="55">
        <v>24208</v>
      </c>
      <c r="K158" s="53">
        <v>6348791</v>
      </c>
      <c r="L158" s="57">
        <f t="shared" si="43"/>
        <v>262.26003800396563</v>
      </c>
      <c r="M158" s="31"/>
      <c r="N158" s="51">
        <v>20</v>
      </c>
      <c r="O158" s="52">
        <v>282</v>
      </c>
      <c r="P158" s="53">
        <v>6641643</v>
      </c>
      <c r="Q158" s="54">
        <f t="shared" si="39"/>
        <v>23551.925531914894</v>
      </c>
      <c r="R158" s="55">
        <v>25125</v>
      </c>
      <c r="S158" s="53">
        <f t="shared" si="40"/>
        <v>6641643</v>
      </c>
      <c r="T158" s="57">
        <f t="shared" si="41"/>
        <v>264.34399999999999</v>
      </c>
      <c r="U158" s="78"/>
      <c r="V158" s="45"/>
      <c r="W158" s="95"/>
      <c r="X158" s="100"/>
      <c r="Y158" s="101"/>
      <c r="Z158" s="122"/>
      <c r="AA158" s="100">
        <v>20828</v>
      </c>
      <c r="AB158" s="101">
        <v>21402</v>
      </c>
      <c r="AC158" s="125">
        <v>21976</v>
      </c>
    </row>
    <row r="159" spans="1:29" s="4" customFormat="1" ht="27" customHeight="1" x14ac:dyDescent="0.15">
      <c r="A159" s="19"/>
      <c r="B159" s="35" t="s">
        <v>21</v>
      </c>
      <c r="C159" s="35">
        <v>155</v>
      </c>
      <c r="D159" s="36" t="s">
        <v>241</v>
      </c>
      <c r="E159" s="89">
        <v>2</v>
      </c>
      <c r="F159" s="51">
        <v>20</v>
      </c>
      <c r="G159" s="52">
        <v>356</v>
      </c>
      <c r="H159" s="53">
        <v>7921184</v>
      </c>
      <c r="I159" s="57">
        <f t="shared" si="42"/>
        <v>22250.516853932586</v>
      </c>
      <c r="J159" s="55">
        <v>32026</v>
      </c>
      <c r="K159" s="53">
        <v>7921184</v>
      </c>
      <c r="L159" s="57">
        <f t="shared" si="43"/>
        <v>247.3360394679323</v>
      </c>
      <c r="M159" s="31"/>
      <c r="N159" s="51">
        <v>20</v>
      </c>
      <c r="O159" s="52">
        <v>313</v>
      </c>
      <c r="P159" s="53">
        <v>7827456</v>
      </c>
      <c r="Q159" s="57">
        <f t="shared" si="39"/>
        <v>25007.846645367412</v>
      </c>
      <c r="R159" s="55">
        <v>29256</v>
      </c>
      <c r="S159" s="53">
        <f t="shared" si="40"/>
        <v>7827456</v>
      </c>
      <c r="T159" s="57">
        <f t="shared" si="41"/>
        <v>267.5504511894996</v>
      </c>
      <c r="U159" s="78"/>
      <c r="V159" s="45"/>
      <c r="W159" s="95"/>
      <c r="X159" s="100"/>
      <c r="Y159" s="101"/>
      <c r="Z159" s="122"/>
      <c r="AA159" s="100">
        <v>24000</v>
      </c>
      <c r="AB159" s="101">
        <v>24500</v>
      </c>
      <c r="AC159" s="125">
        <v>25000</v>
      </c>
    </row>
    <row r="160" spans="1:29" s="4" customFormat="1" ht="27" customHeight="1" x14ac:dyDescent="0.15">
      <c r="A160" s="19"/>
      <c r="B160" s="35" t="s">
        <v>21</v>
      </c>
      <c r="C160" s="35">
        <v>156</v>
      </c>
      <c r="D160" s="38" t="s">
        <v>242</v>
      </c>
      <c r="E160" s="89">
        <v>2</v>
      </c>
      <c r="F160" s="51">
        <v>20</v>
      </c>
      <c r="G160" s="52">
        <v>338</v>
      </c>
      <c r="H160" s="53">
        <v>4844130</v>
      </c>
      <c r="I160" s="57">
        <f t="shared" si="42"/>
        <v>14331.745562130178</v>
      </c>
      <c r="J160" s="55">
        <v>34142</v>
      </c>
      <c r="K160" s="53">
        <v>4844130</v>
      </c>
      <c r="L160" s="57">
        <f t="shared" si="43"/>
        <v>141.88184640618593</v>
      </c>
      <c r="M160" s="31"/>
      <c r="N160" s="51">
        <v>20</v>
      </c>
      <c r="O160" s="52">
        <v>346</v>
      </c>
      <c r="P160" s="53">
        <v>4726261</v>
      </c>
      <c r="Q160" s="57">
        <f t="shared" si="39"/>
        <v>13659.71387283237</v>
      </c>
      <c r="R160" s="55">
        <v>34150</v>
      </c>
      <c r="S160" s="53">
        <f t="shared" si="40"/>
        <v>4726261</v>
      </c>
      <c r="T160" s="57">
        <f t="shared" si="41"/>
        <v>138.39710102489019</v>
      </c>
      <c r="U160" s="78"/>
      <c r="V160" s="45"/>
      <c r="W160" s="95"/>
      <c r="X160" s="100"/>
      <c r="Y160" s="101"/>
      <c r="Z160" s="122"/>
      <c r="AA160" s="100">
        <v>14368</v>
      </c>
      <c r="AB160" s="101">
        <v>15287</v>
      </c>
      <c r="AC160" s="125">
        <v>15948</v>
      </c>
    </row>
    <row r="161" spans="1:29" s="4" customFormat="1" ht="27" customHeight="1" x14ac:dyDescent="0.15">
      <c r="A161" s="19"/>
      <c r="B161" s="35" t="s">
        <v>21</v>
      </c>
      <c r="C161" s="35">
        <v>157</v>
      </c>
      <c r="D161" s="38" t="s">
        <v>243</v>
      </c>
      <c r="E161" s="89">
        <v>2</v>
      </c>
      <c r="F161" s="51">
        <v>20</v>
      </c>
      <c r="G161" s="52">
        <v>253</v>
      </c>
      <c r="H161" s="53">
        <v>4135929</v>
      </c>
      <c r="I161" s="57">
        <f t="shared" si="42"/>
        <v>16347.545454545454</v>
      </c>
      <c r="J161" s="55">
        <v>24357</v>
      </c>
      <c r="K161" s="53">
        <v>4135929</v>
      </c>
      <c r="L161" s="57">
        <f t="shared" si="43"/>
        <v>169.80453257790367</v>
      </c>
      <c r="M161" s="31"/>
      <c r="N161" s="51">
        <v>20</v>
      </c>
      <c r="O161" s="52">
        <v>274</v>
      </c>
      <c r="P161" s="53">
        <v>4126730</v>
      </c>
      <c r="Q161" s="57">
        <f t="shared" si="39"/>
        <v>15061.058394160584</v>
      </c>
      <c r="R161" s="55">
        <v>25587</v>
      </c>
      <c r="S161" s="53">
        <f t="shared" si="40"/>
        <v>4126730</v>
      </c>
      <c r="T161" s="57">
        <f t="shared" si="41"/>
        <v>161.282291788799</v>
      </c>
      <c r="U161" s="79"/>
      <c r="V161" s="45"/>
      <c r="W161" s="95"/>
      <c r="X161" s="102"/>
      <c r="Y161" s="103"/>
      <c r="Z161" s="121"/>
      <c r="AA161" s="102">
        <v>15900</v>
      </c>
      <c r="AB161" s="103">
        <v>16600</v>
      </c>
      <c r="AC161" s="124">
        <v>16800</v>
      </c>
    </row>
    <row r="162" spans="1:29" s="4" customFormat="1" ht="27" customHeight="1" x14ac:dyDescent="0.15">
      <c r="A162" s="19"/>
      <c r="B162" s="35" t="s">
        <v>21</v>
      </c>
      <c r="C162" s="35">
        <v>158</v>
      </c>
      <c r="D162" s="38" t="s">
        <v>244</v>
      </c>
      <c r="E162" s="89">
        <v>6</v>
      </c>
      <c r="F162" s="51">
        <v>50</v>
      </c>
      <c r="G162" s="52">
        <v>545</v>
      </c>
      <c r="H162" s="53">
        <v>6469900</v>
      </c>
      <c r="I162" s="57">
        <f t="shared" si="42"/>
        <v>11871.376146788991</v>
      </c>
      <c r="J162" s="55">
        <v>76296</v>
      </c>
      <c r="K162" s="53">
        <v>6469900</v>
      </c>
      <c r="L162" s="57">
        <f t="shared" si="43"/>
        <v>84.79998951452238</v>
      </c>
      <c r="M162" s="31"/>
      <c r="N162" s="51">
        <v>50</v>
      </c>
      <c r="O162" s="52">
        <v>541</v>
      </c>
      <c r="P162" s="53">
        <v>6606700</v>
      </c>
      <c r="Q162" s="57">
        <f t="shared" si="39"/>
        <v>12212.014787430684</v>
      </c>
      <c r="R162" s="55">
        <v>73203</v>
      </c>
      <c r="S162" s="53">
        <f t="shared" si="40"/>
        <v>6606700</v>
      </c>
      <c r="T162" s="57">
        <f t="shared" si="41"/>
        <v>90.251765638020302</v>
      </c>
      <c r="U162" s="79"/>
      <c r="V162" s="45"/>
      <c r="W162" s="95"/>
      <c r="X162" s="100"/>
      <c r="Y162" s="101"/>
      <c r="Z162" s="122"/>
      <c r="AA162" s="100">
        <v>12600</v>
      </c>
      <c r="AB162" s="101">
        <v>12978</v>
      </c>
      <c r="AC162" s="125">
        <v>13367</v>
      </c>
    </row>
    <row r="163" spans="1:29" s="4" customFormat="1" ht="27" customHeight="1" x14ac:dyDescent="0.15">
      <c r="A163" s="19"/>
      <c r="B163" s="35" t="s">
        <v>21</v>
      </c>
      <c r="C163" s="35">
        <v>159</v>
      </c>
      <c r="D163" s="38" t="s">
        <v>245</v>
      </c>
      <c r="E163" s="89">
        <v>2</v>
      </c>
      <c r="F163" s="51">
        <v>14</v>
      </c>
      <c r="G163" s="52">
        <v>117</v>
      </c>
      <c r="H163" s="53">
        <v>842350</v>
      </c>
      <c r="I163" s="57">
        <f t="shared" si="42"/>
        <v>7199.5726495726494</v>
      </c>
      <c r="J163" s="55">
        <v>10650</v>
      </c>
      <c r="K163" s="53">
        <v>842350</v>
      </c>
      <c r="L163" s="57">
        <f t="shared" si="43"/>
        <v>79.093896713615024</v>
      </c>
      <c r="M163" s="31"/>
      <c r="N163" s="51">
        <v>14</v>
      </c>
      <c r="O163" s="52">
        <v>127</v>
      </c>
      <c r="P163" s="53">
        <v>923575</v>
      </c>
      <c r="Q163" s="57">
        <f t="shared" si="39"/>
        <v>7272.2440944881891</v>
      </c>
      <c r="R163" s="55">
        <v>11342</v>
      </c>
      <c r="S163" s="53">
        <f t="shared" si="40"/>
        <v>923575</v>
      </c>
      <c r="T163" s="57">
        <f t="shared" si="41"/>
        <v>81.429642038441187</v>
      </c>
      <c r="U163" s="78"/>
      <c r="V163" s="45"/>
      <c r="W163" s="95"/>
      <c r="X163" s="100"/>
      <c r="Y163" s="101"/>
      <c r="Z163" s="122"/>
      <c r="AA163" s="100">
        <v>7300</v>
      </c>
      <c r="AB163" s="101">
        <v>7400</v>
      </c>
      <c r="AC163" s="125">
        <v>7500</v>
      </c>
    </row>
    <row r="164" spans="1:29" s="4" customFormat="1" ht="27" customHeight="1" x14ac:dyDescent="0.15">
      <c r="A164" s="19"/>
      <c r="B164" s="35" t="s">
        <v>21</v>
      </c>
      <c r="C164" s="35">
        <v>160</v>
      </c>
      <c r="D164" s="38" t="s">
        <v>246</v>
      </c>
      <c r="E164" s="89">
        <v>5</v>
      </c>
      <c r="F164" s="51">
        <v>10</v>
      </c>
      <c r="G164" s="52">
        <v>95</v>
      </c>
      <c r="H164" s="53">
        <v>567700</v>
      </c>
      <c r="I164" s="54">
        <f t="shared" si="42"/>
        <v>5975.7894736842109</v>
      </c>
      <c r="J164" s="55">
        <v>2158</v>
      </c>
      <c r="K164" s="53">
        <v>567700</v>
      </c>
      <c r="L164" s="57">
        <f t="shared" si="43"/>
        <v>263.06765523632993</v>
      </c>
      <c r="M164" s="31"/>
      <c r="N164" s="51">
        <v>10</v>
      </c>
      <c r="O164" s="52">
        <v>69</v>
      </c>
      <c r="P164" s="53">
        <v>410040</v>
      </c>
      <c r="Q164" s="54">
        <f t="shared" si="39"/>
        <v>5942.608695652174</v>
      </c>
      <c r="R164" s="55">
        <v>1783</v>
      </c>
      <c r="S164" s="53">
        <f t="shared" si="40"/>
        <v>410040</v>
      </c>
      <c r="T164" s="57">
        <f t="shared" si="41"/>
        <v>229.97195737521031</v>
      </c>
      <c r="U164" s="78"/>
      <c r="V164" s="45"/>
      <c r="W164" s="95"/>
      <c r="X164" s="102"/>
      <c r="Y164" s="103"/>
      <c r="Z164" s="121"/>
      <c r="AA164" s="102">
        <v>6500</v>
      </c>
      <c r="AB164" s="103">
        <v>7000</v>
      </c>
      <c r="AC164" s="124">
        <v>7500</v>
      </c>
    </row>
    <row r="165" spans="1:29" s="4" customFormat="1" ht="27" customHeight="1" x14ac:dyDescent="0.15">
      <c r="A165" s="19"/>
      <c r="B165" s="35" t="s">
        <v>21</v>
      </c>
      <c r="C165" s="35">
        <v>161</v>
      </c>
      <c r="D165" s="38" t="s">
        <v>103</v>
      </c>
      <c r="E165" s="89">
        <v>5</v>
      </c>
      <c r="F165" s="51">
        <v>10</v>
      </c>
      <c r="G165" s="52">
        <v>136</v>
      </c>
      <c r="H165" s="53">
        <v>3133260</v>
      </c>
      <c r="I165" s="57">
        <f t="shared" si="42"/>
        <v>23038.676470588234</v>
      </c>
      <c r="J165" s="55">
        <v>10480</v>
      </c>
      <c r="K165" s="53">
        <v>3133260</v>
      </c>
      <c r="L165" s="57">
        <f t="shared" si="43"/>
        <v>298.97519083969468</v>
      </c>
      <c r="M165" s="31"/>
      <c r="N165" s="51">
        <v>20</v>
      </c>
      <c r="O165" s="52">
        <v>155</v>
      </c>
      <c r="P165" s="53">
        <v>3244300</v>
      </c>
      <c r="Q165" s="57">
        <f t="shared" si="39"/>
        <v>20930.967741935485</v>
      </c>
      <c r="R165" s="55">
        <v>12496</v>
      </c>
      <c r="S165" s="53">
        <f t="shared" si="40"/>
        <v>3244300</v>
      </c>
      <c r="T165" s="57">
        <f t="shared" si="41"/>
        <v>259.62708066581308</v>
      </c>
      <c r="U165" s="79"/>
      <c r="V165" s="45"/>
      <c r="W165" s="95"/>
      <c r="X165" s="102"/>
      <c r="Y165" s="103"/>
      <c r="Z165" s="121"/>
      <c r="AA165" s="102">
        <v>22000</v>
      </c>
      <c r="AB165" s="103">
        <v>23000</v>
      </c>
      <c r="AC165" s="124">
        <v>24000</v>
      </c>
    </row>
    <row r="166" spans="1:29" s="4" customFormat="1" ht="27" customHeight="1" x14ac:dyDescent="0.15">
      <c r="A166" s="19"/>
      <c r="B166" s="35" t="s">
        <v>21</v>
      </c>
      <c r="C166" s="35">
        <v>162</v>
      </c>
      <c r="D166" s="38" t="s">
        <v>247</v>
      </c>
      <c r="E166" s="89">
        <v>5</v>
      </c>
      <c r="F166" s="51">
        <v>20</v>
      </c>
      <c r="G166" s="52">
        <v>1</v>
      </c>
      <c r="H166" s="53">
        <v>11580</v>
      </c>
      <c r="I166" s="57">
        <f t="shared" si="42"/>
        <v>11580</v>
      </c>
      <c r="J166" s="55">
        <v>66</v>
      </c>
      <c r="K166" s="53">
        <v>11580</v>
      </c>
      <c r="L166" s="57">
        <f t="shared" si="43"/>
        <v>175.45454545454547</v>
      </c>
      <c r="M166" s="31"/>
      <c r="N166" s="51">
        <v>20</v>
      </c>
      <c r="O166" s="52">
        <v>102</v>
      </c>
      <c r="P166" s="53">
        <v>536055</v>
      </c>
      <c r="Q166" s="57">
        <f t="shared" si="39"/>
        <v>5255.4411764705883</v>
      </c>
      <c r="R166" s="55">
        <v>6112</v>
      </c>
      <c r="S166" s="53">
        <f t="shared" si="40"/>
        <v>536055</v>
      </c>
      <c r="T166" s="57">
        <f t="shared" si="41"/>
        <v>87.705333769633512</v>
      </c>
      <c r="U166" s="79"/>
      <c r="V166" s="45"/>
      <c r="W166" s="95"/>
      <c r="X166" s="102"/>
      <c r="Y166" s="103"/>
      <c r="Z166" s="121"/>
      <c r="AA166" s="102">
        <v>7000</v>
      </c>
      <c r="AB166" s="103">
        <v>7500</v>
      </c>
      <c r="AC166" s="124">
        <v>8000</v>
      </c>
    </row>
    <row r="167" spans="1:29" s="4" customFormat="1" ht="27" customHeight="1" x14ac:dyDescent="0.15">
      <c r="A167" s="19"/>
      <c r="B167" s="35" t="s">
        <v>21</v>
      </c>
      <c r="C167" s="35">
        <v>163</v>
      </c>
      <c r="D167" s="38" t="s">
        <v>296</v>
      </c>
      <c r="E167" s="89">
        <v>2</v>
      </c>
      <c r="F167" s="51"/>
      <c r="G167" s="52"/>
      <c r="H167" s="53"/>
      <c r="I167" s="57"/>
      <c r="J167" s="55"/>
      <c r="K167" s="53"/>
      <c r="L167" s="57"/>
      <c r="M167" s="31"/>
      <c r="N167" s="51">
        <v>20</v>
      </c>
      <c r="O167" s="52">
        <v>203</v>
      </c>
      <c r="P167" s="53">
        <v>672220</v>
      </c>
      <c r="Q167" s="57">
        <f t="shared" si="39"/>
        <v>3311.4285714285716</v>
      </c>
      <c r="R167" s="55">
        <v>21571</v>
      </c>
      <c r="S167" s="53">
        <f t="shared" si="40"/>
        <v>672220</v>
      </c>
      <c r="T167" s="57">
        <f t="shared" si="41"/>
        <v>31.163135691437578</v>
      </c>
      <c r="U167" s="79"/>
      <c r="V167" s="45"/>
      <c r="W167" s="95"/>
      <c r="X167" s="102"/>
      <c r="Y167" s="103"/>
      <c r="Z167" s="121"/>
      <c r="AA167" s="102">
        <v>3350</v>
      </c>
      <c r="AB167" s="103">
        <v>3400</v>
      </c>
      <c r="AC167" s="124">
        <v>3450</v>
      </c>
    </row>
    <row r="168" spans="1:29" s="4" customFormat="1" ht="27" customHeight="1" x14ac:dyDescent="0.15">
      <c r="A168" s="19"/>
      <c r="B168" s="35" t="s">
        <v>21</v>
      </c>
      <c r="C168" s="35">
        <v>164</v>
      </c>
      <c r="D168" s="38" t="s">
        <v>248</v>
      </c>
      <c r="E168" s="89">
        <v>2</v>
      </c>
      <c r="F168" s="51">
        <v>24</v>
      </c>
      <c r="G168" s="52">
        <v>392</v>
      </c>
      <c r="H168" s="53">
        <v>5847081</v>
      </c>
      <c r="I168" s="57">
        <f t="shared" si="42"/>
        <v>14916.022959183674</v>
      </c>
      <c r="J168" s="55">
        <v>39685</v>
      </c>
      <c r="K168" s="53">
        <v>5847081</v>
      </c>
      <c r="L168" s="57">
        <f t="shared" si="43"/>
        <v>147.33730628701019</v>
      </c>
      <c r="M168" s="31"/>
      <c r="N168" s="51">
        <v>24</v>
      </c>
      <c r="O168" s="52">
        <v>406</v>
      </c>
      <c r="P168" s="53">
        <v>6774104</v>
      </c>
      <c r="Q168" s="57">
        <f t="shared" si="39"/>
        <v>16684.985221674877</v>
      </c>
      <c r="R168" s="55">
        <v>44070</v>
      </c>
      <c r="S168" s="53">
        <f t="shared" si="40"/>
        <v>6774104</v>
      </c>
      <c r="T168" s="57">
        <f t="shared" si="41"/>
        <v>153.71236668935785</v>
      </c>
      <c r="U168" s="79"/>
      <c r="V168" s="45"/>
      <c r="W168" s="95"/>
      <c r="X168" s="100"/>
      <c r="Y168" s="101"/>
      <c r="Z168" s="122"/>
      <c r="AA168" s="100">
        <v>13900</v>
      </c>
      <c r="AB168" s="101">
        <v>14400</v>
      </c>
      <c r="AC168" s="125">
        <v>15100</v>
      </c>
    </row>
    <row r="169" spans="1:29" s="4" customFormat="1" ht="27" customHeight="1" x14ac:dyDescent="0.15">
      <c r="A169" s="19"/>
      <c r="B169" s="35" t="s">
        <v>21</v>
      </c>
      <c r="C169" s="35">
        <v>165</v>
      </c>
      <c r="D169" s="38" t="s">
        <v>249</v>
      </c>
      <c r="E169" s="89">
        <v>4</v>
      </c>
      <c r="F169" s="51">
        <v>20</v>
      </c>
      <c r="G169" s="52">
        <v>108</v>
      </c>
      <c r="H169" s="53">
        <v>408432</v>
      </c>
      <c r="I169" s="57">
        <f t="shared" si="42"/>
        <v>3781.7777777777778</v>
      </c>
      <c r="J169" s="55">
        <v>5254</v>
      </c>
      <c r="K169" s="53">
        <v>408432</v>
      </c>
      <c r="L169" s="57">
        <f t="shared" si="43"/>
        <v>77.737342976779601</v>
      </c>
      <c r="M169" s="31"/>
      <c r="N169" s="51">
        <v>20</v>
      </c>
      <c r="O169" s="52">
        <v>130</v>
      </c>
      <c r="P169" s="53">
        <v>545156</v>
      </c>
      <c r="Q169" s="57">
        <f t="shared" si="39"/>
        <v>4193.5076923076922</v>
      </c>
      <c r="R169" s="55">
        <v>7597</v>
      </c>
      <c r="S169" s="53">
        <f t="shared" si="40"/>
        <v>545156</v>
      </c>
      <c r="T169" s="57">
        <f t="shared" si="41"/>
        <v>71.759378702119264</v>
      </c>
      <c r="U169" s="78"/>
      <c r="V169" s="45"/>
      <c r="W169" s="95"/>
      <c r="X169" s="100"/>
      <c r="Y169" s="101"/>
      <c r="Z169" s="122"/>
      <c r="AA169" s="100">
        <v>5384</v>
      </c>
      <c r="AB169" s="101">
        <v>6923</v>
      </c>
      <c r="AC169" s="125">
        <v>8461</v>
      </c>
    </row>
    <row r="170" spans="1:29" s="4" customFormat="1" ht="27" customHeight="1" x14ac:dyDescent="0.15">
      <c r="A170" s="19"/>
      <c r="B170" s="35" t="s">
        <v>21</v>
      </c>
      <c r="C170" s="35">
        <v>166</v>
      </c>
      <c r="D170" s="38" t="s">
        <v>250</v>
      </c>
      <c r="E170" s="89">
        <v>2</v>
      </c>
      <c r="F170" s="51">
        <v>20</v>
      </c>
      <c r="G170" s="52">
        <v>262</v>
      </c>
      <c r="H170" s="53">
        <v>7738354</v>
      </c>
      <c r="I170" s="57">
        <f t="shared" si="42"/>
        <v>29535.702290076337</v>
      </c>
      <c r="J170" s="55">
        <v>15720</v>
      </c>
      <c r="K170" s="53">
        <v>7738354</v>
      </c>
      <c r="L170" s="57">
        <f t="shared" si="43"/>
        <v>492.26170483460561</v>
      </c>
      <c r="M170" s="31"/>
      <c r="N170" s="51">
        <v>20</v>
      </c>
      <c r="O170" s="52">
        <v>323</v>
      </c>
      <c r="P170" s="53">
        <v>9975953</v>
      </c>
      <c r="Q170" s="57">
        <f t="shared" si="39"/>
        <v>30885.303405572755</v>
      </c>
      <c r="R170" s="55">
        <v>23170</v>
      </c>
      <c r="S170" s="53">
        <f t="shared" si="40"/>
        <v>9975953</v>
      </c>
      <c r="T170" s="57">
        <f t="shared" si="41"/>
        <v>430.55472593871383</v>
      </c>
      <c r="U170" s="78"/>
      <c r="V170" s="45"/>
      <c r="W170" s="95"/>
      <c r="X170" s="100"/>
      <c r="Y170" s="101"/>
      <c r="Z170" s="122"/>
      <c r="AA170" s="100"/>
      <c r="AB170" s="101"/>
      <c r="AC170" s="125"/>
    </row>
    <row r="171" spans="1:29" s="4" customFormat="1" ht="27" customHeight="1" x14ac:dyDescent="0.15">
      <c r="A171" s="19"/>
      <c r="B171" s="35" t="s">
        <v>21</v>
      </c>
      <c r="C171" s="35">
        <v>167</v>
      </c>
      <c r="D171" s="38" t="s">
        <v>251</v>
      </c>
      <c r="E171" s="89">
        <v>1</v>
      </c>
      <c r="F171" s="51">
        <v>20</v>
      </c>
      <c r="G171" s="52">
        <v>293</v>
      </c>
      <c r="H171" s="53">
        <v>6261210</v>
      </c>
      <c r="I171" s="57">
        <f t="shared" si="42"/>
        <v>21369.317406143346</v>
      </c>
      <c r="J171" s="55">
        <v>22000</v>
      </c>
      <c r="K171" s="53">
        <v>6261210</v>
      </c>
      <c r="L171" s="57">
        <f t="shared" si="43"/>
        <v>284.60045454545457</v>
      </c>
      <c r="M171" s="31"/>
      <c r="N171" s="51">
        <v>20</v>
      </c>
      <c r="O171" s="52">
        <v>255</v>
      </c>
      <c r="P171" s="53">
        <v>5664790</v>
      </c>
      <c r="Q171" s="54">
        <f t="shared" si="39"/>
        <v>22214.862745098038</v>
      </c>
      <c r="R171" s="55">
        <v>19100</v>
      </c>
      <c r="S171" s="53">
        <f t="shared" si="40"/>
        <v>5664790</v>
      </c>
      <c r="T171" s="57">
        <f t="shared" si="41"/>
        <v>296.58586387434553</v>
      </c>
      <c r="U171" s="78"/>
      <c r="V171" s="45"/>
      <c r="W171" s="95"/>
      <c r="X171" s="100"/>
      <c r="Y171" s="101"/>
      <c r="Z171" s="122"/>
      <c r="AA171" s="100">
        <v>22400</v>
      </c>
      <c r="AB171" s="101">
        <v>22500</v>
      </c>
      <c r="AC171" s="125">
        <v>22600</v>
      </c>
    </row>
    <row r="172" spans="1:29" s="4" customFormat="1" ht="27" customHeight="1" x14ac:dyDescent="0.15">
      <c r="A172" s="19"/>
      <c r="B172" s="35" t="s">
        <v>21</v>
      </c>
      <c r="C172" s="35">
        <v>168</v>
      </c>
      <c r="D172" s="38" t="s">
        <v>252</v>
      </c>
      <c r="E172" s="89">
        <v>5</v>
      </c>
      <c r="F172" s="51">
        <v>20</v>
      </c>
      <c r="G172" s="52">
        <v>180</v>
      </c>
      <c r="H172" s="53">
        <v>3662105</v>
      </c>
      <c r="I172" s="54">
        <f t="shared" si="42"/>
        <v>20345.027777777777</v>
      </c>
      <c r="J172" s="55">
        <v>16890</v>
      </c>
      <c r="K172" s="53">
        <v>3662105</v>
      </c>
      <c r="L172" s="57">
        <f t="shared" si="43"/>
        <v>216.82089994079337</v>
      </c>
      <c r="M172" s="31"/>
      <c r="N172" s="51">
        <v>20</v>
      </c>
      <c r="O172" s="52">
        <v>217</v>
      </c>
      <c r="P172" s="53">
        <v>4615798</v>
      </c>
      <c r="Q172" s="57">
        <f t="shared" si="39"/>
        <v>21270.958525345621</v>
      </c>
      <c r="R172" s="55">
        <v>19087</v>
      </c>
      <c r="S172" s="53">
        <f t="shared" si="40"/>
        <v>4615798</v>
      </c>
      <c r="T172" s="57">
        <f t="shared" si="41"/>
        <v>241.82941268926496</v>
      </c>
      <c r="U172" s="79"/>
      <c r="V172" s="45"/>
      <c r="W172" s="95"/>
      <c r="X172" s="102"/>
      <c r="Y172" s="103"/>
      <c r="Z172" s="121"/>
      <c r="AA172" s="102">
        <v>25100</v>
      </c>
      <c r="AB172" s="103">
        <v>25500</v>
      </c>
      <c r="AC172" s="124">
        <v>26000</v>
      </c>
    </row>
    <row r="173" spans="1:29" s="4" customFormat="1" ht="27" customHeight="1" x14ac:dyDescent="0.15">
      <c r="A173" s="19"/>
      <c r="B173" s="35" t="s">
        <v>21</v>
      </c>
      <c r="C173" s="35">
        <v>169</v>
      </c>
      <c r="D173" s="38" t="s">
        <v>253</v>
      </c>
      <c r="E173" s="89">
        <v>2</v>
      </c>
      <c r="F173" s="51">
        <v>10</v>
      </c>
      <c r="G173" s="52">
        <v>52</v>
      </c>
      <c r="H173" s="53">
        <v>657897</v>
      </c>
      <c r="I173" s="57">
        <f t="shared" si="42"/>
        <v>12651.865384615385</v>
      </c>
      <c r="J173" s="55">
        <v>4887</v>
      </c>
      <c r="K173" s="53">
        <v>657897</v>
      </c>
      <c r="L173" s="57">
        <f t="shared" si="43"/>
        <v>134.62185389809699</v>
      </c>
      <c r="M173" s="31"/>
      <c r="N173" s="51"/>
      <c r="O173" s="52"/>
      <c r="P173" s="53"/>
      <c r="Q173" s="57">
        <f t="shared" ref="Q173" si="44">IF(AND(O173&gt;0,P173&gt;0),P173/O173,0)</f>
        <v>0</v>
      </c>
      <c r="R173" s="55"/>
      <c r="S173" s="53">
        <f t="shared" ref="S173" si="45">P173</f>
        <v>0</v>
      </c>
      <c r="T173" s="57">
        <f t="shared" ref="T173" si="46">IF(AND(R173&gt;0,S173&gt;0),S173/R173,0)</f>
        <v>0</v>
      </c>
      <c r="U173" s="78"/>
      <c r="V173" s="45"/>
      <c r="W173" s="96" t="s">
        <v>303</v>
      </c>
      <c r="X173" s="100"/>
      <c r="Y173" s="101"/>
      <c r="Z173" s="122"/>
      <c r="AA173" s="100"/>
      <c r="AB173" s="101"/>
      <c r="AC173" s="125"/>
    </row>
    <row r="174" spans="1:29" s="4" customFormat="1" ht="27" customHeight="1" x14ac:dyDescent="0.15">
      <c r="A174" s="19"/>
      <c r="B174" s="35" t="s">
        <v>21</v>
      </c>
      <c r="C174" s="35">
        <v>170</v>
      </c>
      <c r="D174" s="38" t="s">
        <v>254</v>
      </c>
      <c r="E174" s="89">
        <v>5</v>
      </c>
      <c r="F174" s="51">
        <v>20</v>
      </c>
      <c r="G174" s="52">
        <v>143</v>
      </c>
      <c r="H174" s="53">
        <v>2910450</v>
      </c>
      <c r="I174" s="57">
        <f t="shared" si="42"/>
        <v>20352.797202797203</v>
      </c>
      <c r="J174" s="55">
        <v>12960</v>
      </c>
      <c r="K174" s="53">
        <v>2910450</v>
      </c>
      <c r="L174" s="57">
        <f t="shared" si="43"/>
        <v>224.57175925925927</v>
      </c>
      <c r="M174" s="31"/>
      <c r="N174" s="51">
        <v>20</v>
      </c>
      <c r="O174" s="52">
        <v>151</v>
      </c>
      <c r="P174" s="53">
        <v>3456080</v>
      </c>
      <c r="Q174" s="57">
        <f t="shared" ref="Q174" si="47">IF(AND(O174&gt;0,P174&gt;0),P174/O174,0)</f>
        <v>22887.947019867548</v>
      </c>
      <c r="R174" s="55">
        <v>10764</v>
      </c>
      <c r="S174" s="53">
        <f t="shared" ref="S174" si="48">P174</f>
        <v>3456080</v>
      </c>
      <c r="T174" s="57">
        <f t="shared" ref="T174" si="49">IF(AND(R174&gt;0,S174&gt;0),S174/R174,0)</f>
        <v>321.07766629505761</v>
      </c>
      <c r="U174" s="78"/>
      <c r="V174" s="45"/>
      <c r="W174" s="95"/>
      <c r="X174" s="100"/>
      <c r="Y174" s="101"/>
      <c r="Z174" s="122"/>
      <c r="AA174" s="100">
        <v>23000</v>
      </c>
      <c r="AB174" s="101">
        <v>23100</v>
      </c>
      <c r="AC174" s="125">
        <v>23200</v>
      </c>
    </row>
    <row r="175" spans="1:29" s="4" customFormat="1" ht="27" customHeight="1" x14ac:dyDescent="0.15">
      <c r="A175" s="19"/>
      <c r="B175" s="35" t="s">
        <v>21</v>
      </c>
      <c r="C175" s="35">
        <v>171</v>
      </c>
      <c r="D175" s="38" t="s">
        <v>105</v>
      </c>
      <c r="E175" s="89">
        <v>4</v>
      </c>
      <c r="F175" s="51">
        <v>10</v>
      </c>
      <c r="G175" s="52">
        <v>103</v>
      </c>
      <c r="H175" s="53">
        <v>1791875</v>
      </c>
      <c r="I175" s="57">
        <f t="shared" si="42"/>
        <v>17396.844660194176</v>
      </c>
      <c r="J175" s="55">
        <v>5089</v>
      </c>
      <c r="K175" s="53">
        <v>1791875</v>
      </c>
      <c r="L175" s="57">
        <f t="shared" si="43"/>
        <v>352.10748673609748</v>
      </c>
      <c r="M175" s="31"/>
      <c r="N175" s="51">
        <v>10</v>
      </c>
      <c r="O175" s="52">
        <v>142</v>
      </c>
      <c r="P175" s="53">
        <v>2562400</v>
      </c>
      <c r="Q175" s="57">
        <f t="shared" si="39"/>
        <v>18045.070422535213</v>
      </c>
      <c r="R175" s="55">
        <v>8295</v>
      </c>
      <c r="S175" s="53">
        <f t="shared" si="40"/>
        <v>2562400</v>
      </c>
      <c r="T175" s="57">
        <f t="shared" si="41"/>
        <v>308.90898131404458</v>
      </c>
      <c r="U175" s="78"/>
      <c r="V175" s="45"/>
      <c r="W175" s="96"/>
      <c r="X175" s="100"/>
      <c r="Y175" s="101"/>
      <c r="Z175" s="122"/>
      <c r="AA175" s="100">
        <v>30400</v>
      </c>
      <c r="AB175" s="101">
        <v>31200</v>
      </c>
      <c r="AC175" s="125">
        <v>31200</v>
      </c>
    </row>
    <row r="176" spans="1:29" s="4" customFormat="1" ht="27" customHeight="1" x14ac:dyDescent="0.15">
      <c r="A176" s="19"/>
      <c r="B176" s="35" t="s">
        <v>21</v>
      </c>
      <c r="C176" s="35">
        <v>172</v>
      </c>
      <c r="D176" s="38" t="s">
        <v>255</v>
      </c>
      <c r="E176" s="89">
        <v>5</v>
      </c>
      <c r="F176" s="51">
        <v>40</v>
      </c>
      <c r="G176" s="52">
        <v>482</v>
      </c>
      <c r="H176" s="53">
        <v>5205900</v>
      </c>
      <c r="I176" s="57">
        <f t="shared" si="42"/>
        <v>10800.622406639004</v>
      </c>
      <c r="J176" s="55">
        <v>24788</v>
      </c>
      <c r="K176" s="53">
        <v>5205900</v>
      </c>
      <c r="L176" s="57">
        <f t="shared" si="43"/>
        <v>210.01694368242698</v>
      </c>
      <c r="M176" s="31"/>
      <c r="N176" s="51">
        <v>40</v>
      </c>
      <c r="O176" s="52">
        <v>493</v>
      </c>
      <c r="P176" s="53">
        <v>5486670</v>
      </c>
      <c r="Q176" s="57">
        <f t="shared" si="39"/>
        <v>11129.148073022312</v>
      </c>
      <c r="R176" s="55">
        <v>26127</v>
      </c>
      <c r="S176" s="53">
        <f t="shared" si="40"/>
        <v>5486670</v>
      </c>
      <c r="T176" s="57">
        <f t="shared" si="41"/>
        <v>210</v>
      </c>
      <c r="U176" s="78"/>
      <c r="V176" s="45"/>
      <c r="W176" s="96"/>
      <c r="X176" s="100"/>
      <c r="Y176" s="101"/>
      <c r="Z176" s="122"/>
      <c r="AA176" s="100">
        <v>12000</v>
      </c>
      <c r="AB176" s="101">
        <v>12500</v>
      </c>
      <c r="AC176" s="125">
        <v>13000</v>
      </c>
    </row>
    <row r="177" spans="1:29" s="4" customFormat="1" ht="27" customHeight="1" x14ac:dyDescent="0.15">
      <c r="A177" s="19"/>
      <c r="B177" s="35" t="s">
        <v>21</v>
      </c>
      <c r="C177" s="35">
        <v>173</v>
      </c>
      <c r="D177" s="38" t="s">
        <v>256</v>
      </c>
      <c r="E177" s="89">
        <v>2</v>
      </c>
      <c r="F177" s="51">
        <v>34</v>
      </c>
      <c r="G177" s="52">
        <v>470</v>
      </c>
      <c r="H177" s="53">
        <v>9402492</v>
      </c>
      <c r="I177" s="57">
        <f t="shared" si="42"/>
        <v>20005.302127659575</v>
      </c>
      <c r="J177" s="55">
        <v>51398</v>
      </c>
      <c r="K177" s="53">
        <v>9402492</v>
      </c>
      <c r="L177" s="57">
        <f t="shared" si="43"/>
        <v>182.93497801470875</v>
      </c>
      <c r="M177" s="31"/>
      <c r="N177" s="51">
        <v>34</v>
      </c>
      <c r="O177" s="52">
        <v>489</v>
      </c>
      <c r="P177" s="53">
        <v>9839736</v>
      </c>
      <c r="Q177" s="57">
        <f t="shared" si="39"/>
        <v>20122.159509202455</v>
      </c>
      <c r="R177" s="55">
        <v>57138</v>
      </c>
      <c r="S177" s="53">
        <f t="shared" si="40"/>
        <v>9839736</v>
      </c>
      <c r="T177" s="57">
        <f t="shared" si="41"/>
        <v>172.21001785151739</v>
      </c>
      <c r="U177" s="78"/>
      <c r="V177" s="45"/>
      <c r="W177" s="96"/>
      <c r="X177" s="100"/>
      <c r="Y177" s="101"/>
      <c r="Z177" s="122"/>
      <c r="AA177" s="100">
        <v>20300</v>
      </c>
      <c r="AB177" s="101">
        <v>20500</v>
      </c>
      <c r="AC177" s="125">
        <v>21000</v>
      </c>
    </row>
    <row r="178" spans="1:29" s="4" customFormat="1" ht="27" customHeight="1" x14ac:dyDescent="0.15">
      <c r="A178" s="19"/>
      <c r="B178" s="35" t="s">
        <v>21</v>
      </c>
      <c r="C178" s="35">
        <v>174</v>
      </c>
      <c r="D178" s="38" t="s">
        <v>257</v>
      </c>
      <c r="E178" s="89">
        <v>5</v>
      </c>
      <c r="F178" s="51">
        <v>20</v>
      </c>
      <c r="G178" s="52">
        <v>244</v>
      </c>
      <c r="H178" s="53">
        <v>7948595</v>
      </c>
      <c r="I178" s="54">
        <f t="shared" si="42"/>
        <v>32576.209016393441</v>
      </c>
      <c r="J178" s="55">
        <v>24454</v>
      </c>
      <c r="K178" s="53">
        <v>7948595</v>
      </c>
      <c r="L178" s="57">
        <f t="shared" si="43"/>
        <v>325.04273329516644</v>
      </c>
      <c r="M178" s="31"/>
      <c r="N178" s="51">
        <v>20</v>
      </c>
      <c r="O178" s="52">
        <v>240</v>
      </c>
      <c r="P178" s="53">
        <v>7639500</v>
      </c>
      <c r="Q178" s="57">
        <f t="shared" si="39"/>
        <v>31831.25</v>
      </c>
      <c r="R178" s="55">
        <v>25267</v>
      </c>
      <c r="S178" s="53">
        <f t="shared" si="40"/>
        <v>7639500</v>
      </c>
      <c r="T178" s="57">
        <f t="shared" si="41"/>
        <v>302.35089246843711</v>
      </c>
      <c r="U178" s="78"/>
      <c r="V178" s="45"/>
      <c r="W178" s="96"/>
      <c r="X178" s="100"/>
      <c r="Y178" s="101"/>
      <c r="Z178" s="122"/>
      <c r="AA178" s="100">
        <v>31000</v>
      </c>
      <c r="AB178" s="101">
        <v>31100</v>
      </c>
      <c r="AC178" s="125">
        <v>31200</v>
      </c>
    </row>
    <row r="179" spans="1:29" s="4" customFormat="1" ht="27" customHeight="1" x14ac:dyDescent="0.15">
      <c r="A179" s="19"/>
      <c r="B179" s="35" t="s">
        <v>21</v>
      </c>
      <c r="C179" s="35">
        <v>175</v>
      </c>
      <c r="D179" s="38" t="s">
        <v>258</v>
      </c>
      <c r="E179" s="89">
        <v>2</v>
      </c>
      <c r="F179" s="51">
        <v>10</v>
      </c>
      <c r="G179" s="52">
        <v>189</v>
      </c>
      <c r="H179" s="53">
        <v>1364780</v>
      </c>
      <c r="I179" s="57">
        <f t="shared" si="42"/>
        <v>7221.0582010582011</v>
      </c>
      <c r="J179" s="55">
        <v>13520</v>
      </c>
      <c r="K179" s="53">
        <v>1364780</v>
      </c>
      <c r="L179" s="57">
        <f t="shared" si="43"/>
        <v>100.94526627218934</v>
      </c>
      <c r="M179" s="31"/>
      <c r="N179" s="51">
        <v>10</v>
      </c>
      <c r="O179" s="52">
        <v>185</v>
      </c>
      <c r="P179" s="53">
        <v>1273638</v>
      </c>
      <c r="Q179" s="57">
        <f t="shared" si="39"/>
        <v>6884.5297297297293</v>
      </c>
      <c r="R179" s="55">
        <v>11790</v>
      </c>
      <c r="S179" s="53">
        <f t="shared" si="40"/>
        <v>1273638</v>
      </c>
      <c r="T179" s="57">
        <f t="shared" si="41"/>
        <v>108.02697201017811</v>
      </c>
      <c r="U179" s="78"/>
      <c r="V179" s="45"/>
      <c r="W179" s="96"/>
      <c r="X179" s="100"/>
      <c r="Y179" s="101"/>
      <c r="Z179" s="122"/>
      <c r="AA179" s="100">
        <v>12000</v>
      </c>
      <c r="AB179" s="101">
        <v>13000</v>
      </c>
      <c r="AC179" s="125">
        <v>14000</v>
      </c>
    </row>
    <row r="180" spans="1:29" s="4" customFormat="1" ht="27" customHeight="1" x14ac:dyDescent="0.15">
      <c r="A180" s="19"/>
      <c r="B180" s="35" t="s">
        <v>21</v>
      </c>
      <c r="C180" s="35">
        <v>176</v>
      </c>
      <c r="D180" s="38" t="s">
        <v>106</v>
      </c>
      <c r="E180" s="89">
        <v>4</v>
      </c>
      <c r="F180" s="51">
        <v>10</v>
      </c>
      <c r="G180" s="52">
        <v>12</v>
      </c>
      <c r="H180" s="53">
        <v>280600</v>
      </c>
      <c r="I180" s="57">
        <f t="shared" si="42"/>
        <v>23383.333333333332</v>
      </c>
      <c r="J180" s="55">
        <v>1220</v>
      </c>
      <c r="K180" s="53">
        <v>280600</v>
      </c>
      <c r="L180" s="57">
        <f t="shared" si="43"/>
        <v>230</v>
      </c>
      <c r="M180" s="31"/>
      <c r="N180" s="51">
        <v>10</v>
      </c>
      <c r="O180" s="52">
        <v>15</v>
      </c>
      <c r="P180" s="53">
        <v>373200</v>
      </c>
      <c r="Q180" s="57">
        <f t="shared" si="39"/>
        <v>24880</v>
      </c>
      <c r="R180" s="55">
        <v>1555</v>
      </c>
      <c r="S180" s="53">
        <f t="shared" si="40"/>
        <v>373200</v>
      </c>
      <c r="T180" s="57">
        <f t="shared" si="41"/>
        <v>240</v>
      </c>
      <c r="U180" s="78"/>
      <c r="V180" s="45"/>
      <c r="W180" s="96"/>
      <c r="X180" s="100"/>
      <c r="Y180" s="101"/>
      <c r="Z180" s="122"/>
      <c r="AA180" s="100">
        <v>24500</v>
      </c>
      <c r="AB180" s="101">
        <v>25000</v>
      </c>
      <c r="AC180" s="125">
        <v>25200</v>
      </c>
    </row>
    <row r="181" spans="1:29" s="4" customFormat="1" ht="27" customHeight="1" x14ac:dyDescent="0.15">
      <c r="A181" s="19"/>
      <c r="B181" s="35" t="s">
        <v>21</v>
      </c>
      <c r="C181" s="35">
        <v>177</v>
      </c>
      <c r="D181" s="38" t="s">
        <v>259</v>
      </c>
      <c r="E181" s="89">
        <v>4</v>
      </c>
      <c r="F181" s="51">
        <v>20</v>
      </c>
      <c r="G181" s="52">
        <v>200</v>
      </c>
      <c r="H181" s="53">
        <v>1092887</v>
      </c>
      <c r="I181" s="57">
        <f t="shared" si="42"/>
        <v>5464.4350000000004</v>
      </c>
      <c r="J181" s="55">
        <v>8724</v>
      </c>
      <c r="K181" s="53">
        <v>1092887</v>
      </c>
      <c r="L181" s="57">
        <f t="shared" si="43"/>
        <v>125.27361302154975</v>
      </c>
      <c r="M181" s="31"/>
      <c r="N181" s="51">
        <v>20</v>
      </c>
      <c r="O181" s="52">
        <v>204</v>
      </c>
      <c r="P181" s="53">
        <v>1005700</v>
      </c>
      <c r="Q181" s="57">
        <f t="shared" si="39"/>
        <v>4929.9019607843138</v>
      </c>
      <c r="R181" s="55">
        <v>8816</v>
      </c>
      <c r="S181" s="53">
        <f t="shared" si="40"/>
        <v>1005700</v>
      </c>
      <c r="T181" s="57">
        <f t="shared" si="41"/>
        <v>114.07667876588022</v>
      </c>
      <c r="U181" s="78"/>
      <c r="V181" s="45"/>
      <c r="W181" s="96"/>
      <c r="X181" s="100"/>
      <c r="Y181" s="101"/>
      <c r="Z181" s="122"/>
      <c r="AA181" s="100">
        <v>4560</v>
      </c>
      <c r="AB181" s="101">
        <v>4570</v>
      </c>
      <c r="AC181" s="125">
        <v>4580</v>
      </c>
    </row>
    <row r="182" spans="1:29" s="4" customFormat="1" ht="27" customHeight="1" x14ac:dyDescent="0.15">
      <c r="A182" s="19"/>
      <c r="B182" s="35" t="s">
        <v>21</v>
      </c>
      <c r="C182" s="35">
        <v>178</v>
      </c>
      <c r="D182" s="38" t="s">
        <v>260</v>
      </c>
      <c r="E182" s="89">
        <v>2</v>
      </c>
      <c r="F182" s="51">
        <v>20</v>
      </c>
      <c r="G182" s="52">
        <v>16</v>
      </c>
      <c r="H182" s="53">
        <v>106830</v>
      </c>
      <c r="I182" s="57">
        <f t="shared" si="42"/>
        <v>6676.875</v>
      </c>
      <c r="J182" s="55">
        <v>1151</v>
      </c>
      <c r="K182" s="53">
        <v>106830</v>
      </c>
      <c r="L182" s="57">
        <f t="shared" si="43"/>
        <v>92.814943527367504</v>
      </c>
      <c r="M182" s="31"/>
      <c r="N182" s="51">
        <v>20</v>
      </c>
      <c r="O182" s="52">
        <v>155</v>
      </c>
      <c r="P182" s="53">
        <v>989460</v>
      </c>
      <c r="Q182" s="57">
        <f t="shared" si="39"/>
        <v>6383.6129032258068</v>
      </c>
      <c r="R182" s="55">
        <v>9656</v>
      </c>
      <c r="S182" s="53">
        <f t="shared" si="40"/>
        <v>989460</v>
      </c>
      <c r="T182" s="57">
        <f t="shared" si="41"/>
        <v>102.47100248550124</v>
      </c>
      <c r="U182" s="78"/>
      <c r="V182" s="45"/>
      <c r="W182" s="96"/>
      <c r="X182" s="100"/>
      <c r="Y182" s="101"/>
      <c r="Z182" s="122"/>
      <c r="AA182" s="100">
        <v>9000</v>
      </c>
      <c r="AB182" s="101">
        <v>10000</v>
      </c>
      <c r="AC182" s="125">
        <v>11000</v>
      </c>
    </row>
    <row r="183" spans="1:29" s="4" customFormat="1" ht="27" customHeight="1" x14ac:dyDescent="0.15">
      <c r="A183" s="19"/>
      <c r="B183" s="35" t="s">
        <v>21</v>
      </c>
      <c r="C183" s="35">
        <v>179</v>
      </c>
      <c r="D183" s="38" t="s">
        <v>261</v>
      </c>
      <c r="E183" s="89">
        <v>2</v>
      </c>
      <c r="F183" s="51">
        <v>29</v>
      </c>
      <c r="G183" s="52">
        <v>451</v>
      </c>
      <c r="H183" s="53">
        <v>9141695</v>
      </c>
      <c r="I183" s="57">
        <f t="shared" si="42"/>
        <v>20269.833702882483</v>
      </c>
      <c r="J183" s="55">
        <v>46174</v>
      </c>
      <c r="K183" s="53">
        <v>9141695</v>
      </c>
      <c r="L183" s="57">
        <f t="shared" si="43"/>
        <v>197.98360549226837</v>
      </c>
      <c r="M183" s="31"/>
      <c r="N183" s="51">
        <v>29</v>
      </c>
      <c r="O183" s="52">
        <v>495</v>
      </c>
      <c r="P183" s="53">
        <v>10582566</v>
      </c>
      <c r="Q183" s="57">
        <f t="shared" si="39"/>
        <v>21378.921212121211</v>
      </c>
      <c r="R183" s="55">
        <v>46797</v>
      </c>
      <c r="S183" s="53">
        <f t="shared" si="40"/>
        <v>10582566</v>
      </c>
      <c r="T183" s="57">
        <f t="shared" si="41"/>
        <v>226.13770113468811</v>
      </c>
      <c r="U183" s="78"/>
      <c r="V183" s="45"/>
      <c r="W183" s="96"/>
      <c r="X183" s="100"/>
      <c r="Y183" s="101"/>
      <c r="Z183" s="122"/>
      <c r="AA183" s="100">
        <v>21042</v>
      </c>
      <c r="AB183" s="101">
        <v>22042</v>
      </c>
      <c r="AC183" s="125">
        <v>23042</v>
      </c>
    </row>
    <row r="184" spans="1:29" s="4" customFormat="1" ht="27" customHeight="1" x14ac:dyDescent="0.15">
      <c r="A184" s="19"/>
      <c r="B184" s="35" t="s">
        <v>21</v>
      </c>
      <c r="C184" s="35">
        <v>180</v>
      </c>
      <c r="D184" s="38" t="s">
        <v>262</v>
      </c>
      <c r="E184" s="89">
        <v>2</v>
      </c>
      <c r="F184" s="51">
        <v>20</v>
      </c>
      <c r="G184" s="52">
        <v>163</v>
      </c>
      <c r="H184" s="53">
        <v>922752</v>
      </c>
      <c r="I184" s="57">
        <f t="shared" si="42"/>
        <v>5661.0552147239259</v>
      </c>
      <c r="J184" s="55">
        <v>7590</v>
      </c>
      <c r="K184" s="53">
        <v>922752</v>
      </c>
      <c r="L184" s="57">
        <f t="shared" si="43"/>
        <v>121.57470355731225</v>
      </c>
      <c r="M184" s="31"/>
      <c r="N184" s="51">
        <v>20</v>
      </c>
      <c r="O184" s="52">
        <v>154</v>
      </c>
      <c r="P184" s="53">
        <v>1135252</v>
      </c>
      <c r="Q184" s="57">
        <f t="shared" si="39"/>
        <v>7371.7662337662341</v>
      </c>
      <c r="R184" s="55">
        <v>9884</v>
      </c>
      <c r="S184" s="53">
        <f t="shared" si="40"/>
        <v>1135252</v>
      </c>
      <c r="T184" s="57">
        <f t="shared" si="41"/>
        <v>114.85754755159854</v>
      </c>
      <c r="U184" s="78"/>
      <c r="V184" s="45"/>
      <c r="W184" s="96"/>
      <c r="X184" s="100"/>
      <c r="Y184" s="101"/>
      <c r="Z184" s="122"/>
      <c r="AA184" s="100">
        <v>10000</v>
      </c>
      <c r="AB184" s="101">
        <v>10200</v>
      </c>
      <c r="AC184" s="125">
        <v>10300</v>
      </c>
    </row>
    <row r="185" spans="1:29" s="4" customFormat="1" ht="27" customHeight="1" x14ac:dyDescent="0.15">
      <c r="A185" s="19"/>
      <c r="B185" s="35" t="s">
        <v>21</v>
      </c>
      <c r="C185" s="35">
        <v>181</v>
      </c>
      <c r="D185" s="38" t="s">
        <v>263</v>
      </c>
      <c r="E185" s="89">
        <v>2</v>
      </c>
      <c r="F185" s="51">
        <v>20</v>
      </c>
      <c r="G185" s="52">
        <v>148</v>
      </c>
      <c r="H185" s="53">
        <v>1498838</v>
      </c>
      <c r="I185" s="54">
        <f t="shared" si="42"/>
        <v>10127.283783783783</v>
      </c>
      <c r="J185" s="55">
        <v>17138</v>
      </c>
      <c r="K185" s="53">
        <v>1498838</v>
      </c>
      <c r="L185" s="57">
        <f t="shared" si="43"/>
        <v>87.456996148908857</v>
      </c>
      <c r="M185" s="31"/>
      <c r="N185" s="51">
        <v>20</v>
      </c>
      <c r="O185" s="52">
        <v>143</v>
      </c>
      <c r="P185" s="53">
        <v>1440666</v>
      </c>
      <c r="Q185" s="57">
        <f t="shared" si="39"/>
        <v>10074.587412587412</v>
      </c>
      <c r="R185" s="55">
        <v>16801</v>
      </c>
      <c r="S185" s="53">
        <f t="shared" si="40"/>
        <v>1440666</v>
      </c>
      <c r="T185" s="57">
        <f t="shared" si="41"/>
        <v>85.748824474733652</v>
      </c>
      <c r="U185" s="78"/>
      <c r="V185" s="45"/>
      <c r="W185" s="96"/>
      <c r="X185" s="100"/>
      <c r="Y185" s="101"/>
      <c r="Z185" s="122"/>
      <c r="AA185" s="100">
        <v>15035</v>
      </c>
      <c r="AB185" s="101">
        <v>15385</v>
      </c>
      <c r="AC185" s="125">
        <v>15734</v>
      </c>
    </row>
    <row r="186" spans="1:29" s="4" customFormat="1" ht="27" customHeight="1" x14ac:dyDescent="0.15">
      <c r="A186" s="19"/>
      <c r="B186" s="35" t="s">
        <v>21</v>
      </c>
      <c r="C186" s="35">
        <v>182</v>
      </c>
      <c r="D186" s="38" t="s">
        <v>264</v>
      </c>
      <c r="E186" s="89">
        <v>6</v>
      </c>
      <c r="F186" s="51">
        <v>20</v>
      </c>
      <c r="G186" s="52">
        <v>132</v>
      </c>
      <c r="H186" s="53">
        <v>645107</v>
      </c>
      <c r="I186" s="57">
        <f t="shared" si="42"/>
        <v>4887.174242424242</v>
      </c>
      <c r="J186" s="55">
        <v>6560</v>
      </c>
      <c r="K186" s="53">
        <v>645107</v>
      </c>
      <c r="L186" s="57">
        <f t="shared" si="43"/>
        <v>98.339481707317077</v>
      </c>
      <c r="M186" s="31"/>
      <c r="N186" s="51">
        <v>20</v>
      </c>
      <c r="O186" s="52">
        <v>162</v>
      </c>
      <c r="P186" s="53">
        <v>779555</v>
      </c>
      <c r="Q186" s="57">
        <f t="shared" si="39"/>
        <v>4812.0679012345681</v>
      </c>
      <c r="R186" s="55">
        <v>6996</v>
      </c>
      <c r="S186" s="53">
        <f t="shared" si="40"/>
        <v>779555</v>
      </c>
      <c r="T186" s="57">
        <f t="shared" si="41"/>
        <v>111.42867352773013</v>
      </c>
      <c r="U186" s="78"/>
      <c r="V186" s="45"/>
      <c r="W186" s="96"/>
      <c r="X186" s="102"/>
      <c r="Y186" s="103"/>
      <c r="Z186" s="121"/>
      <c r="AA186" s="102">
        <v>8000</v>
      </c>
      <c r="AB186" s="103">
        <v>9000</v>
      </c>
      <c r="AC186" s="124">
        <v>10000</v>
      </c>
    </row>
    <row r="187" spans="1:29" s="4" customFormat="1" ht="27" customHeight="1" x14ac:dyDescent="0.15">
      <c r="A187" s="19"/>
      <c r="B187" s="35" t="s">
        <v>21</v>
      </c>
      <c r="C187" s="35">
        <v>183</v>
      </c>
      <c r="D187" s="38" t="s">
        <v>265</v>
      </c>
      <c r="E187" s="89">
        <v>4</v>
      </c>
      <c r="F187" s="51">
        <v>13</v>
      </c>
      <c r="G187" s="52">
        <v>30</v>
      </c>
      <c r="H187" s="53">
        <v>272418</v>
      </c>
      <c r="I187" s="57">
        <f t="shared" si="42"/>
        <v>9080.6</v>
      </c>
      <c r="J187" s="55">
        <v>2791</v>
      </c>
      <c r="K187" s="53">
        <v>272418</v>
      </c>
      <c r="L187" s="57">
        <f t="shared" si="43"/>
        <v>97.605876030096738</v>
      </c>
      <c r="M187" s="31"/>
      <c r="N187" s="51">
        <v>13</v>
      </c>
      <c r="O187" s="52">
        <v>66</v>
      </c>
      <c r="P187" s="53">
        <v>395233</v>
      </c>
      <c r="Q187" s="57">
        <f t="shared" si="39"/>
        <v>5988.378787878788</v>
      </c>
      <c r="R187" s="55">
        <v>5770</v>
      </c>
      <c r="S187" s="53">
        <f t="shared" si="40"/>
        <v>395233</v>
      </c>
      <c r="T187" s="57">
        <f t="shared" si="41"/>
        <v>68.497920277296359</v>
      </c>
      <c r="U187" s="78"/>
      <c r="V187" s="45"/>
      <c r="W187" s="96"/>
      <c r="X187" s="100"/>
      <c r="Y187" s="101"/>
      <c r="Z187" s="122"/>
      <c r="AA187" s="100"/>
      <c r="AB187" s="101"/>
      <c r="AC187" s="125"/>
    </row>
    <row r="188" spans="1:29" s="4" customFormat="1" ht="27" customHeight="1" x14ac:dyDescent="0.15">
      <c r="A188" s="19"/>
      <c r="B188" s="35" t="s">
        <v>21</v>
      </c>
      <c r="C188" s="35">
        <v>184</v>
      </c>
      <c r="D188" s="36" t="s">
        <v>109</v>
      </c>
      <c r="E188" s="89">
        <v>2</v>
      </c>
      <c r="F188" s="51">
        <v>10</v>
      </c>
      <c r="G188" s="52">
        <v>37</v>
      </c>
      <c r="H188" s="53">
        <v>694724</v>
      </c>
      <c r="I188" s="57">
        <f>IF(AND(G188&gt;0,H188&gt;0),H188/G188,0)</f>
        <v>18776.324324324323</v>
      </c>
      <c r="J188" s="55">
        <v>2068</v>
      </c>
      <c r="K188" s="53">
        <v>694724</v>
      </c>
      <c r="L188" s="57">
        <f>IF(AND(J188&gt;0,K188&gt;0),K188/J188,0)</f>
        <v>335.94003868471953</v>
      </c>
      <c r="M188" s="31"/>
      <c r="N188" s="51">
        <v>10</v>
      </c>
      <c r="O188" s="52">
        <v>68</v>
      </c>
      <c r="P188" s="53">
        <v>1263500</v>
      </c>
      <c r="Q188" s="57">
        <f t="shared" si="39"/>
        <v>18580.882352941175</v>
      </c>
      <c r="R188" s="55">
        <v>4055</v>
      </c>
      <c r="S188" s="53">
        <f t="shared" si="40"/>
        <v>1263500</v>
      </c>
      <c r="T188" s="57">
        <f t="shared" si="41"/>
        <v>311.59062885326756</v>
      </c>
      <c r="U188" s="78"/>
      <c r="V188" s="45"/>
      <c r="W188" s="96"/>
      <c r="X188" s="100"/>
      <c r="Y188" s="101"/>
      <c r="Z188" s="122"/>
      <c r="AA188" s="100">
        <v>19240</v>
      </c>
      <c r="AB188" s="101">
        <v>22126</v>
      </c>
      <c r="AC188" s="125">
        <v>26551</v>
      </c>
    </row>
    <row r="189" spans="1:29" s="4" customFormat="1" ht="27" customHeight="1" x14ac:dyDescent="0.15">
      <c r="A189" s="19"/>
      <c r="B189" s="35" t="s">
        <v>21</v>
      </c>
      <c r="C189" s="35">
        <v>185</v>
      </c>
      <c r="D189" s="38" t="s">
        <v>266</v>
      </c>
      <c r="E189" s="89">
        <v>2</v>
      </c>
      <c r="F189" s="51">
        <v>20</v>
      </c>
      <c r="G189" s="52">
        <v>344</v>
      </c>
      <c r="H189" s="53">
        <v>5816000</v>
      </c>
      <c r="I189" s="57">
        <f t="shared" si="42"/>
        <v>16906.976744186046</v>
      </c>
      <c r="J189" s="55">
        <v>32154</v>
      </c>
      <c r="K189" s="53">
        <v>5816000</v>
      </c>
      <c r="L189" s="57">
        <f t="shared" si="43"/>
        <v>180.87951732288363</v>
      </c>
      <c r="M189" s="31"/>
      <c r="N189" s="51">
        <v>20</v>
      </c>
      <c r="O189" s="52">
        <v>338</v>
      </c>
      <c r="P189" s="53">
        <v>6428870</v>
      </c>
      <c r="Q189" s="57">
        <f t="shared" si="39"/>
        <v>19020.325443786984</v>
      </c>
      <c r="R189" s="55">
        <v>30745</v>
      </c>
      <c r="S189" s="53">
        <f t="shared" si="40"/>
        <v>6428870</v>
      </c>
      <c r="T189" s="57">
        <f t="shared" si="41"/>
        <v>209.10294356805986</v>
      </c>
      <c r="U189" s="78"/>
      <c r="V189" s="45"/>
      <c r="W189" s="96"/>
      <c r="X189" s="102"/>
      <c r="Y189" s="103"/>
      <c r="Z189" s="121"/>
      <c r="AA189" s="102">
        <v>15500</v>
      </c>
      <c r="AB189" s="103">
        <v>16000</v>
      </c>
      <c r="AC189" s="124">
        <v>16500</v>
      </c>
    </row>
    <row r="190" spans="1:29" s="4" customFormat="1" ht="27" customHeight="1" x14ac:dyDescent="0.15">
      <c r="A190" s="19"/>
      <c r="B190" s="35" t="s">
        <v>21</v>
      </c>
      <c r="C190" s="35">
        <v>186</v>
      </c>
      <c r="D190" s="42" t="s">
        <v>267</v>
      </c>
      <c r="E190" s="89">
        <v>5</v>
      </c>
      <c r="F190" s="51">
        <v>20</v>
      </c>
      <c r="G190" s="52">
        <v>218</v>
      </c>
      <c r="H190" s="53">
        <v>1868100</v>
      </c>
      <c r="I190" s="57">
        <f t="shared" si="42"/>
        <v>8569.2660550458713</v>
      </c>
      <c r="J190" s="55">
        <v>15568</v>
      </c>
      <c r="K190" s="53">
        <v>1868100</v>
      </c>
      <c r="L190" s="57">
        <f t="shared" si="43"/>
        <v>119.99614594039055</v>
      </c>
      <c r="M190" s="31"/>
      <c r="N190" s="51">
        <v>20</v>
      </c>
      <c r="O190" s="52">
        <v>220</v>
      </c>
      <c r="P190" s="53">
        <v>2043300</v>
      </c>
      <c r="Q190" s="57">
        <f t="shared" si="39"/>
        <v>9287.7272727272721</v>
      </c>
      <c r="R190" s="55">
        <v>15888</v>
      </c>
      <c r="S190" s="53">
        <f t="shared" si="40"/>
        <v>2043300</v>
      </c>
      <c r="T190" s="57">
        <f t="shared" si="41"/>
        <v>128.60649546827796</v>
      </c>
      <c r="U190" s="78"/>
      <c r="V190" s="45"/>
      <c r="W190" s="95"/>
      <c r="X190" s="102"/>
      <c r="Y190" s="103"/>
      <c r="Z190" s="121"/>
      <c r="AA190" s="102">
        <v>10227</v>
      </c>
      <c r="AB190" s="103">
        <v>11136</v>
      </c>
      <c r="AC190" s="124">
        <v>11591</v>
      </c>
    </row>
    <row r="191" spans="1:29" s="4" customFormat="1" ht="27" customHeight="1" x14ac:dyDescent="0.15">
      <c r="A191" s="19"/>
      <c r="B191" s="35" t="s">
        <v>21</v>
      </c>
      <c r="C191" s="35">
        <v>187</v>
      </c>
      <c r="D191" s="38" t="s">
        <v>268</v>
      </c>
      <c r="E191" s="89">
        <v>2</v>
      </c>
      <c r="F191" s="51">
        <v>20</v>
      </c>
      <c r="G191" s="52">
        <v>285</v>
      </c>
      <c r="H191" s="53">
        <v>3060250</v>
      </c>
      <c r="I191" s="57">
        <f t="shared" si="42"/>
        <v>10737.719298245614</v>
      </c>
      <c r="J191" s="55">
        <v>24410</v>
      </c>
      <c r="K191" s="53">
        <v>3060250</v>
      </c>
      <c r="L191" s="57">
        <f t="shared" si="43"/>
        <v>125.36870135190496</v>
      </c>
      <c r="M191" s="31"/>
      <c r="N191" s="51">
        <v>15</v>
      </c>
      <c r="O191" s="52">
        <v>267</v>
      </c>
      <c r="P191" s="53">
        <v>2522869</v>
      </c>
      <c r="Q191" s="54">
        <f t="shared" si="39"/>
        <v>9448.9475655430706</v>
      </c>
      <c r="R191" s="55">
        <v>25824</v>
      </c>
      <c r="S191" s="53">
        <f t="shared" si="40"/>
        <v>2522869</v>
      </c>
      <c r="T191" s="57">
        <f t="shared" si="41"/>
        <v>97.694741325898391</v>
      </c>
      <c r="U191" s="78"/>
      <c r="V191" s="45"/>
      <c r="W191" s="95"/>
      <c r="X191" s="100"/>
      <c r="Y191" s="101"/>
      <c r="Z191" s="122"/>
      <c r="AA191" s="100">
        <v>10995</v>
      </c>
      <c r="AB191" s="101">
        <v>11877</v>
      </c>
      <c r="AC191" s="125">
        <v>12735</v>
      </c>
    </row>
    <row r="192" spans="1:29" s="4" customFormat="1" ht="27" customHeight="1" x14ac:dyDescent="0.15">
      <c r="A192" s="19"/>
      <c r="B192" s="35" t="s">
        <v>21</v>
      </c>
      <c r="C192" s="35">
        <v>188</v>
      </c>
      <c r="D192" s="38" t="s">
        <v>269</v>
      </c>
      <c r="E192" s="89">
        <v>4</v>
      </c>
      <c r="F192" s="51">
        <v>10</v>
      </c>
      <c r="G192" s="52">
        <v>0</v>
      </c>
      <c r="H192" s="53">
        <v>0</v>
      </c>
      <c r="I192" s="57">
        <f>IF(AND(G192&gt;0,H192&gt;0),H192/G192,0)</f>
        <v>0</v>
      </c>
      <c r="J192" s="52">
        <v>0</v>
      </c>
      <c r="K192" s="53">
        <v>0</v>
      </c>
      <c r="L192" s="57">
        <f>IF(AND(J192&gt;0,K192&gt;0),K192/J192,0)</f>
        <v>0</v>
      </c>
      <c r="M192" s="31"/>
      <c r="N192" s="51">
        <v>10</v>
      </c>
      <c r="O192" s="52">
        <v>35</v>
      </c>
      <c r="P192" s="53">
        <v>1386065</v>
      </c>
      <c r="Q192" s="57">
        <f t="shared" si="39"/>
        <v>39601.857142857145</v>
      </c>
      <c r="R192" s="55">
        <v>2962</v>
      </c>
      <c r="S192" s="53">
        <f t="shared" si="40"/>
        <v>1386065</v>
      </c>
      <c r="T192" s="57">
        <f t="shared" si="41"/>
        <v>467.94902093180286</v>
      </c>
      <c r="U192" s="79"/>
      <c r="V192" s="45"/>
      <c r="W192" s="95"/>
      <c r="X192" s="100"/>
      <c r="Y192" s="101"/>
      <c r="Z192" s="122"/>
      <c r="AA192" s="100">
        <v>42240</v>
      </c>
      <c r="AB192" s="101">
        <v>44000</v>
      </c>
      <c r="AC192" s="125">
        <v>48400</v>
      </c>
    </row>
    <row r="193" spans="1:29" s="4" customFormat="1" ht="27" customHeight="1" x14ac:dyDescent="0.15">
      <c r="A193" s="19"/>
      <c r="B193" s="35" t="s">
        <v>21</v>
      </c>
      <c r="C193" s="35">
        <v>189</v>
      </c>
      <c r="D193" s="38" t="s">
        <v>270</v>
      </c>
      <c r="E193" s="89">
        <v>2</v>
      </c>
      <c r="F193" s="51">
        <v>15</v>
      </c>
      <c r="G193" s="52">
        <v>183</v>
      </c>
      <c r="H193" s="53">
        <v>798876</v>
      </c>
      <c r="I193" s="54">
        <f t="shared" si="42"/>
        <v>4365.4426229508199</v>
      </c>
      <c r="J193" s="55">
        <v>19135</v>
      </c>
      <c r="K193" s="53">
        <v>798876</v>
      </c>
      <c r="L193" s="57">
        <f t="shared" si="43"/>
        <v>41.749464332375226</v>
      </c>
      <c r="M193" s="31"/>
      <c r="N193" s="51">
        <v>15</v>
      </c>
      <c r="O193" s="52">
        <v>186</v>
      </c>
      <c r="P193" s="53">
        <v>825874</v>
      </c>
      <c r="Q193" s="57">
        <f t="shared" si="39"/>
        <v>4440.1827956989246</v>
      </c>
      <c r="R193" s="55">
        <v>19081</v>
      </c>
      <c r="S193" s="53">
        <f t="shared" si="40"/>
        <v>825874</v>
      </c>
      <c r="T193" s="57">
        <f t="shared" si="41"/>
        <v>43.282532362035532</v>
      </c>
      <c r="U193" s="79"/>
      <c r="V193" s="45"/>
      <c r="W193" s="95"/>
      <c r="X193" s="100"/>
      <c r="Y193" s="101"/>
      <c r="Z193" s="122"/>
      <c r="AA193" s="100">
        <v>5300</v>
      </c>
      <c r="AB193" s="101">
        <v>5500</v>
      </c>
      <c r="AC193" s="125">
        <v>5700</v>
      </c>
    </row>
    <row r="194" spans="1:29" s="4" customFormat="1" ht="27" customHeight="1" x14ac:dyDescent="0.15">
      <c r="A194" s="19"/>
      <c r="B194" s="35" t="s">
        <v>21</v>
      </c>
      <c r="C194" s="35">
        <v>190</v>
      </c>
      <c r="D194" s="36" t="s">
        <v>113</v>
      </c>
      <c r="E194" s="89">
        <v>5</v>
      </c>
      <c r="F194" s="51">
        <v>10</v>
      </c>
      <c r="G194" s="52">
        <v>3</v>
      </c>
      <c r="H194" s="53">
        <v>34439</v>
      </c>
      <c r="I194" s="57">
        <f>IF(AND(G194&gt;0,H194&gt;0),H194/G194,0)</f>
        <v>11479.666666666666</v>
      </c>
      <c r="J194" s="55">
        <v>137</v>
      </c>
      <c r="K194" s="53">
        <v>34439</v>
      </c>
      <c r="L194" s="57">
        <f>IF(AND(J194&gt;0,K194&gt;0),K194/J194,0)</f>
        <v>251.37956204379563</v>
      </c>
      <c r="M194" s="31"/>
      <c r="N194" s="51">
        <v>10</v>
      </c>
      <c r="O194" s="52">
        <v>59</v>
      </c>
      <c r="P194" s="53">
        <v>1258704</v>
      </c>
      <c r="Q194" s="57">
        <f t="shared" si="39"/>
        <v>21333.966101694914</v>
      </c>
      <c r="R194" s="55">
        <v>3624</v>
      </c>
      <c r="S194" s="53">
        <f t="shared" si="40"/>
        <v>1258704</v>
      </c>
      <c r="T194" s="57">
        <f t="shared" si="41"/>
        <v>347.3245033112583</v>
      </c>
      <c r="U194" s="78"/>
      <c r="V194" s="45"/>
      <c r="W194" s="95"/>
      <c r="X194" s="100"/>
      <c r="Y194" s="101"/>
      <c r="Z194" s="122"/>
      <c r="AA194" s="100">
        <v>30800</v>
      </c>
      <c r="AB194" s="101">
        <v>30800</v>
      </c>
      <c r="AC194" s="125">
        <v>30800</v>
      </c>
    </row>
    <row r="195" spans="1:29" s="4" customFormat="1" ht="27" customHeight="1" x14ac:dyDescent="0.15">
      <c r="A195" s="19"/>
      <c r="B195" s="35" t="s">
        <v>21</v>
      </c>
      <c r="C195" s="35">
        <v>191</v>
      </c>
      <c r="D195" s="38" t="s">
        <v>297</v>
      </c>
      <c r="E195" s="89">
        <v>4</v>
      </c>
      <c r="F195" s="51"/>
      <c r="G195" s="52"/>
      <c r="H195" s="53"/>
      <c r="I195" s="57"/>
      <c r="J195" s="55"/>
      <c r="K195" s="53"/>
      <c r="L195" s="57"/>
      <c r="M195" s="31"/>
      <c r="N195" s="51">
        <v>20</v>
      </c>
      <c r="O195" s="52">
        <v>33</v>
      </c>
      <c r="P195" s="53">
        <v>403570</v>
      </c>
      <c r="Q195" s="57">
        <f t="shared" si="39"/>
        <v>12229.39393939394</v>
      </c>
      <c r="R195" s="55">
        <v>996</v>
      </c>
      <c r="S195" s="53">
        <f t="shared" si="40"/>
        <v>403570</v>
      </c>
      <c r="T195" s="57">
        <f t="shared" si="41"/>
        <v>405.19076305220881</v>
      </c>
      <c r="U195" s="79" t="s">
        <v>280</v>
      </c>
      <c r="V195" s="45"/>
      <c r="W195" s="95"/>
      <c r="X195" s="100"/>
      <c r="Y195" s="101"/>
      <c r="Z195" s="122"/>
      <c r="AA195" s="100"/>
      <c r="AB195" s="101"/>
      <c r="AC195" s="125"/>
    </row>
    <row r="196" spans="1:29" s="4" customFormat="1" ht="27" customHeight="1" x14ac:dyDescent="0.15">
      <c r="A196" s="19"/>
      <c r="B196" s="35" t="s">
        <v>21</v>
      </c>
      <c r="C196" s="35">
        <v>192</v>
      </c>
      <c r="D196" s="38" t="s">
        <v>271</v>
      </c>
      <c r="E196" s="89">
        <v>2</v>
      </c>
      <c r="F196" s="51">
        <v>40</v>
      </c>
      <c r="G196" s="52">
        <v>595</v>
      </c>
      <c r="H196" s="53">
        <v>8722555</v>
      </c>
      <c r="I196" s="57">
        <f t="shared" si="42"/>
        <v>14659.756302521009</v>
      </c>
      <c r="J196" s="55">
        <v>53695</v>
      </c>
      <c r="K196" s="53">
        <v>8722555</v>
      </c>
      <c r="L196" s="57">
        <f t="shared" si="43"/>
        <v>162.44631716174689</v>
      </c>
      <c r="M196" s="31"/>
      <c r="N196" s="51">
        <v>40</v>
      </c>
      <c r="O196" s="52">
        <v>544</v>
      </c>
      <c r="P196" s="53">
        <v>9003284</v>
      </c>
      <c r="Q196" s="57">
        <f t="shared" si="39"/>
        <v>16550.154411764706</v>
      </c>
      <c r="R196" s="55">
        <v>60160</v>
      </c>
      <c r="S196" s="53">
        <f t="shared" si="40"/>
        <v>9003284</v>
      </c>
      <c r="T196" s="57">
        <f t="shared" si="41"/>
        <v>149.65565159574467</v>
      </c>
      <c r="U196" s="78"/>
      <c r="V196" s="45"/>
      <c r="W196" s="95"/>
      <c r="X196" s="100"/>
      <c r="Y196" s="101"/>
      <c r="Z196" s="122"/>
      <c r="AA196" s="100">
        <v>16000</v>
      </c>
      <c r="AB196" s="101">
        <v>16500</v>
      </c>
      <c r="AC196" s="125">
        <v>17000</v>
      </c>
    </row>
    <row r="197" spans="1:29" s="4" customFormat="1" ht="27" customHeight="1" x14ac:dyDescent="0.15">
      <c r="A197" s="19"/>
      <c r="B197" s="35" t="s">
        <v>21</v>
      </c>
      <c r="C197" s="35">
        <v>193</v>
      </c>
      <c r="D197" s="38" t="s">
        <v>272</v>
      </c>
      <c r="E197" s="89">
        <v>2</v>
      </c>
      <c r="F197" s="51">
        <v>40</v>
      </c>
      <c r="G197" s="52">
        <v>521</v>
      </c>
      <c r="H197" s="53">
        <v>15334624</v>
      </c>
      <c r="I197" s="57">
        <f t="shared" si="42"/>
        <v>29433.059500959695</v>
      </c>
      <c r="J197" s="55">
        <v>55638.9</v>
      </c>
      <c r="K197" s="53">
        <v>15334624</v>
      </c>
      <c r="L197" s="57">
        <f t="shared" si="43"/>
        <v>275.60976223469549</v>
      </c>
      <c r="M197" s="31"/>
      <c r="N197" s="51">
        <v>40</v>
      </c>
      <c r="O197" s="52">
        <v>537</v>
      </c>
      <c r="P197" s="53">
        <v>15392372</v>
      </c>
      <c r="Q197" s="57">
        <f t="shared" si="39"/>
        <v>28663.635009310987</v>
      </c>
      <c r="R197" s="55">
        <v>55823</v>
      </c>
      <c r="S197" s="53">
        <f t="shared" si="40"/>
        <v>15392372</v>
      </c>
      <c r="T197" s="57">
        <f t="shared" si="41"/>
        <v>275.73530623578097</v>
      </c>
      <c r="U197" s="78"/>
      <c r="V197" s="45"/>
      <c r="W197" s="95"/>
      <c r="X197" s="102"/>
      <c r="Y197" s="103"/>
      <c r="Z197" s="121"/>
      <c r="AA197" s="102">
        <v>28670</v>
      </c>
      <c r="AB197" s="103">
        <v>28680</v>
      </c>
      <c r="AC197" s="124">
        <v>28690</v>
      </c>
    </row>
    <row r="198" spans="1:29" s="4" customFormat="1" ht="27" customHeight="1" x14ac:dyDescent="0.15">
      <c r="A198" s="19"/>
      <c r="B198" s="35" t="s">
        <v>21</v>
      </c>
      <c r="C198" s="35">
        <v>194</v>
      </c>
      <c r="D198" s="38" t="s">
        <v>273</v>
      </c>
      <c r="E198" s="89">
        <v>4</v>
      </c>
      <c r="F198" s="51">
        <v>20</v>
      </c>
      <c r="G198" s="52">
        <v>203</v>
      </c>
      <c r="H198" s="53">
        <v>1443892</v>
      </c>
      <c r="I198" s="57">
        <f t="shared" si="42"/>
        <v>7112.768472906404</v>
      </c>
      <c r="J198" s="55">
        <v>11243</v>
      </c>
      <c r="K198" s="53">
        <v>1443892</v>
      </c>
      <c r="L198" s="57">
        <f t="shared" si="43"/>
        <v>128.42586498265587</v>
      </c>
      <c r="M198" s="31"/>
      <c r="N198" s="51">
        <v>20</v>
      </c>
      <c r="O198" s="52">
        <v>195</v>
      </c>
      <c r="P198" s="53">
        <v>1471448</v>
      </c>
      <c r="Q198" s="54">
        <f t="shared" si="39"/>
        <v>7545.8871794871793</v>
      </c>
      <c r="R198" s="55">
        <v>11359</v>
      </c>
      <c r="S198" s="53">
        <f t="shared" si="40"/>
        <v>1471448</v>
      </c>
      <c r="T198" s="57">
        <f t="shared" si="41"/>
        <v>129.54027643278457</v>
      </c>
      <c r="U198" s="79"/>
      <c r="V198" s="45"/>
      <c r="W198" s="95"/>
      <c r="X198" s="100"/>
      <c r="Y198" s="101"/>
      <c r="Z198" s="122"/>
      <c r="AA198" s="100">
        <v>7923</v>
      </c>
      <c r="AB198" s="101">
        <v>8398</v>
      </c>
      <c r="AC198" s="125">
        <v>8902</v>
      </c>
    </row>
    <row r="199" spans="1:29" s="4" customFormat="1" ht="27" customHeight="1" x14ac:dyDescent="0.15">
      <c r="A199" s="19"/>
      <c r="B199" s="35" t="s">
        <v>21</v>
      </c>
      <c r="C199" s="35">
        <v>195</v>
      </c>
      <c r="D199" s="38" t="s">
        <v>298</v>
      </c>
      <c r="E199" s="89">
        <v>4</v>
      </c>
      <c r="F199" s="110"/>
      <c r="G199" s="111"/>
      <c r="H199" s="112"/>
      <c r="I199" s="113"/>
      <c r="J199" s="114"/>
      <c r="K199" s="112"/>
      <c r="L199" s="113"/>
      <c r="M199" s="31"/>
      <c r="N199" s="110">
        <v>14</v>
      </c>
      <c r="O199" s="111">
        <v>162</v>
      </c>
      <c r="P199" s="112">
        <v>1094400</v>
      </c>
      <c r="Q199" s="145">
        <f t="shared" si="39"/>
        <v>6755.5555555555557</v>
      </c>
      <c r="R199" s="114">
        <v>5472</v>
      </c>
      <c r="S199" s="112">
        <f t="shared" si="40"/>
        <v>1094400</v>
      </c>
      <c r="T199" s="113">
        <f t="shared" si="41"/>
        <v>200</v>
      </c>
      <c r="U199" s="146" t="s">
        <v>280</v>
      </c>
      <c r="V199" s="136"/>
      <c r="W199" s="137"/>
      <c r="X199" s="147"/>
      <c r="Y199" s="148"/>
      <c r="Z199" s="149"/>
      <c r="AA199" s="147">
        <v>6500</v>
      </c>
      <c r="AB199" s="148">
        <v>6510</v>
      </c>
      <c r="AC199" s="150">
        <v>6520</v>
      </c>
    </row>
    <row r="200" spans="1:29" s="4" customFormat="1" ht="27" customHeight="1" thickBot="1" x14ac:dyDescent="0.2">
      <c r="A200" s="19"/>
      <c r="B200" s="19"/>
      <c r="C200" s="5"/>
      <c r="D200" s="27"/>
      <c r="E200" s="89"/>
      <c r="F200" s="58"/>
      <c r="G200" s="72"/>
      <c r="H200" s="73"/>
      <c r="I200" s="76">
        <f t="shared" ref="I200" si="50">IF(AND(G200&gt;0,H200&gt;0),H200/G200,0)</f>
        <v>0</v>
      </c>
      <c r="J200" s="74"/>
      <c r="K200" s="75"/>
      <c r="L200" s="76">
        <f t="shared" ref="L200" si="51">IF(AND(J200&gt;0,K200&gt;0),K200/J200,0)</f>
        <v>0</v>
      </c>
      <c r="M200" s="31"/>
      <c r="N200" s="58"/>
      <c r="O200" s="72"/>
      <c r="P200" s="73"/>
      <c r="Q200" s="76">
        <f t="shared" si="39"/>
        <v>0</v>
      </c>
      <c r="R200" s="74"/>
      <c r="S200" s="75"/>
      <c r="T200" s="76">
        <f t="shared" si="41"/>
        <v>0</v>
      </c>
      <c r="U200" s="80"/>
      <c r="V200" s="50"/>
      <c r="W200" s="97"/>
      <c r="X200" s="107"/>
      <c r="Y200" s="108"/>
      <c r="Z200" s="123"/>
      <c r="AA200" s="107"/>
      <c r="AB200" s="108"/>
      <c r="AC200" s="126"/>
    </row>
    <row r="201" spans="1:29" s="4" customFormat="1" ht="15" customHeight="1" x14ac:dyDescent="0.15">
      <c r="A201" s="21"/>
      <c r="B201" s="32" t="s">
        <v>20</v>
      </c>
      <c r="C201" s="22">
        <f>COUNTA(D5:D200)</f>
        <v>195</v>
      </c>
      <c r="D201" s="92">
        <v>1</v>
      </c>
      <c r="E201" s="90">
        <f>COUNTIF(E5:E200,1)</f>
        <v>4</v>
      </c>
      <c r="F201" s="23">
        <f>SUM(F5:F200)</f>
        <v>3618</v>
      </c>
      <c r="G201" s="23">
        <f>SUM(G5:G200)</f>
        <v>39220.6</v>
      </c>
      <c r="H201" s="23">
        <f>SUM(H5:H200)</f>
        <v>524330223</v>
      </c>
      <c r="I201" s="25">
        <f>IF(AND(G201&gt;0,H201&gt;0),H201/G201,0)</f>
        <v>13368.745582678492</v>
      </c>
      <c r="J201" s="23">
        <f>SUM(J5:J200)</f>
        <v>3272690.35</v>
      </c>
      <c r="K201" s="23">
        <f>SUM(K5:K200)</f>
        <v>524330223</v>
      </c>
      <c r="L201" s="25">
        <f>IF(AND(J201&gt;0,K201&gt;0),K201/J201,0)</f>
        <v>160.213820106751</v>
      </c>
      <c r="M201" s="25"/>
      <c r="N201" s="23">
        <f>SUM(N5:N200)</f>
        <v>3713</v>
      </c>
      <c r="O201" s="23">
        <f>SUM(O5:O200)</f>
        <v>41707</v>
      </c>
      <c r="P201" s="23">
        <f>SUM(P5:P200)</f>
        <v>565512614</v>
      </c>
      <c r="Q201" s="25">
        <f>IF(AND(O201&gt;0,P201&gt;0),P201/O201,0)</f>
        <v>13559.177452226246</v>
      </c>
      <c r="R201" s="23">
        <f>SUM(R5:R200)</f>
        <v>3486662</v>
      </c>
      <c r="S201" s="23">
        <f>SUM(S5:S200)</f>
        <v>565512614</v>
      </c>
      <c r="T201" s="25">
        <f>IF(AND(R201&gt;0,S201&gt;0),S201/R201,0)</f>
        <v>162.19312740953956</v>
      </c>
    </row>
    <row r="202" spans="1:29" s="4" customFormat="1" ht="15" customHeight="1" x14ac:dyDescent="0.15">
      <c r="A202" s="21"/>
      <c r="D202" s="93">
        <v>2</v>
      </c>
      <c r="E202" s="90">
        <f>COUNTIF(E5:E200,2)</f>
        <v>86</v>
      </c>
      <c r="F202" s="23"/>
      <c r="G202" s="23"/>
      <c r="H202" s="23"/>
      <c r="I202" s="24"/>
      <c r="J202" s="24"/>
      <c r="K202" s="24"/>
      <c r="L202" s="24"/>
      <c r="M202" s="24"/>
      <c r="N202" s="23"/>
      <c r="O202" s="23"/>
      <c r="P202" s="23"/>
      <c r="Q202" s="24"/>
      <c r="R202" s="24"/>
      <c r="S202" s="24"/>
      <c r="T202" s="24"/>
    </row>
    <row r="203" spans="1:29" s="4" customFormat="1" ht="15" customHeight="1" x14ac:dyDescent="0.15">
      <c r="A203" s="21"/>
      <c r="D203" s="93">
        <v>3</v>
      </c>
      <c r="E203" s="90">
        <f>COUNTIF(E5:E200,3)</f>
        <v>4</v>
      </c>
      <c r="F203" s="23">
        <f>COUNTA(F5:F200)</f>
        <v>180</v>
      </c>
      <c r="G203" s="23"/>
      <c r="H203" s="23"/>
      <c r="I203" s="24"/>
      <c r="J203" s="24"/>
      <c r="K203" s="24"/>
      <c r="L203" s="24"/>
      <c r="M203" s="24"/>
      <c r="N203" s="23">
        <f>COUNTA(N5:N200)</f>
        <v>184</v>
      </c>
      <c r="O203" s="23"/>
      <c r="P203" s="23"/>
      <c r="Q203" s="24"/>
      <c r="R203" s="24"/>
      <c r="S203" s="24"/>
      <c r="T203" s="24"/>
    </row>
    <row r="204" spans="1:29" s="4" customFormat="1" ht="15" customHeight="1" x14ac:dyDescent="0.15">
      <c r="A204" s="21"/>
      <c r="D204" s="93">
        <v>4</v>
      </c>
      <c r="E204" s="90">
        <f>COUNTIF(E5:E200,4)</f>
        <v>42</v>
      </c>
      <c r="F204" s="23"/>
      <c r="G204" s="23"/>
      <c r="H204" s="23"/>
      <c r="I204" s="24"/>
      <c r="J204" s="24"/>
      <c r="K204" s="24"/>
      <c r="L204" s="24"/>
      <c r="M204" s="24"/>
      <c r="N204" s="23"/>
      <c r="O204" s="23"/>
      <c r="P204" s="23"/>
      <c r="Q204" s="24"/>
      <c r="R204" s="24"/>
      <c r="S204" s="24"/>
      <c r="T204" s="24"/>
    </row>
    <row r="205" spans="1:29" s="4" customFormat="1" ht="15" customHeight="1" x14ac:dyDescent="0.15">
      <c r="A205" s="21"/>
      <c r="D205" s="93">
        <v>5</v>
      </c>
      <c r="E205" s="90">
        <f>COUNTIF(E5:E200,5)</f>
        <v>48</v>
      </c>
      <c r="F205" s="23"/>
      <c r="G205" s="23"/>
      <c r="H205" s="23"/>
      <c r="I205" s="24"/>
      <c r="J205" s="24"/>
      <c r="K205" s="24"/>
      <c r="L205" s="24"/>
      <c r="M205" s="24"/>
      <c r="N205" s="23"/>
      <c r="O205" s="23"/>
      <c r="P205" s="23"/>
      <c r="Q205" s="24"/>
      <c r="R205" s="24"/>
      <c r="S205" s="24"/>
      <c r="T205" s="24"/>
    </row>
    <row r="206" spans="1:29" s="4" customFormat="1" ht="15" customHeight="1" x14ac:dyDescent="0.15">
      <c r="A206" s="21"/>
      <c r="D206" s="93">
        <v>6</v>
      </c>
      <c r="E206" s="90">
        <f>COUNTIF(E5:E200,6)</f>
        <v>11</v>
      </c>
      <c r="F206" s="23"/>
      <c r="G206" s="23"/>
      <c r="H206" s="23"/>
      <c r="I206" s="24"/>
      <c r="J206" s="24"/>
      <c r="K206" s="24"/>
      <c r="L206" s="24"/>
      <c r="M206" s="24"/>
      <c r="N206" s="23"/>
      <c r="O206" s="23"/>
      <c r="P206" s="23"/>
      <c r="Q206" s="24"/>
      <c r="R206" s="24"/>
      <c r="S206" s="24"/>
      <c r="T206" s="24"/>
    </row>
    <row r="207" spans="1:29" s="4" customFormat="1" ht="15" customHeight="1" x14ac:dyDescent="0.15">
      <c r="A207" s="21"/>
      <c r="D207" s="22"/>
      <c r="E207" s="90"/>
      <c r="F207" s="23"/>
      <c r="G207" s="23"/>
      <c r="H207" s="23"/>
      <c r="I207" s="24"/>
      <c r="J207" s="24"/>
      <c r="K207" s="24"/>
      <c r="L207" s="24"/>
      <c r="M207" s="24"/>
      <c r="N207" s="23"/>
      <c r="O207" s="23"/>
      <c r="P207" s="23"/>
      <c r="Q207" s="24"/>
      <c r="R207" s="24"/>
      <c r="S207" s="24"/>
      <c r="T207" s="24"/>
    </row>
    <row r="208" spans="1:29" s="4" customFormat="1" ht="15" customHeight="1" x14ac:dyDescent="0.15">
      <c r="A208" s="21"/>
      <c r="D208" s="22"/>
      <c r="E208" s="90"/>
      <c r="F208" s="23"/>
      <c r="G208" s="23"/>
      <c r="H208" s="23"/>
      <c r="I208" s="24"/>
      <c r="J208" s="24"/>
      <c r="K208" s="24"/>
      <c r="L208" s="24"/>
      <c r="M208" s="24"/>
      <c r="N208" s="23"/>
      <c r="O208" s="23"/>
      <c r="P208" s="23"/>
      <c r="Q208" s="24"/>
      <c r="R208" s="24"/>
      <c r="S208" s="24"/>
      <c r="T208" s="24"/>
    </row>
    <row r="209" spans="1:20" s="4" customFormat="1" ht="15" customHeight="1" x14ac:dyDescent="0.15">
      <c r="A209" s="21"/>
      <c r="D209" s="22"/>
      <c r="E209" s="90"/>
      <c r="F209" s="23"/>
      <c r="G209" s="23"/>
      <c r="H209" s="23"/>
      <c r="I209" s="24"/>
      <c r="J209" s="24"/>
      <c r="K209" s="24"/>
      <c r="L209" s="24"/>
      <c r="M209" s="24"/>
      <c r="N209" s="23"/>
      <c r="O209" s="23"/>
      <c r="P209" s="23"/>
      <c r="Q209" s="24"/>
      <c r="R209" s="24"/>
      <c r="S209" s="24"/>
      <c r="T209" s="24"/>
    </row>
    <row r="210" spans="1:20" s="4" customFormat="1" ht="15" customHeight="1" x14ac:dyDescent="0.15">
      <c r="A210" s="21"/>
      <c r="D210" s="22"/>
      <c r="E210" s="90"/>
      <c r="F210" s="23"/>
      <c r="G210" s="23"/>
      <c r="H210" s="23"/>
      <c r="I210" s="24"/>
      <c r="J210" s="24"/>
      <c r="K210" s="24"/>
      <c r="L210" s="24"/>
      <c r="M210" s="24"/>
      <c r="N210" s="23"/>
      <c r="O210" s="23"/>
      <c r="P210" s="23"/>
      <c r="Q210" s="24"/>
      <c r="R210" s="24"/>
      <c r="S210" s="24"/>
      <c r="T210" s="24"/>
    </row>
    <row r="211" spans="1:20" s="4" customFormat="1" ht="15" customHeight="1" x14ac:dyDescent="0.15">
      <c r="A211" s="21"/>
      <c r="D211" s="22"/>
      <c r="E211" s="90"/>
      <c r="F211" s="23"/>
      <c r="G211" s="23"/>
      <c r="H211" s="23"/>
      <c r="I211" s="24"/>
      <c r="J211" s="24"/>
      <c r="K211" s="24"/>
      <c r="L211" s="24"/>
      <c r="M211" s="24"/>
      <c r="N211" s="23"/>
      <c r="O211" s="23"/>
      <c r="P211" s="23"/>
      <c r="Q211" s="24"/>
      <c r="R211" s="24"/>
      <c r="S211" s="24"/>
      <c r="T211" s="24"/>
    </row>
    <row r="212" spans="1:20" s="4" customFormat="1" ht="15" customHeight="1" x14ac:dyDescent="0.15">
      <c r="A212" s="21"/>
      <c r="D212" s="22"/>
      <c r="E212" s="90"/>
      <c r="F212" s="23"/>
      <c r="G212" s="23"/>
      <c r="H212" s="23"/>
      <c r="I212" s="24"/>
      <c r="J212" s="24"/>
      <c r="K212" s="24"/>
      <c r="L212" s="24"/>
      <c r="M212" s="24"/>
      <c r="N212" s="23"/>
      <c r="O212" s="23"/>
      <c r="P212" s="23"/>
      <c r="Q212" s="24"/>
      <c r="R212" s="24"/>
      <c r="S212" s="24"/>
      <c r="T212" s="24"/>
    </row>
    <row r="213" spans="1:20" s="4" customFormat="1" ht="15" customHeight="1" x14ac:dyDescent="0.15">
      <c r="A213" s="21"/>
      <c r="D213" s="22"/>
      <c r="E213" s="90"/>
      <c r="F213" s="23"/>
      <c r="G213" s="23"/>
      <c r="H213" s="23"/>
      <c r="I213" s="24"/>
      <c r="J213" s="24"/>
      <c r="K213" s="24"/>
      <c r="L213" s="24"/>
      <c r="M213" s="24"/>
      <c r="N213" s="23"/>
      <c r="O213" s="23"/>
      <c r="P213" s="23"/>
      <c r="Q213" s="24"/>
      <c r="R213" s="24"/>
      <c r="S213" s="24"/>
      <c r="T213" s="24"/>
    </row>
    <row r="214" spans="1:20" s="4" customFormat="1" ht="15" customHeight="1" x14ac:dyDescent="0.15">
      <c r="A214" s="21"/>
      <c r="D214" s="22"/>
      <c r="E214" s="90"/>
      <c r="F214" s="23"/>
      <c r="G214" s="23"/>
      <c r="H214" s="23"/>
      <c r="I214" s="24"/>
      <c r="J214" s="24"/>
      <c r="K214" s="24"/>
      <c r="L214" s="24"/>
      <c r="M214" s="24"/>
      <c r="N214" s="23"/>
      <c r="O214" s="23"/>
      <c r="P214" s="23"/>
      <c r="Q214" s="24"/>
      <c r="R214" s="24"/>
      <c r="S214" s="24"/>
      <c r="T214" s="24"/>
    </row>
    <row r="215" spans="1:20" s="4" customFormat="1" ht="15" customHeight="1" x14ac:dyDescent="0.15">
      <c r="A215" s="21"/>
      <c r="D215" s="22"/>
      <c r="E215" s="90"/>
      <c r="F215" s="23"/>
      <c r="G215" s="23"/>
      <c r="H215" s="23"/>
      <c r="I215" s="24"/>
      <c r="J215" s="24"/>
      <c r="K215" s="24"/>
      <c r="L215" s="24"/>
      <c r="M215" s="24"/>
      <c r="N215" s="23"/>
      <c r="O215" s="23"/>
      <c r="P215" s="23"/>
      <c r="Q215" s="24"/>
      <c r="R215" s="24"/>
      <c r="S215" s="24"/>
      <c r="T215" s="24"/>
    </row>
    <row r="216" spans="1:20" s="4" customFormat="1" ht="15" customHeight="1" x14ac:dyDescent="0.15">
      <c r="A216" s="21"/>
      <c r="D216" s="22"/>
      <c r="E216" s="90"/>
      <c r="F216" s="23"/>
      <c r="G216" s="23"/>
      <c r="H216" s="23"/>
      <c r="I216" s="24"/>
      <c r="J216" s="24"/>
      <c r="K216" s="24"/>
      <c r="L216" s="24"/>
      <c r="M216" s="24"/>
      <c r="N216" s="23"/>
      <c r="O216" s="23"/>
      <c r="P216" s="23"/>
      <c r="Q216" s="24"/>
      <c r="R216" s="24"/>
      <c r="S216" s="24"/>
      <c r="T216" s="24"/>
    </row>
    <row r="217" spans="1:20" s="4" customFormat="1" ht="15" customHeight="1" x14ac:dyDescent="0.15">
      <c r="A217" s="21"/>
      <c r="D217" s="22"/>
      <c r="E217" s="90"/>
      <c r="F217" s="23"/>
      <c r="G217" s="23"/>
      <c r="H217" s="23"/>
      <c r="I217" s="24"/>
      <c r="J217" s="24"/>
      <c r="K217" s="24"/>
      <c r="L217" s="24"/>
      <c r="M217" s="24"/>
      <c r="N217" s="23"/>
      <c r="O217" s="23"/>
      <c r="P217" s="23"/>
      <c r="Q217" s="24"/>
      <c r="R217" s="24"/>
      <c r="S217" s="24"/>
      <c r="T217" s="24"/>
    </row>
    <row r="218" spans="1:20" s="4" customFormat="1" ht="15" customHeight="1" x14ac:dyDescent="0.15">
      <c r="A218" s="21"/>
      <c r="D218" s="22"/>
      <c r="E218" s="90"/>
      <c r="F218" s="23"/>
      <c r="G218" s="23"/>
      <c r="H218" s="23"/>
      <c r="I218" s="24"/>
      <c r="J218" s="24"/>
      <c r="K218" s="24"/>
      <c r="L218" s="24"/>
      <c r="M218" s="24"/>
      <c r="N218" s="23"/>
      <c r="O218" s="23"/>
      <c r="P218" s="23"/>
      <c r="Q218" s="24"/>
      <c r="R218" s="24"/>
      <c r="S218" s="24"/>
      <c r="T218" s="24"/>
    </row>
    <row r="219" spans="1:20" s="4" customFormat="1" ht="15" customHeight="1" x14ac:dyDescent="0.15">
      <c r="A219" s="21"/>
      <c r="D219" s="22"/>
      <c r="E219" s="90"/>
      <c r="F219" s="23"/>
      <c r="G219" s="23"/>
      <c r="H219" s="23"/>
      <c r="I219" s="24"/>
      <c r="J219" s="24"/>
      <c r="K219" s="24"/>
      <c r="L219" s="24"/>
      <c r="M219" s="24"/>
      <c r="N219" s="23"/>
      <c r="O219" s="23"/>
      <c r="P219" s="23"/>
      <c r="Q219" s="24"/>
      <c r="R219" s="24"/>
      <c r="S219" s="24"/>
      <c r="T219" s="24"/>
    </row>
    <row r="220" spans="1:20" s="4" customFormat="1" ht="15" customHeight="1" x14ac:dyDescent="0.15">
      <c r="A220" s="21"/>
      <c r="D220" s="22"/>
      <c r="E220" s="90"/>
      <c r="F220" s="23"/>
      <c r="G220" s="23"/>
      <c r="H220" s="23"/>
      <c r="I220" s="24"/>
      <c r="J220" s="24"/>
      <c r="K220" s="24"/>
      <c r="L220" s="24"/>
      <c r="M220" s="24"/>
      <c r="N220" s="23"/>
      <c r="O220" s="23"/>
      <c r="P220" s="23"/>
      <c r="Q220" s="24"/>
      <c r="R220" s="24"/>
      <c r="S220" s="24"/>
      <c r="T220" s="24"/>
    </row>
    <row r="221" spans="1:20" s="4" customFormat="1" ht="15" customHeight="1" x14ac:dyDescent="0.15">
      <c r="A221" s="21"/>
      <c r="D221" s="22"/>
      <c r="E221" s="90"/>
      <c r="F221" s="23"/>
      <c r="G221" s="23"/>
      <c r="H221" s="23"/>
      <c r="I221" s="24"/>
      <c r="J221" s="24"/>
      <c r="K221" s="24"/>
      <c r="L221" s="24"/>
      <c r="M221" s="24"/>
      <c r="N221" s="23"/>
      <c r="O221" s="23"/>
      <c r="P221" s="23"/>
      <c r="Q221" s="24"/>
      <c r="R221" s="24"/>
      <c r="S221" s="24"/>
      <c r="T221" s="24"/>
    </row>
    <row r="222" spans="1:20" s="4" customFormat="1" ht="15" customHeight="1" x14ac:dyDescent="0.15">
      <c r="A222" s="21"/>
      <c r="D222" s="22"/>
      <c r="E222" s="90"/>
      <c r="F222" s="23"/>
      <c r="G222" s="23"/>
      <c r="H222" s="23"/>
      <c r="I222" s="24"/>
      <c r="J222" s="24"/>
      <c r="K222" s="24"/>
      <c r="L222" s="24"/>
      <c r="M222" s="24"/>
      <c r="N222" s="23"/>
      <c r="O222" s="23"/>
      <c r="P222" s="23"/>
      <c r="Q222" s="24"/>
      <c r="R222" s="24"/>
      <c r="S222" s="24"/>
      <c r="T222" s="24"/>
    </row>
    <row r="223" spans="1:20" s="4" customFormat="1" ht="15" customHeight="1" x14ac:dyDescent="0.15">
      <c r="A223" s="21"/>
      <c r="D223" s="22"/>
      <c r="E223" s="90"/>
      <c r="F223" s="23"/>
      <c r="G223" s="23"/>
      <c r="H223" s="23"/>
      <c r="I223" s="24"/>
      <c r="J223" s="24"/>
      <c r="K223" s="24"/>
      <c r="L223" s="24"/>
      <c r="M223" s="24"/>
      <c r="N223" s="23"/>
      <c r="O223" s="23"/>
      <c r="P223" s="23"/>
      <c r="Q223" s="24"/>
      <c r="R223" s="24"/>
      <c r="S223" s="24"/>
      <c r="T223" s="24"/>
    </row>
    <row r="224" spans="1:20" s="4" customFormat="1" ht="15" customHeight="1" x14ac:dyDescent="0.15">
      <c r="A224" s="21"/>
      <c r="D224" s="22"/>
      <c r="E224" s="90"/>
      <c r="F224" s="23"/>
      <c r="G224" s="23"/>
      <c r="H224" s="23"/>
      <c r="I224" s="24"/>
      <c r="J224" s="24"/>
      <c r="K224" s="24"/>
      <c r="L224" s="24"/>
      <c r="M224" s="24"/>
      <c r="N224" s="23"/>
      <c r="O224" s="23"/>
      <c r="P224" s="23"/>
      <c r="Q224" s="24"/>
      <c r="R224" s="24"/>
      <c r="S224" s="24"/>
      <c r="T224" s="24"/>
    </row>
    <row r="225" spans="1:20" s="4" customFormat="1" ht="15" customHeight="1" x14ac:dyDescent="0.15">
      <c r="A225" s="21"/>
      <c r="D225" s="22"/>
      <c r="E225" s="90"/>
      <c r="F225" s="23"/>
      <c r="G225" s="23"/>
      <c r="H225" s="23"/>
      <c r="I225" s="24"/>
      <c r="J225" s="24"/>
      <c r="K225" s="24"/>
      <c r="L225" s="24"/>
      <c r="M225" s="24"/>
      <c r="N225" s="23"/>
      <c r="O225" s="23"/>
      <c r="P225" s="23"/>
      <c r="Q225" s="24"/>
      <c r="R225" s="24"/>
      <c r="S225" s="24"/>
      <c r="T225" s="24"/>
    </row>
    <row r="226" spans="1:20" s="4" customFormat="1" ht="15" customHeight="1" x14ac:dyDescent="0.15">
      <c r="A226" s="21"/>
      <c r="D226" s="22"/>
      <c r="E226" s="90"/>
      <c r="F226" s="23"/>
      <c r="G226" s="23"/>
      <c r="H226" s="23"/>
      <c r="I226" s="24"/>
      <c r="J226" s="24"/>
      <c r="K226" s="24"/>
      <c r="L226" s="24"/>
      <c r="M226" s="24"/>
      <c r="N226" s="23"/>
      <c r="O226" s="23"/>
      <c r="P226" s="23"/>
      <c r="Q226" s="24"/>
      <c r="R226" s="24"/>
      <c r="S226" s="24"/>
      <c r="T226" s="24"/>
    </row>
    <row r="227" spans="1:20" s="4" customFormat="1" ht="15" customHeight="1" x14ac:dyDescent="0.15">
      <c r="A227" s="21"/>
      <c r="D227" s="22"/>
      <c r="E227" s="90"/>
      <c r="F227" s="23"/>
      <c r="G227" s="23"/>
      <c r="H227" s="23"/>
      <c r="I227" s="24"/>
      <c r="J227" s="24"/>
      <c r="K227" s="24"/>
      <c r="L227" s="24"/>
      <c r="M227" s="24"/>
      <c r="N227" s="23"/>
      <c r="O227" s="23"/>
      <c r="P227" s="23"/>
      <c r="Q227" s="24"/>
      <c r="R227" s="24"/>
      <c r="S227" s="24"/>
      <c r="T227" s="24"/>
    </row>
    <row r="228" spans="1:20" s="4" customFormat="1" ht="15" customHeight="1" x14ac:dyDescent="0.15">
      <c r="A228" s="21"/>
      <c r="D228" s="22"/>
      <c r="E228" s="90"/>
      <c r="F228" s="23"/>
      <c r="G228" s="23"/>
      <c r="H228" s="23"/>
      <c r="I228" s="24"/>
      <c r="J228" s="24"/>
      <c r="K228" s="24"/>
      <c r="L228" s="24"/>
      <c r="M228" s="24"/>
      <c r="N228" s="23"/>
      <c r="O228" s="23"/>
      <c r="P228" s="23"/>
      <c r="Q228" s="24"/>
      <c r="R228" s="24"/>
      <c r="S228" s="24"/>
      <c r="T228" s="24"/>
    </row>
    <row r="229" spans="1:20" s="4" customFormat="1" ht="15" customHeight="1" x14ac:dyDescent="0.15">
      <c r="A229" s="21"/>
      <c r="D229" s="22"/>
      <c r="E229" s="90"/>
      <c r="F229" s="23"/>
      <c r="G229" s="23"/>
      <c r="H229" s="23"/>
      <c r="I229" s="24"/>
      <c r="J229" s="24"/>
      <c r="K229" s="24"/>
      <c r="L229" s="24"/>
      <c r="M229" s="24"/>
      <c r="N229" s="23"/>
      <c r="O229" s="23"/>
      <c r="P229" s="23"/>
      <c r="Q229" s="24"/>
      <c r="R229" s="24"/>
      <c r="S229" s="24"/>
      <c r="T229" s="24"/>
    </row>
    <row r="230" spans="1:20" s="4" customFormat="1" ht="15" customHeight="1" x14ac:dyDescent="0.15">
      <c r="A230" s="21"/>
      <c r="D230" s="22"/>
      <c r="E230" s="90"/>
      <c r="F230" s="23"/>
      <c r="G230" s="23"/>
      <c r="H230" s="23"/>
      <c r="I230" s="24"/>
      <c r="J230" s="24"/>
      <c r="K230" s="24"/>
      <c r="L230" s="24"/>
      <c r="M230" s="24"/>
      <c r="N230" s="23"/>
      <c r="O230" s="23"/>
      <c r="P230" s="23"/>
      <c r="Q230" s="24"/>
      <c r="R230" s="24"/>
      <c r="S230" s="24"/>
      <c r="T230" s="24"/>
    </row>
    <row r="231" spans="1:20" s="4" customFormat="1" ht="15" customHeight="1" x14ac:dyDescent="0.15">
      <c r="A231" s="21"/>
      <c r="D231" s="22"/>
      <c r="E231" s="90"/>
      <c r="F231" s="23"/>
      <c r="G231" s="23"/>
      <c r="H231" s="23"/>
      <c r="I231" s="24"/>
      <c r="J231" s="24"/>
      <c r="K231" s="24"/>
      <c r="L231" s="24"/>
      <c r="M231" s="24"/>
      <c r="N231" s="23"/>
      <c r="O231" s="23"/>
      <c r="P231" s="23"/>
      <c r="Q231" s="24"/>
      <c r="R231" s="24"/>
      <c r="S231" s="24"/>
      <c r="T231" s="24"/>
    </row>
    <row r="232" spans="1:20" s="4" customFormat="1" ht="15" customHeight="1" x14ac:dyDescent="0.15">
      <c r="A232" s="21"/>
      <c r="D232" s="22"/>
      <c r="E232" s="90"/>
      <c r="F232" s="23"/>
      <c r="G232" s="23"/>
      <c r="H232" s="23"/>
      <c r="I232" s="24"/>
      <c r="J232" s="24"/>
      <c r="K232" s="24"/>
      <c r="L232" s="24"/>
      <c r="M232" s="24"/>
      <c r="N232" s="23"/>
      <c r="O232" s="23"/>
      <c r="P232" s="23"/>
      <c r="Q232" s="24"/>
      <c r="R232" s="24"/>
      <c r="S232" s="24"/>
      <c r="T232" s="24"/>
    </row>
    <row r="233" spans="1:20" s="4" customFormat="1" ht="15" customHeight="1" x14ac:dyDescent="0.15">
      <c r="A233" s="21"/>
      <c r="D233" s="22"/>
      <c r="E233" s="90"/>
      <c r="F233" s="23"/>
      <c r="G233" s="23"/>
      <c r="H233" s="23"/>
      <c r="I233" s="24"/>
      <c r="J233" s="24"/>
      <c r="K233" s="24"/>
      <c r="L233" s="24"/>
      <c r="M233" s="24"/>
      <c r="N233" s="23"/>
      <c r="O233" s="23"/>
      <c r="P233" s="23"/>
      <c r="Q233" s="24"/>
      <c r="R233" s="24"/>
      <c r="S233" s="24"/>
      <c r="T233" s="24"/>
    </row>
    <row r="234" spans="1:20" s="4" customFormat="1" ht="15" customHeight="1" x14ac:dyDescent="0.15">
      <c r="A234" s="21"/>
      <c r="D234" s="22"/>
      <c r="E234" s="90"/>
      <c r="F234" s="23"/>
      <c r="G234" s="23"/>
      <c r="H234" s="23"/>
      <c r="I234" s="24"/>
      <c r="J234" s="24"/>
      <c r="K234" s="24"/>
      <c r="L234" s="24"/>
      <c r="M234" s="24"/>
      <c r="N234" s="23"/>
      <c r="O234" s="23"/>
      <c r="P234" s="23"/>
      <c r="Q234" s="24"/>
      <c r="R234" s="24"/>
      <c r="S234" s="24"/>
      <c r="T234" s="24"/>
    </row>
    <row r="235" spans="1:20" s="4" customFormat="1" ht="15" customHeight="1" x14ac:dyDescent="0.15">
      <c r="A235" s="21"/>
      <c r="D235" s="22"/>
      <c r="E235" s="90"/>
      <c r="F235" s="23"/>
      <c r="G235" s="23"/>
      <c r="H235" s="23"/>
      <c r="I235" s="24"/>
      <c r="J235" s="24"/>
      <c r="K235" s="24"/>
      <c r="L235" s="24"/>
      <c r="M235" s="24"/>
      <c r="N235" s="23"/>
      <c r="O235" s="23"/>
      <c r="P235" s="23"/>
      <c r="Q235" s="24"/>
      <c r="R235" s="24"/>
      <c r="S235" s="24"/>
      <c r="T235" s="24"/>
    </row>
    <row r="236" spans="1:20" s="4" customFormat="1" ht="15" customHeight="1" x14ac:dyDescent="0.15">
      <c r="A236" s="21"/>
      <c r="D236" s="22"/>
      <c r="E236" s="90"/>
      <c r="F236" s="23"/>
      <c r="G236" s="23"/>
      <c r="H236" s="23"/>
      <c r="I236" s="24"/>
      <c r="J236" s="24"/>
      <c r="K236" s="24"/>
      <c r="L236" s="24"/>
      <c r="M236" s="24"/>
      <c r="N236" s="23"/>
      <c r="O236" s="23"/>
      <c r="P236" s="23"/>
      <c r="Q236" s="24"/>
      <c r="R236" s="24"/>
      <c r="S236" s="24"/>
      <c r="T236" s="24"/>
    </row>
    <row r="237" spans="1:20" s="4" customFormat="1" ht="15" customHeight="1" x14ac:dyDescent="0.15">
      <c r="A237" s="21"/>
      <c r="D237" s="22"/>
      <c r="E237" s="90"/>
      <c r="F237" s="23"/>
      <c r="G237" s="23"/>
      <c r="H237" s="23"/>
      <c r="I237" s="24"/>
      <c r="J237" s="24"/>
      <c r="K237" s="24"/>
      <c r="L237" s="24"/>
      <c r="M237" s="24"/>
      <c r="N237" s="23"/>
      <c r="O237" s="23"/>
      <c r="P237" s="23"/>
      <c r="Q237" s="24"/>
      <c r="R237" s="24"/>
      <c r="S237" s="24"/>
      <c r="T237" s="24"/>
    </row>
    <row r="238" spans="1:20" s="4" customFormat="1" ht="15" customHeight="1" x14ac:dyDescent="0.15">
      <c r="A238" s="21"/>
      <c r="D238" s="22"/>
      <c r="E238" s="90"/>
      <c r="F238" s="23"/>
      <c r="G238" s="23"/>
      <c r="H238" s="23"/>
      <c r="I238" s="24"/>
      <c r="J238" s="24"/>
      <c r="K238" s="24"/>
      <c r="L238" s="24"/>
      <c r="M238" s="24"/>
      <c r="N238" s="23"/>
      <c r="O238" s="23"/>
      <c r="P238" s="23"/>
      <c r="Q238" s="24"/>
      <c r="R238" s="24"/>
      <c r="S238" s="24"/>
      <c r="T238" s="24"/>
    </row>
    <row r="239" spans="1:20" s="4" customFormat="1" ht="15" customHeight="1" x14ac:dyDescent="0.15">
      <c r="A239" s="21"/>
      <c r="D239" s="22"/>
      <c r="E239" s="90"/>
      <c r="F239" s="23"/>
      <c r="G239" s="23"/>
      <c r="H239" s="23"/>
      <c r="I239" s="24"/>
      <c r="J239" s="24"/>
      <c r="K239" s="24"/>
      <c r="L239" s="24"/>
      <c r="M239" s="24"/>
      <c r="N239" s="23"/>
      <c r="O239" s="23"/>
      <c r="P239" s="23"/>
      <c r="Q239" s="24"/>
      <c r="R239" s="24"/>
      <c r="S239" s="24"/>
      <c r="T239" s="24"/>
    </row>
    <row r="240" spans="1:20" s="4" customFormat="1" ht="15" customHeight="1" x14ac:dyDescent="0.15">
      <c r="A240" s="21"/>
      <c r="D240" s="22"/>
      <c r="E240" s="90"/>
      <c r="F240" s="23"/>
      <c r="G240" s="23"/>
      <c r="H240" s="23"/>
      <c r="I240" s="24"/>
      <c r="J240" s="24"/>
      <c r="K240" s="24"/>
      <c r="L240" s="24"/>
      <c r="M240" s="24"/>
      <c r="N240" s="23"/>
      <c r="O240" s="23"/>
      <c r="P240" s="23"/>
      <c r="Q240" s="24"/>
      <c r="R240" s="24"/>
      <c r="S240" s="24"/>
      <c r="T240" s="24"/>
    </row>
    <row r="241" spans="1:20" s="4" customFormat="1" ht="15" customHeight="1" x14ac:dyDescent="0.15">
      <c r="A241" s="21"/>
      <c r="D241" s="22"/>
      <c r="E241" s="90"/>
      <c r="F241" s="23"/>
      <c r="G241" s="23"/>
      <c r="H241" s="23"/>
      <c r="I241" s="24"/>
      <c r="J241" s="24"/>
      <c r="K241" s="24"/>
      <c r="L241" s="24"/>
      <c r="M241" s="24"/>
      <c r="N241" s="23"/>
      <c r="O241" s="23"/>
      <c r="P241" s="23"/>
      <c r="Q241" s="24"/>
      <c r="R241" s="24"/>
      <c r="S241" s="24"/>
      <c r="T241" s="24"/>
    </row>
    <row r="242" spans="1:20" s="4" customFormat="1" ht="15" customHeight="1" x14ac:dyDescent="0.15">
      <c r="A242" s="21"/>
      <c r="D242" s="22"/>
      <c r="E242" s="90"/>
      <c r="F242" s="23"/>
      <c r="G242" s="23"/>
      <c r="H242" s="23"/>
      <c r="I242" s="24"/>
      <c r="J242" s="24"/>
      <c r="K242" s="24"/>
      <c r="L242" s="24"/>
      <c r="M242" s="24"/>
      <c r="N242" s="23"/>
      <c r="O242" s="23"/>
      <c r="P242" s="23"/>
      <c r="Q242" s="24"/>
      <c r="R242" s="24"/>
      <c r="S242" s="24"/>
      <c r="T242" s="24"/>
    </row>
    <row r="243" spans="1:20" s="4" customFormat="1" ht="15" customHeight="1" x14ac:dyDescent="0.15">
      <c r="A243" s="21"/>
      <c r="D243" s="22"/>
      <c r="E243" s="90"/>
      <c r="F243" s="23"/>
      <c r="G243" s="23"/>
      <c r="H243" s="23"/>
      <c r="I243" s="24"/>
      <c r="J243" s="24"/>
      <c r="K243" s="24"/>
      <c r="L243" s="24"/>
      <c r="M243" s="24"/>
      <c r="N243" s="23"/>
      <c r="O243" s="23"/>
      <c r="P243" s="23"/>
      <c r="Q243" s="24"/>
      <c r="R243" s="24"/>
      <c r="S243" s="24"/>
      <c r="T243" s="24"/>
    </row>
    <row r="244" spans="1:20" s="4" customFormat="1" ht="15" customHeight="1" x14ac:dyDescent="0.15">
      <c r="A244" s="21"/>
      <c r="D244" s="22"/>
      <c r="E244" s="90"/>
      <c r="F244" s="23"/>
      <c r="G244" s="23"/>
      <c r="H244" s="23"/>
      <c r="I244" s="24"/>
      <c r="J244" s="24"/>
      <c r="K244" s="24"/>
      <c r="L244" s="24"/>
      <c r="M244" s="24"/>
      <c r="N244" s="23"/>
      <c r="O244" s="23"/>
      <c r="P244" s="23"/>
      <c r="Q244" s="24"/>
      <c r="R244" s="24"/>
      <c r="S244" s="24"/>
      <c r="T244" s="24"/>
    </row>
    <row r="245" spans="1:20" s="4" customFormat="1" ht="15" customHeight="1" x14ac:dyDescent="0.15">
      <c r="A245" s="21"/>
      <c r="D245" s="22"/>
      <c r="E245" s="90"/>
      <c r="F245" s="23"/>
      <c r="G245" s="23"/>
      <c r="H245" s="23"/>
      <c r="I245" s="24"/>
      <c r="J245" s="24"/>
      <c r="K245" s="24"/>
      <c r="L245" s="24"/>
      <c r="M245" s="24"/>
      <c r="N245" s="23"/>
      <c r="O245" s="23"/>
      <c r="P245" s="23"/>
      <c r="Q245" s="24"/>
      <c r="R245" s="24"/>
      <c r="S245" s="24"/>
      <c r="T245" s="24"/>
    </row>
    <row r="246" spans="1:20" s="4" customFormat="1" ht="15" customHeight="1" x14ac:dyDescent="0.15">
      <c r="A246" s="21"/>
      <c r="D246" s="22"/>
      <c r="E246" s="90"/>
      <c r="F246" s="23"/>
      <c r="G246" s="23"/>
      <c r="H246" s="23"/>
      <c r="I246" s="24"/>
      <c r="J246" s="24"/>
      <c r="K246" s="24"/>
      <c r="L246" s="24"/>
      <c r="M246" s="24"/>
      <c r="N246" s="23"/>
      <c r="O246" s="23"/>
      <c r="P246" s="23"/>
      <c r="Q246" s="24"/>
      <c r="R246" s="24"/>
      <c r="S246" s="24"/>
      <c r="T246" s="24"/>
    </row>
    <row r="247" spans="1:20" s="4" customFormat="1" ht="15" customHeight="1" x14ac:dyDescent="0.15">
      <c r="A247" s="21"/>
      <c r="D247" s="22"/>
      <c r="E247" s="90"/>
      <c r="F247" s="23"/>
      <c r="G247" s="23"/>
      <c r="H247" s="23"/>
      <c r="I247" s="24"/>
      <c r="J247" s="24"/>
      <c r="K247" s="24"/>
      <c r="L247" s="24"/>
      <c r="M247" s="24"/>
      <c r="N247" s="23"/>
      <c r="O247" s="23"/>
      <c r="P247" s="23"/>
      <c r="Q247" s="24"/>
      <c r="R247" s="24"/>
      <c r="S247" s="24"/>
      <c r="T247" s="24"/>
    </row>
    <row r="248" spans="1:20" s="4" customFormat="1" ht="15" customHeight="1" x14ac:dyDescent="0.15">
      <c r="A248" s="21"/>
      <c r="D248" s="22"/>
      <c r="E248" s="90"/>
      <c r="F248" s="23"/>
      <c r="G248" s="23"/>
      <c r="H248" s="23"/>
      <c r="I248" s="24"/>
      <c r="J248" s="24"/>
      <c r="K248" s="24"/>
      <c r="L248" s="24"/>
      <c r="M248" s="24"/>
      <c r="N248" s="23"/>
      <c r="O248" s="23"/>
      <c r="P248" s="23"/>
      <c r="Q248" s="24"/>
      <c r="R248" s="24"/>
      <c r="S248" s="24"/>
      <c r="T248" s="24"/>
    </row>
    <row r="249" spans="1:20" s="4" customFormat="1" ht="15" customHeight="1" x14ac:dyDescent="0.15">
      <c r="A249" s="21"/>
      <c r="D249" s="22"/>
      <c r="E249" s="90"/>
      <c r="F249" s="23"/>
      <c r="G249" s="23"/>
      <c r="H249" s="23"/>
      <c r="I249" s="24"/>
      <c r="J249" s="24"/>
      <c r="K249" s="24"/>
      <c r="L249" s="24"/>
      <c r="M249" s="24"/>
      <c r="N249" s="23"/>
      <c r="O249" s="23"/>
      <c r="P249" s="23"/>
      <c r="Q249" s="24"/>
      <c r="R249" s="24"/>
      <c r="S249" s="24"/>
      <c r="T249" s="24"/>
    </row>
    <row r="250" spans="1:20" s="4" customFormat="1" ht="15" customHeight="1" x14ac:dyDescent="0.15">
      <c r="A250" s="21"/>
      <c r="D250" s="22"/>
      <c r="E250" s="90"/>
      <c r="F250" s="23"/>
      <c r="G250" s="23"/>
      <c r="H250" s="23"/>
      <c r="I250" s="24"/>
      <c r="J250" s="24"/>
      <c r="K250" s="24"/>
      <c r="L250" s="24"/>
      <c r="M250" s="24"/>
      <c r="N250" s="23"/>
      <c r="O250" s="23"/>
      <c r="P250" s="23"/>
      <c r="Q250" s="24"/>
      <c r="R250" s="24"/>
      <c r="S250" s="24"/>
      <c r="T250" s="24"/>
    </row>
    <row r="251" spans="1:20" s="4" customFormat="1" ht="15" customHeight="1" x14ac:dyDescent="0.15">
      <c r="A251" s="21"/>
      <c r="D251" s="22"/>
      <c r="E251" s="90"/>
      <c r="F251" s="23"/>
      <c r="G251" s="23"/>
      <c r="H251" s="23"/>
      <c r="I251" s="24"/>
      <c r="J251" s="24"/>
      <c r="K251" s="24"/>
      <c r="L251" s="24"/>
      <c r="M251" s="24"/>
      <c r="N251" s="23"/>
      <c r="O251" s="23"/>
      <c r="P251" s="23"/>
      <c r="Q251" s="24"/>
      <c r="R251" s="24"/>
      <c r="S251" s="24"/>
      <c r="T251" s="24"/>
    </row>
    <row r="252" spans="1:20" s="4" customFormat="1" ht="15" customHeight="1" x14ac:dyDescent="0.15">
      <c r="A252" s="21"/>
      <c r="D252" s="22"/>
      <c r="E252" s="90"/>
      <c r="F252" s="23"/>
      <c r="G252" s="23"/>
      <c r="H252" s="23"/>
      <c r="I252" s="24"/>
      <c r="J252" s="24"/>
      <c r="K252" s="24"/>
      <c r="L252" s="24"/>
      <c r="M252" s="24"/>
      <c r="N252" s="23"/>
      <c r="O252" s="23"/>
      <c r="P252" s="23"/>
      <c r="Q252" s="24"/>
      <c r="R252" s="24"/>
      <c r="S252" s="24"/>
      <c r="T252" s="24"/>
    </row>
    <row r="253" spans="1:20" s="4" customFormat="1" ht="15" customHeight="1" x14ac:dyDescent="0.15">
      <c r="A253" s="21"/>
      <c r="D253" s="22"/>
      <c r="E253" s="90"/>
      <c r="F253" s="23"/>
      <c r="G253" s="23"/>
      <c r="H253" s="23"/>
      <c r="I253" s="24"/>
      <c r="J253" s="24"/>
      <c r="K253" s="24"/>
      <c r="L253" s="24"/>
      <c r="M253" s="24"/>
      <c r="N253" s="23"/>
      <c r="O253" s="23"/>
      <c r="P253" s="23"/>
      <c r="Q253" s="24"/>
      <c r="R253" s="24"/>
      <c r="S253" s="24"/>
      <c r="T253" s="24"/>
    </row>
    <row r="254" spans="1:20" s="4" customFormat="1" ht="15" customHeight="1" x14ac:dyDescent="0.15">
      <c r="A254" s="21"/>
      <c r="D254" s="22"/>
      <c r="E254" s="90"/>
      <c r="F254" s="23"/>
      <c r="G254" s="23"/>
      <c r="H254" s="23"/>
      <c r="I254" s="24"/>
      <c r="J254" s="24"/>
      <c r="K254" s="24"/>
      <c r="L254" s="24"/>
      <c r="M254" s="24"/>
      <c r="N254" s="23"/>
      <c r="O254" s="23"/>
      <c r="P254" s="23"/>
      <c r="Q254" s="24"/>
      <c r="R254" s="24"/>
      <c r="S254" s="24"/>
      <c r="T254" s="24"/>
    </row>
    <row r="255" spans="1:20" s="4" customFormat="1" ht="15" customHeight="1" x14ac:dyDescent="0.15">
      <c r="A255" s="21"/>
      <c r="D255" s="22"/>
      <c r="E255" s="90"/>
      <c r="F255" s="23"/>
      <c r="G255" s="23"/>
      <c r="H255" s="23"/>
      <c r="I255" s="24"/>
      <c r="J255" s="24"/>
      <c r="K255" s="24"/>
      <c r="L255" s="24"/>
      <c r="M255" s="24"/>
      <c r="N255" s="23"/>
      <c r="O255" s="23"/>
      <c r="P255" s="23"/>
      <c r="Q255" s="24"/>
      <c r="R255" s="24"/>
      <c r="S255" s="24"/>
      <c r="T255" s="24"/>
    </row>
    <row r="256" spans="1:20" s="4" customFormat="1" ht="15" customHeight="1" x14ac:dyDescent="0.15">
      <c r="A256" s="21"/>
      <c r="D256" s="22"/>
      <c r="E256" s="90"/>
      <c r="F256" s="23"/>
      <c r="G256" s="23"/>
      <c r="H256" s="23"/>
      <c r="I256" s="24"/>
      <c r="J256" s="24"/>
      <c r="K256" s="24"/>
      <c r="L256" s="24"/>
      <c r="M256" s="24"/>
      <c r="N256" s="23"/>
      <c r="O256" s="23"/>
      <c r="P256" s="23"/>
      <c r="Q256" s="24"/>
      <c r="R256" s="24"/>
      <c r="S256" s="24"/>
      <c r="T256" s="24"/>
    </row>
    <row r="257" spans="1:20" s="4" customFormat="1" ht="15" customHeight="1" x14ac:dyDescent="0.15">
      <c r="A257" s="21"/>
      <c r="D257" s="22"/>
      <c r="E257" s="90"/>
      <c r="F257" s="23"/>
      <c r="G257" s="23"/>
      <c r="H257" s="23"/>
      <c r="I257" s="24"/>
      <c r="J257" s="24"/>
      <c r="K257" s="24"/>
      <c r="L257" s="24"/>
      <c r="M257" s="24"/>
      <c r="N257" s="23"/>
      <c r="O257" s="23"/>
      <c r="P257" s="23"/>
      <c r="Q257" s="24"/>
      <c r="R257" s="24"/>
      <c r="S257" s="24"/>
      <c r="T257" s="24"/>
    </row>
    <row r="258" spans="1:20" s="4" customFormat="1" ht="15" customHeight="1" x14ac:dyDescent="0.15">
      <c r="A258" s="21"/>
      <c r="D258" s="22"/>
      <c r="E258" s="90"/>
      <c r="F258" s="23"/>
      <c r="G258" s="23"/>
      <c r="H258" s="23"/>
      <c r="I258" s="24"/>
      <c r="J258" s="24"/>
      <c r="K258" s="24"/>
      <c r="L258" s="24"/>
      <c r="M258" s="24"/>
      <c r="N258" s="23"/>
      <c r="O258" s="23"/>
      <c r="P258" s="23"/>
      <c r="Q258" s="24"/>
      <c r="R258" s="24"/>
      <c r="S258" s="24"/>
      <c r="T258" s="24"/>
    </row>
    <row r="259" spans="1:20" s="4" customFormat="1" ht="15" customHeight="1" x14ac:dyDescent="0.15">
      <c r="A259" s="21"/>
      <c r="D259" s="22"/>
      <c r="E259" s="90"/>
      <c r="F259" s="23"/>
      <c r="G259" s="23"/>
      <c r="H259" s="23"/>
      <c r="I259" s="24"/>
      <c r="J259" s="24"/>
      <c r="K259" s="24"/>
      <c r="L259" s="24"/>
      <c r="M259" s="24"/>
      <c r="N259" s="23"/>
      <c r="O259" s="23"/>
      <c r="P259" s="23"/>
      <c r="Q259" s="24"/>
      <c r="R259" s="24"/>
      <c r="S259" s="24"/>
      <c r="T259" s="24"/>
    </row>
    <row r="260" spans="1:20" s="4" customFormat="1" ht="15" customHeight="1" x14ac:dyDescent="0.15">
      <c r="A260" s="21"/>
      <c r="D260" s="22"/>
      <c r="E260" s="90"/>
      <c r="F260" s="23"/>
      <c r="G260" s="23"/>
      <c r="H260" s="23"/>
      <c r="I260" s="24"/>
      <c r="J260" s="24"/>
      <c r="K260" s="24"/>
      <c r="L260" s="24"/>
      <c r="M260" s="24"/>
      <c r="N260" s="23"/>
      <c r="O260" s="23"/>
      <c r="P260" s="23"/>
      <c r="Q260" s="24"/>
      <c r="R260" s="24"/>
      <c r="S260" s="24"/>
      <c r="T260" s="24"/>
    </row>
    <row r="261" spans="1:20" s="4" customFormat="1" ht="15" customHeight="1" x14ac:dyDescent="0.15">
      <c r="A261" s="21"/>
      <c r="D261" s="22"/>
      <c r="E261" s="90"/>
      <c r="F261" s="23"/>
      <c r="G261" s="23"/>
      <c r="H261" s="23"/>
      <c r="I261" s="24"/>
      <c r="J261" s="24"/>
      <c r="K261" s="24"/>
      <c r="L261" s="24"/>
      <c r="M261" s="24"/>
      <c r="N261" s="23"/>
      <c r="O261" s="23"/>
      <c r="P261" s="23"/>
      <c r="Q261" s="24"/>
      <c r="R261" s="24"/>
      <c r="S261" s="24"/>
      <c r="T261" s="24"/>
    </row>
    <row r="262" spans="1:20" s="4" customFormat="1" ht="15" customHeight="1" x14ac:dyDescent="0.15">
      <c r="A262" s="21"/>
      <c r="D262" s="22"/>
      <c r="E262" s="90"/>
      <c r="F262" s="23"/>
      <c r="G262" s="23"/>
      <c r="H262" s="23"/>
      <c r="I262" s="24"/>
      <c r="J262" s="24"/>
      <c r="K262" s="24"/>
      <c r="L262" s="24"/>
      <c r="M262" s="24"/>
      <c r="N262" s="23"/>
      <c r="O262" s="23"/>
      <c r="P262" s="23"/>
      <c r="Q262" s="24"/>
      <c r="R262" s="24"/>
      <c r="S262" s="24"/>
      <c r="T262" s="24"/>
    </row>
    <row r="263" spans="1:20" s="4" customFormat="1" ht="15" customHeight="1" x14ac:dyDescent="0.15">
      <c r="A263" s="21"/>
      <c r="D263" s="22"/>
      <c r="E263" s="90"/>
      <c r="F263" s="23"/>
      <c r="G263" s="23"/>
      <c r="H263" s="23"/>
      <c r="I263" s="24"/>
      <c r="J263" s="24"/>
      <c r="K263" s="24"/>
      <c r="L263" s="24"/>
      <c r="M263" s="24"/>
      <c r="N263" s="23"/>
      <c r="O263" s="23"/>
      <c r="P263" s="23"/>
      <c r="Q263" s="24"/>
      <c r="R263" s="24"/>
      <c r="S263" s="24"/>
      <c r="T263" s="24"/>
    </row>
    <row r="264" spans="1:20" s="4" customFormat="1" ht="15" customHeight="1" x14ac:dyDescent="0.15">
      <c r="A264" s="21"/>
      <c r="D264" s="22"/>
      <c r="E264" s="90"/>
      <c r="F264" s="23"/>
      <c r="G264" s="23"/>
      <c r="H264" s="23"/>
      <c r="I264" s="24"/>
      <c r="J264" s="24"/>
      <c r="K264" s="24"/>
      <c r="L264" s="24"/>
      <c r="M264" s="24"/>
      <c r="N264" s="23"/>
      <c r="O264" s="23"/>
      <c r="P264" s="23"/>
      <c r="Q264" s="24"/>
      <c r="R264" s="24"/>
      <c r="S264" s="24"/>
      <c r="T264" s="24"/>
    </row>
    <row r="265" spans="1:20" s="4" customFormat="1" ht="15" customHeight="1" x14ac:dyDescent="0.15">
      <c r="A265" s="21"/>
      <c r="D265" s="22"/>
      <c r="E265" s="90"/>
      <c r="F265" s="23"/>
      <c r="G265" s="23"/>
      <c r="H265" s="23"/>
      <c r="I265" s="24"/>
      <c r="J265" s="24"/>
      <c r="K265" s="24"/>
      <c r="L265" s="24"/>
      <c r="M265" s="24"/>
      <c r="N265" s="23"/>
      <c r="O265" s="23"/>
      <c r="P265" s="23"/>
      <c r="Q265" s="24"/>
      <c r="R265" s="24"/>
      <c r="S265" s="24"/>
      <c r="T265" s="24"/>
    </row>
    <row r="266" spans="1:20" s="4" customFormat="1" ht="15" customHeight="1" x14ac:dyDescent="0.15">
      <c r="A266" s="21"/>
      <c r="D266" s="22"/>
      <c r="E266" s="90"/>
      <c r="F266" s="23"/>
      <c r="G266" s="23"/>
      <c r="H266" s="23"/>
      <c r="I266" s="24"/>
      <c r="J266" s="24"/>
      <c r="K266" s="24"/>
      <c r="L266" s="24"/>
      <c r="M266" s="24"/>
      <c r="N266" s="23"/>
      <c r="O266" s="23"/>
      <c r="P266" s="23"/>
      <c r="Q266" s="24"/>
      <c r="R266" s="24"/>
      <c r="S266" s="24"/>
      <c r="T266" s="24"/>
    </row>
    <row r="267" spans="1:20" s="4" customFormat="1" ht="15" customHeight="1" x14ac:dyDescent="0.15">
      <c r="A267" s="21"/>
      <c r="D267" s="22"/>
      <c r="E267" s="90"/>
      <c r="F267" s="23"/>
      <c r="G267" s="23"/>
      <c r="H267" s="23"/>
      <c r="I267" s="24"/>
      <c r="J267" s="24"/>
      <c r="K267" s="24"/>
      <c r="L267" s="24"/>
      <c r="M267" s="24"/>
      <c r="N267" s="23"/>
      <c r="O267" s="23"/>
      <c r="P267" s="23"/>
      <c r="Q267" s="24"/>
      <c r="R267" s="24"/>
      <c r="S267" s="24"/>
      <c r="T267" s="24"/>
    </row>
    <row r="268" spans="1:20" s="4" customFormat="1" ht="15" customHeight="1" x14ac:dyDescent="0.15">
      <c r="A268" s="21"/>
      <c r="D268" s="22"/>
      <c r="E268" s="90"/>
      <c r="F268" s="23"/>
      <c r="G268" s="23"/>
      <c r="H268" s="23"/>
      <c r="I268" s="24"/>
      <c r="J268" s="24"/>
      <c r="K268" s="24"/>
      <c r="L268" s="24"/>
      <c r="M268" s="24"/>
      <c r="N268" s="23"/>
      <c r="O268" s="23"/>
      <c r="P268" s="23"/>
      <c r="Q268" s="24"/>
      <c r="R268" s="24"/>
      <c r="S268" s="24"/>
      <c r="T268" s="24"/>
    </row>
    <row r="269" spans="1:20" s="4" customFormat="1" ht="15" customHeight="1" x14ac:dyDescent="0.15">
      <c r="A269" s="21"/>
      <c r="D269" s="22"/>
      <c r="E269" s="90"/>
      <c r="F269" s="23"/>
      <c r="G269" s="23"/>
      <c r="H269" s="23"/>
      <c r="I269" s="24"/>
      <c r="J269" s="24"/>
      <c r="K269" s="24"/>
      <c r="L269" s="24"/>
      <c r="M269" s="24"/>
      <c r="N269" s="23"/>
      <c r="O269" s="23"/>
      <c r="P269" s="23"/>
      <c r="Q269" s="24"/>
      <c r="R269" s="24"/>
      <c r="S269" s="24"/>
      <c r="T269" s="24"/>
    </row>
    <row r="270" spans="1:20" s="4" customFormat="1" ht="15" customHeight="1" x14ac:dyDescent="0.15">
      <c r="A270" s="21"/>
      <c r="D270" s="22"/>
      <c r="E270" s="90"/>
      <c r="F270" s="23"/>
      <c r="G270" s="23"/>
      <c r="H270" s="23"/>
      <c r="I270" s="24"/>
      <c r="J270" s="24"/>
      <c r="K270" s="24"/>
      <c r="L270" s="24"/>
      <c r="M270" s="24"/>
      <c r="N270" s="23"/>
      <c r="O270" s="23"/>
      <c r="P270" s="23"/>
      <c r="Q270" s="24"/>
      <c r="R270" s="24"/>
      <c r="S270" s="24"/>
      <c r="T270" s="24"/>
    </row>
    <row r="271" spans="1:20" s="4" customFormat="1" ht="15" customHeight="1" x14ac:dyDescent="0.15">
      <c r="A271" s="21"/>
      <c r="D271" s="22"/>
      <c r="E271" s="90"/>
      <c r="F271" s="23"/>
      <c r="G271" s="23"/>
      <c r="H271" s="23"/>
      <c r="I271" s="24"/>
      <c r="J271" s="24"/>
      <c r="K271" s="24"/>
      <c r="L271" s="24"/>
      <c r="M271" s="24"/>
      <c r="N271" s="23"/>
      <c r="O271" s="23"/>
      <c r="P271" s="23"/>
      <c r="Q271" s="24"/>
      <c r="R271" s="24"/>
      <c r="S271" s="24"/>
      <c r="T271" s="24"/>
    </row>
    <row r="272" spans="1:20" s="4" customFormat="1" ht="15" customHeight="1" x14ac:dyDescent="0.15">
      <c r="A272" s="21"/>
      <c r="D272" s="22"/>
      <c r="E272" s="90"/>
      <c r="F272" s="23"/>
      <c r="G272" s="23"/>
      <c r="H272" s="23"/>
      <c r="I272" s="24"/>
      <c r="J272" s="24"/>
      <c r="K272" s="24"/>
      <c r="L272" s="24"/>
      <c r="M272" s="24"/>
      <c r="N272" s="23"/>
      <c r="O272" s="23"/>
      <c r="P272" s="23"/>
      <c r="Q272" s="24"/>
      <c r="R272" s="24"/>
      <c r="S272" s="24"/>
      <c r="T272" s="24"/>
    </row>
    <row r="273" spans="1:20" s="4" customFormat="1" ht="15" customHeight="1" x14ac:dyDescent="0.15">
      <c r="A273" s="21"/>
      <c r="D273" s="22"/>
      <c r="E273" s="90"/>
      <c r="F273" s="23"/>
      <c r="G273" s="23"/>
      <c r="H273" s="23"/>
      <c r="I273" s="24"/>
      <c r="J273" s="24"/>
      <c r="K273" s="24"/>
      <c r="L273" s="24"/>
      <c r="M273" s="24"/>
      <c r="N273" s="23"/>
      <c r="O273" s="23"/>
      <c r="P273" s="23"/>
      <c r="Q273" s="24"/>
      <c r="R273" s="24"/>
      <c r="S273" s="24"/>
      <c r="T273" s="24"/>
    </row>
    <row r="274" spans="1:20" s="4" customFormat="1" ht="15" customHeight="1" x14ac:dyDescent="0.15">
      <c r="A274" s="21"/>
      <c r="D274" s="22"/>
      <c r="E274" s="90"/>
      <c r="F274" s="23"/>
      <c r="G274" s="23"/>
      <c r="H274" s="23"/>
      <c r="I274" s="24"/>
      <c r="J274" s="24"/>
      <c r="K274" s="24"/>
      <c r="L274" s="24"/>
      <c r="M274" s="24"/>
      <c r="N274" s="23"/>
      <c r="O274" s="23"/>
      <c r="P274" s="23"/>
      <c r="Q274" s="24"/>
      <c r="R274" s="24"/>
      <c r="S274" s="24"/>
      <c r="T274" s="24"/>
    </row>
    <row r="275" spans="1:20" s="4" customFormat="1" ht="15" customHeight="1" x14ac:dyDescent="0.15">
      <c r="A275" s="21"/>
      <c r="D275" s="22"/>
      <c r="E275" s="90"/>
      <c r="F275" s="23"/>
      <c r="G275" s="23"/>
      <c r="H275" s="23"/>
      <c r="I275" s="24"/>
      <c r="J275" s="24"/>
      <c r="K275" s="24"/>
      <c r="L275" s="24"/>
      <c r="M275" s="24"/>
      <c r="N275" s="23"/>
      <c r="O275" s="23"/>
      <c r="P275" s="23"/>
      <c r="Q275" s="24"/>
      <c r="R275" s="24"/>
      <c r="S275" s="24"/>
      <c r="T275" s="24"/>
    </row>
    <row r="276" spans="1:20" s="4" customFormat="1" ht="15" customHeight="1" x14ac:dyDescent="0.15">
      <c r="A276" s="21"/>
      <c r="D276" s="22"/>
      <c r="E276" s="90"/>
      <c r="F276" s="23"/>
      <c r="G276" s="23"/>
      <c r="H276" s="23"/>
      <c r="I276" s="24"/>
      <c r="J276" s="24"/>
      <c r="K276" s="24"/>
      <c r="L276" s="24"/>
      <c r="M276" s="24"/>
      <c r="N276" s="23"/>
      <c r="O276" s="23"/>
      <c r="P276" s="23"/>
      <c r="Q276" s="24"/>
      <c r="R276" s="24"/>
      <c r="S276" s="24"/>
      <c r="T276" s="24"/>
    </row>
    <row r="277" spans="1:20" s="4" customFormat="1" ht="15" customHeight="1" x14ac:dyDescent="0.15">
      <c r="A277" s="21"/>
      <c r="D277" s="22"/>
      <c r="E277" s="90"/>
      <c r="F277" s="23"/>
      <c r="G277" s="23"/>
      <c r="H277" s="23"/>
      <c r="I277" s="24"/>
      <c r="J277" s="24"/>
      <c r="K277" s="24"/>
      <c r="L277" s="24"/>
      <c r="M277" s="24"/>
      <c r="N277" s="23"/>
      <c r="O277" s="23"/>
      <c r="P277" s="23"/>
      <c r="Q277" s="24"/>
      <c r="R277" s="24"/>
      <c r="S277" s="24"/>
      <c r="T277" s="24"/>
    </row>
    <row r="278" spans="1:20" s="4" customFormat="1" ht="15" customHeight="1" x14ac:dyDescent="0.15">
      <c r="A278" s="21"/>
      <c r="D278" s="22"/>
      <c r="E278" s="90"/>
      <c r="F278" s="23"/>
      <c r="G278" s="23"/>
      <c r="H278" s="23"/>
      <c r="I278" s="24"/>
      <c r="J278" s="24"/>
      <c r="K278" s="24"/>
      <c r="L278" s="24"/>
      <c r="M278" s="24"/>
      <c r="N278" s="23"/>
      <c r="O278" s="23"/>
      <c r="P278" s="23"/>
      <c r="Q278" s="24"/>
      <c r="R278" s="24"/>
      <c r="S278" s="24"/>
      <c r="T278" s="24"/>
    </row>
    <row r="279" spans="1:20" s="4" customFormat="1" ht="15" customHeight="1" x14ac:dyDescent="0.15">
      <c r="A279" s="21"/>
      <c r="D279" s="22"/>
      <c r="E279" s="90"/>
      <c r="F279" s="23"/>
      <c r="G279" s="23"/>
      <c r="H279" s="23"/>
      <c r="I279" s="24"/>
      <c r="J279" s="24"/>
      <c r="K279" s="24"/>
      <c r="L279" s="24"/>
      <c r="M279" s="24"/>
      <c r="N279" s="23"/>
      <c r="O279" s="23"/>
      <c r="P279" s="23"/>
      <c r="Q279" s="24"/>
      <c r="R279" s="24"/>
      <c r="S279" s="24"/>
      <c r="T279" s="24"/>
    </row>
    <row r="280" spans="1:20" s="4" customFormat="1" ht="15" customHeight="1" x14ac:dyDescent="0.15">
      <c r="A280" s="21"/>
      <c r="D280" s="22"/>
      <c r="E280" s="90"/>
      <c r="F280" s="23"/>
      <c r="G280" s="23"/>
      <c r="H280" s="23"/>
      <c r="I280" s="24"/>
      <c r="J280" s="24"/>
      <c r="K280" s="24"/>
      <c r="L280" s="24"/>
      <c r="M280" s="24"/>
      <c r="N280" s="23"/>
      <c r="O280" s="23"/>
      <c r="P280" s="23"/>
      <c r="Q280" s="24"/>
      <c r="R280" s="24"/>
      <c r="S280" s="24"/>
      <c r="T280" s="24"/>
    </row>
    <row r="281" spans="1:20" s="4" customFormat="1" ht="15" customHeight="1" x14ac:dyDescent="0.15">
      <c r="A281" s="21"/>
      <c r="D281" s="22"/>
      <c r="E281" s="90"/>
      <c r="F281" s="23"/>
      <c r="G281" s="23"/>
      <c r="H281" s="23"/>
      <c r="I281" s="24"/>
      <c r="J281" s="24"/>
      <c r="K281" s="24"/>
      <c r="L281" s="24"/>
      <c r="M281" s="24"/>
      <c r="N281" s="23"/>
      <c r="O281" s="23"/>
      <c r="P281" s="23"/>
      <c r="Q281" s="24"/>
      <c r="R281" s="24"/>
      <c r="S281" s="24"/>
      <c r="T281" s="24"/>
    </row>
    <row r="282" spans="1:20" s="4" customFormat="1" ht="15" customHeight="1" x14ac:dyDescent="0.15">
      <c r="A282" s="21"/>
      <c r="D282" s="22"/>
      <c r="E282" s="90"/>
      <c r="F282" s="23"/>
      <c r="G282" s="23"/>
      <c r="H282" s="23"/>
      <c r="I282" s="24"/>
      <c r="J282" s="24"/>
      <c r="K282" s="24"/>
      <c r="L282" s="24"/>
      <c r="M282" s="24"/>
      <c r="N282" s="23"/>
      <c r="O282" s="23"/>
      <c r="P282" s="23"/>
      <c r="Q282" s="24"/>
      <c r="R282" s="24"/>
      <c r="S282" s="24"/>
      <c r="T282" s="24"/>
    </row>
    <row r="283" spans="1:20" s="4" customFormat="1" ht="15" customHeight="1" x14ac:dyDescent="0.15">
      <c r="A283" s="21"/>
      <c r="D283" s="22"/>
      <c r="E283" s="90"/>
      <c r="F283" s="23"/>
      <c r="G283" s="23"/>
      <c r="H283" s="23"/>
      <c r="I283" s="24"/>
      <c r="J283" s="24"/>
      <c r="K283" s="24"/>
      <c r="L283" s="24"/>
      <c r="M283" s="24"/>
      <c r="N283" s="23"/>
      <c r="O283" s="23"/>
      <c r="P283" s="23"/>
      <c r="Q283" s="24"/>
      <c r="R283" s="24"/>
      <c r="S283" s="24"/>
      <c r="T283" s="24"/>
    </row>
    <row r="284" spans="1:20" s="4" customFormat="1" ht="15" customHeight="1" x14ac:dyDescent="0.15">
      <c r="A284" s="21"/>
      <c r="D284" s="22"/>
      <c r="E284" s="90"/>
      <c r="F284" s="23"/>
      <c r="G284" s="23"/>
      <c r="H284" s="23"/>
      <c r="I284" s="24"/>
      <c r="J284" s="24"/>
      <c r="K284" s="24"/>
      <c r="L284" s="24"/>
      <c r="M284" s="24"/>
      <c r="N284" s="23"/>
      <c r="O284" s="23"/>
      <c r="P284" s="23"/>
      <c r="Q284" s="24"/>
      <c r="R284" s="24"/>
      <c r="S284" s="24"/>
      <c r="T284" s="24"/>
    </row>
    <row r="285" spans="1:20" s="4" customFormat="1" ht="15" customHeight="1" x14ac:dyDescent="0.15">
      <c r="A285" s="21"/>
      <c r="D285" s="22"/>
      <c r="E285" s="90"/>
      <c r="F285" s="23"/>
      <c r="G285" s="23"/>
      <c r="H285" s="23"/>
      <c r="I285" s="24"/>
      <c r="J285" s="24"/>
      <c r="K285" s="24"/>
      <c r="L285" s="24"/>
      <c r="M285" s="24"/>
      <c r="N285" s="23"/>
      <c r="O285" s="23"/>
      <c r="P285" s="23"/>
      <c r="Q285" s="24"/>
      <c r="R285" s="24"/>
      <c r="S285" s="24"/>
      <c r="T285" s="24"/>
    </row>
    <row r="286" spans="1:20" s="4" customFormat="1" ht="15" customHeight="1" x14ac:dyDescent="0.15">
      <c r="A286" s="21"/>
      <c r="D286" s="22"/>
      <c r="E286" s="90"/>
      <c r="F286" s="23"/>
      <c r="G286" s="23"/>
      <c r="H286" s="23"/>
      <c r="I286" s="24"/>
      <c r="J286" s="24"/>
      <c r="K286" s="24"/>
      <c r="L286" s="24"/>
      <c r="M286" s="24"/>
      <c r="N286" s="23"/>
      <c r="O286" s="23"/>
      <c r="P286" s="23"/>
      <c r="Q286" s="24"/>
      <c r="R286" s="24"/>
      <c r="S286" s="24"/>
      <c r="T286" s="24"/>
    </row>
    <row r="287" spans="1:20" s="4" customFormat="1" ht="15" customHeight="1" x14ac:dyDescent="0.15">
      <c r="A287" s="21"/>
      <c r="D287" s="22"/>
      <c r="E287" s="90"/>
      <c r="F287" s="23"/>
      <c r="G287" s="23"/>
      <c r="H287" s="23"/>
      <c r="I287" s="24"/>
      <c r="J287" s="24"/>
      <c r="K287" s="24"/>
      <c r="L287" s="24"/>
      <c r="M287" s="24"/>
      <c r="N287" s="23"/>
      <c r="O287" s="23"/>
      <c r="P287" s="23"/>
      <c r="Q287" s="24"/>
      <c r="R287" s="24"/>
      <c r="S287" s="24"/>
      <c r="T287" s="24"/>
    </row>
    <row r="288" spans="1:20" s="4" customFormat="1" ht="15" customHeight="1" x14ac:dyDescent="0.15">
      <c r="A288" s="21"/>
      <c r="D288" s="22"/>
      <c r="E288" s="90"/>
      <c r="F288" s="23"/>
      <c r="G288" s="23"/>
      <c r="H288" s="23"/>
      <c r="I288" s="24"/>
      <c r="J288" s="24"/>
      <c r="K288" s="24"/>
      <c r="L288" s="24"/>
      <c r="M288" s="24"/>
      <c r="N288" s="23"/>
      <c r="O288" s="23"/>
      <c r="P288" s="23"/>
      <c r="Q288" s="24"/>
      <c r="R288" s="24"/>
      <c r="S288" s="24"/>
      <c r="T288" s="24"/>
    </row>
    <row r="289" spans="1:20" s="4" customFormat="1" ht="15" customHeight="1" x14ac:dyDescent="0.15">
      <c r="A289" s="21"/>
      <c r="D289" s="22"/>
      <c r="E289" s="90"/>
      <c r="F289" s="23"/>
      <c r="G289" s="23"/>
      <c r="H289" s="23"/>
      <c r="I289" s="24"/>
      <c r="J289" s="24"/>
      <c r="K289" s="24"/>
      <c r="L289" s="24"/>
      <c r="M289" s="24"/>
      <c r="N289" s="23"/>
      <c r="O289" s="23"/>
      <c r="P289" s="23"/>
      <c r="Q289" s="24"/>
      <c r="R289" s="24"/>
      <c r="S289" s="24"/>
      <c r="T289" s="24"/>
    </row>
    <row r="290" spans="1:20" s="4" customFormat="1" ht="15" customHeight="1" x14ac:dyDescent="0.15">
      <c r="A290" s="21"/>
      <c r="D290" s="22"/>
      <c r="E290" s="90"/>
      <c r="F290" s="23"/>
      <c r="G290" s="23"/>
      <c r="H290" s="23"/>
      <c r="I290" s="24"/>
      <c r="J290" s="24"/>
      <c r="K290" s="24"/>
      <c r="L290" s="24"/>
      <c r="M290" s="24"/>
      <c r="N290" s="23"/>
      <c r="O290" s="23"/>
      <c r="P290" s="23"/>
      <c r="Q290" s="24"/>
      <c r="R290" s="24"/>
      <c r="S290" s="24"/>
      <c r="T290" s="24"/>
    </row>
    <row r="291" spans="1:20" s="4" customFormat="1" ht="15" customHeight="1" x14ac:dyDescent="0.15">
      <c r="A291" s="21"/>
      <c r="D291" s="22"/>
      <c r="E291" s="90"/>
      <c r="F291" s="23"/>
      <c r="G291" s="23"/>
      <c r="H291" s="23"/>
      <c r="I291" s="24"/>
      <c r="J291" s="24"/>
      <c r="K291" s="24"/>
      <c r="L291" s="24"/>
      <c r="M291" s="24"/>
      <c r="N291" s="23"/>
      <c r="O291" s="23"/>
      <c r="P291" s="23"/>
      <c r="Q291" s="24"/>
      <c r="R291" s="24"/>
      <c r="S291" s="24"/>
      <c r="T291" s="24"/>
    </row>
    <row r="292" spans="1:20" s="4" customFormat="1" ht="15" customHeight="1" x14ac:dyDescent="0.15">
      <c r="A292" s="21"/>
      <c r="D292" s="22"/>
      <c r="E292" s="90"/>
      <c r="F292" s="23"/>
      <c r="G292" s="23"/>
      <c r="H292" s="23"/>
      <c r="I292" s="24"/>
      <c r="J292" s="24"/>
      <c r="K292" s="24"/>
      <c r="L292" s="24"/>
      <c r="M292" s="24"/>
      <c r="N292" s="23"/>
      <c r="O292" s="23"/>
      <c r="P292" s="23"/>
      <c r="Q292" s="24"/>
      <c r="R292" s="24"/>
      <c r="S292" s="24"/>
      <c r="T292" s="24"/>
    </row>
    <row r="293" spans="1:20" s="4" customFormat="1" ht="15" customHeight="1" x14ac:dyDescent="0.15">
      <c r="A293" s="21"/>
      <c r="D293" s="22"/>
      <c r="E293" s="90"/>
      <c r="F293" s="23"/>
      <c r="G293" s="23"/>
      <c r="H293" s="23"/>
      <c r="I293" s="24"/>
      <c r="J293" s="24"/>
      <c r="K293" s="24"/>
      <c r="L293" s="24"/>
      <c r="M293" s="24"/>
      <c r="N293" s="23"/>
      <c r="O293" s="23"/>
      <c r="P293" s="23"/>
      <c r="Q293" s="24"/>
      <c r="R293" s="24"/>
      <c r="S293" s="24"/>
      <c r="T293" s="24"/>
    </row>
    <row r="294" spans="1:20" s="4" customFormat="1" ht="15" customHeight="1" x14ac:dyDescent="0.15">
      <c r="A294" s="21"/>
      <c r="D294" s="22"/>
      <c r="E294" s="90"/>
      <c r="F294" s="23"/>
      <c r="G294" s="23"/>
      <c r="H294" s="23"/>
      <c r="I294" s="24"/>
      <c r="J294" s="24"/>
      <c r="K294" s="24"/>
      <c r="L294" s="24"/>
      <c r="M294" s="24"/>
      <c r="N294" s="23"/>
      <c r="O294" s="23"/>
      <c r="P294" s="23"/>
      <c r="Q294" s="24"/>
      <c r="R294" s="24"/>
      <c r="S294" s="24"/>
      <c r="T294" s="24"/>
    </row>
    <row r="295" spans="1:20" s="4" customFormat="1" ht="15" customHeight="1" x14ac:dyDescent="0.15">
      <c r="A295" s="21"/>
      <c r="D295" s="22"/>
      <c r="E295" s="90"/>
      <c r="F295" s="23"/>
      <c r="G295" s="23"/>
      <c r="H295" s="23"/>
      <c r="I295" s="24"/>
      <c r="J295" s="24"/>
      <c r="K295" s="24"/>
      <c r="L295" s="24"/>
      <c r="M295" s="24"/>
      <c r="N295" s="23"/>
      <c r="O295" s="23"/>
      <c r="P295" s="23"/>
      <c r="Q295" s="24"/>
      <c r="R295" s="24"/>
      <c r="S295" s="24"/>
      <c r="T295" s="24"/>
    </row>
    <row r="296" spans="1:20" s="4" customFormat="1" ht="15" customHeight="1" x14ac:dyDescent="0.15">
      <c r="A296" s="21"/>
      <c r="D296" s="22"/>
      <c r="E296" s="90"/>
      <c r="F296" s="23"/>
      <c r="G296" s="23"/>
      <c r="H296" s="23"/>
      <c r="I296" s="24"/>
      <c r="J296" s="24"/>
      <c r="K296" s="24"/>
      <c r="L296" s="24"/>
      <c r="M296" s="24"/>
      <c r="N296" s="23"/>
      <c r="O296" s="23"/>
      <c r="P296" s="23"/>
      <c r="Q296" s="24"/>
      <c r="R296" s="24"/>
      <c r="S296" s="24"/>
      <c r="T296" s="24"/>
    </row>
    <row r="297" spans="1:20" s="4" customFormat="1" ht="15" customHeight="1" x14ac:dyDescent="0.15">
      <c r="A297" s="21"/>
      <c r="D297" s="22"/>
      <c r="E297" s="90"/>
      <c r="F297" s="23"/>
      <c r="G297" s="23"/>
      <c r="H297" s="23"/>
      <c r="I297" s="24"/>
      <c r="J297" s="24"/>
      <c r="K297" s="24"/>
      <c r="L297" s="24"/>
      <c r="M297" s="24"/>
      <c r="N297" s="23"/>
      <c r="O297" s="23"/>
      <c r="P297" s="23"/>
      <c r="Q297" s="24"/>
      <c r="R297" s="24"/>
      <c r="S297" s="24"/>
      <c r="T297" s="24"/>
    </row>
    <row r="298" spans="1:20" s="4" customFormat="1" ht="15" customHeight="1" x14ac:dyDescent="0.15">
      <c r="A298" s="21"/>
      <c r="D298" s="22"/>
      <c r="E298" s="90"/>
      <c r="F298" s="23"/>
      <c r="G298" s="23"/>
      <c r="H298" s="23"/>
      <c r="I298" s="24"/>
      <c r="J298" s="24"/>
      <c r="K298" s="24"/>
      <c r="L298" s="24"/>
      <c r="M298" s="24"/>
      <c r="N298" s="23"/>
      <c r="O298" s="23"/>
      <c r="P298" s="23"/>
      <c r="Q298" s="24"/>
      <c r="R298" s="24"/>
      <c r="S298" s="24"/>
      <c r="T298" s="24"/>
    </row>
    <row r="299" spans="1:20" s="4" customFormat="1" ht="15" customHeight="1" x14ac:dyDescent="0.15">
      <c r="A299" s="21"/>
      <c r="D299" s="22"/>
      <c r="E299" s="90"/>
      <c r="F299" s="23"/>
      <c r="G299" s="23"/>
      <c r="H299" s="23"/>
      <c r="I299" s="24"/>
      <c r="J299" s="24"/>
      <c r="K299" s="24"/>
      <c r="L299" s="24"/>
      <c r="M299" s="24"/>
      <c r="N299" s="23"/>
      <c r="O299" s="23"/>
      <c r="P299" s="23"/>
      <c r="Q299" s="24"/>
      <c r="R299" s="24"/>
      <c r="S299" s="24"/>
      <c r="T299" s="24"/>
    </row>
    <row r="300" spans="1:20" s="4" customFormat="1" ht="15" customHeight="1" x14ac:dyDescent="0.15">
      <c r="A300" s="21"/>
      <c r="D300" s="22"/>
      <c r="E300" s="90"/>
      <c r="F300" s="23"/>
      <c r="G300" s="23"/>
      <c r="H300" s="23"/>
      <c r="I300" s="24"/>
      <c r="J300" s="24"/>
      <c r="K300" s="24"/>
      <c r="L300" s="24"/>
      <c r="M300" s="24"/>
      <c r="N300" s="23"/>
      <c r="O300" s="23"/>
      <c r="P300" s="23"/>
      <c r="Q300" s="24"/>
      <c r="R300" s="24"/>
      <c r="S300" s="24"/>
      <c r="T300" s="24"/>
    </row>
    <row r="301" spans="1:20" s="4" customFormat="1" ht="15" customHeight="1" x14ac:dyDescent="0.15">
      <c r="A301" s="21"/>
      <c r="D301" s="22"/>
      <c r="E301" s="90"/>
      <c r="F301" s="23"/>
      <c r="G301" s="23"/>
      <c r="H301" s="23"/>
      <c r="I301" s="24"/>
      <c r="J301" s="24"/>
      <c r="K301" s="24"/>
      <c r="L301" s="24"/>
      <c r="M301" s="24"/>
      <c r="N301" s="23"/>
      <c r="O301" s="23"/>
      <c r="P301" s="23"/>
      <c r="Q301" s="24"/>
      <c r="R301" s="24"/>
      <c r="S301" s="24"/>
      <c r="T301" s="24"/>
    </row>
    <row r="302" spans="1:20" s="4" customFormat="1" ht="15" customHeight="1" x14ac:dyDescent="0.15">
      <c r="A302" s="21"/>
      <c r="D302" s="22"/>
      <c r="E302" s="90"/>
      <c r="F302" s="23"/>
      <c r="G302" s="23"/>
      <c r="H302" s="23"/>
      <c r="I302" s="24"/>
      <c r="J302" s="24"/>
      <c r="K302" s="24"/>
      <c r="L302" s="24"/>
      <c r="M302" s="24"/>
      <c r="N302" s="23"/>
      <c r="O302" s="23"/>
      <c r="P302" s="23"/>
      <c r="Q302" s="24"/>
      <c r="R302" s="24"/>
      <c r="S302" s="24"/>
      <c r="T302" s="24"/>
    </row>
    <row r="303" spans="1:20" s="4" customFormat="1" ht="15" customHeight="1" x14ac:dyDescent="0.15">
      <c r="A303" s="21"/>
      <c r="D303" s="22"/>
      <c r="E303" s="90"/>
      <c r="F303" s="23"/>
      <c r="G303" s="23"/>
      <c r="H303" s="23"/>
      <c r="I303" s="24"/>
      <c r="J303" s="24"/>
      <c r="K303" s="24"/>
      <c r="L303" s="24"/>
      <c r="M303" s="24"/>
      <c r="N303" s="23"/>
      <c r="O303" s="23"/>
      <c r="P303" s="23"/>
      <c r="Q303" s="24"/>
      <c r="R303" s="24"/>
      <c r="S303" s="24"/>
      <c r="T303" s="24"/>
    </row>
    <row r="304" spans="1:20" s="4" customFormat="1" ht="15" customHeight="1" x14ac:dyDescent="0.15">
      <c r="A304" s="21"/>
      <c r="D304" s="22"/>
      <c r="E304" s="90"/>
      <c r="F304" s="23"/>
      <c r="G304" s="23"/>
      <c r="H304" s="23"/>
      <c r="I304" s="24"/>
      <c r="J304" s="24"/>
      <c r="K304" s="24"/>
      <c r="L304" s="24"/>
      <c r="M304" s="24"/>
      <c r="N304" s="23"/>
      <c r="O304" s="23"/>
      <c r="P304" s="23"/>
      <c r="Q304" s="24"/>
      <c r="R304" s="24"/>
      <c r="S304" s="24"/>
      <c r="T304" s="24"/>
    </row>
    <row r="305" spans="1:20" s="4" customFormat="1" ht="15" customHeight="1" x14ac:dyDescent="0.15">
      <c r="A305" s="21"/>
      <c r="D305" s="22"/>
      <c r="E305" s="90"/>
      <c r="F305" s="23"/>
      <c r="G305" s="23"/>
      <c r="H305" s="23"/>
      <c r="I305" s="24"/>
      <c r="J305" s="24"/>
      <c r="K305" s="24"/>
      <c r="L305" s="24"/>
      <c r="M305" s="24"/>
      <c r="N305" s="23"/>
      <c r="O305" s="23"/>
      <c r="P305" s="23"/>
      <c r="Q305" s="24"/>
      <c r="R305" s="24"/>
      <c r="S305" s="24"/>
      <c r="T305" s="24"/>
    </row>
    <row r="306" spans="1:20" s="4" customFormat="1" ht="15" customHeight="1" x14ac:dyDescent="0.15">
      <c r="A306" s="21"/>
      <c r="D306" s="22"/>
      <c r="E306" s="90"/>
      <c r="F306" s="23"/>
      <c r="G306" s="23"/>
      <c r="H306" s="23"/>
      <c r="I306" s="24"/>
      <c r="J306" s="24"/>
      <c r="K306" s="24"/>
      <c r="L306" s="24"/>
      <c r="M306" s="24"/>
      <c r="N306" s="23"/>
      <c r="O306" s="23"/>
      <c r="P306" s="23"/>
      <c r="Q306" s="24"/>
      <c r="R306" s="24"/>
      <c r="S306" s="24"/>
      <c r="T306" s="24"/>
    </row>
    <row r="307" spans="1:20" s="4" customFormat="1" ht="15" customHeight="1" x14ac:dyDescent="0.15">
      <c r="A307" s="21"/>
      <c r="D307" s="22"/>
      <c r="E307" s="90"/>
      <c r="F307" s="23"/>
      <c r="G307" s="23"/>
      <c r="H307" s="23"/>
      <c r="I307" s="24"/>
      <c r="J307" s="24"/>
      <c r="K307" s="24"/>
      <c r="L307" s="24"/>
      <c r="M307" s="24"/>
      <c r="N307" s="23"/>
      <c r="O307" s="23"/>
      <c r="P307" s="23"/>
      <c r="Q307" s="24"/>
      <c r="R307" s="24"/>
      <c r="S307" s="24"/>
      <c r="T307" s="24"/>
    </row>
    <row r="308" spans="1:20" s="4" customFormat="1" ht="15" customHeight="1" x14ac:dyDescent="0.15">
      <c r="A308" s="21"/>
      <c r="D308" s="22"/>
      <c r="E308" s="90"/>
      <c r="F308" s="23"/>
      <c r="G308" s="23"/>
      <c r="H308" s="23"/>
      <c r="I308" s="24"/>
      <c r="J308" s="24"/>
      <c r="K308" s="24"/>
      <c r="L308" s="24"/>
      <c r="M308" s="24"/>
      <c r="N308" s="23"/>
      <c r="O308" s="23"/>
      <c r="P308" s="23"/>
      <c r="Q308" s="24"/>
      <c r="R308" s="24"/>
      <c r="S308" s="24"/>
      <c r="T308" s="24"/>
    </row>
    <row r="309" spans="1:20" s="4" customFormat="1" ht="15" customHeight="1" x14ac:dyDescent="0.15">
      <c r="A309" s="21"/>
      <c r="D309" s="22"/>
      <c r="E309" s="90"/>
      <c r="F309" s="23"/>
      <c r="G309" s="23"/>
      <c r="H309" s="23"/>
      <c r="I309" s="24"/>
      <c r="J309" s="24"/>
      <c r="K309" s="24"/>
      <c r="L309" s="24"/>
      <c r="M309" s="24"/>
      <c r="N309" s="23"/>
      <c r="O309" s="23"/>
      <c r="P309" s="23"/>
      <c r="Q309" s="24"/>
      <c r="R309" s="24"/>
      <c r="S309" s="24"/>
      <c r="T309" s="24"/>
    </row>
    <row r="310" spans="1:20" s="4" customFormat="1" ht="15" customHeight="1" x14ac:dyDescent="0.15">
      <c r="A310" s="21"/>
      <c r="D310" s="22"/>
      <c r="E310" s="90"/>
      <c r="F310" s="23"/>
      <c r="G310" s="23"/>
      <c r="H310" s="23"/>
      <c r="I310" s="24"/>
      <c r="J310" s="24"/>
      <c r="K310" s="24"/>
      <c r="L310" s="24"/>
      <c r="M310" s="24"/>
      <c r="N310" s="23"/>
      <c r="O310" s="23"/>
      <c r="P310" s="23"/>
      <c r="Q310" s="24"/>
      <c r="R310" s="24"/>
      <c r="S310" s="24"/>
      <c r="T310" s="24"/>
    </row>
    <row r="311" spans="1:20" s="4" customFormat="1" ht="15" customHeight="1" x14ac:dyDescent="0.15">
      <c r="A311" s="21"/>
      <c r="D311" s="22"/>
      <c r="E311" s="90"/>
      <c r="F311" s="23"/>
      <c r="G311" s="23"/>
      <c r="H311" s="23"/>
      <c r="I311" s="24"/>
      <c r="J311" s="24"/>
      <c r="K311" s="24"/>
      <c r="L311" s="24"/>
      <c r="M311" s="24"/>
      <c r="N311" s="23"/>
      <c r="O311" s="23"/>
      <c r="P311" s="23"/>
      <c r="Q311" s="24"/>
      <c r="R311" s="24"/>
      <c r="S311" s="24"/>
      <c r="T311" s="24"/>
    </row>
    <row r="312" spans="1:20" s="4" customFormat="1" ht="15" customHeight="1" x14ac:dyDescent="0.15">
      <c r="A312" s="21"/>
      <c r="D312" s="22"/>
      <c r="E312" s="90"/>
      <c r="F312" s="23"/>
      <c r="G312" s="23"/>
      <c r="H312" s="23"/>
      <c r="I312" s="24"/>
      <c r="J312" s="24"/>
      <c r="K312" s="24"/>
      <c r="L312" s="24"/>
      <c r="M312" s="24"/>
      <c r="N312" s="23"/>
      <c r="O312" s="23"/>
      <c r="P312" s="23"/>
      <c r="Q312" s="24"/>
      <c r="R312" s="24"/>
      <c r="S312" s="24"/>
      <c r="T312" s="24"/>
    </row>
    <row r="313" spans="1:20" s="4" customFormat="1" ht="15" customHeight="1" x14ac:dyDescent="0.15">
      <c r="A313" s="21"/>
      <c r="D313" s="22"/>
      <c r="E313" s="90"/>
      <c r="F313" s="23"/>
      <c r="G313" s="23"/>
      <c r="H313" s="23"/>
      <c r="I313" s="24"/>
      <c r="J313" s="24"/>
      <c r="K313" s="24"/>
      <c r="L313" s="24"/>
      <c r="M313" s="24"/>
      <c r="N313" s="23"/>
      <c r="O313" s="23"/>
      <c r="P313" s="23"/>
      <c r="Q313" s="24"/>
      <c r="R313" s="24"/>
      <c r="S313" s="24"/>
      <c r="T313" s="24"/>
    </row>
    <row r="314" spans="1:20" s="4" customFormat="1" ht="15" customHeight="1" x14ac:dyDescent="0.15">
      <c r="A314" s="21"/>
      <c r="D314" s="22"/>
      <c r="E314" s="90"/>
      <c r="F314" s="23"/>
      <c r="G314" s="23"/>
      <c r="H314" s="23"/>
      <c r="I314" s="24"/>
      <c r="J314" s="24"/>
      <c r="K314" s="24"/>
      <c r="L314" s="24"/>
      <c r="M314" s="24"/>
      <c r="N314" s="23"/>
      <c r="O314" s="23"/>
      <c r="P314" s="23"/>
      <c r="Q314" s="24"/>
      <c r="R314" s="24"/>
      <c r="S314" s="24"/>
      <c r="T314" s="24"/>
    </row>
    <row r="315" spans="1:20" s="4" customFormat="1" ht="15" customHeight="1" x14ac:dyDescent="0.15">
      <c r="A315" s="21"/>
      <c r="D315" s="22"/>
      <c r="E315" s="90"/>
      <c r="F315" s="23"/>
      <c r="G315" s="23"/>
      <c r="H315" s="23"/>
      <c r="I315" s="24"/>
      <c r="J315" s="24"/>
      <c r="K315" s="24"/>
      <c r="L315" s="24"/>
      <c r="M315" s="24"/>
      <c r="N315" s="23"/>
      <c r="O315" s="23"/>
      <c r="P315" s="23"/>
      <c r="Q315" s="24"/>
      <c r="R315" s="24"/>
      <c r="S315" s="24"/>
      <c r="T315" s="24"/>
    </row>
    <row r="316" spans="1:20" s="4" customFormat="1" ht="15" customHeight="1" x14ac:dyDescent="0.15">
      <c r="A316" s="21"/>
      <c r="D316" s="22"/>
      <c r="E316" s="90"/>
      <c r="F316" s="23"/>
      <c r="G316" s="23"/>
      <c r="H316" s="23"/>
      <c r="I316" s="24"/>
      <c r="J316" s="24"/>
      <c r="K316" s="24"/>
      <c r="L316" s="24"/>
      <c r="M316" s="24"/>
      <c r="N316" s="23"/>
      <c r="O316" s="23"/>
      <c r="P316" s="23"/>
      <c r="Q316" s="24"/>
      <c r="R316" s="24"/>
      <c r="S316" s="24"/>
      <c r="T316" s="24"/>
    </row>
    <row r="317" spans="1:20" s="4" customFormat="1" ht="15" customHeight="1" x14ac:dyDescent="0.15">
      <c r="A317" s="21"/>
      <c r="D317" s="22"/>
      <c r="E317" s="90"/>
      <c r="F317" s="23"/>
      <c r="G317" s="23"/>
      <c r="H317" s="23"/>
      <c r="I317" s="24"/>
      <c r="J317" s="24"/>
      <c r="K317" s="24"/>
      <c r="L317" s="24"/>
      <c r="M317" s="24"/>
      <c r="N317" s="23"/>
      <c r="O317" s="23"/>
      <c r="P317" s="23"/>
      <c r="Q317" s="24"/>
      <c r="R317" s="24"/>
      <c r="S317" s="24"/>
      <c r="T317" s="24"/>
    </row>
    <row r="318" spans="1:20" s="4" customFormat="1" ht="15" customHeight="1" x14ac:dyDescent="0.15">
      <c r="A318" s="21"/>
      <c r="D318" s="22"/>
      <c r="E318" s="90"/>
      <c r="F318" s="23"/>
      <c r="G318" s="23"/>
      <c r="H318" s="23"/>
      <c r="I318" s="24"/>
      <c r="J318" s="24"/>
      <c r="K318" s="24"/>
      <c r="L318" s="24"/>
      <c r="M318" s="24"/>
      <c r="N318" s="23"/>
      <c r="O318" s="23"/>
      <c r="P318" s="23"/>
      <c r="Q318" s="24"/>
      <c r="R318" s="24"/>
      <c r="S318" s="24"/>
      <c r="T318" s="24"/>
    </row>
    <row r="319" spans="1:20" s="4" customFormat="1" ht="15" customHeight="1" x14ac:dyDescent="0.15">
      <c r="A319" s="21"/>
      <c r="D319" s="22"/>
      <c r="E319" s="90"/>
      <c r="F319" s="23"/>
      <c r="G319" s="23"/>
      <c r="H319" s="23"/>
      <c r="I319" s="24"/>
      <c r="J319" s="24"/>
      <c r="K319" s="24"/>
      <c r="L319" s="24"/>
      <c r="M319" s="24"/>
      <c r="N319" s="23"/>
      <c r="O319" s="23"/>
      <c r="P319" s="23"/>
      <c r="Q319" s="24"/>
      <c r="R319" s="24"/>
      <c r="S319" s="24"/>
      <c r="T319" s="24"/>
    </row>
    <row r="320" spans="1:20" s="4" customFormat="1" ht="15" customHeight="1" x14ac:dyDescent="0.15">
      <c r="A320" s="21"/>
      <c r="D320" s="22"/>
      <c r="E320" s="90"/>
      <c r="F320" s="23"/>
      <c r="G320" s="23"/>
      <c r="H320" s="23"/>
      <c r="I320" s="24"/>
      <c r="J320" s="24"/>
      <c r="K320" s="24"/>
      <c r="L320" s="24"/>
      <c r="M320" s="24"/>
      <c r="N320" s="23"/>
      <c r="O320" s="23"/>
      <c r="P320" s="23"/>
      <c r="Q320" s="24"/>
      <c r="R320" s="24"/>
      <c r="S320" s="24"/>
      <c r="T320" s="24"/>
    </row>
    <row r="321" spans="1:20" s="4" customFormat="1" ht="15" customHeight="1" x14ac:dyDescent="0.15">
      <c r="A321" s="21"/>
      <c r="D321" s="22"/>
      <c r="E321" s="90"/>
      <c r="F321" s="23"/>
      <c r="G321" s="23"/>
      <c r="H321" s="23"/>
      <c r="I321" s="24"/>
      <c r="J321" s="24"/>
      <c r="K321" s="24"/>
      <c r="L321" s="24"/>
      <c r="M321" s="24"/>
      <c r="N321" s="23"/>
      <c r="O321" s="23"/>
      <c r="P321" s="23"/>
      <c r="Q321" s="24"/>
      <c r="R321" s="24"/>
      <c r="S321" s="24"/>
      <c r="T321" s="24"/>
    </row>
    <row r="322" spans="1:20" s="4" customFormat="1" ht="15" customHeight="1" x14ac:dyDescent="0.15">
      <c r="A322" s="21"/>
      <c r="D322" s="22"/>
      <c r="E322" s="90"/>
      <c r="F322" s="23"/>
      <c r="G322" s="23"/>
      <c r="H322" s="23"/>
      <c r="I322" s="24"/>
      <c r="J322" s="24"/>
      <c r="K322" s="24"/>
      <c r="L322" s="24"/>
      <c r="M322" s="24"/>
      <c r="N322" s="23"/>
      <c r="O322" s="23"/>
      <c r="P322" s="23"/>
      <c r="Q322" s="24"/>
      <c r="R322" s="24"/>
      <c r="S322" s="24"/>
      <c r="T322" s="24"/>
    </row>
    <row r="323" spans="1:20" s="4" customFormat="1" ht="15" customHeight="1" x14ac:dyDescent="0.15">
      <c r="A323" s="21"/>
      <c r="D323" s="22"/>
      <c r="E323" s="90"/>
      <c r="F323" s="23"/>
      <c r="G323" s="23"/>
      <c r="H323" s="23"/>
      <c r="I323" s="24"/>
      <c r="J323" s="24"/>
      <c r="K323" s="24"/>
      <c r="L323" s="24"/>
      <c r="M323" s="24"/>
      <c r="N323" s="23"/>
      <c r="O323" s="23"/>
      <c r="P323" s="23"/>
      <c r="Q323" s="24"/>
      <c r="R323" s="24"/>
      <c r="S323" s="24"/>
      <c r="T323" s="24"/>
    </row>
    <row r="324" spans="1:20" s="4" customFormat="1" ht="15" customHeight="1" x14ac:dyDescent="0.15">
      <c r="A324" s="21"/>
      <c r="D324" s="22"/>
      <c r="E324" s="90"/>
      <c r="F324" s="23"/>
      <c r="G324" s="23"/>
      <c r="H324" s="23"/>
      <c r="I324" s="24"/>
      <c r="J324" s="24"/>
      <c r="K324" s="24"/>
      <c r="L324" s="24"/>
      <c r="M324" s="24"/>
      <c r="N324" s="23"/>
      <c r="O324" s="23"/>
      <c r="P324" s="23"/>
      <c r="Q324" s="24"/>
      <c r="R324" s="24"/>
      <c r="S324" s="24"/>
      <c r="T324" s="24"/>
    </row>
    <row r="325" spans="1:20" s="4" customFormat="1" ht="15" customHeight="1" x14ac:dyDescent="0.15">
      <c r="A325" s="21"/>
      <c r="D325" s="22"/>
      <c r="E325" s="90"/>
      <c r="F325" s="23"/>
      <c r="G325" s="23"/>
      <c r="H325" s="23"/>
      <c r="I325" s="24"/>
      <c r="J325" s="24"/>
      <c r="K325" s="24"/>
      <c r="L325" s="24"/>
      <c r="M325" s="24"/>
      <c r="N325" s="23"/>
      <c r="O325" s="23"/>
      <c r="P325" s="23"/>
      <c r="Q325" s="24"/>
      <c r="R325" s="24"/>
      <c r="S325" s="24"/>
      <c r="T325" s="24"/>
    </row>
    <row r="326" spans="1:20" s="4" customFormat="1" ht="15" customHeight="1" x14ac:dyDescent="0.15">
      <c r="A326" s="21"/>
      <c r="D326" s="22"/>
      <c r="E326" s="90"/>
      <c r="F326" s="23"/>
      <c r="G326" s="23"/>
      <c r="H326" s="23"/>
      <c r="I326" s="24"/>
      <c r="J326" s="24"/>
      <c r="K326" s="24"/>
      <c r="L326" s="24"/>
      <c r="M326" s="24"/>
      <c r="N326" s="23"/>
      <c r="O326" s="23"/>
      <c r="P326" s="23"/>
      <c r="Q326" s="24"/>
      <c r="R326" s="24"/>
      <c r="S326" s="24"/>
      <c r="T326" s="24"/>
    </row>
    <row r="327" spans="1:20" s="4" customFormat="1" ht="15" customHeight="1" x14ac:dyDescent="0.15">
      <c r="A327" s="21"/>
      <c r="D327" s="22"/>
      <c r="E327" s="90"/>
      <c r="F327" s="23"/>
      <c r="G327" s="23"/>
      <c r="H327" s="23"/>
      <c r="I327" s="24"/>
      <c r="J327" s="24"/>
      <c r="K327" s="24"/>
      <c r="L327" s="24"/>
      <c r="M327" s="24"/>
      <c r="N327" s="23"/>
      <c r="O327" s="23"/>
      <c r="P327" s="23"/>
      <c r="Q327" s="24"/>
      <c r="R327" s="24"/>
      <c r="S327" s="24"/>
      <c r="T327" s="24"/>
    </row>
    <row r="328" spans="1:20" s="4" customFormat="1" ht="15" customHeight="1" x14ac:dyDescent="0.15">
      <c r="A328" s="21"/>
      <c r="D328" s="22"/>
      <c r="E328" s="90"/>
      <c r="F328" s="23"/>
      <c r="G328" s="23"/>
      <c r="H328" s="23"/>
      <c r="I328" s="24"/>
      <c r="J328" s="24"/>
      <c r="K328" s="24"/>
      <c r="L328" s="24"/>
      <c r="M328" s="24"/>
      <c r="N328" s="23"/>
      <c r="O328" s="23"/>
      <c r="P328" s="23"/>
      <c r="Q328" s="24"/>
      <c r="R328" s="24"/>
      <c r="S328" s="24"/>
      <c r="T328" s="24"/>
    </row>
    <row r="329" spans="1:20" s="4" customFormat="1" ht="15" customHeight="1" x14ac:dyDescent="0.15">
      <c r="A329" s="21"/>
      <c r="D329" s="22"/>
      <c r="E329" s="90"/>
      <c r="F329" s="23"/>
      <c r="G329" s="23"/>
      <c r="H329" s="23"/>
      <c r="I329" s="24"/>
      <c r="J329" s="24"/>
      <c r="K329" s="24"/>
      <c r="L329" s="24"/>
      <c r="M329" s="24"/>
      <c r="N329" s="23"/>
      <c r="O329" s="23"/>
      <c r="P329" s="23"/>
      <c r="Q329" s="24"/>
      <c r="R329" s="24"/>
      <c r="S329" s="24"/>
      <c r="T329" s="24"/>
    </row>
    <row r="330" spans="1:20" s="4" customFormat="1" ht="15" customHeight="1" x14ac:dyDescent="0.15">
      <c r="A330" s="21"/>
      <c r="D330" s="22"/>
      <c r="E330" s="90"/>
      <c r="F330" s="23"/>
      <c r="G330" s="23"/>
      <c r="H330" s="23"/>
      <c r="I330" s="24"/>
      <c r="J330" s="24"/>
      <c r="K330" s="24"/>
      <c r="L330" s="24"/>
      <c r="M330" s="24"/>
      <c r="N330" s="23"/>
      <c r="O330" s="23"/>
      <c r="P330" s="23"/>
      <c r="Q330" s="24"/>
      <c r="R330" s="24"/>
      <c r="S330" s="24"/>
      <c r="T330" s="24"/>
    </row>
    <row r="331" spans="1:20" s="4" customFormat="1" ht="15" customHeight="1" x14ac:dyDescent="0.15">
      <c r="A331" s="21"/>
      <c r="D331" s="22"/>
      <c r="E331" s="90"/>
      <c r="F331" s="23"/>
      <c r="G331" s="23"/>
      <c r="H331" s="23"/>
      <c r="I331" s="24"/>
      <c r="J331" s="24"/>
      <c r="K331" s="24"/>
      <c r="L331" s="24"/>
      <c r="M331" s="24"/>
      <c r="N331" s="23"/>
      <c r="O331" s="23"/>
      <c r="P331" s="23"/>
      <c r="Q331" s="24"/>
      <c r="R331" s="24"/>
      <c r="S331" s="24"/>
      <c r="T331" s="24"/>
    </row>
    <row r="332" spans="1:20" s="4" customFormat="1" ht="15" customHeight="1" x14ac:dyDescent="0.15">
      <c r="A332" s="21"/>
      <c r="D332" s="22"/>
      <c r="E332" s="90"/>
      <c r="F332" s="23"/>
      <c r="G332" s="23"/>
      <c r="H332" s="23"/>
      <c r="I332" s="24"/>
      <c r="J332" s="24"/>
      <c r="K332" s="24"/>
      <c r="L332" s="24"/>
      <c r="M332" s="24"/>
      <c r="N332" s="23"/>
      <c r="O332" s="23"/>
      <c r="P332" s="23"/>
      <c r="Q332" s="24"/>
      <c r="R332" s="24"/>
      <c r="S332" s="24"/>
      <c r="T332" s="24"/>
    </row>
    <row r="333" spans="1:20" s="4" customFormat="1" ht="15" customHeight="1" x14ac:dyDescent="0.15">
      <c r="A333" s="21"/>
      <c r="D333" s="22"/>
      <c r="E333" s="90"/>
      <c r="F333" s="23"/>
      <c r="G333" s="23"/>
      <c r="H333" s="23"/>
      <c r="I333" s="24"/>
      <c r="J333" s="24"/>
      <c r="K333" s="24"/>
      <c r="L333" s="24"/>
      <c r="M333" s="24"/>
      <c r="N333" s="23"/>
      <c r="O333" s="23"/>
      <c r="P333" s="23"/>
      <c r="Q333" s="24"/>
      <c r="R333" s="24"/>
      <c r="S333" s="24"/>
      <c r="T333" s="24"/>
    </row>
    <row r="334" spans="1:20" s="4" customFormat="1" ht="15" customHeight="1" x14ac:dyDescent="0.15">
      <c r="A334" s="21"/>
      <c r="D334" s="22"/>
      <c r="E334" s="90"/>
      <c r="F334" s="23"/>
      <c r="G334" s="23"/>
      <c r="H334" s="23"/>
      <c r="I334" s="24"/>
      <c r="J334" s="24"/>
      <c r="K334" s="24"/>
      <c r="L334" s="24"/>
      <c r="M334" s="24"/>
      <c r="N334" s="23"/>
      <c r="O334" s="23"/>
      <c r="P334" s="23"/>
      <c r="Q334" s="24"/>
      <c r="R334" s="24"/>
      <c r="S334" s="24"/>
      <c r="T334" s="24"/>
    </row>
    <row r="335" spans="1:20" s="4" customFormat="1" ht="15" customHeight="1" x14ac:dyDescent="0.15">
      <c r="A335" s="21"/>
      <c r="D335" s="22"/>
      <c r="E335" s="90"/>
      <c r="F335" s="23"/>
      <c r="G335" s="23"/>
      <c r="H335" s="23"/>
      <c r="I335" s="24"/>
      <c r="J335" s="24"/>
      <c r="K335" s="24"/>
      <c r="L335" s="24"/>
      <c r="M335" s="24"/>
      <c r="N335" s="23"/>
      <c r="O335" s="23"/>
      <c r="P335" s="23"/>
      <c r="Q335" s="24"/>
      <c r="R335" s="24"/>
      <c r="S335" s="24"/>
      <c r="T335" s="24"/>
    </row>
    <row r="336" spans="1:20" s="4" customFormat="1" ht="15" customHeight="1" x14ac:dyDescent="0.15">
      <c r="A336" s="21"/>
      <c r="D336" s="22"/>
      <c r="E336" s="90"/>
      <c r="F336" s="23"/>
      <c r="G336" s="23"/>
      <c r="H336" s="23"/>
      <c r="I336" s="24"/>
      <c r="J336" s="24"/>
      <c r="K336" s="24"/>
      <c r="L336" s="24"/>
      <c r="M336" s="24"/>
      <c r="N336" s="23"/>
      <c r="O336" s="23"/>
      <c r="P336" s="23"/>
      <c r="Q336" s="24"/>
      <c r="R336" s="24"/>
      <c r="S336" s="24"/>
      <c r="T336" s="24"/>
    </row>
    <row r="337" spans="1:20" s="4" customFormat="1" ht="15" customHeight="1" x14ac:dyDescent="0.15">
      <c r="A337" s="21"/>
      <c r="D337" s="22"/>
      <c r="E337" s="90"/>
      <c r="F337" s="23"/>
      <c r="G337" s="23"/>
      <c r="H337" s="23"/>
      <c r="I337" s="24"/>
      <c r="J337" s="24"/>
      <c r="K337" s="24"/>
      <c r="L337" s="24"/>
      <c r="M337" s="24"/>
      <c r="N337" s="23"/>
      <c r="O337" s="23"/>
      <c r="P337" s="23"/>
      <c r="Q337" s="24"/>
      <c r="R337" s="24"/>
      <c r="S337" s="24"/>
      <c r="T337" s="24"/>
    </row>
    <row r="338" spans="1:20" s="4" customFormat="1" ht="15" customHeight="1" x14ac:dyDescent="0.15">
      <c r="A338" s="21"/>
      <c r="D338" s="22"/>
      <c r="E338" s="90"/>
      <c r="F338" s="23"/>
      <c r="G338" s="23"/>
      <c r="H338" s="23"/>
      <c r="I338" s="24"/>
      <c r="J338" s="24"/>
      <c r="K338" s="24"/>
      <c r="L338" s="24"/>
      <c r="M338" s="24"/>
      <c r="N338" s="23"/>
      <c r="O338" s="23"/>
      <c r="P338" s="23"/>
      <c r="Q338" s="24"/>
      <c r="R338" s="24"/>
      <c r="S338" s="24"/>
      <c r="T338" s="24"/>
    </row>
    <row r="339" spans="1:20" s="4" customFormat="1" ht="15" customHeight="1" x14ac:dyDescent="0.15">
      <c r="A339" s="21"/>
      <c r="D339" s="22"/>
      <c r="E339" s="90"/>
      <c r="F339" s="23"/>
      <c r="G339" s="23"/>
      <c r="H339" s="23"/>
      <c r="I339" s="24"/>
      <c r="J339" s="24"/>
      <c r="K339" s="24"/>
      <c r="L339" s="24"/>
      <c r="M339" s="24"/>
      <c r="N339" s="23"/>
      <c r="O339" s="23"/>
      <c r="P339" s="23"/>
      <c r="Q339" s="24"/>
      <c r="R339" s="24"/>
      <c r="S339" s="24"/>
      <c r="T339" s="24"/>
    </row>
    <row r="340" spans="1:20" s="4" customFormat="1" ht="15" customHeight="1" x14ac:dyDescent="0.15">
      <c r="A340" s="21"/>
      <c r="D340" s="22"/>
      <c r="E340" s="90"/>
      <c r="F340" s="23"/>
      <c r="G340" s="23"/>
      <c r="H340" s="23"/>
      <c r="I340" s="24"/>
      <c r="J340" s="24"/>
      <c r="K340" s="24"/>
      <c r="L340" s="24"/>
      <c r="M340" s="24"/>
      <c r="N340" s="23"/>
      <c r="O340" s="23"/>
      <c r="P340" s="23"/>
      <c r="Q340" s="24"/>
      <c r="R340" s="24"/>
      <c r="S340" s="24"/>
      <c r="T340" s="24"/>
    </row>
    <row r="341" spans="1:20" s="4" customFormat="1" ht="15" customHeight="1" x14ac:dyDescent="0.15">
      <c r="A341" s="21"/>
      <c r="D341" s="22"/>
      <c r="E341" s="90"/>
      <c r="F341" s="23"/>
      <c r="G341" s="23"/>
      <c r="H341" s="23"/>
      <c r="I341" s="24"/>
      <c r="J341" s="24"/>
      <c r="K341" s="24"/>
      <c r="L341" s="24"/>
      <c r="M341" s="24"/>
      <c r="N341" s="23"/>
      <c r="O341" s="23"/>
      <c r="P341" s="23"/>
      <c r="Q341" s="24"/>
      <c r="R341" s="24"/>
      <c r="S341" s="24"/>
      <c r="T341" s="24"/>
    </row>
    <row r="342" spans="1:20" s="4" customFormat="1" ht="15" customHeight="1" x14ac:dyDescent="0.15">
      <c r="A342" s="21"/>
      <c r="D342" s="22"/>
      <c r="E342" s="90"/>
      <c r="F342" s="23"/>
      <c r="G342" s="23"/>
      <c r="H342" s="23"/>
      <c r="I342" s="24"/>
      <c r="J342" s="24"/>
      <c r="K342" s="24"/>
      <c r="L342" s="24"/>
      <c r="M342" s="24"/>
      <c r="N342" s="23"/>
      <c r="O342" s="23"/>
      <c r="P342" s="23"/>
      <c r="Q342" s="24"/>
      <c r="R342" s="24"/>
      <c r="S342" s="24"/>
      <c r="T342" s="24"/>
    </row>
    <row r="343" spans="1:20" s="4" customFormat="1" ht="15" customHeight="1" x14ac:dyDescent="0.15">
      <c r="A343" s="21"/>
      <c r="D343" s="22"/>
      <c r="E343" s="90"/>
      <c r="F343" s="23"/>
      <c r="G343" s="23"/>
      <c r="H343" s="23"/>
      <c r="I343" s="24"/>
      <c r="J343" s="24"/>
      <c r="K343" s="24"/>
      <c r="L343" s="24"/>
      <c r="M343" s="24"/>
      <c r="N343" s="23"/>
      <c r="O343" s="23"/>
      <c r="P343" s="23"/>
      <c r="Q343" s="24"/>
      <c r="R343" s="24"/>
      <c r="S343" s="24"/>
      <c r="T343" s="24"/>
    </row>
    <row r="344" spans="1:20" s="4" customFormat="1" ht="15" customHeight="1" x14ac:dyDescent="0.15">
      <c r="A344" s="21"/>
      <c r="D344" s="22"/>
      <c r="E344" s="90"/>
      <c r="F344" s="23"/>
      <c r="G344" s="23"/>
      <c r="H344" s="23"/>
      <c r="I344" s="24"/>
      <c r="J344" s="24"/>
      <c r="K344" s="24"/>
      <c r="L344" s="24"/>
      <c r="M344" s="24"/>
      <c r="N344" s="23"/>
      <c r="O344" s="23"/>
      <c r="P344" s="23"/>
      <c r="Q344" s="24"/>
      <c r="R344" s="24"/>
      <c r="S344" s="24"/>
      <c r="T344" s="24"/>
    </row>
    <row r="345" spans="1:20" s="4" customFormat="1" ht="15" customHeight="1" x14ac:dyDescent="0.15">
      <c r="A345" s="21"/>
      <c r="D345" s="22"/>
      <c r="E345" s="90"/>
      <c r="F345" s="23"/>
      <c r="G345" s="23"/>
      <c r="H345" s="23"/>
      <c r="I345" s="24"/>
      <c r="J345" s="24"/>
      <c r="K345" s="24"/>
      <c r="L345" s="24"/>
      <c r="M345" s="24"/>
      <c r="N345" s="23"/>
      <c r="O345" s="23"/>
      <c r="P345" s="23"/>
      <c r="Q345" s="24"/>
      <c r="R345" s="24"/>
      <c r="S345" s="24"/>
      <c r="T345" s="24"/>
    </row>
    <row r="346" spans="1:20" s="4" customFormat="1" ht="15" customHeight="1" x14ac:dyDescent="0.15">
      <c r="A346" s="21"/>
      <c r="D346" s="22"/>
      <c r="E346" s="90"/>
      <c r="F346" s="23"/>
      <c r="G346" s="23"/>
      <c r="H346" s="23"/>
      <c r="I346" s="24"/>
      <c r="J346" s="24"/>
      <c r="K346" s="24"/>
      <c r="L346" s="24"/>
      <c r="M346" s="24"/>
      <c r="N346" s="23"/>
      <c r="O346" s="23"/>
      <c r="P346" s="23"/>
      <c r="Q346" s="24"/>
      <c r="R346" s="24"/>
      <c r="S346" s="24"/>
      <c r="T346" s="24"/>
    </row>
    <row r="347" spans="1:20" s="4" customFormat="1" ht="15" customHeight="1" x14ac:dyDescent="0.15">
      <c r="A347" s="21"/>
      <c r="D347" s="22"/>
      <c r="E347" s="90"/>
      <c r="F347" s="23"/>
      <c r="G347" s="23"/>
      <c r="H347" s="23"/>
      <c r="I347" s="24"/>
      <c r="J347" s="24"/>
      <c r="K347" s="24"/>
      <c r="L347" s="24"/>
      <c r="M347" s="24"/>
      <c r="N347" s="23"/>
      <c r="O347" s="23"/>
      <c r="P347" s="23"/>
      <c r="Q347" s="24"/>
      <c r="R347" s="24"/>
      <c r="S347" s="24"/>
      <c r="T347" s="24"/>
    </row>
    <row r="348" spans="1:20" s="4" customFormat="1" ht="15" customHeight="1" x14ac:dyDescent="0.15">
      <c r="A348" s="21"/>
      <c r="D348" s="22"/>
      <c r="E348" s="90"/>
      <c r="F348" s="23"/>
      <c r="G348" s="23"/>
      <c r="H348" s="23"/>
      <c r="I348" s="24"/>
      <c r="J348" s="24"/>
      <c r="K348" s="24"/>
      <c r="L348" s="24"/>
      <c r="M348" s="24"/>
      <c r="N348" s="23"/>
      <c r="O348" s="23"/>
      <c r="P348" s="23"/>
      <c r="Q348" s="24"/>
      <c r="R348" s="24"/>
      <c r="S348" s="24"/>
      <c r="T348" s="24"/>
    </row>
    <row r="349" spans="1:20" s="4" customFormat="1" ht="15" customHeight="1" x14ac:dyDescent="0.15">
      <c r="A349" s="21"/>
      <c r="D349" s="22"/>
      <c r="E349" s="90"/>
      <c r="F349" s="23"/>
      <c r="G349" s="23"/>
      <c r="H349" s="23"/>
      <c r="I349" s="24"/>
      <c r="J349" s="24"/>
      <c r="K349" s="24"/>
      <c r="L349" s="24"/>
      <c r="M349" s="24"/>
      <c r="N349" s="23"/>
      <c r="O349" s="23"/>
      <c r="P349" s="23"/>
      <c r="Q349" s="24"/>
      <c r="R349" s="24"/>
      <c r="S349" s="24"/>
      <c r="T349" s="24"/>
    </row>
    <row r="350" spans="1:20" s="4" customFormat="1" ht="15" customHeight="1" x14ac:dyDescent="0.15">
      <c r="A350" s="21"/>
      <c r="D350" s="22"/>
      <c r="E350" s="90"/>
      <c r="F350" s="23"/>
      <c r="G350" s="23"/>
      <c r="H350" s="23"/>
      <c r="I350" s="24"/>
      <c r="J350" s="24"/>
      <c r="K350" s="24"/>
      <c r="L350" s="24"/>
      <c r="M350" s="24"/>
      <c r="N350" s="23"/>
      <c r="O350" s="23"/>
      <c r="P350" s="23"/>
      <c r="Q350" s="24"/>
      <c r="R350" s="24"/>
      <c r="S350" s="24"/>
      <c r="T350" s="24"/>
    </row>
    <row r="351" spans="1:20" s="4" customFormat="1" ht="15" customHeight="1" x14ac:dyDescent="0.15">
      <c r="A351" s="21"/>
      <c r="D351" s="22"/>
      <c r="E351" s="90"/>
      <c r="F351" s="23"/>
      <c r="G351" s="23"/>
      <c r="H351" s="23"/>
      <c r="I351" s="24"/>
      <c r="J351" s="24"/>
      <c r="K351" s="24"/>
      <c r="L351" s="24"/>
      <c r="M351" s="24"/>
      <c r="N351" s="23"/>
      <c r="O351" s="23"/>
      <c r="P351" s="23"/>
      <c r="Q351" s="24"/>
      <c r="R351" s="24"/>
      <c r="S351" s="24"/>
      <c r="T351" s="24"/>
    </row>
    <row r="352" spans="1:20" s="4" customFormat="1" ht="15" customHeight="1" x14ac:dyDescent="0.15">
      <c r="A352" s="21"/>
      <c r="D352" s="22"/>
      <c r="E352" s="90"/>
      <c r="F352" s="23"/>
      <c r="G352" s="23"/>
      <c r="H352" s="23"/>
      <c r="I352" s="24"/>
      <c r="J352" s="24"/>
      <c r="K352" s="24"/>
      <c r="L352" s="24"/>
      <c r="M352" s="24"/>
      <c r="N352" s="23"/>
      <c r="O352" s="23"/>
      <c r="P352" s="23"/>
      <c r="Q352" s="24"/>
      <c r="R352" s="24"/>
      <c r="S352" s="24"/>
      <c r="T352" s="24"/>
    </row>
    <row r="353" spans="1:20" s="4" customFormat="1" ht="15" customHeight="1" x14ac:dyDescent="0.15">
      <c r="A353" s="21"/>
      <c r="D353" s="22"/>
      <c r="E353" s="90"/>
      <c r="F353" s="23"/>
      <c r="G353" s="23"/>
      <c r="H353" s="23"/>
      <c r="I353" s="24"/>
      <c r="J353" s="24"/>
      <c r="K353" s="24"/>
      <c r="L353" s="24"/>
      <c r="M353" s="24"/>
      <c r="N353" s="23"/>
      <c r="O353" s="23"/>
      <c r="P353" s="23"/>
      <c r="Q353" s="24"/>
      <c r="R353" s="24"/>
      <c r="S353" s="24"/>
      <c r="T353" s="24"/>
    </row>
    <row r="354" spans="1:20" s="4" customFormat="1" ht="15" customHeight="1" x14ac:dyDescent="0.15">
      <c r="A354" s="21"/>
      <c r="D354" s="22"/>
      <c r="E354" s="90"/>
      <c r="F354" s="23"/>
      <c r="G354" s="23"/>
      <c r="H354" s="23"/>
      <c r="I354" s="24"/>
      <c r="J354" s="24"/>
      <c r="K354" s="24"/>
      <c r="L354" s="24"/>
      <c r="M354" s="24"/>
      <c r="N354" s="23"/>
      <c r="O354" s="23"/>
      <c r="P354" s="23"/>
      <c r="Q354" s="24"/>
      <c r="R354" s="24"/>
      <c r="S354" s="24"/>
      <c r="T354" s="24"/>
    </row>
    <row r="355" spans="1:20" s="4" customFormat="1" ht="15" customHeight="1" x14ac:dyDescent="0.15">
      <c r="A355" s="21"/>
      <c r="D355" s="22"/>
      <c r="E355" s="90"/>
      <c r="F355" s="23"/>
      <c r="G355" s="23"/>
      <c r="H355" s="23"/>
      <c r="I355" s="24"/>
      <c r="J355" s="24"/>
      <c r="K355" s="24"/>
      <c r="L355" s="24"/>
      <c r="M355" s="24"/>
      <c r="N355" s="23"/>
      <c r="O355" s="23"/>
      <c r="P355" s="23"/>
      <c r="Q355" s="24"/>
      <c r="R355" s="24"/>
      <c r="S355" s="24"/>
      <c r="T355" s="24"/>
    </row>
    <row r="356" spans="1:20" s="4" customFormat="1" ht="15" customHeight="1" x14ac:dyDescent="0.15">
      <c r="A356" s="21"/>
      <c r="D356" s="22"/>
      <c r="E356" s="90"/>
      <c r="F356" s="23"/>
      <c r="G356" s="23"/>
      <c r="H356" s="23"/>
      <c r="I356" s="24"/>
      <c r="J356" s="24"/>
      <c r="K356" s="24"/>
      <c r="L356" s="24"/>
      <c r="M356" s="24"/>
      <c r="N356" s="23"/>
      <c r="O356" s="23"/>
      <c r="P356" s="23"/>
      <c r="Q356" s="24"/>
      <c r="R356" s="24"/>
      <c r="S356" s="24"/>
      <c r="T356" s="24"/>
    </row>
    <row r="357" spans="1:20" s="4" customFormat="1" ht="15" customHeight="1" x14ac:dyDescent="0.15">
      <c r="A357" s="21"/>
      <c r="D357" s="22"/>
      <c r="E357" s="90"/>
      <c r="F357" s="23"/>
      <c r="G357" s="23"/>
      <c r="H357" s="23"/>
      <c r="I357" s="24"/>
      <c r="J357" s="24"/>
      <c r="K357" s="24"/>
      <c r="L357" s="24"/>
      <c r="M357" s="24"/>
      <c r="N357" s="23"/>
      <c r="O357" s="23"/>
      <c r="P357" s="23"/>
      <c r="Q357" s="24"/>
      <c r="R357" s="24"/>
      <c r="S357" s="24"/>
      <c r="T357" s="24"/>
    </row>
    <row r="358" spans="1:20" s="4" customFormat="1" ht="15" customHeight="1" x14ac:dyDescent="0.15">
      <c r="A358" s="21"/>
      <c r="D358" s="22"/>
      <c r="E358" s="90"/>
      <c r="F358" s="23"/>
      <c r="G358" s="23"/>
      <c r="H358" s="23"/>
      <c r="I358" s="24"/>
      <c r="J358" s="24"/>
      <c r="K358" s="24"/>
      <c r="L358" s="24"/>
      <c r="M358" s="24"/>
      <c r="N358" s="23"/>
      <c r="O358" s="23"/>
      <c r="P358" s="23"/>
      <c r="Q358" s="24"/>
      <c r="R358" s="24"/>
      <c r="S358" s="24"/>
      <c r="T358" s="24"/>
    </row>
    <row r="359" spans="1:20" s="4" customFormat="1" ht="15" customHeight="1" x14ac:dyDescent="0.15">
      <c r="A359" s="21"/>
      <c r="D359" s="22"/>
      <c r="E359" s="90"/>
      <c r="F359" s="23"/>
      <c r="G359" s="23"/>
      <c r="H359" s="23"/>
      <c r="I359" s="24"/>
      <c r="J359" s="24"/>
      <c r="K359" s="24"/>
      <c r="L359" s="24"/>
      <c r="M359" s="24"/>
      <c r="N359" s="23"/>
      <c r="O359" s="23"/>
      <c r="P359" s="23"/>
      <c r="Q359" s="24"/>
      <c r="R359" s="24"/>
      <c r="S359" s="24"/>
      <c r="T359" s="24"/>
    </row>
    <row r="360" spans="1:20" s="4" customFormat="1" ht="15" customHeight="1" x14ac:dyDescent="0.15">
      <c r="A360" s="21"/>
      <c r="D360" s="22"/>
      <c r="E360" s="90"/>
      <c r="F360" s="23"/>
      <c r="G360" s="23"/>
      <c r="H360" s="23"/>
      <c r="I360" s="24"/>
      <c r="J360" s="24"/>
      <c r="K360" s="24"/>
      <c r="L360" s="24"/>
      <c r="M360" s="24"/>
      <c r="N360" s="23"/>
      <c r="O360" s="23"/>
      <c r="P360" s="23"/>
      <c r="Q360" s="24"/>
      <c r="R360" s="24"/>
      <c r="S360" s="24"/>
      <c r="T360" s="24"/>
    </row>
    <row r="361" spans="1:20" s="4" customFormat="1" ht="15" customHeight="1" x14ac:dyDescent="0.15">
      <c r="A361" s="21"/>
      <c r="D361" s="22"/>
      <c r="E361" s="90"/>
      <c r="F361" s="23"/>
      <c r="G361" s="23"/>
      <c r="H361" s="23"/>
      <c r="I361" s="24"/>
      <c r="J361" s="24"/>
      <c r="K361" s="24"/>
      <c r="L361" s="24"/>
      <c r="M361" s="24"/>
      <c r="N361" s="23"/>
      <c r="O361" s="23"/>
      <c r="P361" s="23"/>
      <c r="Q361" s="24"/>
      <c r="R361" s="24"/>
      <c r="S361" s="24"/>
      <c r="T361" s="24"/>
    </row>
    <row r="362" spans="1:20" s="4" customFormat="1" ht="15" customHeight="1" x14ac:dyDescent="0.15">
      <c r="A362" s="21"/>
      <c r="D362" s="22"/>
      <c r="E362" s="90"/>
      <c r="F362" s="23"/>
      <c r="G362" s="23"/>
      <c r="H362" s="23"/>
      <c r="I362" s="24"/>
      <c r="J362" s="24"/>
      <c r="K362" s="24"/>
      <c r="L362" s="24"/>
      <c r="M362" s="24"/>
      <c r="N362" s="23"/>
      <c r="O362" s="23"/>
      <c r="P362" s="23"/>
      <c r="Q362" s="24"/>
      <c r="R362" s="24"/>
      <c r="S362" s="24"/>
      <c r="T362" s="24"/>
    </row>
    <row r="363" spans="1:20" ht="15" customHeight="1" x14ac:dyDescent="0.15"/>
    <row r="364" spans="1:20" ht="15" customHeight="1" x14ac:dyDescent="0.15"/>
    <row r="365" spans="1:20" ht="15" customHeight="1" x14ac:dyDescent="0.15"/>
    <row r="366" spans="1:20" ht="15" customHeight="1" x14ac:dyDescent="0.15"/>
    <row r="367" spans="1:20" ht="15" customHeight="1" x14ac:dyDescent="0.15"/>
    <row r="368" spans="1:20"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sheetData>
  <autoFilter ref="A4:Z206">
    <filterColumn colId="2" showButton="0"/>
  </autoFilter>
  <mergeCells count="19">
    <mergeCell ref="X2:X4"/>
    <mergeCell ref="U2:U4"/>
    <mergeCell ref="AB2:AB4"/>
    <mergeCell ref="AC2:AC4"/>
    <mergeCell ref="AA2:AA4"/>
    <mergeCell ref="Y2:Y4"/>
    <mergeCell ref="Z2:Z4"/>
    <mergeCell ref="E2:E4"/>
    <mergeCell ref="V2:V4"/>
    <mergeCell ref="W2:W4"/>
    <mergeCell ref="G3:I3"/>
    <mergeCell ref="A2:A4"/>
    <mergeCell ref="B2:B4"/>
    <mergeCell ref="C2:D4"/>
    <mergeCell ref="F2:L2"/>
    <mergeCell ref="N2:T2"/>
    <mergeCell ref="J3:L3"/>
    <mergeCell ref="O3:Q3"/>
    <mergeCell ref="R3:T3"/>
  </mergeCells>
  <phoneticPr fontId="2"/>
  <dataValidations count="1">
    <dataValidation allowBlank="1" showInputMessage="1" showErrorMessage="1" sqref="D29"/>
  </dataValidations>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平均工賃（月額）</vt:lpstr>
      <vt:lpstr>平均工賃（時間額）</vt:lpstr>
      <vt:lpstr>施設数</vt:lpstr>
      <vt:lpstr>就労Ａ型（雇用型）</vt:lpstr>
      <vt:lpstr>就労Ａ型（非雇用型）</vt:lpstr>
      <vt:lpstr>就労B型</vt:lpstr>
      <vt:lpstr>'就労Ａ型（非雇用型）'!Print_Area</vt:lpstr>
      <vt:lpstr>'就労Ａ型（雇用型）'!Print_Titles</vt:lpstr>
      <vt:lpstr>'就労Ａ型（非雇用型）'!Print_Titles</vt:lpstr>
      <vt:lpstr>就労B型!Print_Titles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2019-01-10T00:57:24Z</cp:lastPrinted>
  <dcterms:created xsi:type="dcterms:W3CDTF">2006-12-11T05:48:40Z</dcterms:created>
  <dcterms:modified xsi:type="dcterms:W3CDTF">2019-01-10T01:03:40Z</dcterms:modified>
</cp:coreProperties>
</file>