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87BA10\share\【新】障害福祉課共有\★2019(H31)～障害福祉事業者G共有\(こう)工賃向上関係\【工賃向上実績報告関係】\1126_ホームページ（ＨＰ）\"/>
    </mc:Choice>
  </mc:AlternateContent>
  <bookViews>
    <workbookView xWindow="-135" yWindow="210" windowWidth="20115" windowHeight="9045" tabRatio="764"/>
  </bookViews>
  <sheets>
    <sheet name="平均工賃（月額）" sheetId="66" r:id="rId1"/>
    <sheet name="平均工賃（時間額）" sheetId="76" r:id="rId2"/>
    <sheet name="施設数" sheetId="60" r:id="rId3"/>
    <sheet name="就労Ａ型（雇用型）" sheetId="73" r:id="rId4"/>
    <sheet name="就労Ａ型（非雇用型）" sheetId="85" r:id="rId5"/>
    <sheet name="就労B型" sheetId="84" r:id="rId6"/>
  </sheets>
  <definedNames>
    <definedName name="_20030502_daicho_saishin" localSheetId="3">#REF!</definedName>
    <definedName name="_20030502_daicho_saishin" localSheetId="4">#REF!</definedName>
    <definedName name="_20030502_daicho_saishin" localSheetId="5">#REF!</definedName>
    <definedName name="_xlnm._FilterDatabase" localSheetId="3" hidden="1">'就労Ａ型（雇用型）'!$A$4:$Z$109</definedName>
    <definedName name="_xlnm._FilterDatabase" localSheetId="4" hidden="1">'就労Ａ型（非雇用型）'!$A$1:$L$765</definedName>
    <definedName name="_xlnm._FilterDatabase" localSheetId="5" hidden="1">就労B型!$A$4:$Z$226</definedName>
    <definedName name="_xlnm.Print_Area" localSheetId="3">'就労Ａ型（雇用型）'!$A$1:$AF$109</definedName>
    <definedName name="_xlnm.Print_Area" localSheetId="4">'就労Ａ型（非雇用型）'!$B$1:$AF$109</definedName>
    <definedName name="_xlnm.Print_Titles" localSheetId="3">'就労Ａ型（雇用型）'!$B:$D,'就労Ａ型（雇用型）'!$1:$4</definedName>
    <definedName name="_xlnm.Print_Titles" localSheetId="4">'就労Ａ型（非雇用型）'!$B:$D,'就労Ａ型（非雇用型）'!$1:$4</definedName>
    <definedName name="_xlnm.Print_Titles" localSheetId="5">就労B型!$B:$D,就労B型!$1:$4</definedName>
  </definedNames>
  <calcPr calcId="162913"/>
</workbook>
</file>

<file path=xl/calcChain.xml><?xml version="1.0" encoding="utf-8"?>
<calcChain xmlns="http://schemas.openxmlformats.org/spreadsheetml/2006/main">
  <c r="Q95" i="73" l="1"/>
  <c r="Q96" i="73"/>
  <c r="Q97" i="73"/>
  <c r="Q98" i="73"/>
  <c r="Q99" i="73"/>
  <c r="Q100" i="73"/>
  <c r="Q101" i="73"/>
  <c r="Q94" i="73" l="1"/>
  <c r="K200" i="84"/>
  <c r="L200" i="84" s="1"/>
  <c r="K201" i="84"/>
  <c r="L201" i="84" s="1"/>
  <c r="K202" i="84"/>
  <c r="L202" i="84" s="1"/>
  <c r="K203" i="84"/>
  <c r="L203" i="84" s="1"/>
  <c r="K204" i="84"/>
  <c r="L204" i="84" s="1"/>
  <c r="K205" i="84"/>
  <c r="L205" i="84" s="1"/>
  <c r="K206" i="84"/>
  <c r="L206" i="84" s="1"/>
  <c r="K207" i="84"/>
  <c r="L207" i="84" s="1"/>
  <c r="K208" i="84"/>
  <c r="L208" i="84"/>
  <c r="K209" i="84"/>
  <c r="L209" i="84" s="1"/>
  <c r="K210" i="84"/>
  <c r="L210" i="84" s="1"/>
  <c r="K211" i="84"/>
  <c r="L211" i="84" s="1"/>
  <c r="K212" i="84"/>
  <c r="L212" i="84" s="1"/>
  <c r="K213" i="84"/>
  <c r="L213" i="84" s="1"/>
  <c r="K214" i="84"/>
  <c r="L214" i="84" s="1"/>
  <c r="K215" i="84"/>
  <c r="L215" i="84" s="1"/>
  <c r="K216" i="84"/>
  <c r="L216" i="84" s="1"/>
  <c r="K217" i="84"/>
  <c r="L217" i="84" s="1"/>
  <c r="K218" i="84"/>
  <c r="L218" i="84" s="1"/>
  <c r="K219" i="84"/>
  <c r="L219" i="84" s="1"/>
  <c r="K220" i="84"/>
  <c r="L220" i="84" s="1"/>
  <c r="I200" i="84"/>
  <c r="I201" i="84"/>
  <c r="I202" i="84"/>
  <c r="I203" i="84"/>
  <c r="I204" i="84"/>
  <c r="I205" i="84"/>
  <c r="I206" i="84"/>
  <c r="I207" i="84"/>
  <c r="I208" i="84"/>
  <c r="I209" i="84"/>
  <c r="I210" i="84"/>
  <c r="I211" i="84"/>
  <c r="I212" i="84"/>
  <c r="I213" i="84"/>
  <c r="I214" i="84"/>
  <c r="I215" i="84"/>
  <c r="I216" i="84"/>
  <c r="I217" i="84"/>
  <c r="I218" i="84"/>
  <c r="I219" i="84"/>
  <c r="I220" i="84"/>
  <c r="Q201" i="84"/>
  <c r="S201" i="84"/>
  <c r="T201" i="84"/>
  <c r="Q202" i="84"/>
  <c r="S202" i="84"/>
  <c r="T202" i="84" s="1"/>
  <c r="Q203" i="84"/>
  <c r="S203" i="84"/>
  <c r="T203" i="84" s="1"/>
  <c r="Q204" i="84"/>
  <c r="S204" i="84"/>
  <c r="T204" i="84" s="1"/>
  <c r="Q205" i="84"/>
  <c r="S205" i="84"/>
  <c r="T205" i="84" s="1"/>
  <c r="Q206" i="84"/>
  <c r="S206" i="84"/>
  <c r="T206" i="84" s="1"/>
  <c r="Q207" i="84"/>
  <c r="S207" i="84"/>
  <c r="T207" i="84" s="1"/>
  <c r="Q208" i="84"/>
  <c r="S208" i="84"/>
  <c r="T208" i="84" s="1"/>
  <c r="Q209" i="84"/>
  <c r="S209" i="84"/>
  <c r="T209" i="84" s="1"/>
  <c r="Q210" i="84"/>
  <c r="S210" i="84"/>
  <c r="T210" i="84" s="1"/>
  <c r="Q211" i="84"/>
  <c r="S211" i="84"/>
  <c r="T211" i="84" s="1"/>
  <c r="Q212" i="84"/>
  <c r="S212" i="84"/>
  <c r="T212" i="84" s="1"/>
  <c r="Q213" i="84"/>
  <c r="S213" i="84"/>
  <c r="T213" i="84" s="1"/>
  <c r="Q214" i="84"/>
  <c r="S214" i="84"/>
  <c r="T214" i="84"/>
  <c r="Q215" i="84"/>
  <c r="S215" i="84"/>
  <c r="T215" i="84" s="1"/>
  <c r="Q216" i="84"/>
  <c r="S216" i="84"/>
  <c r="T216" i="84" s="1"/>
  <c r="Q217" i="84"/>
  <c r="S217" i="84"/>
  <c r="T217" i="84" s="1"/>
  <c r="Q218" i="84"/>
  <c r="S218" i="84"/>
  <c r="T218" i="84" s="1"/>
  <c r="Q219" i="84"/>
  <c r="S219" i="84"/>
  <c r="T219" i="84" s="1"/>
  <c r="Q220" i="84"/>
  <c r="S220" i="84"/>
  <c r="T220" i="84" s="1"/>
  <c r="S200" i="84"/>
  <c r="S7" i="84"/>
  <c r="S8" i="84"/>
  <c r="S9" i="84"/>
  <c r="S10" i="84"/>
  <c r="S11" i="84"/>
  <c r="S12" i="84"/>
  <c r="S13" i="84"/>
  <c r="S14" i="84"/>
  <c r="S15" i="84"/>
  <c r="S16" i="84"/>
  <c r="S17" i="84"/>
  <c r="S18" i="84"/>
  <c r="S19" i="84"/>
  <c r="S20" i="84"/>
  <c r="S21" i="84"/>
  <c r="S22" i="84"/>
  <c r="S23" i="84"/>
  <c r="S24" i="84"/>
  <c r="S25" i="84"/>
  <c r="S26" i="84"/>
  <c r="S27" i="84"/>
  <c r="S28" i="84"/>
  <c r="S29" i="84"/>
  <c r="S30" i="84"/>
  <c r="S31" i="84"/>
  <c r="S32" i="84"/>
  <c r="S33" i="84"/>
  <c r="S34" i="84"/>
  <c r="S35" i="84"/>
  <c r="S36" i="84"/>
  <c r="S37" i="84"/>
  <c r="S38" i="84"/>
  <c r="S39" i="84"/>
  <c r="S40" i="84"/>
  <c r="S41" i="84"/>
  <c r="S42" i="84"/>
  <c r="S43" i="84"/>
  <c r="S44" i="84"/>
  <c r="S45" i="84"/>
  <c r="S46" i="84"/>
  <c r="S47" i="84"/>
  <c r="S48" i="84"/>
  <c r="S49" i="84"/>
  <c r="S50" i="84"/>
  <c r="S51" i="84"/>
  <c r="S52" i="84"/>
  <c r="S53" i="84"/>
  <c r="S54" i="84"/>
  <c r="S55" i="84"/>
  <c r="S56" i="84"/>
  <c r="S57" i="84"/>
  <c r="S58" i="84"/>
  <c r="S59" i="84"/>
  <c r="S60" i="84"/>
  <c r="S61" i="84"/>
  <c r="S62" i="84"/>
  <c r="S63" i="84"/>
  <c r="S64" i="84"/>
  <c r="S65" i="84"/>
  <c r="S66" i="84"/>
  <c r="S67" i="84"/>
  <c r="S68" i="84"/>
  <c r="S69" i="84"/>
  <c r="S70" i="84"/>
  <c r="S71" i="84"/>
  <c r="S72" i="84"/>
  <c r="S73" i="84"/>
  <c r="S74" i="84"/>
  <c r="S75" i="84"/>
  <c r="S76" i="84"/>
  <c r="S77" i="84"/>
  <c r="S78" i="84"/>
  <c r="S79" i="84"/>
  <c r="S80" i="84"/>
  <c r="S81" i="84"/>
  <c r="S82" i="84"/>
  <c r="S83" i="84"/>
  <c r="S84" i="84"/>
  <c r="S85" i="84"/>
  <c r="S86" i="84"/>
  <c r="S87" i="84"/>
  <c r="S88" i="84"/>
  <c r="S89" i="84"/>
  <c r="S90" i="84"/>
  <c r="S91" i="84"/>
  <c r="S92" i="84"/>
  <c r="S93" i="84"/>
  <c r="S94" i="84"/>
  <c r="S95" i="84"/>
  <c r="S96" i="84"/>
  <c r="S97" i="84"/>
  <c r="S98" i="84"/>
  <c r="S99" i="84"/>
  <c r="S100" i="84"/>
  <c r="S101" i="84"/>
  <c r="S102" i="84"/>
  <c r="S103" i="84"/>
  <c r="S104" i="84"/>
  <c r="S105" i="84"/>
  <c r="S106" i="84"/>
  <c r="S107" i="84"/>
  <c r="S108" i="84"/>
  <c r="S109" i="84"/>
  <c r="S110" i="84"/>
  <c r="S111" i="84"/>
  <c r="S112" i="84"/>
  <c r="S113" i="84"/>
  <c r="S114" i="84"/>
  <c r="S115" i="84"/>
  <c r="S116" i="84"/>
  <c r="S117" i="84"/>
  <c r="S118" i="84"/>
  <c r="S119" i="84"/>
  <c r="S120" i="84"/>
  <c r="S121" i="84"/>
  <c r="S122" i="84"/>
  <c r="S123" i="84"/>
  <c r="S124" i="84"/>
  <c r="S125" i="84"/>
  <c r="S126" i="84"/>
  <c r="S127" i="84"/>
  <c r="S128" i="84"/>
  <c r="S129" i="84"/>
  <c r="S130" i="84"/>
  <c r="S131" i="84"/>
  <c r="S132" i="84"/>
  <c r="S133" i="84"/>
  <c r="S134" i="84"/>
  <c r="S135" i="84"/>
  <c r="S136" i="84"/>
  <c r="S137" i="84"/>
  <c r="S138" i="84"/>
  <c r="S139" i="84"/>
  <c r="S140" i="84"/>
  <c r="S141" i="84"/>
  <c r="S142" i="84"/>
  <c r="S143" i="84"/>
  <c r="S144" i="84"/>
  <c r="S145" i="84"/>
  <c r="S146" i="84"/>
  <c r="S147" i="84"/>
  <c r="S148" i="84"/>
  <c r="S149" i="84"/>
  <c r="S150" i="84"/>
  <c r="S151" i="84"/>
  <c r="S152" i="84"/>
  <c r="S153" i="84"/>
  <c r="S154" i="84"/>
  <c r="S155" i="84"/>
  <c r="S156" i="84"/>
  <c r="S157" i="84"/>
  <c r="S158" i="84"/>
  <c r="S159" i="84"/>
  <c r="S160" i="84"/>
  <c r="S161" i="84"/>
  <c r="S162" i="84"/>
  <c r="S163" i="84"/>
  <c r="S164" i="84"/>
  <c r="S165" i="84"/>
  <c r="S166" i="84"/>
  <c r="S167" i="84"/>
  <c r="S168" i="84"/>
  <c r="S169" i="84"/>
  <c r="S170" i="84"/>
  <c r="S171" i="84"/>
  <c r="S172" i="84"/>
  <c r="S173" i="84"/>
  <c r="S174" i="84"/>
  <c r="S175" i="84"/>
  <c r="S176" i="84"/>
  <c r="S177" i="84"/>
  <c r="S178" i="84"/>
  <c r="S179" i="84"/>
  <c r="S180" i="84"/>
  <c r="S181" i="84"/>
  <c r="S182" i="84"/>
  <c r="S183" i="84"/>
  <c r="S184" i="84"/>
  <c r="S185" i="84"/>
  <c r="S186" i="84"/>
  <c r="S187" i="84"/>
  <c r="S188" i="84"/>
  <c r="S189" i="84"/>
  <c r="S190" i="84"/>
  <c r="S191" i="84"/>
  <c r="S192" i="84"/>
  <c r="S193" i="84"/>
  <c r="S194" i="84"/>
  <c r="S195" i="84"/>
  <c r="S196" i="84"/>
  <c r="S197" i="84"/>
  <c r="S198" i="84"/>
  <c r="S199" i="84"/>
  <c r="S6" i="84"/>
  <c r="S5" i="84"/>
  <c r="S102" i="85" l="1"/>
  <c r="T102" i="85" s="1"/>
  <c r="Q102" i="85"/>
  <c r="L102" i="85"/>
  <c r="I102" i="85"/>
  <c r="Q94" i="85"/>
  <c r="Q95" i="85"/>
  <c r="Q96" i="85"/>
  <c r="Q97" i="85"/>
  <c r="Q98" i="85"/>
  <c r="Q99" i="85"/>
  <c r="Q100" i="85"/>
  <c r="S93" i="85"/>
  <c r="T93" i="85" s="1"/>
  <c r="S94" i="85"/>
  <c r="T94" i="85" s="1"/>
  <c r="S95" i="85"/>
  <c r="T95" i="85" s="1"/>
  <c r="S96" i="85"/>
  <c r="T96" i="85" s="1"/>
  <c r="S97" i="85"/>
  <c r="T97" i="85" s="1"/>
  <c r="S98" i="85"/>
  <c r="T98" i="85"/>
  <c r="S99" i="85"/>
  <c r="T99" i="85" s="1"/>
  <c r="S100" i="85"/>
  <c r="T100" i="85" s="1"/>
  <c r="S101" i="85"/>
  <c r="T101" i="85" s="1"/>
  <c r="S103" i="85"/>
  <c r="T103" i="85" s="1"/>
  <c r="L92" i="85"/>
  <c r="L93" i="85"/>
  <c r="L94" i="85"/>
  <c r="L95" i="85"/>
  <c r="L96" i="85"/>
  <c r="L97" i="85"/>
  <c r="L98" i="85"/>
  <c r="L99" i="85"/>
  <c r="L100" i="85"/>
  <c r="L101" i="85"/>
  <c r="L103" i="85"/>
  <c r="I92" i="85"/>
  <c r="I93" i="85"/>
  <c r="I94" i="85"/>
  <c r="I95" i="85"/>
  <c r="I96" i="85"/>
  <c r="I97" i="85"/>
  <c r="I98" i="85"/>
  <c r="I99" i="85"/>
  <c r="I100" i="85"/>
  <c r="I101" i="85"/>
  <c r="I103" i="85"/>
  <c r="S94" i="73"/>
  <c r="T94" i="73" s="1"/>
  <c r="S95" i="73"/>
  <c r="T95" i="73" s="1"/>
  <c r="S96" i="73"/>
  <c r="T96" i="73" s="1"/>
  <c r="S97" i="73"/>
  <c r="T97" i="73"/>
  <c r="S98" i="73"/>
  <c r="T98" i="73" s="1"/>
  <c r="S99" i="73"/>
  <c r="T99" i="73" s="1"/>
  <c r="S100" i="73"/>
  <c r="T100" i="73" s="1"/>
  <c r="S101" i="73"/>
  <c r="T101" i="73" s="1"/>
  <c r="K93" i="73"/>
  <c r="L93" i="73" s="1"/>
  <c r="K94" i="73"/>
  <c r="L94" i="73" s="1"/>
  <c r="K95" i="73"/>
  <c r="L95" i="73" s="1"/>
  <c r="K96" i="73"/>
  <c r="L96" i="73" s="1"/>
  <c r="K97" i="73"/>
  <c r="L97" i="73" s="1"/>
  <c r="K98" i="73"/>
  <c r="L98" i="73" s="1"/>
  <c r="K99" i="73"/>
  <c r="L99" i="73" s="1"/>
  <c r="K100" i="73"/>
  <c r="L100" i="73" s="1"/>
  <c r="K101" i="73"/>
  <c r="L101" i="73" s="1"/>
  <c r="K102" i="73"/>
  <c r="L102" i="73" s="1"/>
  <c r="K103" i="73"/>
  <c r="L103" i="73" s="1"/>
  <c r="I93" i="73"/>
  <c r="I94" i="73"/>
  <c r="I95" i="73"/>
  <c r="I96" i="73"/>
  <c r="I97" i="73"/>
  <c r="I98" i="73"/>
  <c r="I99" i="73"/>
  <c r="I100" i="73"/>
  <c r="I101" i="73"/>
  <c r="I102" i="73"/>
  <c r="I103" i="73"/>
  <c r="S6" i="73"/>
  <c r="S7" i="73"/>
  <c r="S8" i="73"/>
  <c r="S9" i="73"/>
  <c r="S10" i="73"/>
  <c r="S11" i="73"/>
  <c r="S12" i="73"/>
  <c r="S13" i="73"/>
  <c r="S14" i="73"/>
  <c r="S15" i="73"/>
  <c r="S16" i="73"/>
  <c r="S17" i="73"/>
  <c r="S18" i="73"/>
  <c r="S19" i="73"/>
  <c r="S20" i="73"/>
  <c r="S21" i="73"/>
  <c r="S22" i="73"/>
  <c r="S23" i="73"/>
  <c r="S24" i="73"/>
  <c r="S25" i="73"/>
  <c r="S26" i="73"/>
  <c r="S27" i="73"/>
  <c r="S28" i="73"/>
  <c r="S29" i="73"/>
  <c r="S30" i="73"/>
  <c r="S31" i="73"/>
  <c r="S32" i="73"/>
  <c r="S33" i="73"/>
  <c r="S34" i="73"/>
  <c r="S35" i="73"/>
  <c r="S36" i="73"/>
  <c r="S37" i="73"/>
  <c r="S38" i="73"/>
  <c r="S39" i="73"/>
  <c r="S40" i="73"/>
  <c r="S41" i="73"/>
  <c r="S42" i="73"/>
  <c r="S43" i="73"/>
  <c r="S44" i="73"/>
  <c r="S45" i="73"/>
  <c r="S46" i="73"/>
  <c r="S47" i="73"/>
  <c r="S48" i="73"/>
  <c r="S49" i="73"/>
  <c r="S50" i="73"/>
  <c r="S51" i="73"/>
  <c r="S52" i="73"/>
  <c r="S53" i="73"/>
  <c r="S54" i="73"/>
  <c r="S55" i="73"/>
  <c r="S56" i="73"/>
  <c r="S57" i="73"/>
  <c r="S58" i="73"/>
  <c r="S59" i="73"/>
  <c r="S60" i="73"/>
  <c r="S61" i="73"/>
  <c r="S62" i="73"/>
  <c r="S63" i="73"/>
  <c r="S64" i="73"/>
  <c r="S65" i="73"/>
  <c r="S66" i="73"/>
  <c r="S67" i="73"/>
  <c r="S68" i="73"/>
  <c r="S69" i="73"/>
  <c r="S70" i="73"/>
  <c r="S71" i="73"/>
  <c r="S72" i="73"/>
  <c r="S73" i="73"/>
  <c r="S74" i="73"/>
  <c r="S75" i="73"/>
  <c r="S76" i="73"/>
  <c r="S77" i="73"/>
  <c r="S78" i="73"/>
  <c r="S79" i="73"/>
  <c r="S80" i="73"/>
  <c r="S81" i="73"/>
  <c r="S82" i="73"/>
  <c r="S83" i="73"/>
  <c r="S84" i="73"/>
  <c r="S85" i="73"/>
  <c r="S86" i="73"/>
  <c r="S87" i="73"/>
  <c r="S88" i="73"/>
  <c r="S89" i="73"/>
  <c r="S90" i="73"/>
  <c r="S91" i="73"/>
  <c r="S92" i="73"/>
  <c r="S93" i="73"/>
  <c r="S102" i="73"/>
  <c r="S103" i="73"/>
  <c r="S5" i="73"/>
  <c r="S6" i="85"/>
  <c r="S7" i="85"/>
  <c r="S8" i="85"/>
  <c r="S9" i="85"/>
  <c r="S10" i="85"/>
  <c r="S11" i="85"/>
  <c r="S12" i="85"/>
  <c r="S13" i="85"/>
  <c r="S14" i="85"/>
  <c r="S15" i="85"/>
  <c r="S16" i="85"/>
  <c r="S17" i="85"/>
  <c r="S18" i="85"/>
  <c r="S19" i="85"/>
  <c r="S20" i="85"/>
  <c r="S21" i="85"/>
  <c r="S22" i="85"/>
  <c r="S23" i="85"/>
  <c r="S24" i="85"/>
  <c r="S25" i="85"/>
  <c r="S26" i="85"/>
  <c r="S27" i="85"/>
  <c r="S28" i="85"/>
  <c r="S29" i="85"/>
  <c r="S30" i="85"/>
  <c r="S31" i="85"/>
  <c r="S32" i="85"/>
  <c r="S33" i="85"/>
  <c r="S34" i="85"/>
  <c r="S35" i="85"/>
  <c r="S36" i="85"/>
  <c r="S37" i="85"/>
  <c r="S38" i="85"/>
  <c r="S39" i="85"/>
  <c r="S40" i="85"/>
  <c r="S41" i="85"/>
  <c r="S42" i="85"/>
  <c r="S43" i="85"/>
  <c r="S44" i="85"/>
  <c r="S45" i="85"/>
  <c r="S46" i="85"/>
  <c r="S47" i="85"/>
  <c r="S48" i="85"/>
  <c r="S49" i="85"/>
  <c r="S50" i="85"/>
  <c r="S51" i="85"/>
  <c r="S52" i="85"/>
  <c r="S53" i="85"/>
  <c r="S54" i="85"/>
  <c r="S55" i="85"/>
  <c r="S56" i="85"/>
  <c r="S57" i="85"/>
  <c r="S58" i="85"/>
  <c r="S59" i="85"/>
  <c r="S60" i="85"/>
  <c r="S61" i="85"/>
  <c r="S62" i="85"/>
  <c r="S63" i="85"/>
  <c r="S64" i="85"/>
  <c r="S65" i="85"/>
  <c r="S66" i="85"/>
  <c r="S67" i="85"/>
  <c r="S68" i="85"/>
  <c r="S69" i="85"/>
  <c r="S70" i="85"/>
  <c r="S71" i="85"/>
  <c r="S72" i="85"/>
  <c r="S73" i="85"/>
  <c r="S74" i="85"/>
  <c r="S75" i="85"/>
  <c r="S76" i="85"/>
  <c r="S77" i="85"/>
  <c r="S78" i="85"/>
  <c r="S79" i="85"/>
  <c r="S80" i="85"/>
  <c r="S81" i="85"/>
  <c r="S82" i="85"/>
  <c r="S83" i="85"/>
  <c r="S84" i="85"/>
  <c r="S85" i="85"/>
  <c r="S86" i="85"/>
  <c r="S87" i="85"/>
  <c r="S88" i="85"/>
  <c r="S89" i="85"/>
  <c r="S90" i="85"/>
  <c r="S91" i="85"/>
  <c r="S92" i="85"/>
  <c r="S5" i="85"/>
  <c r="K199" i="84" l="1"/>
  <c r="L199" i="84" s="1"/>
  <c r="I199" i="84"/>
  <c r="K198" i="84"/>
  <c r="L198" i="84" s="1"/>
  <c r="I198" i="84"/>
  <c r="K197" i="84"/>
  <c r="L197" i="84" s="1"/>
  <c r="I197" i="84"/>
  <c r="K196" i="84"/>
  <c r="L196" i="84" s="1"/>
  <c r="I196" i="84"/>
  <c r="K195" i="84"/>
  <c r="L195" i="84" s="1"/>
  <c r="I195" i="84"/>
  <c r="K194" i="84"/>
  <c r="L194" i="84" s="1"/>
  <c r="I194" i="84"/>
  <c r="K193" i="84"/>
  <c r="L193" i="84" s="1"/>
  <c r="I193" i="84"/>
  <c r="K192" i="84"/>
  <c r="L192" i="84" s="1"/>
  <c r="I192" i="84"/>
  <c r="K191" i="84"/>
  <c r="L191" i="84" s="1"/>
  <c r="I191" i="84"/>
  <c r="K190" i="84"/>
  <c r="L190" i="84" s="1"/>
  <c r="I190" i="84"/>
  <c r="K189" i="84"/>
  <c r="L189" i="84" s="1"/>
  <c r="I189" i="84"/>
  <c r="K188" i="84"/>
  <c r="L188" i="84" s="1"/>
  <c r="I188" i="84"/>
  <c r="K187" i="84"/>
  <c r="L187" i="84" s="1"/>
  <c r="I187" i="84"/>
  <c r="K186" i="84"/>
  <c r="L186" i="84" s="1"/>
  <c r="I186" i="84"/>
  <c r="K185" i="84"/>
  <c r="L185" i="84" s="1"/>
  <c r="I185" i="84"/>
  <c r="K184" i="84"/>
  <c r="L184" i="84" s="1"/>
  <c r="I184" i="84"/>
  <c r="K183" i="84"/>
  <c r="L183" i="84" s="1"/>
  <c r="I183" i="84"/>
  <c r="K182" i="84"/>
  <c r="L182" i="84" s="1"/>
  <c r="I182" i="84"/>
  <c r="K181" i="84"/>
  <c r="L181" i="84" s="1"/>
  <c r="I181" i="84"/>
  <c r="K180" i="84"/>
  <c r="L180" i="84" s="1"/>
  <c r="I180" i="84"/>
  <c r="K179" i="84"/>
  <c r="L179" i="84" s="1"/>
  <c r="I179" i="84"/>
  <c r="K178" i="84"/>
  <c r="L178" i="84" s="1"/>
  <c r="I178" i="84"/>
  <c r="K177" i="84"/>
  <c r="L177" i="84" s="1"/>
  <c r="I177" i="84"/>
  <c r="K176" i="84"/>
  <c r="L176" i="84" s="1"/>
  <c r="I176" i="84"/>
  <c r="K175" i="84"/>
  <c r="L175" i="84" s="1"/>
  <c r="I175" i="84"/>
  <c r="K174" i="84"/>
  <c r="L174" i="84" s="1"/>
  <c r="I174" i="84"/>
  <c r="K173" i="84"/>
  <c r="L173" i="84" s="1"/>
  <c r="I173" i="84"/>
  <c r="K172" i="84"/>
  <c r="L172" i="84" s="1"/>
  <c r="I172" i="84"/>
  <c r="K171" i="84"/>
  <c r="L171" i="84" s="1"/>
  <c r="I171" i="84"/>
  <c r="K170" i="84"/>
  <c r="L170" i="84" s="1"/>
  <c r="I170" i="84"/>
  <c r="K169" i="84"/>
  <c r="L169" i="84" s="1"/>
  <c r="I169" i="84"/>
  <c r="K168" i="84"/>
  <c r="L168" i="84" s="1"/>
  <c r="I168" i="84"/>
  <c r="K167" i="84"/>
  <c r="L167" i="84" s="1"/>
  <c r="I167" i="84"/>
  <c r="K166" i="84"/>
  <c r="L166" i="84" s="1"/>
  <c r="I166" i="84"/>
  <c r="K165" i="84"/>
  <c r="L165" i="84" s="1"/>
  <c r="I165" i="84"/>
  <c r="K164" i="84"/>
  <c r="L164" i="84" s="1"/>
  <c r="I164" i="84"/>
  <c r="K163" i="84"/>
  <c r="L163" i="84" s="1"/>
  <c r="I163" i="84"/>
  <c r="K162" i="84"/>
  <c r="L162" i="84" s="1"/>
  <c r="I162" i="84"/>
  <c r="K161" i="84"/>
  <c r="L161" i="84" s="1"/>
  <c r="I161" i="84"/>
  <c r="K160" i="84"/>
  <c r="L160" i="84" s="1"/>
  <c r="I160" i="84"/>
  <c r="K159" i="84"/>
  <c r="L159" i="84" s="1"/>
  <c r="I159" i="84"/>
  <c r="K158" i="84"/>
  <c r="L158" i="84" s="1"/>
  <c r="I158" i="84"/>
  <c r="K157" i="84"/>
  <c r="L157" i="84" s="1"/>
  <c r="I157" i="84"/>
  <c r="K156" i="84"/>
  <c r="L156" i="84" s="1"/>
  <c r="I156" i="84"/>
  <c r="K155" i="84"/>
  <c r="L155" i="84" s="1"/>
  <c r="I155" i="84"/>
  <c r="K154" i="84"/>
  <c r="L154" i="84" s="1"/>
  <c r="I154" i="84"/>
  <c r="K153" i="84"/>
  <c r="L153" i="84" s="1"/>
  <c r="I153" i="84"/>
  <c r="K152" i="84"/>
  <c r="L152" i="84" s="1"/>
  <c r="I152" i="84"/>
  <c r="K151" i="84"/>
  <c r="L151" i="84" s="1"/>
  <c r="I151" i="84"/>
  <c r="K150" i="84"/>
  <c r="L150" i="84" s="1"/>
  <c r="I150" i="84"/>
  <c r="K149" i="84"/>
  <c r="L149" i="84" s="1"/>
  <c r="I149" i="84"/>
  <c r="K148" i="84"/>
  <c r="L148" i="84" s="1"/>
  <c r="I148" i="84"/>
  <c r="K147" i="84"/>
  <c r="L147" i="84" s="1"/>
  <c r="I147" i="84"/>
  <c r="K146" i="84"/>
  <c r="L146" i="84" s="1"/>
  <c r="I146" i="84"/>
  <c r="K145" i="84"/>
  <c r="L145" i="84" s="1"/>
  <c r="I145" i="84"/>
  <c r="K144" i="84"/>
  <c r="L144" i="84" s="1"/>
  <c r="I144" i="84"/>
  <c r="K143" i="84"/>
  <c r="L143" i="84" s="1"/>
  <c r="I143" i="84"/>
  <c r="K142" i="84"/>
  <c r="L142" i="84" s="1"/>
  <c r="I142" i="84"/>
  <c r="K141" i="84"/>
  <c r="L141" i="84" s="1"/>
  <c r="I141" i="84"/>
  <c r="K140" i="84"/>
  <c r="L140" i="84" s="1"/>
  <c r="I140" i="84"/>
  <c r="K139" i="84"/>
  <c r="L139" i="84" s="1"/>
  <c r="I139" i="84"/>
  <c r="K138" i="84"/>
  <c r="L138" i="84" s="1"/>
  <c r="I138" i="84"/>
  <c r="K137" i="84"/>
  <c r="L137" i="84" s="1"/>
  <c r="I137" i="84"/>
  <c r="K136" i="84"/>
  <c r="L136" i="84" s="1"/>
  <c r="I136" i="84"/>
  <c r="K135" i="84"/>
  <c r="L135" i="84" s="1"/>
  <c r="I135" i="84"/>
  <c r="K134" i="84"/>
  <c r="L134" i="84" s="1"/>
  <c r="I134" i="84"/>
  <c r="K133" i="84"/>
  <c r="L133" i="84" s="1"/>
  <c r="I133" i="84"/>
  <c r="K132" i="84"/>
  <c r="L132" i="84" s="1"/>
  <c r="I132" i="84"/>
  <c r="K131" i="84"/>
  <c r="L131" i="84" s="1"/>
  <c r="I131" i="84"/>
  <c r="K130" i="84"/>
  <c r="L130" i="84" s="1"/>
  <c r="I130" i="84"/>
  <c r="K129" i="84"/>
  <c r="L129" i="84" s="1"/>
  <c r="I129" i="84"/>
  <c r="K128" i="84"/>
  <c r="L128" i="84" s="1"/>
  <c r="I128" i="84"/>
  <c r="K127" i="84"/>
  <c r="L127" i="84" s="1"/>
  <c r="I127" i="84"/>
  <c r="K126" i="84"/>
  <c r="L126" i="84" s="1"/>
  <c r="I126" i="84"/>
  <c r="K125" i="84"/>
  <c r="L125" i="84" s="1"/>
  <c r="I125" i="84"/>
  <c r="K124" i="84"/>
  <c r="L124" i="84" s="1"/>
  <c r="I124" i="84"/>
  <c r="K123" i="84"/>
  <c r="L123" i="84" s="1"/>
  <c r="I123" i="84"/>
  <c r="K122" i="84"/>
  <c r="L122" i="84" s="1"/>
  <c r="I122" i="84"/>
  <c r="K121" i="84"/>
  <c r="L121" i="84" s="1"/>
  <c r="I121" i="84"/>
  <c r="K120" i="84"/>
  <c r="L120" i="84" s="1"/>
  <c r="I120" i="84"/>
  <c r="K119" i="84"/>
  <c r="L119" i="84" s="1"/>
  <c r="I119" i="84"/>
  <c r="K118" i="84"/>
  <c r="L118" i="84" s="1"/>
  <c r="I118" i="84"/>
  <c r="K117" i="84"/>
  <c r="L117" i="84" s="1"/>
  <c r="I117" i="84"/>
  <c r="K116" i="84"/>
  <c r="L116" i="84" s="1"/>
  <c r="I116" i="84"/>
  <c r="K115" i="84"/>
  <c r="L115" i="84" s="1"/>
  <c r="I115" i="84"/>
  <c r="K114" i="84"/>
  <c r="L114" i="84" s="1"/>
  <c r="I114" i="84"/>
  <c r="K113" i="84"/>
  <c r="L113" i="84" s="1"/>
  <c r="I113" i="84"/>
  <c r="K112" i="84"/>
  <c r="L112" i="84" s="1"/>
  <c r="I112" i="84"/>
  <c r="K111" i="84"/>
  <c r="L111" i="84" s="1"/>
  <c r="I111" i="84"/>
  <c r="K110" i="84"/>
  <c r="L110" i="84" s="1"/>
  <c r="I110" i="84"/>
  <c r="K109" i="84"/>
  <c r="L109" i="84" s="1"/>
  <c r="I109" i="84"/>
  <c r="K108" i="84"/>
  <c r="L108" i="84" s="1"/>
  <c r="I108" i="84"/>
  <c r="K107" i="84"/>
  <c r="L107" i="84" s="1"/>
  <c r="I107" i="84"/>
  <c r="K106" i="84"/>
  <c r="L106" i="84" s="1"/>
  <c r="I106" i="84"/>
  <c r="K105" i="84"/>
  <c r="L105" i="84" s="1"/>
  <c r="I105" i="84"/>
  <c r="K104" i="84"/>
  <c r="L104" i="84" s="1"/>
  <c r="I104" i="84"/>
  <c r="K103" i="84"/>
  <c r="L103" i="84" s="1"/>
  <c r="I103" i="84"/>
  <c r="K102" i="84"/>
  <c r="L102" i="84" s="1"/>
  <c r="I102" i="84"/>
  <c r="K101" i="84"/>
  <c r="L101" i="84" s="1"/>
  <c r="I101" i="84"/>
  <c r="K100" i="84"/>
  <c r="L100" i="84" s="1"/>
  <c r="I100" i="84"/>
  <c r="K99" i="84"/>
  <c r="L99" i="84" s="1"/>
  <c r="I99" i="84"/>
  <c r="K98" i="84"/>
  <c r="L98" i="84" s="1"/>
  <c r="I98" i="84"/>
  <c r="K97" i="84"/>
  <c r="L97" i="84" s="1"/>
  <c r="I97" i="84"/>
  <c r="K96" i="84"/>
  <c r="L96" i="84" s="1"/>
  <c r="I96" i="84"/>
  <c r="K95" i="84"/>
  <c r="L95" i="84" s="1"/>
  <c r="I95" i="84"/>
  <c r="K94" i="84"/>
  <c r="L94" i="84" s="1"/>
  <c r="I94" i="84"/>
  <c r="K93" i="84"/>
  <c r="L93" i="84" s="1"/>
  <c r="I93" i="84"/>
  <c r="K92" i="84"/>
  <c r="L92" i="84" s="1"/>
  <c r="I92" i="84"/>
  <c r="K91" i="84"/>
  <c r="L91" i="84" s="1"/>
  <c r="I91" i="84"/>
  <c r="K90" i="84"/>
  <c r="L90" i="84" s="1"/>
  <c r="I90" i="84"/>
  <c r="K89" i="84"/>
  <c r="L89" i="84" s="1"/>
  <c r="I89" i="84"/>
  <c r="K88" i="84"/>
  <c r="L88" i="84" s="1"/>
  <c r="I88" i="84"/>
  <c r="K87" i="84"/>
  <c r="L87" i="84" s="1"/>
  <c r="I87" i="84"/>
  <c r="K86" i="84"/>
  <c r="L86" i="84" s="1"/>
  <c r="I86" i="84"/>
  <c r="K85" i="84"/>
  <c r="L85" i="84" s="1"/>
  <c r="I85" i="84"/>
  <c r="K84" i="84"/>
  <c r="L84" i="84" s="1"/>
  <c r="I84" i="84"/>
  <c r="K83" i="84"/>
  <c r="L83" i="84" s="1"/>
  <c r="I83" i="84"/>
  <c r="K82" i="84"/>
  <c r="L82" i="84" s="1"/>
  <c r="I82" i="84"/>
  <c r="K81" i="84"/>
  <c r="L81" i="84" s="1"/>
  <c r="I81" i="84"/>
  <c r="K80" i="84"/>
  <c r="L80" i="84" s="1"/>
  <c r="I80" i="84"/>
  <c r="K79" i="84"/>
  <c r="L79" i="84" s="1"/>
  <c r="I79" i="84"/>
  <c r="K78" i="84"/>
  <c r="L78" i="84" s="1"/>
  <c r="I78" i="84"/>
  <c r="K77" i="84"/>
  <c r="L77" i="84" s="1"/>
  <c r="I77" i="84"/>
  <c r="K76" i="84"/>
  <c r="L76" i="84" s="1"/>
  <c r="I76" i="84"/>
  <c r="K75" i="84"/>
  <c r="L75" i="84" s="1"/>
  <c r="I75" i="84"/>
  <c r="K74" i="84"/>
  <c r="L74" i="84" s="1"/>
  <c r="I74" i="84"/>
  <c r="K73" i="84"/>
  <c r="L73" i="84" s="1"/>
  <c r="I73" i="84"/>
  <c r="K72" i="84"/>
  <c r="L72" i="84" s="1"/>
  <c r="I72" i="84"/>
  <c r="K71" i="84"/>
  <c r="L71" i="84" s="1"/>
  <c r="I71" i="84"/>
  <c r="K70" i="84"/>
  <c r="L70" i="84" s="1"/>
  <c r="I70" i="84"/>
  <c r="K69" i="84"/>
  <c r="L69" i="84" s="1"/>
  <c r="I69" i="84"/>
  <c r="K68" i="84"/>
  <c r="L68" i="84" s="1"/>
  <c r="I68" i="84"/>
  <c r="K67" i="84"/>
  <c r="L67" i="84" s="1"/>
  <c r="I67" i="84"/>
  <c r="K66" i="84"/>
  <c r="L66" i="84" s="1"/>
  <c r="I66" i="84"/>
  <c r="K65" i="84"/>
  <c r="L65" i="84" s="1"/>
  <c r="I65" i="84"/>
  <c r="K64" i="84"/>
  <c r="L64" i="84" s="1"/>
  <c r="I64" i="84"/>
  <c r="K63" i="84"/>
  <c r="L63" i="84" s="1"/>
  <c r="I63" i="84"/>
  <c r="K62" i="84"/>
  <c r="L62" i="84" s="1"/>
  <c r="I62" i="84"/>
  <c r="K61" i="84"/>
  <c r="L61" i="84" s="1"/>
  <c r="I61" i="84"/>
  <c r="K60" i="84"/>
  <c r="L60" i="84" s="1"/>
  <c r="I60" i="84"/>
  <c r="K59" i="84"/>
  <c r="L59" i="84" s="1"/>
  <c r="I59" i="84"/>
  <c r="K58" i="84"/>
  <c r="L58" i="84" s="1"/>
  <c r="I58" i="84"/>
  <c r="K57" i="84"/>
  <c r="L57" i="84" s="1"/>
  <c r="I57" i="84"/>
  <c r="K56" i="84"/>
  <c r="L56" i="84" s="1"/>
  <c r="I56" i="84"/>
  <c r="K55" i="84"/>
  <c r="L55" i="84" s="1"/>
  <c r="I55" i="84"/>
  <c r="K54" i="84"/>
  <c r="L54" i="84" s="1"/>
  <c r="I54" i="84"/>
  <c r="K53" i="84"/>
  <c r="L53" i="84" s="1"/>
  <c r="I53" i="84"/>
  <c r="K52" i="84"/>
  <c r="L52" i="84" s="1"/>
  <c r="I52" i="84"/>
  <c r="K51" i="84"/>
  <c r="L51" i="84" s="1"/>
  <c r="I51" i="84"/>
  <c r="K50" i="84"/>
  <c r="L50" i="84" s="1"/>
  <c r="I50" i="84"/>
  <c r="K49" i="84"/>
  <c r="L49" i="84" s="1"/>
  <c r="I49" i="84"/>
  <c r="K48" i="84"/>
  <c r="L48" i="84" s="1"/>
  <c r="I48" i="84"/>
  <c r="K47" i="84"/>
  <c r="L47" i="84" s="1"/>
  <c r="I47" i="84"/>
  <c r="K46" i="84"/>
  <c r="L46" i="84" s="1"/>
  <c r="I46" i="84"/>
  <c r="K45" i="84"/>
  <c r="L45" i="84" s="1"/>
  <c r="I45" i="84"/>
  <c r="K44" i="84"/>
  <c r="L44" i="84" s="1"/>
  <c r="I44" i="84"/>
  <c r="K43" i="84"/>
  <c r="L43" i="84" s="1"/>
  <c r="I43" i="84"/>
  <c r="K42" i="84"/>
  <c r="L42" i="84" s="1"/>
  <c r="I42" i="84"/>
  <c r="K41" i="84"/>
  <c r="L41" i="84" s="1"/>
  <c r="I41" i="84"/>
  <c r="K40" i="84"/>
  <c r="L40" i="84" s="1"/>
  <c r="I40" i="84"/>
  <c r="K39" i="84"/>
  <c r="L39" i="84" s="1"/>
  <c r="I39" i="84"/>
  <c r="K38" i="84"/>
  <c r="L38" i="84" s="1"/>
  <c r="I38" i="84"/>
  <c r="K37" i="84"/>
  <c r="L37" i="84" s="1"/>
  <c r="I37" i="84"/>
  <c r="K36" i="84"/>
  <c r="L36" i="84" s="1"/>
  <c r="I36" i="84"/>
  <c r="K35" i="84"/>
  <c r="L35" i="84" s="1"/>
  <c r="I35" i="84"/>
  <c r="K34" i="84"/>
  <c r="L34" i="84" s="1"/>
  <c r="I34" i="84"/>
  <c r="K33" i="84"/>
  <c r="L33" i="84" s="1"/>
  <c r="I33" i="84"/>
  <c r="K32" i="84"/>
  <c r="L32" i="84" s="1"/>
  <c r="I32" i="84"/>
  <c r="K31" i="84"/>
  <c r="L31" i="84" s="1"/>
  <c r="I31" i="84"/>
  <c r="K30" i="84"/>
  <c r="L30" i="84" s="1"/>
  <c r="I30" i="84"/>
  <c r="K29" i="84"/>
  <c r="L29" i="84" s="1"/>
  <c r="I29" i="84"/>
  <c r="K28" i="84"/>
  <c r="L28" i="84" s="1"/>
  <c r="I28" i="84"/>
  <c r="K27" i="84"/>
  <c r="L27" i="84" s="1"/>
  <c r="I27" i="84"/>
  <c r="K26" i="84"/>
  <c r="L26" i="84" s="1"/>
  <c r="I26" i="84"/>
  <c r="K25" i="84"/>
  <c r="L25" i="84" s="1"/>
  <c r="I25" i="84"/>
  <c r="K24" i="84"/>
  <c r="L24" i="84" s="1"/>
  <c r="I24" i="84"/>
  <c r="K23" i="84"/>
  <c r="L23" i="84" s="1"/>
  <c r="I23" i="84"/>
  <c r="K22" i="84"/>
  <c r="L22" i="84" s="1"/>
  <c r="I22" i="84"/>
  <c r="K21" i="84"/>
  <c r="L21" i="84" s="1"/>
  <c r="I21" i="84"/>
  <c r="K20" i="84"/>
  <c r="L20" i="84" s="1"/>
  <c r="I20" i="84"/>
  <c r="K19" i="84"/>
  <c r="L19" i="84" s="1"/>
  <c r="I19" i="84"/>
  <c r="K18" i="84"/>
  <c r="L18" i="84" s="1"/>
  <c r="I18" i="84"/>
  <c r="K17" i="84"/>
  <c r="L17" i="84" s="1"/>
  <c r="I17" i="84"/>
  <c r="K16" i="84"/>
  <c r="L16" i="84" s="1"/>
  <c r="I16" i="84"/>
  <c r="K15" i="84"/>
  <c r="L15" i="84" s="1"/>
  <c r="I15" i="84"/>
  <c r="K14" i="84"/>
  <c r="L14" i="84" s="1"/>
  <c r="I14" i="84"/>
  <c r="K13" i="84"/>
  <c r="L13" i="84" s="1"/>
  <c r="I13" i="84"/>
  <c r="K12" i="84"/>
  <c r="L12" i="84" s="1"/>
  <c r="I12" i="84"/>
  <c r="K11" i="84"/>
  <c r="L11" i="84" s="1"/>
  <c r="I11" i="84"/>
  <c r="K10" i="84"/>
  <c r="L10" i="84" s="1"/>
  <c r="I10" i="84"/>
  <c r="K9" i="84"/>
  <c r="L9" i="84" s="1"/>
  <c r="I9" i="84"/>
  <c r="K8" i="84"/>
  <c r="L8" i="84" s="1"/>
  <c r="I8" i="84"/>
  <c r="K7" i="84"/>
  <c r="L7" i="84" s="1"/>
  <c r="I7" i="84"/>
  <c r="K6" i="84"/>
  <c r="L6" i="84" s="1"/>
  <c r="I6" i="84"/>
  <c r="K5" i="84"/>
  <c r="L5" i="84" s="1"/>
  <c r="I5" i="84"/>
  <c r="L91" i="85"/>
  <c r="I91" i="85"/>
  <c r="L90" i="85"/>
  <c r="I90" i="85"/>
  <c r="L89" i="85"/>
  <c r="I89" i="85"/>
  <c r="L88" i="85"/>
  <c r="I88" i="85"/>
  <c r="L87" i="85"/>
  <c r="I87" i="85"/>
  <c r="L86" i="85"/>
  <c r="I86" i="85"/>
  <c r="L85" i="85"/>
  <c r="I85" i="85"/>
  <c r="L84" i="85"/>
  <c r="I84" i="85"/>
  <c r="L83" i="85"/>
  <c r="I83" i="85"/>
  <c r="L82" i="85"/>
  <c r="I82" i="85"/>
  <c r="L81" i="85"/>
  <c r="I81" i="85"/>
  <c r="L80" i="85"/>
  <c r="I80" i="85"/>
  <c r="L79" i="85"/>
  <c r="I79" i="85"/>
  <c r="L78" i="85"/>
  <c r="I78" i="85"/>
  <c r="L77" i="85"/>
  <c r="I77" i="85"/>
  <c r="L76" i="85"/>
  <c r="I76" i="85"/>
  <c r="L75" i="85"/>
  <c r="I75" i="85"/>
  <c r="L74" i="85"/>
  <c r="I74" i="85"/>
  <c r="L73" i="85"/>
  <c r="I73" i="85"/>
  <c r="L72" i="85"/>
  <c r="I72" i="85"/>
  <c r="L71" i="85"/>
  <c r="I71" i="85"/>
  <c r="L70" i="85"/>
  <c r="I70" i="85"/>
  <c r="L69" i="85"/>
  <c r="I69" i="85"/>
  <c r="L68" i="85"/>
  <c r="I68" i="85"/>
  <c r="L67" i="85"/>
  <c r="I67" i="85"/>
  <c r="L66" i="85"/>
  <c r="I66" i="85"/>
  <c r="L65" i="85"/>
  <c r="I65" i="85"/>
  <c r="L64" i="85"/>
  <c r="I64" i="85"/>
  <c r="L63" i="85"/>
  <c r="I63" i="85"/>
  <c r="L62" i="85"/>
  <c r="I62" i="85"/>
  <c r="L61" i="85"/>
  <c r="I61" i="85"/>
  <c r="L60" i="85"/>
  <c r="I60" i="85"/>
  <c r="L59" i="85"/>
  <c r="I59" i="85"/>
  <c r="L58" i="85"/>
  <c r="I58" i="85"/>
  <c r="L57" i="85"/>
  <c r="I57" i="85"/>
  <c r="L56" i="85"/>
  <c r="I56" i="85"/>
  <c r="L55" i="85"/>
  <c r="I55" i="85"/>
  <c r="L54" i="85"/>
  <c r="I54" i="85"/>
  <c r="L53" i="85"/>
  <c r="I53" i="85"/>
  <c r="L52" i="85"/>
  <c r="I52" i="85"/>
  <c r="L51" i="85"/>
  <c r="I51" i="85"/>
  <c r="L50" i="85"/>
  <c r="I50" i="85"/>
  <c r="L49" i="85"/>
  <c r="I49" i="85"/>
  <c r="L48" i="85"/>
  <c r="I48" i="85"/>
  <c r="L47" i="85"/>
  <c r="I47" i="85"/>
  <c r="L46" i="85"/>
  <c r="I46" i="85"/>
  <c r="L45" i="85"/>
  <c r="I45" i="85"/>
  <c r="L43" i="85"/>
  <c r="I43" i="85"/>
  <c r="L42" i="85"/>
  <c r="I42" i="85"/>
  <c r="L41" i="85"/>
  <c r="I41" i="85"/>
  <c r="L40" i="85"/>
  <c r="I40" i="85"/>
  <c r="L39" i="85"/>
  <c r="I39" i="85"/>
  <c r="L38" i="85"/>
  <c r="I38" i="85"/>
  <c r="L37" i="85"/>
  <c r="I37" i="85"/>
  <c r="L36" i="85"/>
  <c r="I36" i="85"/>
  <c r="L35" i="85"/>
  <c r="I35" i="85"/>
  <c r="L34" i="85"/>
  <c r="I34" i="85"/>
  <c r="L33" i="85"/>
  <c r="I33" i="85"/>
  <c r="L32" i="85"/>
  <c r="I32" i="85"/>
  <c r="L31" i="85"/>
  <c r="I31" i="85"/>
  <c r="L30" i="85"/>
  <c r="I30" i="85"/>
  <c r="L29" i="85"/>
  <c r="I29" i="85"/>
  <c r="L28" i="85"/>
  <c r="I28" i="85"/>
  <c r="L27" i="85"/>
  <c r="I27" i="85"/>
  <c r="L26" i="85"/>
  <c r="I26" i="85"/>
  <c r="L25" i="85"/>
  <c r="I25" i="85"/>
  <c r="L24" i="85"/>
  <c r="I24" i="85"/>
  <c r="L23" i="85"/>
  <c r="I23" i="85"/>
  <c r="L22" i="85"/>
  <c r="I22" i="85"/>
  <c r="L21" i="85"/>
  <c r="I21" i="85"/>
  <c r="L20" i="85"/>
  <c r="I20" i="85"/>
  <c r="L19" i="85"/>
  <c r="I19" i="85"/>
  <c r="L18" i="85"/>
  <c r="I18" i="85"/>
  <c r="L17" i="85"/>
  <c r="I17" i="85"/>
  <c r="L16" i="85"/>
  <c r="I16" i="85"/>
  <c r="L15" i="85"/>
  <c r="I15" i="85"/>
  <c r="L14" i="85"/>
  <c r="I14" i="85"/>
  <c r="L13" i="85"/>
  <c r="I13" i="85"/>
  <c r="L12" i="85"/>
  <c r="I12" i="85"/>
  <c r="L11" i="85"/>
  <c r="I11" i="85"/>
  <c r="L10" i="85"/>
  <c r="I10" i="85"/>
  <c r="L9" i="85"/>
  <c r="I9" i="85"/>
  <c r="L8" i="85"/>
  <c r="I8" i="85"/>
  <c r="L7" i="85"/>
  <c r="I7" i="85"/>
  <c r="L6" i="85"/>
  <c r="I6" i="85"/>
  <c r="L5" i="85"/>
  <c r="I5" i="85"/>
  <c r="T24" i="85"/>
  <c r="Q24" i="85"/>
  <c r="T23" i="85"/>
  <c r="Q23" i="85"/>
  <c r="T22" i="85"/>
  <c r="Q22" i="85"/>
  <c r="T21" i="85"/>
  <c r="Q21" i="85"/>
  <c r="T20" i="85"/>
  <c r="Q20" i="85"/>
  <c r="T19" i="85"/>
  <c r="Q19" i="85"/>
  <c r="T18" i="85"/>
  <c r="Q18" i="85"/>
  <c r="T17" i="85"/>
  <c r="Q17" i="85"/>
  <c r="T16" i="85"/>
  <c r="Q16" i="85"/>
  <c r="T15" i="85"/>
  <c r="Q15" i="85"/>
  <c r="T14" i="85"/>
  <c r="Q14" i="85"/>
  <c r="T13" i="85"/>
  <c r="Q13" i="85"/>
  <c r="T12" i="85"/>
  <c r="Q12" i="85"/>
  <c r="T11" i="85"/>
  <c r="Q11" i="85"/>
  <c r="T10" i="85"/>
  <c r="Q10" i="85"/>
  <c r="T9" i="85"/>
  <c r="Q9" i="85"/>
  <c r="T8" i="85"/>
  <c r="Q8" i="85"/>
  <c r="T7" i="85"/>
  <c r="Q7" i="85"/>
  <c r="T6" i="85"/>
  <c r="Q6" i="85"/>
  <c r="T43" i="85"/>
  <c r="Q43" i="85"/>
  <c r="T42" i="85"/>
  <c r="Q42" i="85"/>
  <c r="T41" i="85"/>
  <c r="Q41" i="85"/>
  <c r="T40" i="85"/>
  <c r="Q40" i="85"/>
  <c r="T39" i="85"/>
  <c r="Q39" i="85"/>
  <c r="T38" i="85"/>
  <c r="Q38" i="85"/>
  <c r="T37" i="85"/>
  <c r="Q37" i="85"/>
  <c r="T36" i="85"/>
  <c r="Q36" i="85"/>
  <c r="T35" i="85"/>
  <c r="Q35" i="85"/>
  <c r="T34" i="85"/>
  <c r="Q34" i="85"/>
  <c r="T33" i="85"/>
  <c r="Q33" i="85"/>
  <c r="T32" i="85"/>
  <c r="Q32" i="85"/>
  <c r="T31" i="85"/>
  <c r="Q31" i="85"/>
  <c r="T30" i="85"/>
  <c r="Q30" i="85"/>
  <c r="T29" i="85"/>
  <c r="Q29" i="85"/>
  <c r="T28" i="85"/>
  <c r="Q28" i="85"/>
  <c r="T27" i="85"/>
  <c r="Q27" i="85"/>
  <c r="T26" i="85"/>
  <c r="Q26" i="85"/>
  <c r="T25" i="85"/>
  <c r="Q25" i="85"/>
  <c r="T62" i="85"/>
  <c r="Q62" i="85"/>
  <c r="T61" i="85"/>
  <c r="Q61" i="85"/>
  <c r="T60" i="85"/>
  <c r="Q60" i="85"/>
  <c r="T59" i="85"/>
  <c r="Q59" i="85"/>
  <c r="T58" i="85"/>
  <c r="Q58" i="85"/>
  <c r="T57" i="85"/>
  <c r="Q57" i="85"/>
  <c r="T56" i="85"/>
  <c r="Q56" i="85"/>
  <c r="T55" i="85"/>
  <c r="Q55" i="85"/>
  <c r="T54" i="85"/>
  <c r="Q54" i="85"/>
  <c r="T53" i="85"/>
  <c r="Q53" i="85"/>
  <c r="T52" i="85"/>
  <c r="Q52" i="85"/>
  <c r="T51" i="85"/>
  <c r="Q51" i="85"/>
  <c r="T50" i="85"/>
  <c r="Q50" i="85"/>
  <c r="T49" i="85"/>
  <c r="Q49" i="85"/>
  <c r="T48" i="85"/>
  <c r="Q48" i="85"/>
  <c r="T47" i="85"/>
  <c r="Q47" i="85"/>
  <c r="T46" i="85"/>
  <c r="Q46" i="85"/>
  <c r="T45" i="85"/>
  <c r="Q45" i="85"/>
  <c r="T44" i="85"/>
  <c r="Q44" i="85"/>
  <c r="T81" i="85"/>
  <c r="Q81" i="85"/>
  <c r="T80" i="85"/>
  <c r="Q80" i="85"/>
  <c r="T79" i="85"/>
  <c r="Q79" i="85"/>
  <c r="T78" i="85"/>
  <c r="Q78" i="85"/>
  <c r="T77" i="85"/>
  <c r="Q77" i="85"/>
  <c r="T76" i="85"/>
  <c r="Q76" i="85"/>
  <c r="T75" i="85"/>
  <c r="Q75" i="85"/>
  <c r="T74" i="85"/>
  <c r="Q74" i="85"/>
  <c r="T73" i="85"/>
  <c r="Q73" i="85"/>
  <c r="T72" i="85"/>
  <c r="Q72" i="85"/>
  <c r="T71" i="85"/>
  <c r="Q71" i="85"/>
  <c r="T70" i="85"/>
  <c r="Q70" i="85"/>
  <c r="T69" i="85"/>
  <c r="Q69" i="85"/>
  <c r="T68" i="85"/>
  <c r="Q68" i="85"/>
  <c r="T67" i="85"/>
  <c r="Q67" i="85"/>
  <c r="T66" i="85"/>
  <c r="Q66" i="85"/>
  <c r="T65" i="85"/>
  <c r="Q65" i="85"/>
  <c r="T64" i="85"/>
  <c r="Q64" i="85"/>
  <c r="T63" i="85"/>
  <c r="Q63" i="85"/>
  <c r="Q93" i="85"/>
  <c r="T92" i="85"/>
  <c r="Q92" i="85"/>
  <c r="T91" i="85"/>
  <c r="Q91" i="85"/>
  <c r="T90" i="85"/>
  <c r="Q90" i="85"/>
  <c r="T89" i="85"/>
  <c r="Q89" i="85"/>
  <c r="T88" i="85"/>
  <c r="Q88" i="85"/>
  <c r="T87" i="85"/>
  <c r="Q87" i="85"/>
  <c r="T86" i="85"/>
  <c r="Q86" i="85"/>
  <c r="T85" i="85"/>
  <c r="Q85" i="85"/>
  <c r="T84" i="85"/>
  <c r="Q84" i="85"/>
  <c r="T83" i="85"/>
  <c r="Q83" i="85"/>
  <c r="T82" i="85"/>
  <c r="Q82" i="85"/>
  <c r="D104" i="85"/>
  <c r="E104" i="85"/>
  <c r="E105" i="85"/>
  <c r="E106" i="85"/>
  <c r="E107" i="85"/>
  <c r="E108" i="85"/>
  <c r="E109" i="85"/>
  <c r="K92" i="73" l="1"/>
  <c r="L92" i="73" s="1"/>
  <c r="I92" i="73"/>
  <c r="K91" i="73"/>
  <c r="L91" i="73" s="1"/>
  <c r="I91" i="73"/>
  <c r="K90" i="73"/>
  <c r="L90" i="73" s="1"/>
  <c r="I90" i="73"/>
  <c r="K89" i="73"/>
  <c r="L89" i="73" s="1"/>
  <c r="I89" i="73"/>
  <c r="K88" i="73"/>
  <c r="L88" i="73" s="1"/>
  <c r="I88" i="73"/>
  <c r="K87" i="73"/>
  <c r="L87" i="73" s="1"/>
  <c r="I87" i="73"/>
  <c r="K86" i="73"/>
  <c r="L86" i="73" s="1"/>
  <c r="I86" i="73"/>
  <c r="K85" i="73"/>
  <c r="L85" i="73" s="1"/>
  <c r="I85" i="73"/>
  <c r="K84" i="73"/>
  <c r="L84" i="73" s="1"/>
  <c r="I84" i="73"/>
  <c r="K83" i="73"/>
  <c r="L83" i="73" s="1"/>
  <c r="I83" i="73"/>
  <c r="K82" i="73"/>
  <c r="L82" i="73" s="1"/>
  <c r="I82" i="73"/>
  <c r="K81" i="73"/>
  <c r="L81" i="73" s="1"/>
  <c r="I81" i="73"/>
  <c r="K80" i="73"/>
  <c r="L80" i="73" s="1"/>
  <c r="I80" i="73"/>
  <c r="K79" i="73"/>
  <c r="L79" i="73" s="1"/>
  <c r="I79" i="73"/>
  <c r="K78" i="73"/>
  <c r="L78" i="73" s="1"/>
  <c r="I78" i="73"/>
  <c r="K77" i="73"/>
  <c r="L77" i="73" s="1"/>
  <c r="I77" i="73"/>
  <c r="K76" i="73"/>
  <c r="L76" i="73" s="1"/>
  <c r="I76" i="73"/>
  <c r="K75" i="73"/>
  <c r="L75" i="73" s="1"/>
  <c r="I75" i="73"/>
  <c r="K74" i="73"/>
  <c r="L74" i="73" s="1"/>
  <c r="I74" i="73"/>
  <c r="K73" i="73"/>
  <c r="L73" i="73" s="1"/>
  <c r="I73" i="73"/>
  <c r="K72" i="73"/>
  <c r="L72" i="73" s="1"/>
  <c r="I72" i="73"/>
  <c r="K71" i="73"/>
  <c r="L71" i="73" s="1"/>
  <c r="I71" i="73"/>
  <c r="K70" i="73"/>
  <c r="L70" i="73" s="1"/>
  <c r="I70" i="73"/>
  <c r="K69" i="73"/>
  <c r="L69" i="73" s="1"/>
  <c r="I69" i="73"/>
  <c r="K68" i="73"/>
  <c r="L68" i="73" s="1"/>
  <c r="I68" i="73"/>
  <c r="K67" i="73"/>
  <c r="L67" i="73" s="1"/>
  <c r="I67" i="73"/>
  <c r="K66" i="73"/>
  <c r="L66" i="73" s="1"/>
  <c r="I66" i="73"/>
  <c r="K65" i="73"/>
  <c r="L65" i="73" s="1"/>
  <c r="I65" i="73"/>
  <c r="K64" i="73"/>
  <c r="L64" i="73" s="1"/>
  <c r="I64" i="73"/>
  <c r="K63" i="73"/>
  <c r="L63" i="73" s="1"/>
  <c r="I63" i="73"/>
  <c r="K62" i="73"/>
  <c r="L62" i="73" s="1"/>
  <c r="I62" i="73"/>
  <c r="K61" i="73"/>
  <c r="L61" i="73" s="1"/>
  <c r="I61" i="73"/>
  <c r="K60" i="73"/>
  <c r="L60" i="73" s="1"/>
  <c r="I60" i="73"/>
  <c r="K59" i="73"/>
  <c r="L59" i="73" s="1"/>
  <c r="I59" i="73"/>
  <c r="K58" i="73"/>
  <c r="L58" i="73" s="1"/>
  <c r="I58" i="73"/>
  <c r="K57" i="73"/>
  <c r="L57" i="73" s="1"/>
  <c r="I57" i="73"/>
  <c r="K56" i="73"/>
  <c r="L56" i="73" s="1"/>
  <c r="I56" i="73"/>
  <c r="K55" i="73"/>
  <c r="L55" i="73" s="1"/>
  <c r="I55" i="73"/>
  <c r="K54" i="73"/>
  <c r="L54" i="73" s="1"/>
  <c r="I54" i="73"/>
  <c r="K53" i="73"/>
  <c r="L53" i="73" s="1"/>
  <c r="I53" i="73"/>
  <c r="K52" i="73"/>
  <c r="L52" i="73" s="1"/>
  <c r="I52" i="73"/>
  <c r="K51" i="73"/>
  <c r="L51" i="73" s="1"/>
  <c r="I51" i="73"/>
  <c r="K50" i="73"/>
  <c r="L50" i="73" s="1"/>
  <c r="I50" i="73"/>
  <c r="K49" i="73"/>
  <c r="L49" i="73" s="1"/>
  <c r="I49" i="73"/>
  <c r="K48" i="73"/>
  <c r="L48" i="73" s="1"/>
  <c r="I48" i="73"/>
  <c r="K47" i="73"/>
  <c r="L47" i="73" s="1"/>
  <c r="I47" i="73"/>
  <c r="K46" i="73"/>
  <c r="L46" i="73" s="1"/>
  <c r="I46" i="73"/>
  <c r="K45" i="73"/>
  <c r="L45" i="73" s="1"/>
  <c r="I45" i="73"/>
  <c r="K44" i="73"/>
  <c r="L44" i="73" s="1"/>
  <c r="I44" i="73"/>
  <c r="K43" i="73"/>
  <c r="L43" i="73" s="1"/>
  <c r="I43" i="73"/>
  <c r="K42" i="73"/>
  <c r="L42" i="73" s="1"/>
  <c r="I42" i="73"/>
  <c r="K41" i="73"/>
  <c r="L41" i="73" s="1"/>
  <c r="I41" i="73"/>
  <c r="K40" i="73"/>
  <c r="L40" i="73" s="1"/>
  <c r="I40" i="73"/>
  <c r="K39" i="73"/>
  <c r="L39" i="73" s="1"/>
  <c r="I39" i="73"/>
  <c r="K38" i="73"/>
  <c r="L38" i="73" s="1"/>
  <c r="I38" i="73"/>
  <c r="K37" i="73"/>
  <c r="L37" i="73" s="1"/>
  <c r="I37" i="73"/>
  <c r="K36" i="73"/>
  <c r="L36" i="73" s="1"/>
  <c r="I36" i="73"/>
  <c r="K35" i="73"/>
  <c r="L35" i="73" s="1"/>
  <c r="I35" i="73"/>
  <c r="K34" i="73"/>
  <c r="L34" i="73" s="1"/>
  <c r="I34" i="73"/>
  <c r="K33" i="73"/>
  <c r="L33" i="73" s="1"/>
  <c r="I33" i="73"/>
  <c r="K32" i="73"/>
  <c r="L32" i="73" s="1"/>
  <c r="I32" i="73"/>
  <c r="K31" i="73"/>
  <c r="L31" i="73" s="1"/>
  <c r="I31" i="73"/>
  <c r="K30" i="73"/>
  <c r="L30" i="73" s="1"/>
  <c r="I30" i="73"/>
  <c r="K29" i="73"/>
  <c r="L29" i="73" s="1"/>
  <c r="I29" i="73"/>
  <c r="K28" i="73"/>
  <c r="L28" i="73" s="1"/>
  <c r="I28" i="73"/>
  <c r="K27" i="73"/>
  <c r="L27" i="73" s="1"/>
  <c r="I27" i="73"/>
  <c r="K26" i="73"/>
  <c r="L26" i="73" s="1"/>
  <c r="I26" i="73"/>
  <c r="K25" i="73"/>
  <c r="L25" i="73" s="1"/>
  <c r="I25" i="73"/>
  <c r="K24" i="73"/>
  <c r="L24" i="73" s="1"/>
  <c r="I24" i="73"/>
  <c r="K23" i="73"/>
  <c r="L23" i="73" s="1"/>
  <c r="I23" i="73"/>
  <c r="K22" i="73"/>
  <c r="L22" i="73" s="1"/>
  <c r="I22" i="73"/>
  <c r="K21" i="73"/>
  <c r="L21" i="73" s="1"/>
  <c r="I21" i="73"/>
  <c r="K20" i="73"/>
  <c r="L20" i="73" s="1"/>
  <c r="I20" i="73"/>
  <c r="K19" i="73"/>
  <c r="L19" i="73" s="1"/>
  <c r="I19" i="73"/>
  <c r="K18" i="73"/>
  <c r="L18" i="73" s="1"/>
  <c r="I18" i="73"/>
  <c r="K17" i="73"/>
  <c r="L17" i="73" s="1"/>
  <c r="I17" i="73"/>
  <c r="K16" i="73"/>
  <c r="L16" i="73" s="1"/>
  <c r="I16" i="73"/>
  <c r="K15" i="73"/>
  <c r="L15" i="73" s="1"/>
  <c r="I15" i="73"/>
  <c r="K14" i="73"/>
  <c r="L14" i="73" s="1"/>
  <c r="I14" i="73"/>
  <c r="K13" i="73"/>
  <c r="L13" i="73" s="1"/>
  <c r="I13" i="73"/>
  <c r="K12" i="73"/>
  <c r="L12" i="73" s="1"/>
  <c r="I12" i="73"/>
  <c r="K11" i="73"/>
  <c r="L11" i="73" s="1"/>
  <c r="I11" i="73"/>
  <c r="K10" i="73"/>
  <c r="L10" i="73" s="1"/>
  <c r="I10" i="73"/>
  <c r="K9" i="73"/>
  <c r="L9" i="73" s="1"/>
  <c r="I9" i="73"/>
  <c r="K8" i="73"/>
  <c r="L8" i="73" s="1"/>
  <c r="I8" i="73"/>
  <c r="K7" i="73"/>
  <c r="L7" i="73" s="1"/>
  <c r="I7" i="73"/>
  <c r="K6" i="73"/>
  <c r="L6" i="73" s="1"/>
  <c r="I6" i="73"/>
  <c r="K5" i="73"/>
  <c r="L5" i="73" s="1"/>
  <c r="I5" i="73"/>
  <c r="Q17" i="84" l="1"/>
  <c r="T17" i="84"/>
  <c r="Q18" i="84"/>
  <c r="T18" i="84"/>
  <c r="Q19" i="84"/>
  <c r="T19" i="84"/>
  <c r="Q20" i="84"/>
  <c r="T20" i="84"/>
  <c r="Q21" i="84"/>
  <c r="T21" i="84"/>
  <c r="Q22" i="84"/>
  <c r="T22" i="84"/>
  <c r="Q23" i="84"/>
  <c r="T23" i="84"/>
  <c r="Q24" i="84"/>
  <c r="T24" i="84"/>
  <c r="Q25" i="84"/>
  <c r="T25" i="84"/>
  <c r="Q26" i="84"/>
  <c r="T26" i="84"/>
  <c r="Q27" i="84"/>
  <c r="T27" i="84"/>
  <c r="Q28" i="84"/>
  <c r="T28" i="84"/>
  <c r="Q29" i="84"/>
  <c r="T29" i="84"/>
  <c r="Q30" i="84"/>
  <c r="T30" i="84"/>
  <c r="Q31" i="84"/>
  <c r="T31" i="84"/>
  <c r="Q32" i="84"/>
  <c r="T32" i="84"/>
  <c r="Q33" i="84"/>
  <c r="T33" i="84"/>
  <c r="Q34" i="84"/>
  <c r="T34" i="84"/>
  <c r="Q35" i="84"/>
  <c r="T35" i="84"/>
  <c r="Q36" i="84"/>
  <c r="T36" i="84"/>
  <c r="Q37" i="84"/>
  <c r="T37" i="84"/>
  <c r="Q38" i="84"/>
  <c r="T38" i="84"/>
  <c r="Q39" i="84"/>
  <c r="T39" i="84"/>
  <c r="Q40" i="84"/>
  <c r="T40" i="84"/>
  <c r="Q41" i="84"/>
  <c r="T41" i="84"/>
  <c r="Q42" i="84"/>
  <c r="T42" i="84"/>
  <c r="Q43" i="84"/>
  <c r="T43" i="84"/>
  <c r="Q44" i="84"/>
  <c r="T44" i="84"/>
  <c r="Q45" i="84"/>
  <c r="T45" i="84"/>
  <c r="Q46" i="84"/>
  <c r="T46" i="84"/>
  <c r="Q47" i="84"/>
  <c r="T47" i="84"/>
  <c r="Q48" i="84"/>
  <c r="T48" i="84"/>
  <c r="Q49" i="84"/>
  <c r="T49" i="84"/>
  <c r="Q50" i="84"/>
  <c r="T50" i="84"/>
  <c r="Q51" i="84"/>
  <c r="T51" i="84"/>
  <c r="Q52" i="84"/>
  <c r="T52" i="84"/>
  <c r="Q53" i="84"/>
  <c r="T53" i="84"/>
  <c r="Q54" i="84"/>
  <c r="T54" i="84"/>
  <c r="Q55" i="84"/>
  <c r="T55" i="84"/>
  <c r="Q56" i="84"/>
  <c r="T56" i="84"/>
  <c r="Q57" i="84"/>
  <c r="T57" i="84"/>
  <c r="Q58" i="84"/>
  <c r="T58" i="84"/>
  <c r="C221" i="84"/>
  <c r="E221" i="84"/>
  <c r="E222" i="84"/>
  <c r="E223" i="84"/>
  <c r="E224" i="84"/>
  <c r="E225" i="84"/>
  <c r="E226" i="84"/>
  <c r="Q148" i="84"/>
  <c r="T148" i="84"/>
  <c r="Q7" i="84"/>
  <c r="T7" i="84"/>
  <c r="Q8" i="84"/>
  <c r="T8" i="84"/>
  <c r="Q9" i="84"/>
  <c r="T9" i="84"/>
  <c r="Q10" i="84"/>
  <c r="T10" i="84"/>
  <c r="Q11" i="84"/>
  <c r="T11" i="84"/>
  <c r="Q12" i="84"/>
  <c r="T12" i="84"/>
  <c r="Q13" i="84"/>
  <c r="T13" i="84"/>
  <c r="Q14" i="84"/>
  <c r="T14" i="84"/>
  <c r="Q15" i="84"/>
  <c r="T15" i="84"/>
  <c r="Q16" i="84"/>
  <c r="T16" i="84"/>
  <c r="Q59" i="84"/>
  <c r="T59" i="84"/>
  <c r="Q60" i="84"/>
  <c r="T60" i="84"/>
  <c r="Q61" i="84"/>
  <c r="T61" i="84"/>
  <c r="Q62" i="84"/>
  <c r="T62" i="84"/>
  <c r="Q63" i="84"/>
  <c r="T63" i="84"/>
  <c r="Q64" i="84"/>
  <c r="T64" i="84"/>
  <c r="Q65" i="84"/>
  <c r="T65" i="84"/>
  <c r="Q66" i="84"/>
  <c r="T66" i="84"/>
  <c r="Q67" i="84"/>
  <c r="T67" i="84"/>
  <c r="Q68" i="84"/>
  <c r="T68" i="84"/>
  <c r="Q69" i="84"/>
  <c r="T69" i="84"/>
  <c r="Q70" i="84"/>
  <c r="T70" i="84"/>
  <c r="Q71" i="84"/>
  <c r="T71" i="84"/>
  <c r="Q72" i="84"/>
  <c r="T72" i="84"/>
  <c r="Q73" i="84"/>
  <c r="T73" i="84"/>
  <c r="Q74" i="84"/>
  <c r="T74" i="84"/>
  <c r="Q75" i="84"/>
  <c r="T75" i="84"/>
  <c r="Q76" i="84"/>
  <c r="T76" i="84"/>
  <c r="Q77" i="84"/>
  <c r="T77" i="84"/>
  <c r="Q78" i="84"/>
  <c r="T78" i="84"/>
  <c r="Q79" i="84"/>
  <c r="T79" i="84"/>
  <c r="Q80" i="84"/>
  <c r="T80" i="84"/>
  <c r="Q81" i="84"/>
  <c r="T81" i="84"/>
  <c r="Q82" i="84"/>
  <c r="T82" i="84"/>
  <c r="Q83" i="84"/>
  <c r="T83" i="84"/>
  <c r="Q84" i="84"/>
  <c r="T84" i="84"/>
  <c r="Q85" i="84"/>
  <c r="T85" i="84"/>
  <c r="Q86" i="84"/>
  <c r="T86" i="84"/>
  <c r="Q87" i="84"/>
  <c r="T87" i="84"/>
  <c r="Q88" i="84"/>
  <c r="T88" i="84"/>
  <c r="Q89" i="84"/>
  <c r="T89" i="84"/>
  <c r="Q90" i="84"/>
  <c r="T90" i="84"/>
  <c r="Q91" i="84"/>
  <c r="T91" i="84"/>
  <c r="Q92" i="84"/>
  <c r="T92" i="84"/>
  <c r="Q93" i="84"/>
  <c r="T93" i="84"/>
  <c r="Q94" i="84"/>
  <c r="T94" i="84"/>
  <c r="Q95" i="84"/>
  <c r="T95" i="84"/>
  <c r="Q96" i="84"/>
  <c r="T96" i="84"/>
  <c r="Q97" i="84"/>
  <c r="T97" i="84"/>
  <c r="Q98" i="84"/>
  <c r="T98" i="84"/>
  <c r="Q99" i="84"/>
  <c r="T99" i="84"/>
  <c r="Q100" i="84"/>
  <c r="T100" i="84"/>
  <c r="Q101" i="84"/>
  <c r="T101" i="84"/>
  <c r="Q102" i="84"/>
  <c r="T102" i="84"/>
  <c r="Q103" i="84"/>
  <c r="T103" i="84"/>
  <c r="Q104" i="84"/>
  <c r="T104" i="84"/>
  <c r="Q105" i="84"/>
  <c r="T105" i="84"/>
  <c r="Q106" i="84"/>
  <c r="T106" i="84"/>
  <c r="Q107" i="84"/>
  <c r="T107" i="84"/>
  <c r="Q108" i="84"/>
  <c r="T108" i="84"/>
  <c r="Q109" i="84"/>
  <c r="T109" i="84"/>
  <c r="Q110" i="84"/>
  <c r="T110" i="84"/>
  <c r="Q111" i="84"/>
  <c r="T111" i="84"/>
  <c r="Q112" i="84"/>
  <c r="T112" i="84"/>
  <c r="Q113" i="84"/>
  <c r="T113" i="84"/>
  <c r="Q114" i="84"/>
  <c r="T114" i="84"/>
  <c r="Q115" i="84"/>
  <c r="T115" i="84"/>
  <c r="Q116" i="84"/>
  <c r="T116" i="84"/>
  <c r="Q117" i="84"/>
  <c r="T117" i="84"/>
  <c r="Q118" i="84"/>
  <c r="T118" i="84"/>
  <c r="Q119" i="84"/>
  <c r="T119" i="84"/>
  <c r="Q120" i="84"/>
  <c r="T120" i="84"/>
  <c r="Q121" i="84"/>
  <c r="T121" i="84"/>
  <c r="Q122" i="84"/>
  <c r="T122" i="84"/>
  <c r="Q123" i="84"/>
  <c r="T123" i="84"/>
  <c r="Q124" i="84"/>
  <c r="T124" i="84"/>
  <c r="Q125" i="84"/>
  <c r="T125" i="84"/>
  <c r="Q126" i="84"/>
  <c r="T126" i="84"/>
  <c r="Q127" i="84"/>
  <c r="T127" i="84"/>
  <c r="Q128" i="84"/>
  <c r="T128" i="84"/>
  <c r="Q129" i="84"/>
  <c r="T129" i="84"/>
  <c r="Q130" i="84"/>
  <c r="T130" i="84"/>
  <c r="Q131" i="84"/>
  <c r="T131" i="84"/>
  <c r="Q132" i="84"/>
  <c r="T132" i="84"/>
  <c r="Q133" i="84"/>
  <c r="T133" i="84"/>
  <c r="Q134" i="84"/>
  <c r="T134" i="84"/>
  <c r="Q135" i="84"/>
  <c r="T135" i="84"/>
  <c r="Q136" i="84"/>
  <c r="T136" i="84"/>
  <c r="Q137" i="84"/>
  <c r="T137" i="84"/>
  <c r="Q138" i="84"/>
  <c r="T138" i="84"/>
  <c r="Q139" i="84"/>
  <c r="T139" i="84"/>
  <c r="Q140" i="84"/>
  <c r="T140" i="84"/>
  <c r="Q141" i="84"/>
  <c r="T141" i="84"/>
  <c r="Q142" i="84"/>
  <c r="T142" i="84"/>
  <c r="Q143" i="84"/>
  <c r="T143" i="84"/>
  <c r="Q144" i="84"/>
  <c r="T144" i="84"/>
  <c r="Q145" i="84"/>
  <c r="T145" i="84"/>
  <c r="Q146" i="84"/>
  <c r="T146" i="84"/>
  <c r="Q147" i="84"/>
  <c r="T147" i="84"/>
  <c r="Q7" i="73"/>
  <c r="T7" i="73"/>
  <c r="Q8" i="73"/>
  <c r="T8" i="73"/>
  <c r="Q9" i="73"/>
  <c r="T9" i="73"/>
  <c r="Q10" i="73"/>
  <c r="T10" i="73"/>
  <c r="Q11" i="73"/>
  <c r="T11" i="73"/>
  <c r="Q12" i="73"/>
  <c r="T12" i="73"/>
  <c r="Q13" i="73"/>
  <c r="T13" i="73"/>
  <c r="Q14" i="73"/>
  <c r="T14" i="73"/>
  <c r="Q15" i="73"/>
  <c r="T15" i="73"/>
  <c r="Q16" i="73"/>
  <c r="T16" i="73"/>
  <c r="Q17" i="73"/>
  <c r="T17" i="73"/>
  <c r="Q18" i="73"/>
  <c r="T18" i="73"/>
  <c r="Q19" i="73"/>
  <c r="T19" i="73"/>
  <c r="Q20" i="73"/>
  <c r="T20" i="73"/>
  <c r="Q21" i="73"/>
  <c r="T21" i="73"/>
  <c r="Q22" i="73"/>
  <c r="T22" i="73"/>
  <c r="Q23" i="73"/>
  <c r="T23" i="73"/>
  <c r="Q24" i="73"/>
  <c r="T24" i="73"/>
  <c r="Q25" i="73"/>
  <c r="T25" i="73"/>
  <c r="Q26" i="73"/>
  <c r="T26" i="73"/>
  <c r="Q27" i="73"/>
  <c r="T27" i="73"/>
  <c r="Q28" i="73"/>
  <c r="T28" i="73"/>
  <c r="Q29" i="73"/>
  <c r="T29" i="73"/>
  <c r="Q30" i="73"/>
  <c r="T30" i="73"/>
  <c r="Q31" i="73"/>
  <c r="T31" i="73"/>
  <c r="Q32" i="73"/>
  <c r="T32" i="73"/>
  <c r="Q33" i="73"/>
  <c r="T33" i="73"/>
  <c r="Q34" i="73"/>
  <c r="T34" i="73"/>
  <c r="Q35" i="73"/>
  <c r="T35" i="73"/>
  <c r="Q36" i="73"/>
  <c r="T36" i="73"/>
  <c r="Q37" i="73"/>
  <c r="T37" i="73"/>
  <c r="Q38" i="73"/>
  <c r="T38" i="73"/>
  <c r="Q39" i="73"/>
  <c r="T39" i="73"/>
  <c r="Q40" i="73"/>
  <c r="T40" i="73"/>
  <c r="Q41" i="73"/>
  <c r="T41" i="73"/>
  <c r="Q42" i="73"/>
  <c r="T42" i="73"/>
  <c r="Q43" i="73"/>
  <c r="T43" i="73"/>
  <c r="Q44" i="73"/>
  <c r="T44" i="73"/>
  <c r="Q45" i="73"/>
  <c r="T45" i="73"/>
  <c r="Q46" i="73"/>
  <c r="T46" i="73"/>
  <c r="Q47" i="73"/>
  <c r="T47" i="73"/>
  <c r="Q48" i="73"/>
  <c r="T48" i="73"/>
  <c r="Q49" i="73"/>
  <c r="T49" i="73"/>
  <c r="Q50" i="73"/>
  <c r="T50" i="73"/>
  <c r="Q51" i="73"/>
  <c r="T51" i="73"/>
  <c r="Q52" i="73"/>
  <c r="T52" i="73"/>
  <c r="Q53" i="73"/>
  <c r="T53" i="73"/>
  <c r="Q54" i="73"/>
  <c r="T54" i="73"/>
  <c r="Q55" i="73"/>
  <c r="T55" i="73"/>
  <c r="Q56" i="73"/>
  <c r="T56" i="73"/>
  <c r="Q57" i="73"/>
  <c r="T57" i="73"/>
  <c r="Q58" i="73"/>
  <c r="T58" i="73"/>
  <c r="Q59" i="73"/>
  <c r="T59" i="73"/>
  <c r="Q60" i="73"/>
  <c r="T60" i="73"/>
  <c r="Q61" i="73"/>
  <c r="T61" i="73"/>
  <c r="Q62" i="73"/>
  <c r="T62" i="73"/>
  <c r="Q63" i="73"/>
  <c r="T63" i="73"/>
  <c r="Q64" i="73"/>
  <c r="T64" i="73"/>
  <c r="Q65" i="73"/>
  <c r="T65" i="73"/>
  <c r="Q66" i="73"/>
  <c r="T66" i="73"/>
  <c r="Q67" i="73"/>
  <c r="T67" i="73"/>
  <c r="Q68" i="73"/>
  <c r="T68" i="73"/>
  <c r="Q69" i="73"/>
  <c r="T69" i="73"/>
  <c r="Q70" i="73"/>
  <c r="T70" i="73"/>
  <c r="Q71" i="73"/>
  <c r="T71" i="73"/>
  <c r="Q72" i="73"/>
  <c r="T72" i="73"/>
  <c r="Q73" i="73"/>
  <c r="T73" i="73"/>
  <c r="Q74" i="73"/>
  <c r="T74" i="73"/>
  <c r="Q75" i="73"/>
  <c r="T75" i="73"/>
  <c r="Q76" i="73"/>
  <c r="T76" i="73"/>
  <c r="Q77" i="73"/>
  <c r="T77" i="73"/>
  <c r="Q78" i="73"/>
  <c r="T78" i="73"/>
  <c r="Q79" i="73"/>
  <c r="T79" i="73"/>
  <c r="Q80" i="73"/>
  <c r="T80" i="73"/>
  <c r="Q81" i="73"/>
  <c r="T81" i="73"/>
  <c r="Q82" i="73"/>
  <c r="T82" i="73"/>
  <c r="Q83" i="73"/>
  <c r="T83" i="73"/>
  <c r="Q84" i="73"/>
  <c r="T84" i="73"/>
  <c r="Q85" i="73"/>
  <c r="T85" i="73"/>
  <c r="Q86" i="73"/>
  <c r="T86" i="73"/>
  <c r="Q87" i="73"/>
  <c r="T87" i="73"/>
  <c r="Q88" i="73"/>
  <c r="T88" i="73"/>
  <c r="Q89" i="73"/>
  <c r="T89" i="73"/>
  <c r="Q90" i="73"/>
  <c r="T90" i="73"/>
  <c r="Q91" i="73"/>
  <c r="T91" i="73"/>
  <c r="Q92" i="73"/>
  <c r="T92" i="73"/>
  <c r="Q93" i="73"/>
  <c r="T93" i="73"/>
  <c r="Q101" i="85" l="1"/>
  <c r="T149" i="84"/>
  <c r="T150" i="84"/>
  <c r="T151" i="84"/>
  <c r="T152" i="84"/>
  <c r="T153" i="84"/>
  <c r="T154" i="84"/>
  <c r="T155" i="84"/>
  <c r="T156" i="84"/>
  <c r="T157" i="84"/>
  <c r="T158" i="84"/>
  <c r="T159" i="84"/>
  <c r="T160" i="84"/>
  <c r="T161" i="84"/>
  <c r="T162" i="84"/>
  <c r="T163" i="84"/>
  <c r="T164" i="84"/>
  <c r="T165" i="84"/>
  <c r="T166" i="84"/>
  <c r="T167" i="84"/>
  <c r="T168" i="84"/>
  <c r="T169" i="84"/>
  <c r="T170" i="84"/>
  <c r="T171" i="84"/>
  <c r="T172" i="84"/>
  <c r="T173" i="84"/>
  <c r="T174" i="84"/>
  <c r="T175" i="84"/>
  <c r="T176" i="84"/>
  <c r="T177" i="84"/>
  <c r="T178" i="84"/>
  <c r="T179" i="84"/>
  <c r="T180" i="84"/>
  <c r="T181" i="84"/>
  <c r="T182" i="84"/>
  <c r="T183" i="84"/>
  <c r="T184" i="84"/>
  <c r="T185" i="84"/>
  <c r="T186" i="84"/>
  <c r="T187" i="84"/>
  <c r="T188" i="84"/>
  <c r="T189" i="84"/>
  <c r="T190" i="84"/>
  <c r="T191" i="84"/>
  <c r="T192" i="84"/>
  <c r="T193" i="84"/>
  <c r="T194" i="84"/>
  <c r="T195" i="84"/>
  <c r="T196" i="84"/>
  <c r="T197" i="84"/>
  <c r="T198" i="84"/>
  <c r="T199" i="84"/>
  <c r="T200" i="84"/>
  <c r="Q149" i="84"/>
  <c r="Q150" i="84"/>
  <c r="Q151" i="84"/>
  <c r="Q152" i="84"/>
  <c r="Q153" i="84"/>
  <c r="Q154" i="84"/>
  <c r="Q155" i="84"/>
  <c r="Q156" i="84"/>
  <c r="Q157" i="84"/>
  <c r="Q158" i="84"/>
  <c r="Q159" i="84"/>
  <c r="Q160" i="84"/>
  <c r="Q161" i="84"/>
  <c r="Q162" i="84"/>
  <c r="Q163" i="84"/>
  <c r="Q164" i="84"/>
  <c r="Q165" i="84"/>
  <c r="Q166" i="84"/>
  <c r="Q167" i="84"/>
  <c r="Q168" i="84"/>
  <c r="Q169" i="84"/>
  <c r="Q170" i="84"/>
  <c r="Q171" i="84"/>
  <c r="Q172" i="84"/>
  <c r="Q173" i="84"/>
  <c r="Q174" i="84"/>
  <c r="Q175" i="84"/>
  <c r="Q176" i="84"/>
  <c r="Q177" i="84"/>
  <c r="Q178" i="84"/>
  <c r="Q179" i="84"/>
  <c r="Q180" i="84"/>
  <c r="Q181" i="84"/>
  <c r="Q182" i="84"/>
  <c r="Q183" i="84"/>
  <c r="Q184" i="84"/>
  <c r="Q185" i="84"/>
  <c r="Q186" i="84"/>
  <c r="Q187" i="84"/>
  <c r="Q188" i="84"/>
  <c r="Q189" i="84"/>
  <c r="Q190" i="84"/>
  <c r="Q191" i="84"/>
  <c r="Q192" i="84"/>
  <c r="Q193" i="84"/>
  <c r="Q194" i="84"/>
  <c r="Q195" i="84"/>
  <c r="Q196" i="84"/>
  <c r="Q197" i="84"/>
  <c r="Q198" i="84"/>
  <c r="Q199" i="84"/>
  <c r="Q200" i="84"/>
  <c r="C104" i="73"/>
  <c r="E104" i="73"/>
  <c r="E105" i="73"/>
  <c r="E106" i="73"/>
  <c r="E107" i="73"/>
  <c r="E108" i="73"/>
  <c r="E109" i="73"/>
  <c r="F221" i="84"/>
  <c r="G221" i="84"/>
  <c r="H221" i="84"/>
  <c r="J221" i="84"/>
  <c r="K221" i="84"/>
  <c r="F223" i="84"/>
  <c r="I221" i="84" l="1"/>
  <c r="L221" i="84"/>
  <c r="T102" i="73"/>
  <c r="Q102" i="73"/>
  <c r="T6" i="73"/>
  <c r="Q6" i="73"/>
  <c r="Q103" i="85" l="1"/>
  <c r="T6" i="84" l="1"/>
  <c r="Q6" i="84"/>
  <c r="T5" i="84"/>
  <c r="Q5" i="84"/>
  <c r="T5" i="85"/>
  <c r="Q5" i="85"/>
  <c r="F104" i="73"/>
  <c r="G104" i="73"/>
  <c r="H104" i="73"/>
  <c r="J104" i="73"/>
  <c r="K104" i="73"/>
  <c r="K104" i="85"/>
  <c r="T103" i="73"/>
  <c r="T5" i="73"/>
  <c r="Q103" i="73"/>
  <c r="Q5" i="73"/>
  <c r="N106" i="85"/>
  <c r="F106" i="85"/>
  <c r="R104" i="85"/>
  <c r="P104" i="85"/>
  <c r="O104" i="85"/>
  <c r="N104" i="85"/>
  <c r="J104" i="85"/>
  <c r="H104" i="85"/>
  <c r="G104" i="85"/>
  <c r="F104" i="85"/>
  <c r="F6" i="60"/>
  <c r="G6" i="60"/>
  <c r="N223" i="84"/>
  <c r="R221" i="84"/>
  <c r="P221" i="84"/>
  <c r="O221" i="84"/>
  <c r="N221" i="84"/>
  <c r="P104" i="73"/>
  <c r="O104" i="73"/>
  <c r="F106" i="73"/>
  <c r="R104" i="73"/>
  <c r="S221" i="84"/>
  <c r="N104" i="73"/>
  <c r="N106" i="73"/>
  <c r="S104" i="85"/>
  <c r="S104" i="73"/>
  <c r="H6" i="60" l="1"/>
  <c r="T104" i="73"/>
  <c r="B5" i="76" s="1"/>
  <c r="E5" i="76"/>
  <c r="Q221" i="84"/>
  <c r="D5" i="66" s="1"/>
  <c r="I104" i="85"/>
  <c r="Q104" i="73"/>
  <c r="B5" i="66" s="1"/>
  <c r="T104" i="85"/>
  <c r="C5" i="76" s="1"/>
  <c r="Q104" i="85"/>
  <c r="C5" i="66" s="1"/>
  <c r="L104" i="73"/>
  <c r="L104" i="85"/>
  <c r="I104" i="73"/>
  <c r="T221" i="84"/>
  <c r="D5" i="76" s="1"/>
  <c r="E5" i="66"/>
</calcChain>
</file>

<file path=xl/sharedStrings.xml><?xml version="1.0" encoding="utf-8"?>
<sst xmlns="http://schemas.openxmlformats.org/spreadsheetml/2006/main" count="1059" uniqueCount="338">
  <si>
    <t>対象者延人数</t>
    <rPh sb="0" eb="3">
      <t>タイショウシャ</t>
    </rPh>
    <rPh sb="3" eb="4">
      <t>ノ</t>
    </rPh>
    <rPh sb="4" eb="6">
      <t>ニンズウ</t>
    </rPh>
    <phoneticPr fontId="2"/>
  </si>
  <si>
    <t>廃止</t>
    <rPh sb="0" eb="2">
      <t>ハイシ</t>
    </rPh>
    <phoneticPr fontId="2"/>
  </si>
  <si>
    <t>定員</t>
    <rPh sb="0" eb="2">
      <t>テイイン</t>
    </rPh>
    <phoneticPr fontId="2"/>
  </si>
  <si>
    <t>都道府県名</t>
    <rPh sb="0" eb="4">
      <t>トドウフケン</t>
    </rPh>
    <rPh sb="4" eb="5">
      <t>メイ</t>
    </rPh>
    <phoneticPr fontId="2"/>
  </si>
  <si>
    <t>都道府県</t>
    <rPh sb="0" eb="4">
      <t>トドウフケン</t>
    </rPh>
    <phoneticPr fontId="2"/>
  </si>
  <si>
    <t>工賃平均額</t>
    <rPh sb="0" eb="2">
      <t>コウチン</t>
    </rPh>
    <rPh sb="2" eb="4">
      <t>ヘイキン</t>
    </rPh>
    <rPh sb="4" eb="5">
      <t>ガク</t>
    </rPh>
    <phoneticPr fontId="2"/>
  </si>
  <si>
    <t>工賃支払総額</t>
    <rPh sb="0" eb="2">
      <t>コウチン</t>
    </rPh>
    <rPh sb="2" eb="4">
      <t>シハライ</t>
    </rPh>
    <rPh sb="4" eb="6">
      <t>ソウガク</t>
    </rPh>
    <phoneticPr fontId="2"/>
  </si>
  <si>
    <t>新設</t>
    <rPh sb="0" eb="2">
      <t>シンセツ</t>
    </rPh>
    <phoneticPr fontId="2"/>
  </si>
  <si>
    <t>就労継続
支援Ａ型</t>
    <rPh sb="0" eb="2">
      <t>シュウロウ</t>
    </rPh>
    <rPh sb="2" eb="4">
      <t>ケイゾク</t>
    </rPh>
    <rPh sb="5" eb="7">
      <t>シエン</t>
    </rPh>
    <rPh sb="8" eb="9">
      <t>ガタ</t>
    </rPh>
    <phoneticPr fontId="2"/>
  </si>
  <si>
    <t>就労継続
支援Ｂ型</t>
    <rPh sb="0" eb="2">
      <t>シュウロウ</t>
    </rPh>
    <rPh sb="2" eb="4">
      <t>ケイゾク</t>
    </rPh>
    <rPh sb="5" eb="7">
      <t>シエン</t>
    </rPh>
    <rPh sb="8" eb="9">
      <t>ガタ</t>
    </rPh>
    <phoneticPr fontId="2"/>
  </si>
  <si>
    <t>報告
施設数</t>
    <rPh sb="0" eb="2">
      <t>ホウコク</t>
    </rPh>
    <rPh sb="3" eb="6">
      <t>シセツスウ</t>
    </rPh>
    <phoneticPr fontId="2"/>
  </si>
  <si>
    <t>調査対象施設数</t>
    <rPh sb="0" eb="2">
      <t>チョウサ</t>
    </rPh>
    <rPh sb="2" eb="4">
      <t>タイショウ</t>
    </rPh>
    <rPh sb="4" eb="7">
      <t>シセツスウ</t>
    </rPh>
    <phoneticPr fontId="2"/>
  </si>
  <si>
    <t>回収状況</t>
    <rPh sb="0" eb="2">
      <t>カイシュウ</t>
    </rPh>
    <rPh sb="2" eb="4">
      <t>ジョウキョウ</t>
    </rPh>
    <phoneticPr fontId="2"/>
  </si>
  <si>
    <t>回収率</t>
    <rPh sb="0" eb="2">
      <t>カイシュウ</t>
    </rPh>
    <rPh sb="2" eb="3">
      <t>リツ</t>
    </rPh>
    <phoneticPr fontId="2"/>
  </si>
  <si>
    <t>施設数</t>
    <rPh sb="0" eb="2">
      <t>シセツ</t>
    </rPh>
    <rPh sb="2" eb="3">
      <t>カズ</t>
    </rPh>
    <phoneticPr fontId="2"/>
  </si>
  <si>
    <t>全施設</t>
    <rPh sb="0" eb="1">
      <t>ゼン</t>
    </rPh>
    <rPh sb="1" eb="3">
      <t>シセツ</t>
    </rPh>
    <phoneticPr fontId="2"/>
  </si>
  <si>
    <t>時間額</t>
    <rPh sb="0" eb="3">
      <t>ジカンガク</t>
    </rPh>
    <phoneticPr fontId="2"/>
  </si>
  <si>
    <t>月額</t>
    <rPh sb="0" eb="2">
      <t>ゲツガク</t>
    </rPh>
    <phoneticPr fontId="2"/>
  </si>
  <si>
    <t>事業所名</t>
    <rPh sb="0" eb="3">
      <t>ジギョウショ</t>
    </rPh>
    <rPh sb="3" eb="4">
      <t>メイ</t>
    </rPh>
    <phoneticPr fontId="2"/>
  </si>
  <si>
    <t>備考</t>
    <rPh sb="0" eb="2">
      <t>ビコウ</t>
    </rPh>
    <phoneticPr fontId="2"/>
  </si>
  <si>
    <t>事業所数</t>
    <rPh sb="0" eb="3">
      <t>ジギョウショ</t>
    </rPh>
    <rPh sb="3" eb="4">
      <t>スウ</t>
    </rPh>
    <phoneticPr fontId="2"/>
  </si>
  <si>
    <t>就労継続
支援Ａ型
（雇用型）</t>
    <rPh sb="0" eb="2">
      <t>シュウロウ</t>
    </rPh>
    <rPh sb="2" eb="4">
      <t>ケイゾク</t>
    </rPh>
    <rPh sb="5" eb="7">
      <t>シエン</t>
    </rPh>
    <rPh sb="8" eb="9">
      <t>ガタ</t>
    </rPh>
    <rPh sb="11" eb="13">
      <t>コヨウ</t>
    </rPh>
    <rPh sb="13" eb="14">
      <t>ガタ</t>
    </rPh>
    <phoneticPr fontId="2"/>
  </si>
  <si>
    <t>就労継続
支援Ａ型
（非雇用型）</t>
    <rPh sb="0" eb="2">
      <t>シュウロウ</t>
    </rPh>
    <rPh sb="2" eb="4">
      <t>ケイゾク</t>
    </rPh>
    <rPh sb="5" eb="7">
      <t>シエン</t>
    </rPh>
    <rPh sb="8" eb="9">
      <t>ガタ</t>
    </rPh>
    <rPh sb="11" eb="12">
      <t>ヒ</t>
    </rPh>
    <rPh sb="12" eb="14">
      <t>コヨウ</t>
    </rPh>
    <rPh sb="14" eb="15">
      <t>ガタ</t>
    </rPh>
    <phoneticPr fontId="2"/>
  </si>
  <si>
    <t>目標工賃額
（H27）</t>
    <rPh sb="0" eb="2">
      <t>モクヒョウ</t>
    </rPh>
    <rPh sb="2" eb="4">
      <t>コウチン</t>
    </rPh>
    <rPh sb="4" eb="5">
      <t>ガク</t>
    </rPh>
    <phoneticPr fontId="2"/>
  </si>
  <si>
    <t>目標工賃額
（H28）</t>
    <rPh sb="0" eb="2">
      <t>モクヒョウ</t>
    </rPh>
    <rPh sb="2" eb="4">
      <t>コウチン</t>
    </rPh>
    <rPh sb="4" eb="5">
      <t>ガク</t>
    </rPh>
    <phoneticPr fontId="2"/>
  </si>
  <si>
    <t>目標工賃額
（H29）</t>
    <rPh sb="0" eb="2">
      <t>モクヒョウ</t>
    </rPh>
    <rPh sb="2" eb="4">
      <t>コウチン</t>
    </rPh>
    <rPh sb="4" eb="5">
      <t>ガク</t>
    </rPh>
    <phoneticPr fontId="2"/>
  </si>
  <si>
    <t>法人種別</t>
    <rPh sb="0" eb="2">
      <t>ホウジン</t>
    </rPh>
    <rPh sb="2" eb="4">
      <t>シュベツ</t>
    </rPh>
    <phoneticPr fontId="2"/>
  </si>
  <si>
    <t>目標工賃額
（H30）</t>
    <rPh sb="0" eb="2">
      <t>モクヒョウ</t>
    </rPh>
    <rPh sb="2" eb="4">
      <t>コウチン</t>
    </rPh>
    <rPh sb="4" eb="5">
      <t>ガク</t>
    </rPh>
    <phoneticPr fontId="2"/>
  </si>
  <si>
    <t>平成29年度</t>
    <rPh sb="0" eb="2">
      <t>ヘイセイ</t>
    </rPh>
    <rPh sb="4" eb="6">
      <t>ネンド</t>
    </rPh>
    <phoneticPr fontId="2"/>
  </si>
  <si>
    <t>平成30年度</t>
    <rPh sb="0" eb="2">
      <t>ヘイセイ</t>
    </rPh>
    <rPh sb="4" eb="6">
      <t>ネンド</t>
    </rPh>
    <phoneticPr fontId="2"/>
  </si>
  <si>
    <t>平成30年度各施設種別平均工賃一覧（月額）</t>
    <rPh sb="0" eb="2">
      <t>ヘイセイ</t>
    </rPh>
    <rPh sb="4" eb="6">
      <t>ネンド</t>
    </rPh>
    <rPh sb="6" eb="7">
      <t>カク</t>
    </rPh>
    <rPh sb="7" eb="9">
      <t>シセツ</t>
    </rPh>
    <rPh sb="9" eb="11">
      <t>シュベツ</t>
    </rPh>
    <rPh sb="11" eb="13">
      <t>ヘイキン</t>
    </rPh>
    <rPh sb="13" eb="15">
      <t>コウチン</t>
    </rPh>
    <rPh sb="15" eb="17">
      <t>イチラン</t>
    </rPh>
    <rPh sb="18" eb="20">
      <t>ゲツガク</t>
    </rPh>
    <phoneticPr fontId="2"/>
  </si>
  <si>
    <t>平成30年度各施設種別平均工賃一覧（時間額）</t>
    <rPh sb="0" eb="2">
      <t>ヘイセイ</t>
    </rPh>
    <rPh sb="4" eb="6">
      <t>ネンド</t>
    </rPh>
    <rPh sb="6" eb="7">
      <t>カク</t>
    </rPh>
    <rPh sb="7" eb="9">
      <t>シセツ</t>
    </rPh>
    <rPh sb="9" eb="11">
      <t>シュベツ</t>
    </rPh>
    <rPh sb="11" eb="13">
      <t>ヘイキン</t>
    </rPh>
    <rPh sb="13" eb="15">
      <t>コウチン</t>
    </rPh>
    <rPh sb="15" eb="17">
      <t>イチラン</t>
    </rPh>
    <rPh sb="18" eb="21">
      <t>ジカンガク</t>
    </rPh>
    <phoneticPr fontId="2"/>
  </si>
  <si>
    <t>青森県</t>
    <rPh sb="0" eb="3">
      <t>アオモリケン</t>
    </rPh>
    <phoneticPr fontId="2"/>
  </si>
  <si>
    <t>(0210100301) 青森コロニーソレイユ</t>
    <phoneticPr fontId="2"/>
  </si>
  <si>
    <t>(0210100640) 就労継続支援「A型」事業所「響」</t>
    <phoneticPr fontId="2"/>
  </si>
  <si>
    <t>(0210100723) セルプステーション青森</t>
    <rPh sb="22" eb="24">
      <t>アオモリ</t>
    </rPh>
    <phoneticPr fontId="2"/>
  </si>
  <si>
    <t>(0210100772) 障害者就労継続支援「Ａ型」事業所「希望」</t>
    <rPh sb="13" eb="16">
      <t>ショウガイシャ</t>
    </rPh>
    <rPh sb="16" eb="18">
      <t>シュウロウ</t>
    </rPh>
    <rPh sb="18" eb="20">
      <t>ケイゾク</t>
    </rPh>
    <rPh sb="20" eb="22">
      <t>シエン</t>
    </rPh>
    <rPh sb="24" eb="25">
      <t>ガタ</t>
    </rPh>
    <rPh sb="26" eb="29">
      <t>ジギョウショ</t>
    </rPh>
    <rPh sb="30" eb="32">
      <t>キボウ</t>
    </rPh>
    <phoneticPr fontId="2"/>
  </si>
  <si>
    <t>(0210101150) 就労サポートセンターそら</t>
    <rPh sb="13" eb="15">
      <t>シュウロウ</t>
    </rPh>
    <phoneticPr fontId="2"/>
  </si>
  <si>
    <t>(0210101317) 丸山の郷</t>
    <rPh sb="13" eb="15">
      <t>マルヤマ</t>
    </rPh>
    <rPh sb="16" eb="17">
      <t>サト</t>
    </rPh>
    <phoneticPr fontId="2"/>
  </si>
  <si>
    <t>(0210101481) くいーる作業所</t>
    <rPh sb="17" eb="19">
      <t>サギョウ</t>
    </rPh>
    <rPh sb="19" eb="20">
      <t>ショ</t>
    </rPh>
    <phoneticPr fontId="2"/>
  </si>
  <si>
    <t>(0210101523) 就労継続支援Ａ型事業所ドーナツ</t>
    <rPh sb="13" eb="15">
      <t>シュウロウ</t>
    </rPh>
    <rPh sb="15" eb="17">
      <t>ケイゾク</t>
    </rPh>
    <rPh sb="17" eb="19">
      <t>シエン</t>
    </rPh>
    <rPh sb="20" eb="21">
      <t>カタ</t>
    </rPh>
    <rPh sb="21" eb="24">
      <t>ジギョウショ</t>
    </rPh>
    <phoneticPr fontId="2"/>
  </si>
  <si>
    <t>(0210101549) パッソ ア パッソ</t>
    <phoneticPr fontId="2"/>
  </si>
  <si>
    <t>(0210101564) 就労継続支援Ａ型事業所フラット</t>
    <rPh sb="13" eb="15">
      <t>シュウロウ</t>
    </rPh>
    <rPh sb="15" eb="17">
      <t>ケイゾク</t>
    </rPh>
    <rPh sb="17" eb="19">
      <t>シエン</t>
    </rPh>
    <rPh sb="20" eb="21">
      <t>カタ</t>
    </rPh>
    <rPh sb="21" eb="23">
      <t>ジギョウ</t>
    </rPh>
    <rPh sb="23" eb="24">
      <t>ショ</t>
    </rPh>
    <phoneticPr fontId="2"/>
  </si>
  <si>
    <t>(0210101630) 指定就労継続支援Ａ型 みのり</t>
    <rPh sb="13" eb="15">
      <t>シテイ</t>
    </rPh>
    <rPh sb="15" eb="17">
      <t>シュウロウ</t>
    </rPh>
    <rPh sb="17" eb="19">
      <t>ケイゾク</t>
    </rPh>
    <rPh sb="19" eb="21">
      <t>シエン</t>
    </rPh>
    <rPh sb="22" eb="23">
      <t>カタ</t>
    </rPh>
    <phoneticPr fontId="2"/>
  </si>
  <si>
    <t>(0210101655) 障害福祉支援プラザ</t>
    <rPh sb="13" eb="15">
      <t>ショウガイ</t>
    </rPh>
    <rPh sb="15" eb="17">
      <t>フクシ</t>
    </rPh>
    <rPh sb="17" eb="19">
      <t>シエン</t>
    </rPh>
    <phoneticPr fontId="2"/>
  </si>
  <si>
    <t>(0210101713) ビルシャナ</t>
    <phoneticPr fontId="2"/>
  </si>
  <si>
    <t>(0210101721) サン・ネット</t>
    <phoneticPr fontId="2"/>
  </si>
  <si>
    <t>(0210101903) 株式会社ＨＳＳ青森事業所</t>
    <rPh sb="13" eb="17">
      <t>カブシキガイシャ</t>
    </rPh>
    <rPh sb="20" eb="22">
      <t>アオモリ</t>
    </rPh>
    <rPh sb="22" eb="25">
      <t>ジギョウショ</t>
    </rPh>
    <phoneticPr fontId="2"/>
  </si>
  <si>
    <t>(0210101911) くいーる作業所・花園</t>
    <rPh sb="17" eb="19">
      <t>サギョウ</t>
    </rPh>
    <rPh sb="19" eb="20">
      <t>ショ</t>
    </rPh>
    <rPh sb="21" eb="23">
      <t>ハナゾノ</t>
    </rPh>
    <phoneticPr fontId="2"/>
  </si>
  <si>
    <t>(0210101960) Kanとその仲間たちのLoft青森事業所</t>
    <rPh sb="19" eb="21">
      <t>ナカマ</t>
    </rPh>
    <rPh sb="28" eb="30">
      <t>アオモリ</t>
    </rPh>
    <rPh sb="30" eb="33">
      <t>ジギョウショ</t>
    </rPh>
    <phoneticPr fontId="2"/>
  </si>
  <si>
    <t>(0210102083) 就労継続支援Ａ型事業所プレッソ</t>
    <rPh sb="13" eb="15">
      <t>シュウロウ</t>
    </rPh>
    <rPh sb="15" eb="17">
      <t>ケイゾク</t>
    </rPh>
    <rPh sb="17" eb="19">
      <t>シエン</t>
    </rPh>
    <rPh sb="20" eb="21">
      <t>ガタ</t>
    </rPh>
    <rPh sb="21" eb="23">
      <t>ジギョウ</t>
    </rPh>
    <rPh sb="23" eb="24">
      <t>ショ</t>
    </rPh>
    <phoneticPr fontId="2"/>
  </si>
  <si>
    <t>(0210102091) ニューフォレスト株式会社青森事業所</t>
    <rPh sb="21" eb="25">
      <t>カブシキガイシャ</t>
    </rPh>
    <rPh sb="25" eb="27">
      <t>アオモリ</t>
    </rPh>
    <rPh sb="27" eb="29">
      <t>ジギョウ</t>
    </rPh>
    <rPh sb="29" eb="30">
      <t>ショ</t>
    </rPh>
    <phoneticPr fontId="2"/>
  </si>
  <si>
    <t>(0210102117)就労支援事業所keep・step</t>
    <rPh sb="12" eb="14">
      <t>シュウロウ</t>
    </rPh>
    <rPh sb="14" eb="16">
      <t>シエン</t>
    </rPh>
    <rPh sb="16" eb="18">
      <t>ジギョウ</t>
    </rPh>
    <rPh sb="18" eb="19">
      <t>ショ</t>
    </rPh>
    <phoneticPr fontId="2"/>
  </si>
  <si>
    <t>(0210102182)ワークステーション</t>
    <phoneticPr fontId="2"/>
  </si>
  <si>
    <t>(0210102190)陽より会</t>
    <rPh sb="12" eb="13">
      <t>ヨウ</t>
    </rPh>
    <rPh sb="15" eb="16">
      <t>カイ</t>
    </rPh>
    <phoneticPr fontId="2"/>
  </si>
  <si>
    <t>(0210200747) 障害福祉就労継続支援施設（Ａ型）三和の里</t>
    <rPh sb="13" eb="15">
      <t>ショウガイ</t>
    </rPh>
    <rPh sb="15" eb="17">
      <t>フクシ</t>
    </rPh>
    <rPh sb="17" eb="19">
      <t>シュウロウ</t>
    </rPh>
    <rPh sb="19" eb="21">
      <t>ケイゾク</t>
    </rPh>
    <rPh sb="21" eb="23">
      <t>シエン</t>
    </rPh>
    <rPh sb="23" eb="25">
      <t>シセツ</t>
    </rPh>
    <rPh sb="27" eb="28">
      <t>ガタ</t>
    </rPh>
    <rPh sb="29" eb="31">
      <t>ミワ</t>
    </rPh>
    <rPh sb="32" eb="33">
      <t>サト</t>
    </rPh>
    <phoneticPr fontId="2"/>
  </si>
  <si>
    <t>(0210201232) co na</t>
    <phoneticPr fontId="2"/>
  </si>
  <si>
    <t>(0210201257) さくらの杜</t>
    <rPh sb="17" eb="18">
      <t>モリ</t>
    </rPh>
    <phoneticPr fontId="2"/>
  </si>
  <si>
    <t>(0210201307) 弘前ビジネスアカデミー</t>
    <rPh sb="13" eb="15">
      <t>ヒロサキ</t>
    </rPh>
    <phoneticPr fontId="2"/>
  </si>
  <si>
    <t>(0210201356) チョコ・ドーナツ弘前</t>
    <rPh sb="21" eb="23">
      <t>ヒロサキ</t>
    </rPh>
    <phoneticPr fontId="2"/>
  </si>
  <si>
    <t>(0210201364) 就労継続支援Ａ型事業所「わん・せるふ」</t>
    <rPh sb="13" eb="15">
      <t>シュウロウ</t>
    </rPh>
    <rPh sb="15" eb="17">
      <t>ケイゾク</t>
    </rPh>
    <rPh sb="17" eb="19">
      <t>シエン</t>
    </rPh>
    <rPh sb="20" eb="21">
      <t>カタ</t>
    </rPh>
    <rPh sb="21" eb="23">
      <t>ジギョウ</t>
    </rPh>
    <rPh sb="23" eb="24">
      <t>ショ</t>
    </rPh>
    <phoneticPr fontId="2"/>
  </si>
  <si>
    <t>(0210201414) にじのいろ</t>
    <phoneticPr fontId="2"/>
  </si>
  <si>
    <t>(0210201430) 就労継続支援Ａ型事業所「あどばんす」</t>
    <rPh sb="13" eb="15">
      <t>シュウロウ</t>
    </rPh>
    <rPh sb="15" eb="17">
      <t>ケイゾク</t>
    </rPh>
    <rPh sb="17" eb="19">
      <t>シエン</t>
    </rPh>
    <rPh sb="20" eb="21">
      <t>ガタ</t>
    </rPh>
    <rPh sb="21" eb="24">
      <t>ジギョウショ</t>
    </rPh>
    <phoneticPr fontId="2"/>
  </si>
  <si>
    <t>(0210201463) 就労継続支援Ａ型事業所りんごっこ</t>
    <rPh sb="13" eb="15">
      <t>シュウロウ</t>
    </rPh>
    <rPh sb="15" eb="17">
      <t>ケイゾク</t>
    </rPh>
    <rPh sb="17" eb="19">
      <t>シエン</t>
    </rPh>
    <rPh sb="20" eb="21">
      <t>ガタ</t>
    </rPh>
    <rPh sb="21" eb="24">
      <t>ジギョウショ</t>
    </rPh>
    <phoneticPr fontId="2"/>
  </si>
  <si>
    <t>(0210201489) 株式会社エフリング弘前事業所</t>
    <rPh sb="13" eb="17">
      <t>カブシキガイシャ</t>
    </rPh>
    <rPh sb="22" eb="24">
      <t>ヒロサキ</t>
    </rPh>
    <rPh sb="24" eb="27">
      <t>ジギョウショ</t>
    </rPh>
    <phoneticPr fontId="2"/>
  </si>
  <si>
    <t>(0210201497) 杉の子</t>
    <rPh sb="13" eb="14">
      <t>スギ</t>
    </rPh>
    <rPh sb="15" eb="16">
      <t>コ</t>
    </rPh>
    <phoneticPr fontId="2"/>
  </si>
  <si>
    <t>(0210201505) 就労継続支援事業所リトルbyリトル</t>
    <rPh sb="13" eb="15">
      <t>シュウロウ</t>
    </rPh>
    <rPh sb="15" eb="17">
      <t>ケイゾク</t>
    </rPh>
    <rPh sb="17" eb="19">
      <t>シエン</t>
    </rPh>
    <rPh sb="19" eb="22">
      <t>ジギョウショ</t>
    </rPh>
    <phoneticPr fontId="2"/>
  </si>
  <si>
    <t>(0210201513) 就労継続支援Ａ型事業所ジョイネット大町</t>
    <rPh sb="13" eb="15">
      <t>シュウロウ</t>
    </rPh>
    <rPh sb="15" eb="17">
      <t>ケイゾク</t>
    </rPh>
    <rPh sb="17" eb="19">
      <t>シエン</t>
    </rPh>
    <rPh sb="20" eb="21">
      <t>ガタ</t>
    </rPh>
    <rPh sb="21" eb="24">
      <t>ジギョウショ</t>
    </rPh>
    <rPh sb="30" eb="32">
      <t>オオマチ</t>
    </rPh>
    <phoneticPr fontId="2"/>
  </si>
  <si>
    <t>(0210201539) 就労継続支援Ａ型事業所みのり</t>
    <rPh sb="13" eb="15">
      <t>シュウロウ</t>
    </rPh>
    <rPh sb="15" eb="17">
      <t>ケイゾク</t>
    </rPh>
    <rPh sb="17" eb="19">
      <t>シエン</t>
    </rPh>
    <rPh sb="20" eb="21">
      <t>ガタ</t>
    </rPh>
    <rPh sb="21" eb="24">
      <t>ジギョウショ</t>
    </rPh>
    <phoneticPr fontId="2"/>
  </si>
  <si>
    <t>(0210201554)コミュニティカフェらみぃ</t>
    <phoneticPr fontId="2"/>
  </si>
  <si>
    <t>(0210201562)N-STAGE</t>
    <phoneticPr fontId="2"/>
  </si>
  <si>
    <t>(0210201588)はたらき方研究所りんごの種</t>
    <phoneticPr fontId="2"/>
  </si>
  <si>
    <t>(0210300216) クローバーズピア八戸東</t>
    <rPh sb="21" eb="23">
      <t>ハチノヘ</t>
    </rPh>
    <rPh sb="23" eb="24">
      <t>ヒガシ</t>
    </rPh>
    <phoneticPr fontId="2"/>
  </si>
  <si>
    <t>(0210300968) あっとワーク</t>
    <phoneticPr fontId="2"/>
  </si>
  <si>
    <t>(0210301024) 指定障害福祉サービス事業所カフェレストラン茶居花</t>
    <rPh sb="13" eb="15">
      <t>シテイ</t>
    </rPh>
    <rPh sb="15" eb="17">
      <t>ショウガイ</t>
    </rPh>
    <rPh sb="17" eb="19">
      <t>フクシ</t>
    </rPh>
    <rPh sb="23" eb="26">
      <t>ジギョウショ</t>
    </rPh>
    <rPh sb="34" eb="35">
      <t>チャ</t>
    </rPh>
    <rPh sb="35" eb="36">
      <t>キョ</t>
    </rPh>
    <rPh sb="36" eb="37">
      <t>ハナ</t>
    </rPh>
    <phoneticPr fontId="2"/>
  </si>
  <si>
    <t>(0210301115) 就労継続支援Ａ型「ドリーム」</t>
    <rPh sb="13" eb="15">
      <t>シュウロウ</t>
    </rPh>
    <rPh sb="15" eb="17">
      <t>ケイゾク</t>
    </rPh>
    <rPh sb="17" eb="19">
      <t>シエン</t>
    </rPh>
    <rPh sb="20" eb="21">
      <t>カタ</t>
    </rPh>
    <phoneticPr fontId="2"/>
  </si>
  <si>
    <t>(0210301297) 宝の社</t>
    <rPh sb="13" eb="14">
      <t>タカラ</t>
    </rPh>
    <rPh sb="15" eb="16">
      <t>シャ</t>
    </rPh>
    <phoneticPr fontId="2"/>
  </si>
  <si>
    <t>(0210301347) エスペランサ</t>
    <phoneticPr fontId="2"/>
  </si>
  <si>
    <t>(0210301354) ルミック</t>
    <phoneticPr fontId="2"/>
  </si>
  <si>
    <t>(0210301362) 八戸グリーンプランツ</t>
    <rPh sb="13" eb="15">
      <t>ハチノヘ</t>
    </rPh>
    <phoneticPr fontId="2"/>
  </si>
  <si>
    <t>(0210301370) 株式会社ふぁーすと八戸事業所</t>
    <rPh sb="13" eb="17">
      <t>カブシキガイシャ</t>
    </rPh>
    <rPh sb="22" eb="24">
      <t>ハチノヘ</t>
    </rPh>
    <rPh sb="24" eb="27">
      <t>ジギョウショ</t>
    </rPh>
    <phoneticPr fontId="2"/>
  </si>
  <si>
    <t>(0210301404) アイデンド八戸</t>
    <rPh sb="18" eb="20">
      <t>ハチノヘ</t>
    </rPh>
    <phoneticPr fontId="2"/>
  </si>
  <si>
    <t>(0210301479) ㈱はちのへ東奥朝日ソリューション</t>
    <rPh sb="18" eb="20">
      <t>トウオウ</t>
    </rPh>
    <rPh sb="20" eb="22">
      <t>アサヒ</t>
    </rPh>
    <phoneticPr fontId="2"/>
  </si>
  <si>
    <t>(0210301487) 心の里グリーンガーデン</t>
    <rPh sb="13" eb="14">
      <t>ココロ</t>
    </rPh>
    <rPh sb="15" eb="16">
      <t>サト</t>
    </rPh>
    <phoneticPr fontId="2"/>
  </si>
  <si>
    <t>(0210301503) ルピア</t>
    <phoneticPr fontId="2"/>
  </si>
  <si>
    <t>(0210301552) ライブワークス</t>
    <phoneticPr fontId="2"/>
  </si>
  <si>
    <t>(0210301560) Ｆ３</t>
    <phoneticPr fontId="2"/>
  </si>
  <si>
    <t>(0210301594) 東奥朝日ソリューション白山台事業所</t>
    <rPh sb="13" eb="14">
      <t>ヒガシ</t>
    </rPh>
    <rPh sb="14" eb="15">
      <t>オク</t>
    </rPh>
    <rPh sb="15" eb="17">
      <t>アサヒ</t>
    </rPh>
    <rPh sb="24" eb="26">
      <t>ハクサン</t>
    </rPh>
    <rPh sb="26" eb="27">
      <t>ダイ</t>
    </rPh>
    <rPh sb="27" eb="30">
      <t>ジギョウショ</t>
    </rPh>
    <phoneticPr fontId="2"/>
  </si>
  <si>
    <t>(0210400271) ふ～どスタジオ八晃園</t>
    <rPh sb="20" eb="21">
      <t>ハチ</t>
    </rPh>
    <rPh sb="21" eb="22">
      <t>アキラ</t>
    </rPh>
    <rPh sb="22" eb="23">
      <t>エン</t>
    </rPh>
    <phoneticPr fontId="2"/>
  </si>
  <si>
    <t>(0210400339) ワークセンターのれそれ</t>
    <phoneticPr fontId="2"/>
  </si>
  <si>
    <t>(0210400503) モアレ</t>
    <phoneticPr fontId="2"/>
  </si>
  <si>
    <t>(0210400511) 指定障害者就労継続支援Ａ型事業所「創」</t>
    <rPh sb="13" eb="15">
      <t>シテイ</t>
    </rPh>
    <rPh sb="15" eb="18">
      <t>ショウガイシャ</t>
    </rPh>
    <rPh sb="18" eb="20">
      <t>シュウロウ</t>
    </rPh>
    <rPh sb="20" eb="22">
      <t>ケイゾク</t>
    </rPh>
    <rPh sb="22" eb="24">
      <t>シエン</t>
    </rPh>
    <rPh sb="25" eb="26">
      <t>カタ</t>
    </rPh>
    <rPh sb="26" eb="28">
      <t>ジギョウ</t>
    </rPh>
    <rPh sb="28" eb="29">
      <t>ショ</t>
    </rPh>
    <rPh sb="30" eb="31">
      <t>ソウ</t>
    </rPh>
    <phoneticPr fontId="2"/>
  </si>
  <si>
    <t>(0210400594) チョコ・ドーナツ五所川原</t>
    <rPh sb="21" eb="25">
      <t>ゴショガワラ</t>
    </rPh>
    <phoneticPr fontId="2"/>
  </si>
  <si>
    <t>(0210400644) 就労継続支援Ａ型事業所「さくら」</t>
    <rPh sb="13" eb="15">
      <t>シュウロウ</t>
    </rPh>
    <rPh sb="15" eb="17">
      <t>ケイゾク</t>
    </rPh>
    <rPh sb="17" eb="19">
      <t>シエン</t>
    </rPh>
    <rPh sb="20" eb="21">
      <t>ガタ</t>
    </rPh>
    <rPh sb="21" eb="24">
      <t>ジギョウショ</t>
    </rPh>
    <phoneticPr fontId="2"/>
  </si>
  <si>
    <t>(0210400677) 農ステーション</t>
    <rPh sb="13" eb="14">
      <t>ノウ</t>
    </rPh>
    <phoneticPr fontId="2"/>
  </si>
  <si>
    <t>(0210500153) 合同会社ワークスくろいし</t>
    <rPh sb="13" eb="15">
      <t>ゴウドウ</t>
    </rPh>
    <rPh sb="15" eb="17">
      <t>ガイシャ</t>
    </rPh>
    <phoneticPr fontId="2"/>
  </si>
  <si>
    <t>(0210600342) 農園カフェ日々木</t>
    <rPh sb="13" eb="15">
      <t>ノウエン</t>
    </rPh>
    <rPh sb="18" eb="19">
      <t>ニチ</t>
    </rPh>
    <rPh sb="20" eb="21">
      <t>キ</t>
    </rPh>
    <phoneticPr fontId="2"/>
  </si>
  <si>
    <t>(0210600409) 一般社団法人HRPSとわだ作業所</t>
    <rPh sb="13" eb="15">
      <t>イッパン</t>
    </rPh>
    <rPh sb="15" eb="17">
      <t>シャダン</t>
    </rPh>
    <rPh sb="17" eb="19">
      <t>ホウジン</t>
    </rPh>
    <rPh sb="26" eb="28">
      <t>サギョウ</t>
    </rPh>
    <rPh sb="28" eb="29">
      <t>ショ</t>
    </rPh>
    <phoneticPr fontId="2"/>
  </si>
  <si>
    <t>(0210600516) 然</t>
    <rPh sb="13" eb="14">
      <t>ゼン</t>
    </rPh>
    <phoneticPr fontId="2"/>
  </si>
  <si>
    <t>(0210600532) アイデンド十和田</t>
    <rPh sb="18" eb="21">
      <t>トワダ</t>
    </rPh>
    <phoneticPr fontId="2"/>
  </si>
  <si>
    <t>(0210700035) 就労サポートセンターさつき</t>
    <rPh sb="13" eb="15">
      <t>シュウロウ</t>
    </rPh>
    <phoneticPr fontId="2"/>
  </si>
  <si>
    <t>(0210700084) 就労継続支援Ａ型事業所「希望」蓬田</t>
    <rPh sb="13" eb="15">
      <t>シュウロウ</t>
    </rPh>
    <rPh sb="15" eb="17">
      <t>ケイゾク</t>
    </rPh>
    <rPh sb="17" eb="19">
      <t>シエン</t>
    </rPh>
    <rPh sb="20" eb="21">
      <t>カタ</t>
    </rPh>
    <rPh sb="21" eb="24">
      <t>ジギョウショ</t>
    </rPh>
    <rPh sb="25" eb="27">
      <t>キボウ</t>
    </rPh>
    <rPh sb="28" eb="30">
      <t>ヨモギダ</t>
    </rPh>
    <phoneticPr fontId="2"/>
  </si>
  <si>
    <t>(0210900148) 田舎館農房</t>
    <rPh sb="13" eb="16">
      <t>イナカダテ</t>
    </rPh>
    <rPh sb="16" eb="17">
      <t>ノウ</t>
    </rPh>
    <rPh sb="17" eb="18">
      <t>ボウ</t>
    </rPh>
    <phoneticPr fontId="2"/>
  </si>
  <si>
    <t>(0211000112) 多機能型事業所飛翔食房</t>
    <rPh sb="13" eb="17">
      <t>タキノウガタ</t>
    </rPh>
    <rPh sb="17" eb="19">
      <t>ジギョウ</t>
    </rPh>
    <rPh sb="19" eb="20">
      <t>ショ</t>
    </rPh>
    <rPh sb="20" eb="22">
      <t>ヒショウ</t>
    </rPh>
    <rPh sb="22" eb="24">
      <t>ショクボウ</t>
    </rPh>
    <phoneticPr fontId="2"/>
  </si>
  <si>
    <t>(0211000161) 就労継続支援Ａ型事業所元気</t>
    <rPh sb="13" eb="15">
      <t>シュウロウ</t>
    </rPh>
    <rPh sb="15" eb="17">
      <t>ケイゾク</t>
    </rPh>
    <rPh sb="17" eb="19">
      <t>シエン</t>
    </rPh>
    <rPh sb="20" eb="21">
      <t>ガタ</t>
    </rPh>
    <rPh sb="21" eb="24">
      <t>ジギョウショ</t>
    </rPh>
    <rPh sb="24" eb="26">
      <t>ゲンキ</t>
    </rPh>
    <phoneticPr fontId="2"/>
  </si>
  <si>
    <t>(0211100136) 多機能型障害福祉サービス事業所 城西の杜</t>
    <rPh sb="13" eb="17">
      <t>タキノウガタ</t>
    </rPh>
    <rPh sb="17" eb="19">
      <t>ショウガイ</t>
    </rPh>
    <rPh sb="19" eb="21">
      <t>フクシ</t>
    </rPh>
    <rPh sb="25" eb="27">
      <t>ジギョウ</t>
    </rPh>
    <rPh sb="27" eb="28">
      <t>ショ</t>
    </rPh>
    <rPh sb="29" eb="30">
      <t>シロ</t>
    </rPh>
    <rPh sb="30" eb="31">
      <t>ニシ</t>
    </rPh>
    <rPh sb="32" eb="33">
      <t>モリ</t>
    </rPh>
    <phoneticPr fontId="2"/>
  </si>
  <si>
    <t>(0211100177) 指定就労継続支援Ａ型事業所　ぽぷらのもり太陽</t>
    <rPh sb="13" eb="15">
      <t>シテイ</t>
    </rPh>
    <rPh sb="15" eb="17">
      <t>シュウロウ</t>
    </rPh>
    <rPh sb="17" eb="19">
      <t>ケイゾク</t>
    </rPh>
    <rPh sb="19" eb="21">
      <t>シエン</t>
    </rPh>
    <rPh sb="22" eb="23">
      <t>カタ</t>
    </rPh>
    <rPh sb="23" eb="26">
      <t>ジギョウショ</t>
    </rPh>
    <rPh sb="33" eb="35">
      <t>タイヨウ</t>
    </rPh>
    <phoneticPr fontId="2"/>
  </si>
  <si>
    <t>(0211200100) 心の里うぐいす</t>
    <rPh sb="13" eb="14">
      <t>ココロ</t>
    </rPh>
    <rPh sb="15" eb="16">
      <t>サト</t>
    </rPh>
    <phoneticPr fontId="2"/>
  </si>
  <si>
    <t>(0211200167) 特定非営利活動法人三本の木 就労継続支援Ａ型・Ｂ型フレンド</t>
    <rPh sb="13" eb="15">
      <t>トクテイ</t>
    </rPh>
    <rPh sb="15" eb="18">
      <t>ヒエイリ</t>
    </rPh>
    <rPh sb="18" eb="20">
      <t>カツドウ</t>
    </rPh>
    <rPh sb="20" eb="22">
      <t>ホウジン</t>
    </rPh>
    <rPh sb="22" eb="24">
      <t>サンボン</t>
    </rPh>
    <rPh sb="25" eb="26">
      <t>キ</t>
    </rPh>
    <rPh sb="27" eb="29">
      <t>シュウロウ</t>
    </rPh>
    <rPh sb="29" eb="31">
      <t>ケイゾク</t>
    </rPh>
    <rPh sb="31" eb="33">
      <t>シエン</t>
    </rPh>
    <rPh sb="34" eb="35">
      <t>カタ</t>
    </rPh>
    <rPh sb="37" eb="38">
      <t>カタ</t>
    </rPh>
    <phoneticPr fontId="2"/>
  </si>
  <si>
    <t>(0211500061) ｃａｆｅ４２</t>
    <phoneticPr fontId="2"/>
  </si>
  <si>
    <t>(0211500152) 障がい者就労継続支援ＡＢ型事業所 合同会社咲花ー菜</t>
    <rPh sb="13" eb="14">
      <t>ショウ</t>
    </rPh>
    <rPh sb="16" eb="17">
      <t>シャ</t>
    </rPh>
    <rPh sb="17" eb="19">
      <t>シュウロウ</t>
    </rPh>
    <rPh sb="19" eb="21">
      <t>ケイゾク</t>
    </rPh>
    <rPh sb="21" eb="23">
      <t>シエン</t>
    </rPh>
    <rPh sb="25" eb="26">
      <t>カタ</t>
    </rPh>
    <rPh sb="26" eb="28">
      <t>ジギョウ</t>
    </rPh>
    <rPh sb="28" eb="29">
      <t>ショ</t>
    </rPh>
    <rPh sb="30" eb="32">
      <t>ゴウドウ</t>
    </rPh>
    <rPh sb="32" eb="34">
      <t>カイシャ</t>
    </rPh>
    <rPh sb="34" eb="35">
      <t>サ</t>
    </rPh>
    <rPh sb="35" eb="36">
      <t>ハナ</t>
    </rPh>
    <rPh sb="37" eb="38">
      <t>ナ</t>
    </rPh>
    <phoneticPr fontId="2"/>
  </si>
  <si>
    <t>(0211600309) 株式会社エンジェルス</t>
    <rPh sb="13" eb="17">
      <t>カブシキガイシャ</t>
    </rPh>
    <phoneticPr fontId="2"/>
  </si>
  <si>
    <t>(0211600341) 指定就労継続支援Ａ型事業所 はなまるみっけ</t>
    <rPh sb="13" eb="15">
      <t>シテイ</t>
    </rPh>
    <rPh sb="15" eb="17">
      <t>シュウロウ</t>
    </rPh>
    <rPh sb="17" eb="19">
      <t>ケイゾク</t>
    </rPh>
    <rPh sb="19" eb="21">
      <t>シエン</t>
    </rPh>
    <rPh sb="22" eb="23">
      <t>カタ</t>
    </rPh>
    <rPh sb="23" eb="25">
      <t>ジギョウ</t>
    </rPh>
    <rPh sb="25" eb="26">
      <t>ショ</t>
    </rPh>
    <phoneticPr fontId="2"/>
  </si>
  <si>
    <t>(0211700059) 工房あぐりの里</t>
    <phoneticPr fontId="2"/>
  </si>
  <si>
    <t>(0211700117) 障がい者福祉サービスゆみと</t>
    <rPh sb="13" eb="14">
      <t>ショウ</t>
    </rPh>
    <rPh sb="16" eb="17">
      <t>シャ</t>
    </rPh>
    <rPh sb="17" eb="19">
      <t>フクシ</t>
    </rPh>
    <phoneticPr fontId="2"/>
  </si>
  <si>
    <t>(0212000186) 株式会社太陽ファーム</t>
    <rPh sb="17" eb="19">
      <t>タイヨウ</t>
    </rPh>
    <phoneticPr fontId="2"/>
  </si>
  <si>
    <t>(0212000194) 株式会社しあわせ農園</t>
    <rPh sb="13" eb="15">
      <t>カブシキ</t>
    </rPh>
    <rPh sb="15" eb="17">
      <t>カイシャ</t>
    </rPh>
    <rPh sb="21" eb="23">
      <t>ノウエン</t>
    </rPh>
    <phoneticPr fontId="2"/>
  </si>
  <si>
    <t>(0212000236) 月見野食房</t>
    <rPh sb="13" eb="16">
      <t>ツキミノ</t>
    </rPh>
    <rPh sb="16" eb="18">
      <t>ショクボウ</t>
    </rPh>
    <phoneticPr fontId="2"/>
  </si>
  <si>
    <t>(0212000251) 特定非営利活動法人つがるしあわせ工房</t>
    <rPh sb="13" eb="15">
      <t>トクテイ</t>
    </rPh>
    <rPh sb="15" eb="18">
      <t>ヒエイリ</t>
    </rPh>
    <rPh sb="18" eb="20">
      <t>カツドウ</t>
    </rPh>
    <rPh sb="20" eb="22">
      <t>ホウジン</t>
    </rPh>
    <rPh sb="29" eb="31">
      <t>コウボウ</t>
    </rPh>
    <phoneticPr fontId="2"/>
  </si>
  <si>
    <t>(0212100192) おらんど</t>
    <phoneticPr fontId="2"/>
  </si>
  <si>
    <t>(0211100177) 指定就労継続支援Ａ型事業所 ぽぷらのもり太陽</t>
    <rPh sb="13" eb="15">
      <t>シテイ</t>
    </rPh>
    <rPh sb="15" eb="17">
      <t>シュウロウ</t>
    </rPh>
    <rPh sb="17" eb="19">
      <t>ケイゾク</t>
    </rPh>
    <rPh sb="19" eb="21">
      <t>シエン</t>
    </rPh>
    <rPh sb="22" eb="23">
      <t>カタ</t>
    </rPh>
    <rPh sb="23" eb="26">
      <t>ジギョウショ</t>
    </rPh>
    <rPh sb="33" eb="35">
      <t>タイヨウ</t>
    </rPh>
    <phoneticPr fontId="2"/>
  </si>
  <si>
    <t>(0211500152) 障がい者就労継続支援ＡＢ型事業所　合同会社咲花ー菜</t>
    <rPh sb="13" eb="14">
      <t>ショウ</t>
    </rPh>
    <rPh sb="16" eb="17">
      <t>シャ</t>
    </rPh>
    <rPh sb="17" eb="19">
      <t>シュウロウ</t>
    </rPh>
    <rPh sb="19" eb="21">
      <t>ケイゾク</t>
    </rPh>
    <rPh sb="21" eb="23">
      <t>シエン</t>
    </rPh>
    <rPh sb="25" eb="26">
      <t>カタ</t>
    </rPh>
    <rPh sb="26" eb="28">
      <t>ジギョウ</t>
    </rPh>
    <rPh sb="28" eb="29">
      <t>ショ</t>
    </rPh>
    <rPh sb="30" eb="32">
      <t>ゴウドウ</t>
    </rPh>
    <rPh sb="32" eb="34">
      <t>カイシャ</t>
    </rPh>
    <rPh sb="34" eb="35">
      <t>サ</t>
    </rPh>
    <rPh sb="35" eb="36">
      <t>ハナ</t>
    </rPh>
    <rPh sb="37" eb="38">
      <t>ナ</t>
    </rPh>
    <phoneticPr fontId="2"/>
  </si>
  <si>
    <t>(0210100301) 青森コロニーソレイユ</t>
    <phoneticPr fontId="2"/>
  </si>
  <si>
    <t>(0210100640) 就労継続支援「A型」事業所「響」</t>
    <phoneticPr fontId="2"/>
  </si>
  <si>
    <t>(0210101713) ビルシャナ</t>
    <phoneticPr fontId="2"/>
  </si>
  <si>
    <t>(0210101721) サン・ネット</t>
    <phoneticPr fontId="2"/>
  </si>
  <si>
    <t>(0210201588)はたらき方研究所りんごの種</t>
    <phoneticPr fontId="2"/>
  </si>
  <si>
    <t>(0210100020) 地域サービスセンターＳＡＮＮet</t>
    <rPh sb="13" eb="15">
      <t>チイキ</t>
    </rPh>
    <phoneticPr fontId="2"/>
  </si>
  <si>
    <t>(0210100301) 青森コロニーソレイユ</t>
    <rPh sb="13" eb="15">
      <t>アオモリ</t>
    </rPh>
    <phoneticPr fontId="2"/>
  </si>
  <si>
    <t>(0210100418) 夢香房すてっぷ</t>
    <rPh sb="13" eb="14">
      <t>ユメ</t>
    </rPh>
    <rPh sb="14" eb="16">
      <t>コウボウ</t>
    </rPh>
    <phoneticPr fontId="2"/>
  </si>
  <si>
    <t>(0210100673) 就労継続支援（Ｂ型）あづまーる</t>
    <rPh sb="13" eb="15">
      <t>シュウロウ</t>
    </rPh>
    <rPh sb="15" eb="17">
      <t>ケイゾク</t>
    </rPh>
    <rPh sb="17" eb="19">
      <t>シエン</t>
    </rPh>
    <rPh sb="21" eb="22">
      <t>ガタ</t>
    </rPh>
    <phoneticPr fontId="2"/>
  </si>
  <si>
    <t>(0210100699) はっこう</t>
    <phoneticPr fontId="2"/>
  </si>
  <si>
    <t>(0210100731) 障害者サービスセンターさくら</t>
    <rPh sb="13" eb="16">
      <t>ショウガイシャ</t>
    </rPh>
    <phoneticPr fontId="2"/>
  </si>
  <si>
    <t>(0210100749) 青森コロニーセンター</t>
    <rPh sb="13" eb="15">
      <t>アオモリ</t>
    </rPh>
    <phoneticPr fontId="2"/>
  </si>
  <si>
    <t>(0210100947) 待望園</t>
    <phoneticPr fontId="2"/>
  </si>
  <si>
    <t>(0210100970) ハーモニー作業所</t>
    <rPh sb="18" eb="21">
      <t>サギョウジョ</t>
    </rPh>
    <phoneticPr fontId="2"/>
  </si>
  <si>
    <t>(0210100996) 青森コロニーリハビリ</t>
    <rPh sb="13" eb="15">
      <t>アオモリ</t>
    </rPh>
    <phoneticPr fontId="2"/>
  </si>
  <si>
    <t>(0210101010) ふうあの家</t>
    <rPh sb="17" eb="18">
      <t>イエ</t>
    </rPh>
    <phoneticPr fontId="2"/>
  </si>
  <si>
    <t>(0210101028) 夢中CLUB</t>
    <rPh sb="13" eb="14">
      <t>ユメ</t>
    </rPh>
    <rPh sb="14" eb="15">
      <t>ナカ</t>
    </rPh>
    <phoneticPr fontId="2"/>
  </si>
  <si>
    <t>(0210101036) 障害福祉サービス事業者アップルハウス大釈迦</t>
    <rPh sb="13" eb="15">
      <t>ショウガイ</t>
    </rPh>
    <rPh sb="15" eb="17">
      <t>フクシ</t>
    </rPh>
    <rPh sb="21" eb="24">
      <t>ジギョウシャ</t>
    </rPh>
    <rPh sb="31" eb="34">
      <t>ダイシャカ</t>
    </rPh>
    <phoneticPr fontId="2"/>
  </si>
  <si>
    <t>(0210101069) 月見野作業所</t>
    <rPh sb="13" eb="16">
      <t>ツキミノ</t>
    </rPh>
    <rPh sb="16" eb="19">
      <t>サギョウジョ</t>
    </rPh>
    <phoneticPr fontId="2"/>
  </si>
  <si>
    <t>(0210101119) こぶしの家</t>
    <rPh sb="17" eb="18">
      <t>イエ</t>
    </rPh>
    <phoneticPr fontId="2"/>
  </si>
  <si>
    <t>(0210101135) ハートフレンド</t>
    <phoneticPr fontId="2"/>
  </si>
  <si>
    <t>(0210101143) やましろ作業所</t>
    <rPh sb="17" eb="19">
      <t>サギョウ</t>
    </rPh>
    <rPh sb="19" eb="20">
      <t>ショ</t>
    </rPh>
    <phoneticPr fontId="2"/>
  </si>
  <si>
    <t>(0210101259) スタジオとまと</t>
    <phoneticPr fontId="2"/>
  </si>
  <si>
    <t>(0210101267) 福祉ショップ西部</t>
    <rPh sb="13" eb="15">
      <t>フクシ</t>
    </rPh>
    <rPh sb="19" eb="21">
      <t>セイブ</t>
    </rPh>
    <phoneticPr fontId="2"/>
  </si>
  <si>
    <t>(0210101333) 特定非営利活動法人ドリーム工房</t>
    <rPh sb="13" eb="15">
      <t>トクテイ</t>
    </rPh>
    <rPh sb="15" eb="18">
      <t>ヒエイリ</t>
    </rPh>
    <rPh sb="18" eb="20">
      <t>カツドウ</t>
    </rPh>
    <rPh sb="20" eb="22">
      <t>ホウジン</t>
    </rPh>
    <rPh sb="26" eb="28">
      <t>コウボウ</t>
    </rPh>
    <phoneticPr fontId="2"/>
  </si>
  <si>
    <t>(0210101358) 指定障害福祉サービス事業所　うとうの園</t>
    <rPh sb="13" eb="15">
      <t>シテイ</t>
    </rPh>
    <rPh sb="15" eb="17">
      <t>ショウガイ</t>
    </rPh>
    <rPh sb="17" eb="19">
      <t>フクシ</t>
    </rPh>
    <rPh sb="23" eb="25">
      <t>ジギョウ</t>
    </rPh>
    <rPh sb="25" eb="26">
      <t>ショ</t>
    </rPh>
    <rPh sb="31" eb="32">
      <t>エン</t>
    </rPh>
    <phoneticPr fontId="2"/>
  </si>
  <si>
    <t>(0210101366) 就労継続支援Ｂ型　Ｃ－ＦＬＯＷＥＲ</t>
    <rPh sb="13" eb="15">
      <t>シュウロウ</t>
    </rPh>
    <rPh sb="15" eb="17">
      <t>ケイゾク</t>
    </rPh>
    <rPh sb="17" eb="19">
      <t>シエン</t>
    </rPh>
    <rPh sb="20" eb="21">
      <t>カタ</t>
    </rPh>
    <phoneticPr fontId="2"/>
  </si>
  <si>
    <t>(0210101416) 森の工房 ふれ・あい</t>
    <rPh sb="13" eb="14">
      <t>モリ</t>
    </rPh>
    <rPh sb="15" eb="17">
      <t>コウボウ</t>
    </rPh>
    <phoneticPr fontId="2"/>
  </si>
  <si>
    <t>(0210101432) 障害者サービスセンター さくら第二</t>
    <rPh sb="13" eb="16">
      <t>ショウガイシャ</t>
    </rPh>
    <rPh sb="28" eb="30">
      <t>ダイニ</t>
    </rPh>
    <phoneticPr fontId="2"/>
  </si>
  <si>
    <t>(0210101523) 就労継続支援Ｂ型事業所チョコレート</t>
    <rPh sb="13" eb="15">
      <t>シュウロウ</t>
    </rPh>
    <rPh sb="15" eb="17">
      <t>ケイゾク</t>
    </rPh>
    <rPh sb="17" eb="19">
      <t>シエン</t>
    </rPh>
    <rPh sb="20" eb="21">
      <t>カタ</t>
    </rPh>
    <rPh sb="21" eb="24">
      <t>ジギョウショ</t>
    </rPh>
    <phoneticPr fontId="2"/>
  </si>
  <si>
    <t>(0210101580) 憩いの広場 まんぷく</t>
    <rPh sb="13" eb="14">
      <t>イコ</t>
    </rPh>
    <rPh sb="16" eb="18">
      <t>ヒロバ</t>
    </rPh>
    <phoneticPr fontId="2"/>
  </si>
  <si>
    <t>(0210101598) 就労継続支援Ｂ型 ほ・だあちゃ</t>
    <rPh sb="13" eb="15">
      <t>シュウロウ</t>
    </rPh>
    <rPh sb="15" eb="17">
      <t>ケイゾク</t>
    </rPh>
    <rPh sb="17" eb="19">
      <t>シエン</t>
    </rPh>
    <rPh sb="20" eb="21">
      <t>カタ</t>
    </rPh>
    <phoneticPr fontId="2"/>
  </si>
  <si>
    <t>(0210101606) ココア</t>
    <phoneticPr fontId="2"/>
  </si>
  <si>
    <t>(0210101622) 多機能型事業所こまきの</t>
    <rPh sb="13" eb="17">
      <t>タキノウガタ</t>
    </rPh>
    <rPh sb="17" eb="19">
      <t>ジギョウ</t>
    </rPh>
    <rPh sb="19" eb="20">
      <t>ショ</t>
    </rPh>
    <phoneticPr fontId="2"/>
  </si>
  <si>
    <t>(0210101663) ハートスポット事業所</t>
    <rPh sb="20" eb="22">
      <t>ジギョウ</t>
    </rPh>
    <rPh sb="22" eb="23">
      <t>ショ</t>
    </rPh>
    <phoneticPr fontId="2"/>
  </si>
  <si>
    <t>(0210102018) チョコなみおか</t>
    <phoneticPr fontId="2"/>
  </si>
  <si>
    <t>(0210102034) チョコせんがり</t>
    <phoneticPr fontId="2"/>
  </si>
  <si>
    <t>(0210102042) じょいん</t>
    <phoneticPr fontId="2"/>
  </si>
  <si>
    <t>(0210102059) チョコこうばた</t>
    <phoneticPr fontId="2"/>
  </si>
  <si>
    <t>(0210102075) 障がい者ワークセンター大成</t>
    <rPh sb="13" eb="14">
      <t>ショウ</t>
    </rPh>
    <rPh sb="16" eb="17">
      <t>シャ</t>
    </rPh>
    <rPh sb="24" eb="26">
      <t>タイセイ</t>
    </rPh>
    <phoneticPr fontId="2"/>
  </si>
  <si>
    <t>(0210102083) 就労継続支援Ｂ型事業所フォロー</t>
    <rPh sb="13" eb="15">
      <t>シュウロウ</t>
    </rPh>
    <rPh sb="15" eb="17">
      <t>ケイゾク</t>
    </rPh>
    <rPh sb="17" eb="19">
      <t>シエン</t>
    </rPh>
    <rPh sb="20" eb="21">
      <t>ガタ</t>
    </rPh>
    <rPh sb="21" eb="23">
      <t>ジギョウ</t>
    </rPh>
    <rPh sb="23" eb="24">
      <t>ショ</t>
    </rPh>
    <phoneticPr fontId="2"/>
  </si>
  <si>
    <t>(0210102190) 陽より会</t>
    <rPh sb="13" eb="14">
      <t>ヨウ</t>
    </rPh>
    <rPh sb="16" eb="17">
      <t>カイ</t>
    </rPh>
    <phoneticPr fontId="2"/>
  </si>
  <si>
    <t>(0210102257)くいーるジョナサン</t>
    <phoneticPr fontId="2"/>
  </si>
  <si>
    <t>(0210102281) ALIVE</t>
    <phoneticPr fontId="2"/>
  </si>
  <si>
    <t>(0210200226) 多機能型障害福祉サービス事業所 りんごの里</t>
    <rPh sb="13" eb="16">
      <t>タキノウ</t>
    </rPh>
    <rPh sb="16" eb="17">
      <t>ガタ</t>
    </rPh>
    <rPh sb="17" eb="19">
      <t>ショウガイ</t>
    </rPh>
    <rPh sb="19" eb="21">
      <t>フクシ</t>
    </rPh>
    <rPh sb="25" eb="28">
      <t>ジギョウショ</t>
    </rPh>
    <rPh sb="33" eb="34">
      <t>サト</t>
    </rPh>
    <phoneticPr fontId="2"/>
  </si>
  <si>
    <t>(0210200358) エイブル</t>
    <phoneticPr fontId="2"/>
  </si>
  <si>
    <t>(0210200416) ワークいずみ</t>
    <phoneticPr fontId="2"/>
  </si>
  <si>
    <t>(0210200515) 就労継続支援事業所 ないすらいふ</t>
    <phoneticPr fontId="2"/>
  </si>
  <si>
    <t>(0210200648) つかのファーム</t>
    <phoneticPr fontId="2"/>
  </si>
  <si>
    <t>(0210200739) 就労サポートひろさき</t>
    <rPh sb="13" eb="15">
      <t>シュウロウ</t>
    </rPh>
    <phoneticPr fontId="2"/>
  </si>
  <si>
    <t>(0210200820) ゆいまある</t>
    <phoneticPr fontId="2"/>
  </si>
  <si>
    <t>(0210201018) 障害者支援施設草薙園 ひまわり</t>
    <rPh sb="13" eb="16">
      <t>ショウガイシャ</t>
    </rPh>
    <rPh sb="16" eb="18">
      <t>シエン</t>
    </rPh>
    <rPh sb="18" eb="20">
      <t>シセツ</t>
    </rPh>
    <rPh sb="20" eb="22">
      <t>クサナギ</t>
    </rPh>
    <rPh sb="22" eb="23">
      <t>エン</t>
    </rPh>
    <phoneticPr fontId="2"/>
  </si>
  <si>
    <t>(0210201034) 就労継続支援Ｂ型事業所つくしの家</t>
    <rPh sb="13" eb="15">
      <t>シュウロウ</t>
    </rPh>
    <rPh sb="15" eb="17">
      <t>ケイゾク</t>
    </rPh>
    <rPh sb="17" eb="19">
      <t>シエン</t>
    </rPh>
    <rPh sb="20" eb="21">
      <t>カタ</t>
    </rPh>
    <rPh sb="21" eb="23">
      <t>ジギョウ</t>
    </rPh>
    <rPh sb="23" eb="24">
      <t>ショ</t>
    </rPh>
    <rPh sb="28" eb="29">
      <t>イエ</t>
    </rPh>
    <phoneticPr fontId="2"/>
  </si>
  <si>
    <t>(0210201042) サポートセンターさくら</t>
    <phoneticPr fontId="2"/>
  </si>
  <si>
    <t>(0210201109) ワークランド茜</t>
    <rPh sb="19" eb="20">
      <t>アカネ</t>
    </rPh>
    <phoneticPr fontId="2"/>
  </si>
  <si>
    <t>(0210201117) 多機能型事業所 大石の里</t>
    <rPh sb="13" eb="17">
      <t>タキノウガタ</t>
    </rPh>
    <rPh sb="17" eb="19">
      <t>ジギョウ</t>
    </rPh>
    <rPh sb="19" eb="20">
      <t>ショ</t>
    </rPh>
    <rPh sb="21" eb="23">
      <t>オオイシ</t>
    </rPh>
    <rPh sb="24" eb="25">
      <t>サト</t>
    </rPh>
    <phoneticPr fontId="2"/>
  </si>
  <si>
    <t>(0210201125) 弘前大清水希望の家</t>
    <rPh sb="13" eb="15">
      <t>ヒロサキ</t>
    </rPh>
    <rPh sb="15" eb="18">
      <t>オオシミズ</t>
    </rPh>
    <rPh sb="18" eb="20">
      <t>キボウ</t>
    </rPh>
    <rPh sb="21" eb="22">
      <t>イエ</t>
    </rPh>
    <phoneticPr fontId="2"/>
  </si>
  <si>
    <t>(0210201380) ジョブネット</t>
    <phoneticPr fontId="2"/>
  </si>
  <si>
    <t>(0210201422) NEXT</t>
    <phoneticPr fontId="2"/>
  </si>
  <si>
    <t>(0210201471) 特定非営利活動法人愛心会ハート・ツリー</t>
    <rPh sb="13" eb="15">
      <t>トクテイ</t>
    </rPh>
    <rPh sb="15" eb="18">
      <t>ヒエイリ</t>
    </rPh>
    <rPh sb="18" eb="20">
      <t>カツドウ</t>
    </rPh>
    <rPh sb="20" eb="22">
      <t>ホウジン</t>
    </rPh>
    <rPh sb="22" eb="23">
      <t>アイ</t>
    </rPh>
    <rPh sb="23" eb="24">
      <t>ココロ</t>
    </rPh>
    <rPh sb="24" eb="25">
      <t>カイ</t>
    </rPh>
    <phoneticPr fontId="2"/>
  </si>
  <si>
    <t>(0210201497)杉の子</t>
    <rPh sb="12" eb="13">
      <t>スギ</t>
    </rPh>
    <rPh sb="14" eb="15">
      <t>コ</t>
    </rPh>
    <phoneticPr fontId="2"/>
  </si>
  <si>
    <t>(0210201588)つながり芸術館バナナの樹</t>
    <phoneticPr fontId="2"/>
  </si>
  <si>
    <t>(0210300190) 柿の木苑</t>
    <rPh sb="13" eb="14">
      <t>カキ</t>
    </rPh>
    <rPh sb="15" eb="16">
      <t>キ</t>
    </rPh>
    <rPh sb="16" eb="17">
      <t>エン</t>
    </rPh>
    <phoneticPr fontId="2"/>
  </si>
  <si>
    <t>(0210300265) こだまの園</t>
    <rPh sb="17" eb="18">
      <t>ソノ</t>
    </rPh>
    <phoneticPr fontId="2"/>
  </si>
  <si>
    <t>(0210300489) うみねこ幸房</t>
    <rPh sb="17" eb="19">
      <t>ユキフサ</t>
    </rPh>
    <phoneticPr fontId="2"/>
  </si>
  <si>
    <t>(0210300539) 障害者サポートセンターくるみの里</t>
    <rPh sb="28" eb="29">
      <t>サト</t>
    </rPh>
    <phoneticPr fontId="2"/>
  </si>
  <si>
    <t>(0210300588) 特定非営利活動法人コスモス園友愛の会</t>
    <rPh sb="13" eb="15">
      <t>トクテイ</t>
    </rPh>
    <rPh sb="15" eb="18">
      <t>ヒエイリ</t>
    </rPh>
    <rPh sb="18" eb="20">
      <t>カツドウ</t>
    </rPh>
    <rPh sb="20" eb="22">
      <t>ホウジン</t>
    </rPh>
    <rPh sb="26" eb="27">
      <t>エン</t>
    </rPh>
    <rPh sb="27" eb="29">
      <t>ユウアイ</t>
    </rPh>
    <rPh sb="30" eb="31">
      <t>カイ</t>
    </rPh>
    <phoneticPr fontId="2"/>
  </si>
  <si>
    <t>(0210300596) 特定非営利活動法人来夢の里</t>
    <rPh sb="13" eb="15">
      <t>トクテイ</t>
    </rPh>
    <rPh sb="15" eb="18">
      <t>ヒエイリ</t>
    </rPh>
    <rPh sb="18" eb="20">
      <t>カツドウ</t>
    </rPh>
    <rPh sb="20" eb="22">
      <t>ホウジン</t>
    </rPh>
    <rPh sb="22" eb="23">
      <t>ク</t>
    </rPh>
    <rPh sb="23" eb="24">
      <t>ユメ</t>
    </rPh>
    <rPh sb="25" eb="26">
      <t>サト</t>
    </rPh>
    <phoneticPr fontId="2"/>
  </si>
  <si>
    <t>(0210300604) ジョイフルパークユートピア</t>
    <phoneticPr fontId="2"/>
  </si>
  <si>
    <t>(0210300711) リヴェールユートピア</t>
    <phoneticPr fontId="2"/>
  </si>
  <si>
    <t>(0210300745) 青森ワークキャンパス</t>
    <rPh sb="13" eb="15">
      <t>アオモリ</t>
    </rPh>
    <phoneticPr fontId="2"/>
  </si>
  <si>
    <t>(0210300794) 就労継続支援Ｂ型事業所あおば</t>
    <phoneticPr fontId="2"/>
  </si>
  <si>
    <t>(0210300836) 第二のぞみ園</t>
    <rPh sb="13" eb="14">
      <t>ダイ</t>
    </rPh>
    <rPh sb="14" eb="15">
      <t>２</t>
    </rPh>
    <rPh sb="18" eb="19">
      <t>エン</t>
    </rPh>
    <phoneticPr fontId="2"/>
  </si>
  <si>
    <t>(0210300844) エンジェルハウス</t>
    <phoneticPr fontId="2"/>
  </si>
  <si>
    <t>(0210300893) 障害福祉サービス事業所 田面木の家</t>
    <rPh sb="13" eb="15">
      <t>ショウガイ</t>
    </rPh>
    <rPh sb="15" eb="17">
      <t>フクシ</t>
    </rPh>
    <rPh sb="21" eb="23">
      <t>ジギョウ</t>
    </rPh>
    <rPh sb="23" eb="24">
      <t>ショ</t>
    </rPh>
    <rPh sb="25" eb="26">
      <t>タ</t>
    </rPh>
    <rPh sb="26" eb="27">
      <t>メン</t>
    </rPh>
    <rPh sb="27" eb="28">
      <t>キ</t>
    </rPh>
    <rPh sb="29" eb="30">
      <t>イエ</t>
    </rPh>
    <phoneticPr fontId="2"/>
  </si>
  <si>
    <t>(0210300901) グッジョブ妙光園</t>
    <rPh sb="18" eb="19">
      <t>ミョウ</t>
    </rPh>
    <rPh sb="19" eb="20">
      <t>ヒカリ</t>
    </rPh>
    <rPh sb="20" eb="21">
      <t>エン</t>
    </rPh>
    <phoneticPr fontId="2"/>
  </si>
  <si>
    <t>(0210300984) ライブリー妙光園</t>
    <rPh sb="18" eb="19">
      <t>ミョウ</t>
    </rPh>
    <rPh sb="19" eb="20">
      <t>ヒカリ</t>
    </rPh>
    <rPh sb="20" eb="21">
      <t>エン</t>
    </rPh>
    <phoneticPr fontId="2"/>
  </si>
  <si>
    <t>(0210300992) サポートセンター虹</t>
    <rPh sb="21" eb="22">
      <t>ニジ</t>
    </rPh>
    <phoneticPr fontId="2"/>
  </si>
  <si>
    <t>(0210301008) 多機能型サービス事業所ベル・エポック</t>
    <rPh sb="13" eb="16">
      <t>タキノウ</t>
    </rPh>
    <rPh sb="16" eb="17">
      <t>ガタ</t>
    </rPh>
    <rPh sb="21" eb="24">
      <t>ジギョウショ</t>
    </rPh>
    <phoneticPr fontId="2"/>
  </si>
  <si>
    <t>(0210301016) 工房茶居花</t>
    <rPh sb="13" eb="15">
      <t>コウボウ</t>
    </rPh>
    <rPh sb="15" eb="16">
      <t>チャ</t>
    </rPh>
    <rPh sb="16" eb="17">
      <t>キョ</t>
    </rPh>
    <rPh sb="17" eb="18">
      <t>ハナ</t>
    </rPh>
    <phoneticPr fontId="2"/>
  </si>
  <si>
    <t>(0210301032) 大輪</t>
    <rPh sb="13" eb="15">
      <t>ダイリン</t>
    </rPh>
    <phoneticPr fontId="2"/>
  </si>
  <si>
    <t>(0210301040) ワーク柿の木苑</t>
    <rPh sb="16" eb="17">
      <t>カキ</t>
    </rPh>
    <rPh sb="18" eb="19">
      <t>キ</t>
    </rPh>
    <rPh sb="19" eb="20">
      <t>エン</t>
    </rPh>
    <phoneticPr fontId="2"/>
  </si>
  <si>
    <t>(0210301107) ソーシャルファームエッグス</t>
    <phoneticPr fontId="2"/>
  </si>
  <si>
    <t>(0210301222) りんごっこ</t>
    <phoneticPr fontId="2"/>
  </si>
  <si>
    <t>(0210301230) ラボーロ</t>
    <phoneticPr fontId="2"/>
  </si>
  <si>
    <t>(0210301248) チョコ・クッキー八戸</t>
    <rPh sb="21" eb="23">
      <t>ハチノヘ</t>
    </rPh>
    <phoneticPr fontId="2"/>
  </si>
  <si>
    <t>(0210301289) トータルサポート・ソレイユ</t>
    <phoneticPr fontId="2"/>
  </si>
  <si>
    <t>(0210301339) いろどり</t>
    <phoneticPr fontId="2"/>
  </si>
  <si>
    <t>(0210301388)就労継続支援B型事業所ロード</t>
    <rPh sb="12" eb="14">
      <t>シュウロウ</t>
    </rPh>
    <rPh sb="14" eb="16">
      <t>ケイゾク</t>
    </rPh>
    <rPh sb="16" eb="18">
      <t>シエン</t>
    </rPh>
    <rPh sb="19" eb="20">
      <t>ガタ</t>
    </rPh>
    <rPh sb="20" eb="23">
      <t>ジギョウショ</t>
    </rPh>
    <phoneticPr fontId="2"/>
  </si>
  <si>
    <t>(0210301396)アイデンド八戸就労継続支援B型事業所</t>
    <rPh sb="17" eb="19">
      <t>ハチノヘ</t>
    </rPh>
    <rPh sb="19" eb="21">
      <t>シュウロウ</t>
    </rPh>
    <rPh sb="21" eb="23">
      <t>ケイゾク</t>
    </rPh>
    <rPh sb="23" eb="25">
      <t>シエン</t>
    </rPh>
    <rPh sb="26" eb="27">
      <t>ガタ</t>
    </rPh>
    <rPh sb="27" eb="30">
      <t>ジギョウショ</t>
    </rPh>
    <phoneticPr fontId="2"/>
  </si>
  <si>
    <t>(0210301420)ここロード</t>
    <phoneticPr fontId="2"/>
  </si>
  <si>
    <t>(0210301453)カシオペア</t>
    <phoneticPr fontId="2"/>
  </si>
  <si>
    <t>(0210301529)就労継続支援B型事業所サクラ</t>
    <rPh sb="12" eb="14">
      <t>シュウロウ</t>
    </rPh>
    <rPh sb="14" eb="16">
      <t>ケイゾク</t>
    </rPh>
    <rPh sb="16" eb="18">
      <t>シエン</t>
    </rPh>
    <rPh sb="19" eb="20">
      <t>ガタ</t>
    </rPh>
    <rPh sb="20" eb="23">
      <t>ジギョウショ</t>
    </rPh>
    <phoneticPr fontId="2"/>
  </si>
  <si>
    <t>(0210400057) ワークセンターつばき</t>
    <phoneticPr fontId="2"/>
  </si>
  <si>
    <t>(0210400180) 就労継続支援Ｂ型事業所プラス</t>
    <rPh sb="13" eb="19">
      <t>シュウロウケイゾクシエン</t>
    </rPh>
    <phoneticPr fontId="2"/>
  </si>
  <si>
    <t>(0210400271) ワークサポート八晃園</t>
    <rPh sb="20" eb="21">
      <t>8</t>
    </rPh>
    <rPh sb="21" eb="22">
      <t>コウ</t>
    </rPh>
    <rPh sb="22" eb="23">
      <t>エン</t>
    </rPh>
    <phoneticPr fontId="2"/>
  </si>
  <si>
    <t>(0210400305) 就労継続支援Ｂ型事業所 栄幸園</t>
    <rPh sb="13" eb="15">
      <t>シュウロウ</t>
    </rPh>
    <rPh sb="15" eb="17">
      <t>ケイゾク</t>
    </rPh>
    <rPh sb="17" eb="19">
      <t>シエン</t>
    </rPh>
    <rPh sb="20" eb="21">
      <t>カタ</t>
    </rPh>
    <rPh sb="21" eb="24">
      <t>ジギョウショ</t>
    </rPh>
    <rPh sb="25" eb="26">
      <t>サカエ</t>
    </rPh>
    <rPh sb="26" eb="27">
      <t>サチ</t>
    </rPh>
    <rPh sb="27" eb="28">
      <t>エン</t>
    </rPh>
    <phoneticPr fontId="2"/>
  </si>
  <si>
    <t>(0210400362) 特定非営利活動法人ＭＥＧＯ</t>
    <rPh sb="13" eb="15">
      <t>トクテイ</t>
    </rPh>
    <rPh sb="15" eb="18">
      <t>ヒエイリ</t>
    </rPh>
    <rPh sb="18" eb="20">
      <t>カツドウ</t>
    </rPh>
    <rPh sb="20" eb="22">
      <t>ホウジン</t>
    </rPh>
    <phoneticPr fontId="2"/>
  </si>
  <si>
    <t>(0210400412) トライアルセンターあさひ</t>
    <phoneticPr fontId="2"/>
  </si>
  <si>
    <t>(0210400503) 北風と太陽の川原</t>
    <rPh sb="13" eb="15">
      <t>キタカゼ</t>
    </rPh>
    <rPh sb="16" eb="18">
      <t>タイヨウ</t>
    </rPh>
    <rPh sb="19" eb="21">
      <t>カワラ</t>
    </rPh>
    <phoneticPr fontId="2"/>
  </si>
  <si>
    <t>(0210400511) 指定障害者就労継続支援Ｂ型事業所「拓」</t>
    <rPh sb="13" eb="15">
      <t>シテイ</t>
    </rPh>
    <rPh sb="15" eb="18">
      <t>ショウガイシャ</t>
    </rPh>
    <rPh sb="18" eb="20">
      <t>シュウロウ</t>
    </rPh>
    <rPh sb="20" eb="22">
      <t>ケイゾク</t>
    </rPh>
    <rPh sb="22" eb="24">
      <t>シエン</t>
    </rPh>
    <rPh sb="25" eb="26">
      <t>カタ</t>
    </rPh>
    <rPh sb="26" eb="28">
      <t>ジギョウ</t>
    </rPh>
    <rPh sb="28" eb="29">
      <t>ショ</t>
    </rPh>
    <rPh sb="30" eb="31">
      <t>タク</t>
    </rPh>
    <phoneticPr fontId="2"/>
  </si>
  <si>
    <t>(0210400529)就労継続支援Ｂ型ＰＯＫＡＰＯＫＡ</t>
    <rPh sb="12" eb="14">
      <t>シュウロウ</t>
    </rPh>
    <rPh sb="14" eb="16">
      <t>ケイゾク</t>
    </rPh>
    <rPh sb="16" eb="18">
      <t>シエン</t>
    </rPh>
    <rPh sb="19" eb="20">
      <t>ガタ</t>
    </rPh>
    <phoneticPr fontId="2"/>
  </si>
  <si>
    <t>(0210400545) はたらびーた</t>
    <phoneticPr fontId="2"/>
  </si>
  <si>
    <t>(0210400586) 就労センターステップ１</t>
    <rPh sb="13" eb="15">
      <t>シュウロウ</t>
    </rPh>
    <phoneticPr fontId="2"/>
  </si>
  <si>
    <t>(0210400636) 夢の森ラッキー</t>
    <rPh sb="13" eb="14">
      <t>ユメ</t>
    </rPh>
    <rPh sb="15" eb="16">
      <t>モリ</t>
    </rPh>
    <phoneticPr fontId="2"/>
  </si>
  <si>
    <t>(0210500013) 山郷館デイサービスセンター黒石</t>
    <rPh sb="13" eb="16">
      <t>サンゴウカン</t>
    </rPh>
    <rPh sb="26" eb="28">
      <t>クロイシ</t>
    </rPh>
    <phoneticPr fontId="2"/>
  </si>
  <si>
    <t>(0210500138) ミルミルハウス</t>
    <phoneticPr fontId="2"/>
  </si>
  <si>
    <t>(0210600201) カシスのしずく</t>
    <phoneticPr fontId="2"/>
  </si>
  <si>
    <t>(0210600334) 吉エ門</t>
    <rPh sb="13" eb="14">
      <t>キチ</t>
    </rPh>
    <rPh sb="15" eb="16">
      <t>モン</t>
    </rPh>
    <phoneticPr fontId="2"/>
  </si>
  <si>
    <t>(0210600342) 農園カフェ日々木</t>
    <rPh sb="13" eb="15">
      <t>ノウエン</t>
    </rPh>
    <rPh sb="18" eb="20">
      <t>ヒビ</t>
    </rPh>
    <rPh sb="20" eb="21">
      <t>キ</t>
    </rPh>
    <phoneticPr fontId="2"/>
  </si>
  <si>
    <t>(0210600417) クリエイティブサポートぷちぶろう</t>
    <phoneticPr fontId="2"/>
  </si>
  <si>
    <t>(0210600425) 障がい福祉サービス事業所農工園千里平</t>
    <rPh sb="16" eb="18">
      <t>フクシ</t>
    </rPh>
    <rPh sb="22" eb="25">
      <t>ジギョウショ</t>
    </rPh>
    <rPh sb="25" eb="26">
      <t>ノウ</t>
    </rPh>
    <rPh sb="26" eb="27">
      <t>コウ</t>
    </rPh>
    <rPh sb="27" eb="28">
      <t>エン</t>
    </rPh>
    <rPh sb="28" eb="30">
      <t>センリ</t>
    </rPh>
    <rPh sb="30" eb="31">
      <t>タイ</t>
    </rPh>
    <phoneticPr fontId="2"/>
  </si>
  <si>
    <t>(0210600433) ゆにパン工房</t>
    <rPh sb="17" eb="19">
      <t>コウボウ</t>
    </rPh>
    <phoneticPr fontId="2"/>
  </si>
  <si>
    <t>(0210600441) フレンドリーホーム公立もくもっく</t>
    <rPh sb="22" eb="24">
      <t>コウリツ</t>
    </rPh>
    <phoneticPr fontId="2"/>
  </si>
  <si>
    <t>(0210600458) 特定非営利活動法人ワークハウスとわだ</t>
    <rPh sb="13" eb="15">
      <t>トクテイ</t>
    </rPh>
    <rPh sb="15" eb="18">
      <t>ヒエイリ</t>
    </rPh>
    <rPh sb="18" eb="20">
      <t>カツドウ</t>
    </rPh>
    <rPh sb="20" eb="22">
      <t>ホウジン</t>
    </rPh>
    <phoneticPr fontId="2"/>
  </si>
  <si>
    <t>(0210600490) ベル・クオーレ</t>
    <phoneticPr fontId="2"/>
  </si>
  <si>
    <t>(0210600508) 就労継続支援Ｂ型事業所 八甲荘</t>
    <rPh sb="13" eb="15">
      <t>シュウロウ</t>
    </rPh>
    <rPh sb="15" eb="17">
      <t>ケイゾク</t>
    </rPh>
    <rPh sb="17" eb="19">
      <t>シエン</t>
    </rPh>
    <rPh sb="20" eb="21">
      <t>カタ</t>
    </rPh>
    <rPh sb="21" eb="23">
      <t>ジギョウ</t>
    </rPh>
    <rPh sb="23" eb="24">
      <t>ショ</t>
    </rPh>
    <rPh sb="25" eb="27">
      <t>ハッコウ</t>
    </rPh>
    <rPh sb="27" eb="28">
      <t>ソウ</t>
    </rPh>
    <phoneticPr fontId="2"/>
  </si>
  <si>
    <t>(0210600573) ルミエール</t>
    <phoneticPr fontId="2"/>
  </si>
  <si>
    <t>(0210700035) 障害者総合福祉センターなつどまり就労サポートセンターさつき</t>
    <rPh sb="13" eb="16">
      <t>ショウガイシャ</t>
    </rPh>
    <rPh sb="16" eb="18">
      <t>ソウゴウ</t>
    </rPh>
    <rPh sb="18" eb="20">
      <t>フクシ</t>
    </rPh>
    <rPh sb="29" eb="31">
      <t>シュウロウ</t>
    </rPh>
    <phoneticPr fontId="2"/>
  </si>
  <si>
    <t>(0210700076) エコル</t>
    <phoneticPr fontId="2"/>
  </si>
  <si>
    <t>(0210700134)就労サポートセンターはくちょう</t>
    <rPh sb="12" eb="14">
      <t>シュウロウ</t>
    </rPh>
    <phoneticPr fontId="2"/>
  </si>
  <si>
    <t>(0210800025) ゆきあいの里</t>
    <rPh sb="18" eb="19">
      <t>サト</t>
    </rPh>
    <phoneticPr fontId="2"/>
  </si>
  <si>
    <t>(0210900049) ワークショップ大鰐</t>
    <phoneticPr fontId="2"/>
  </si>
  <si>
    <t>(0210900056) ワークキャンパス大鰐</t>
    <rPh sb="21" eb="23">
      <t>オオワニ</t>
    </rPh>
    <phoneticPr fontId="2"/>
  </si>
  <si>
    <t>(0210900072) 玄輝門</t>
    <rPh sb="13" eb="14">
      <t>ゲン</t>
    </rPh>
    <rPh sb="14" eb="15">
      <t>カガヤ</t>
    </rPh>
    <rPh sb="15" eb="16">
      <t>モン</t>
    </rPh>
    <phoneticPr fontId="2"/>
  </si>
  <si>
    <t>(0210900106) 就労継続支援Ｂ型事業所 せせらぎの園</t>
    <rPh sb="13" eb="15">
      <t>シュウロウ</t>
    </rPh>
    <rPh sb="15" eb="17">
      <t>ケイゾク</t>
    </rPh>
    <rPh sb="17" eb="19">
      <t>シエン</t>
    </rPh>
    <rPh sb="20" eb="21">
      <t>カタ</t>
    </rPh>
    <rPh sb="21" eb="23">
      <t>ジギョウ</t>
    </rPh>
    <rPh sb="23" eb="24">
      <t>ショ</t>
    </rPh>
    <rPh sb="30" eb="31">
      <t>ソノ</t>
    </rPh>
    <phoneticPr fontId="2"/>
  </si>
  <si>
    <t>(0210900130) 駒のまほろば</t>
    <rPh sb="13" eb="14">
      <t>コマ</t>
    </rPh>
    <phoneticPr fontId="2"/>
  </si>
  <si>
    <t>(0211000013) 就労継続支援センターあいゆう工房</t>
    <rPh sb="13" eb="15">
      <t>シュウロウ</t>
    </rPh>
    <rPh sb="15" eb="17">
      <t>ケイゾク</t>
    </rPh>
    <rPh sb="17" eb="19">
      <t>シエン</t>
    </rPh>
    <rPh sb="27" eb="29">
      <t>コウボウ</t>
    </rPh>
    <phoneticPr fontId="2"/>
  </si>
  <si>
    <t>(0211000096) 夢の森</t>
    <rPh sb="13" eb="14">
      <t>ユメ</t>
    </rPh>
    <rPh sb="15" eb="16">
      <t>モリ</t>
    </rPh>
    <phoneticPr fontId="2"/>
  </si>
  <si>
    <t>(0211030028) 就労継続支援事業所鶴花塾</t>
    <rPh sb="13" eb="15">
      <t>シュウロウ</t>
    </rPh>
    <rPh sb="15" eb="17">
      <t>ケイゾク</t>
    </rPh>
    <rPh sb="17" eb="19">
      <t>シエン</t>
    </rPh>
    <rPh sb="19" eb="22">
      <t>ジギョウショ</t>
    </rPh>
    <rPh sb="22" eb="23">
      <t>ツル</t>
    </rPh>
    <rPh sb="23" eb="24">
      <t>ハナ</t>
    </rPh>
    <rPh sb="24" eb="25">
      <t>ジュク</t>
    </rPh>
    <phoneticPr fontId="2"/>
  </si>
  <si>
    <t>(0211100102) 日中活動支援センターつばさ館</t>
    <rPh sb="13" eb="15">
      <t>ニッチュウ</t>
    </rPh>
    <rPh sb="15" eb="17">
      <t>カツドウ</t>
    </rPh>
    <rPh sb="17" eb="19">
      <t>シエン</t>
    </rPh>
    <rPh sb="26" eb="27">
      <t>カン</t>
    </rPh>
    <phoneticPr fontId="2"/>
  </si>
  <si>
    <t>(0211100128) 障害者支援施設あすなろクリーナース</t>
    <rPh sb="13" eb="16">
      <t>ショウガイシャ</t>
    </rPh>
    <rPh sb="16" eb="18">
      <t>シエン</t>
    </rPh>
    <rPh sb="18" eb="20">
      <t>シセツ</t>
    </rPh>
    <phoneticPr fontId="2"/>
  </si>
  <si>
    <t>(0211100136) 多機能型障害福祉サービス事業所城西の杜</t>
    <rPh sb="13" eb="17">
      <t>タキノウガタ</t>
    </rPh>
    <rPh sb="17" eb="19">
      <t>ショウガイ</t>
    </rPh>
    <rPh sb="19" eb="21">
      <t>フクシ</t>
    </rPh>
    <rPh sb="25" eb="28">
      <t>ジギョウショ</t>
    </rPh>
    <rPh sb="28" eb="29">
      <t>シロ</t>
    </rPh>
    <rPh sb="29" eb="30">
      <t>ニシ</t>
    </rPh>
    <rPh sb="31" eb="32">
      <t>モリ</t>
    </rPh>
    <phoneticPr fontId="2"/>
  </si>
  <si>
    <t>(0211100151) シャーローム</t>
    <phoneticPr fontId="2"/>
  </si>
  <si>
    <t>(0211100177) 指定就労継続支援Ｂ型事業所 第二ぽぷらのもり太陽</t>
    <rPh sb="13" eb="15">
      <t>シテイ</t>
    </rPh>
    <rPh sb="15" eb="17">
      <t>シュウロウ</t>
    </rPh>
    <rPh sb="17" eb="19">
      <t>ケイゾク</t>
    </rPh>
    <rPh sb="19" eb="21">
      <t>シエン</t>
    </rPh>
    <rPh sb="22" eb="23">
      <t>カタ</t>
    </rPh>
    <rPh sb="23" eb="25">
      <t>ジギョウ</t>
    </rPh>
    <rPh sb="25" eb="26">
      <t>ショ</t>
    </rPh>
    <rPh sb="27" eb="29">
      <t>ダイニ</t>
    </rPh>
    <rPh sb="35" eb="37">
      <t>タイヨウ</t>
    </rPh>
    <phoneticPr fontId="2"/>
  </si>
  <si>
    <t>(0211100193) クローバー作業所</t>
    <rPh sb="18" eb="20">
      <t>サギョウ</t>
    </rPh>
    <rPh sb="20" eb="21">
      <t>ショ</t>
    </rPh>
    <phoneticPr fontId="2"/>
  </si>
  <si>
    <t>(0211100201) おおばこ作業所</t>
    <rPh sb="17" eb="19">
      <t>サギョウ</t>
    </rPh>
    <rPh sb="19" eb="20">
      <t>ショ</t>
    </rPh>
    <phoneticPr fontId="2"/>
  </si>
  <si>
    <t>(0211100227) 公立ぎんなん寮</t>
    <rPh sb="13" eb="15">
      <t>コウリツ</t>
    </rPh>
    <rPh sb="19" eb="20">
      <t>リョウ</t>
    </rPh>
    <phoneticPr fontId="2"/>
  </si>
  <si>
    <t>(0211100268) ほっとワークはぴくる</t>
    <phoneticPr fontId="2"/>
  </si>
  <si>
    <t>(0211100284)太陽支援センター株式会社</t>
    <rPh sb="12" eb="14">
      <t>タイヨウ</t>
    </rPh>
    <rPh sb="14" eb="16">
      <t>シエン</t>
    </rPh>
    <rPh sb="20" eb="22">
      <t>カブシキ</t>
    </rPh>
    <rPh sb="22" eb="23">
      <t>カイ</t>
    </rPh>
    <rPh sb="23" eb="24">
      <t>シャ</t>
    </rPh>
    <phoneticPr fontId="2"/>
  </si>
  <si>
    <t>(0211200027) すまいる工房</t>
    <rPh sb="17" eb="19">
      <t>コウボウ</t>
    </rPh>
    <phoneticPr fontId="2"/>
  </si>
  <si>
    <t>(0211200043) 就労継続支援Ｂ型事業所 移山寮</t>
    <rPh sb="13" eb="15">
      <t>シュウロウ</t>
    </rPh>
    <rPh sb="15" eb="17">
      <t>ケイゾク</t>
    </rPh>
    <rPh sb="17" eb="19">
      <t>シエン</t>
    </rPh>
    <rPh sb="20" eb="21">
      <t>ガタ</t>
    </rPh>
    <rPh sb="21" eb="24">
      <t>ジギョウショ</t>
    </rPh>
    <rPh sb="25" eb="26">
      <t>イ</t>
    </rPh>
    <rPh sb="26" eb="27">
      <t>ヤマ</t>
    </rPh>
    <rPh sb="27" eb="28">
      <t>リョウ</t>
    </rPh>
    <phoneticPr fontId="2"/>
  </si>
  <si>
    <t>(0211200084) 森の菜園</t>
    <rPh sb="13" eb="14">
      <t>モリ</t>
    </rPh>
    <rPh sb="15" eb="17">
      <t>サイエン</t>
    </rPh>
    <phoneticPr fontId="2"/>
  </si>
  <si>
    <t>(0211200092) 森の菜園・たっこ</t>
    <rPh sb="13" eb="14">
      <t>モリ</t>
    </rPh>
    <rPh sb="15" eb="17">
      <t>サイエン</t>
    </rPh>
    <phoneticPr fontId="2"/>
  </si>
  <si>
    <t>(0211200134) 三戸郡福祉事務組合立 やまばと寮</t>
    <rPh sb="13" eb="16">
      <t>サンノヘグン</t>
    </rPh>
    <rPh sb="16" eb="18">
      <t>フクシ</t>
    </rPh>
    <rPh sb="18" eb="20">
      <t>ジム</t>
    </rPh>
    <rPh sb="20" eb="22">
      <t>クミアイ</t>
    </rPh>
    <rPh sb="22" eb="23">
      <t>リツ</t>
    </rPh>
    <rPh sb="28" eb="29">
      <t>リョウ</t>
    </rPh>
    <phoneticPr fontId="2"/>
  </si>
  <si>
    <t>(0211200142) サポートセンターあさひ</t>
    <phoneticPr fontId="2"/>
  </si>
  <si>
    <t>(0211200159) 特定非営利活動法人どんぐりの家多機能型小規模福祉施設就労支援施設「すてっぷ」</t>
    <rPh sb="13" eb="15">
      <t>トクテイ</t>
    </rPh>
    <rPh sb="15" eb="18">
      <t>ヒエイリ</t>
    </rPh>
    <rPh sb="18" eb="20">
      <t>カツドウ</t>
    </rPh>
    <rPh sb="20" eb="22">
      <t>ホウジン</t>
    </rPh>
    <rPh sb="27" eb="28">
      <t>イエ</t>
    </rPh>
    <rPh sb="28" eb="32">
      <t>タキノウガタ</t>
    </rPh>
    <rPh sb="32" eb="35">
      <t>ショウキボ</t>
    </rPh>
    <rPh sb="35" eb="37">
      <t>フクシ</t>
    </rPh>
    <rPh sb="37" eb="39">
      <t>シセツ</t>
    </rPh>
    <rPh sb="39" eb="41">
      <t>シュウロウ</t>
    </rPh>
    <rPh sb="41" eb="43">
      <t>シエン</t>
    </rPh>
    <rPh sb="43" eb="45">
      <t>シセツ</t>
    </rPh>
    <phoneticPr fontId="2"/>
  </si>
  <si>
    <t>(0211200209)シリウス</t>
    <phoneticPr fontId="2"/>
  </si>
  <si>
    <t>(0211260021) ホープフルのぎく園</t>
    <rPh sb="21" eb="22">
      <t>エン</t>
    </rPh>
    <phoneticPr fontId="2"/>
  </si>
  <si>
    <t>(0211400023) 就労継続支援Ｂ型事業所 エフォート</t>
    <rPh sb="13" eb="15">
      <t>シュウロウ</t>
    </rPh>
    <rPh sb="15" eb="17">
      <t>ケイゾク</t>
    </rPh>
    <rPh sb="17" eb="19">
      <t>シエン</t>
    </rPh>
    <rPh sb="20" eb="21">
      <t>カタ</t>
    </rPh>
    <rPh sb="21" eb="23">
      <t>ジギョウ</t>
    </rPh>
    <rPh sb="23" eb="24">
      <t>ショ</t>
    </rPh>
    <phoneticPr fontId="2"/>
  </si>
  <si>
    <t>(0211500061) 障害者就労トライアルセンターボイス</t>
    <rPh sb="13" eb="16">
      <t>ショウガイシャ</t>
    </rPh>
    <rPh sb="16" eb="18">
      <t>シュウロウ</t>
    </rPh>
    <phoneticPr fontId="2"/>
  </si>
  <si>
    <t>(0211500111) 就労継続支援Ｂ型事業所 ワークランドつばさ</t>
    <rPh sb="13" eb="15">
      <t>シュウロウ</t>
    </rPh>
    <rPh sb="15" eb="17">
      <t>ケイゾク</t>
    </rPh>
    <rPh sb="17" eb="19">
      <t>シエン</t>
    </rPh>
    <rPh sb="20" eb="21">
      <t>カタ</t>
    </rPh>
    <rPh sb="21" eb="23">
      <t>ジギョウ</t>
    </rPh>
    <rPh sb="23" eb="24">
      <t>ショ</t>
    </rPh>
    <phoneticPr fontId="2"/>
  </si>
  <si>
    <t>(0211500129) ありすブレッドスタジオ</t>
    <phoneticPr fontId="2"/>
  </si>
  <si>
    <t>(0211500137) ソーシャルファームオハナ</t>
    <phoneticPr fontId="2"/>
  </si>
  <si>
    <t>(0211500145) 指定就労継続支援Ｂ型事業所 心のとも作業所</t>
    <rPh sb="13" eb="15">
      <t>シテイ</t>
    </rPh>
    <rPh sb="15" eb="17">
      <t>シュウロウ</t>
    </rPh>
    <rPh sb="17" eb="19">
      <t>ケイゾク</t>
    </rPh>
    <rPh sb="19" eb="21">
      <t>シエン</t>
    </rPh>
    <rPh sb="22" eb="23">
      <t>カタ</t>
    </rPh>
    <rPh sb="23" eb="25">
      <t>ジギョウ</t>
    </rPh>
    <rPh sb="25" eb="26">
      <t>ショ</t>
    </rPh>
    <rPh sb="27" eb="28">
      <t>ココロ</t>
    </rPh>
    <rPh sb="31" eb="33">
      <t>サギョウ</t>
    </rPh>
    <rPh sb="33" eb="34">
      <t>ショ</t>
    </rPh>
    <phoneticPr fontId="2"/>
  </si>
  <si>
    <t>(0211600093) 特定非営利活動法人アックス工房</t>
    <phoneticPr fontId="2"/>
  </si>
  <si>
    <t>(0211600192) 障害福祉サービス事業所工房「歩み」</t>
    <rPh sb="13" eb="15">
      <t>ショウガイ</t>
    </rPh>
    <rPh sb="15" eb="17">
      <t>フクシ</t>
    </rPh>
    <rPh sb="21" eb="24">
      <t>ジギョウショ</t>
    </rPh>
    <rPh sb="24" eb="26">
      <t>コウボウ</t>
    </rPh>
    <rPh sb="27" eb="28">
      <t>アユ</t>
    </rPh>
    <phoneticPr fontId="2"/>
  </si>
  <si>
    <t>(0211600226) 就労継続支援Ｂ型事業所 サポートセンターひろば</t>
    <rPh sb="13" eb="15">
      <t>シュウロウ</t>
    </rPh>
    <rPh sb="15" eb="17">
      <t>ケイゾク</t>
    </rPh>
    <rPh sb="17" eb="19">
      <t>シエン</t>
    </rPh>
    <rPh sb="20" eb="21">
      <t>カタ</t>
    </rPh>
    <rPh sb="21" eb="24">
      <t>ジギョウショ</t>
    </rPh>
    <phoneticPr fontId="2"/>
  </si>
  <si>
    <t>(0211600234) 障害福祉施設 ハートランドさくら</t>
    <rPh sb="13" eb="15">
      <t>ショウガイ</t>
    </rPh>
    <rPh sb="15" eb="17">
      <t>フクシ</t>
    </rPh>
    <rPh sb="17" eb="19">
      <t>シセツ</t>
    </rPh>
    <phoneticPr fontId="2"/>
  </si>
  <si>
    <t>(0211600366) チョコむつ</t>
    <phoneticPr fontId="2"/>
  </si>
  <si>
    <t>(0211700059) 就労継続支援Ｂ型工房あぐりの里</t>
    <phoneticPr fontId="2"/>
  </si>
  <si>
    <t>(0211700067) 就労継続支援Ｂ型事業所 ワークハウスサポート</t>
    <rPh sb="13" eb="15">
      <t>シュウロウ</t>
    </rPh>
    <rPh sb="15" eb="17">
      <t>ケイゾク</t>
    </rPh>
    <rPh sb="17" eb="19">
      <t>シエン</t>
    </rPh>
    <rPh sb="20" eb="21">
      <t>カタ</t>
    </rPh>
    <rPh sb="21" eb="23">
      <t>ジギョウ</t>
    </rPh>
    <rPh sb="23" eb="24">
      <t>ショ</t>
    </rPh>
    <phoneticPr fontId="2"/>
  </si>
  <si>
    <t>(0211700075) 日中活動支援センターわいわい(WAIWAI)</t>
    <rPh sb="13" eb="15">
      <t>ニッチュウ</t>
    </rPh>
    <rPh sb="15" eb="17">
      <t>カツドウ</t>
    </rPh>
    <rPh sb="17" eb="19">
      <t>シエン</t>
    </rPh>
    <phoneticPr fontId="2"/>
  </si>
  <si>
    <t>(0211700083) 就労継続支援Ｂ型事業所 ベア・ハウス</t>
    <rPh sb="13" eb="15">
      <t>シュウロウ</t>
    </rPh>
    <rPh sb="15" eb="17">
      <t>ケイゾク</t>
    </rPh>
    <rPh sb="17" eb="19">
      <t>シエン</t>
    </rPh>
    <rPh sb="20" eb="21">
      <t>カタ</t>
    </rPh>
    <rPh sb="21" eb="23">
      <t>ジギョウ</t>
    </rPh>
    <rPh sb="23" eb="24">
      <t>ショ</t>
    </rPh>
    <phoneticPr fontId="2"/>
  </si>
  <si>
    <t>(0211700091) せせらぎの里 こうはく</t>
    <rPh sb="18" eb="19">
      <t>サト</t>
    </rPh>
    <phoneticPr fontId="2"/>
  </si>
  <si>
    <t>(0211800057) 障害者支援施設かけはし寮</t>
    <rPh sb="13" eb="16">
      <t>ショウガイシャ</t>
    </rPh>
    <rPh sb="16" eb="18">
      <t>シエン</t>
    </rPh>
    <rPh sb="18" eb="20">
      <t>シセツ</t>
    </rPh>
    <rPh sb="24" eb="25">
      <t>リョウ</t>
    </rPh>
    <phoneticPr fontId="2"/>
  </si>
  <si>
    <t>(0212000087) 就労継続支援センター ひまわりの家</t>
    <rPh sb="13" eb="17">
      <t>シュウロウケイゾク</t>
    </rPh>
    <rPh sb="17" eb="19">
      <t>シエン</t>
    </rPh>
    <rPh sb="29" eb="30">
      <t>イエ</t>
    </rPh>
    <phoneticPr fontId="2"/>
  </si>
  <si>
    <t>(0212000160) 夢工房月見野</t>
    <rPh sb="13" eb="14">
      <t>ユメ</t>
    </rPh>
    <rPh sb="14" eb="16">
      <t>コウボウ</t>
    </rPh>
    <rPh sb="16" eb="19">
      <t>ツキミノ</t>
    </rPh>
    <phoneticPr fontId="2"/>
  </si>
  <si>
    <t>(0212000194)ステップしあわせ</t>
    <phoneticPr fontId="2"/>
  </si>
  <si>
    <t>(0212000244) 楽多</t>
    <rPh sb="13" eb="14">
      <t>ラク</t>
    </rPh>
    <rPh sb="14" eb="15">
      <t>タ</t>
    </rPh>
    <phoneticPr fontId="2"/>
  </si>
  <si>
    <t>(0212000269)みなくる</t>
    <phoneticPr fontId="2"/>
  </si>
  <si>
    <t>(0212100135) カリフラワー</t>
    <phoneticPr fontId="2"/>
  </si>
  <si>
    <t>(0212100143) 障害者支援施設 旭光園</t>
    <rPh sb="13" eb="16">
      <t>ショウガイシャ</t>
    </rPh>
    <rPh sb="16" eb="18">
      <t>シエン</t>
    </rPh>
    <rPh sb="18" eb="20">
      <t>シセツ</t>
    </rPh>
    <rPh sb="21" eb="22">
      <t>アサヒ</t>
    </rPh>
    <rPh sb="22" eb="23">
      <t>ヒカリ</t>
    </rPh>
    <rPh sb="23" eb="24">
      <t>エン</t>
    </rPh>
    <phoneticPr fontId="2"/>
  </si>
  <si>
    <t>(0212100176) きりんの里</t>
    <rPh sb="17" eb="18">
      <t>サト</t>
    </rPh>
    <phoneticPr fontId="2"/>
  </si>
  <si>
    <t>(0212100184) ココア</t>
    <phoneticPr fontId="2"/>
  </si>
  <si>
    <t>青森県</t>
    <rPh sb="0" eb="3">
      <t>アオモリケン</t>
    </rPh>
    <phoneticPr fontId="2"/>
  </si>
  <si>
    <t>目標工賃額
（Ｒ1）</t>
  </si>
  <si>
    <t>目標工賃額
（Ｒ2）</t>
  </si>
  <si>
    <t>サービスの提供状況</t>
    <rPh sb="5" eb="7">
      <t>テイキョウ</t>
    </rPh>
    <rPh sb="7" eb="9">
      <t>ジョウキョウ</t>
    </rPh>
    <phoneticPr fontId="2"/>
  </si>
  <si>
    <t>農福連携</t>
    <rPh sb="0" eb="1">
      <t>ノウ</t>
    </rPh>
    <rPh sb="1" eb="2">
      <t>フク</t>
    </rPh>
    <rPh sb="2" eb="4">
      <t>レンケイ</t>
    </rPh>
    <phoneticPr fontId="2"/>
  </si>
  <si>
    <t>在宅利用</t>
    <rPh sb="0" eb="2">
      <t>ザイタク</t>
    </rPh>
    <rPh sb="2" eb="4">
      <t>リヨウ</t>
    </rPh>
    <phoneticPr fontId="2"/>
  </si>
  <si>
    <t>実施状況</t>
    <rPh sb="0" eb="2">
      <t>ジッシ</t>
    </rPh>
    <rPh sb="2" eb="4">
      <t>ジョウキョウ</t>
    </rPh>
    <phoneticPr fontId="2"/>
  </si>
  <si>
    <t>収入の割合（％）</t>
    <rPh sb="0" eb="2">
      <t>シュウニュウ</t>
    </rPh>
    <rPh sb="3" eb="5">
      <t>ワリアイ</t>
    </rPh>
    <phoneticPr fontId="2"/>
  </si>
  <si>
    <r>
      <t xml:space="preserve">(0210200648) </t>
    </r>
    <r>
      <rPr>
        <sz val="8"/>
        <color rgb="FFFF0000"/>
        <rFont val="ＭＳ Ｐゴシック"/>
        <family val="3"/>
        <charset val="128"/>
      </rPr>
      <t>つかのファーム</t>
    </r>
    <phoneticPr fontId="2"/>
  </si>
  <si>
    <r>
      <t xml:space="preserve">(0210200648) </t>
    </r>
    <r>
      <rPr>
        <sz val="8"/>
        <color rgb="FFFF0000"/>
        <rFont val="ＭＳ Ｐゴシック"/>
        <family val="3"/>
        <charset val="128"/>
      </rPr>
      <t>つかのファーム</t>
    </r>
    <phoneticPr fontId="2"/>
  </si>
  <si>
    <t>○</t>
  </si>
  <si>
    <t>休止</t>
    <rPh sb="0" eb="2">
      <t>キュウシ</t>
    </rPh>
    <phoneticPr fontId="2"/>
  </si>
  <si>
    <t>(0210200333)就労継続支援Ａ型サンタハウス弘前</t>
    <phoneticPr fontId="2"/>
  </si>
  <si>
    <t>(0211100334) 豊穣の杜作業所</t>
    <phoneticPr fontId="2"/>
  </si>
  <si>
    <t>(0210400727) 株式会社帆の風五所川原営業所</t>
    <phoneticPr fontId="2"/>
  </si>
  <si>
    <t>(0210102364) 畑のキッチン</t>
    <phoneticPr fontId="2"/>
  </si>
  <si>
    <t>(0210102315) はちのへ東奥朝日ソリューション青森支店</t>
    <phoneticPr fontId="2"/>
  </si>
  <si>
    <t>(0210301628) 株式会社エヌソリューション　十三日町事業所</t>
    <phoneticPr fontId="2"/>
  </si>
  <si>
    <t>(0210301636) 福祉工房ソレイユ</t>
    <phoneticPr fontId="2"/>
  </si>
  <si>
    <t>(0210301610) Ｓ・ライン</t>
    <phoneticPr fontId="2"/>
  </si>
  <si>
    <r>
      <t>(0211200225)</t>
    </r>
    <r>
      <rPr>
        <sz val="8"/>
        <color rgb="FFFF0000"/>
        <rFont val="ＭＳ Ｐゴシック"/>
        <family val="3"/>
        <charset val="128"/>
      </rPr>
      <t>サポートセンターみらい</t>
    </r>
    <phoneticPr fontId="2"/>
  </si>
  <si>
    <r>
      <t>(0211600</t>
    </r>
    <r>
      <rPr>
        <sz val="8"/>
        <color rgb="FFFF0000"/>
        <rFont val="ＭＳ Ｐゴシック"/>
        <family val="3"/>
        <charset val="128"/>
      </rPr>
      <t>390</t>
    </r>
    <r>
      <rPr>
        <sz val="8"/>
        <rFont val="ＭＳ Ｐゴシック"/>
        <family val="3"/>
        <charset val="128"/>
      </rPr>
      <t>) 就労支援事業所アバンセ</t>
    </r>
    <rPh sb="13" eb="15">
      <t>シュウロウ</t>
    </rPh>
    <rPh sb="15" eb="17">
      <t>シエン</t>
    </rPh>
    <rPh sb="17" eb="19">
      <t>ジギョウ</t>
    </rPh>
    <rPh sb="19" eb="20">
      <t>ショ</t>
    </rPh>
    <phoneticPr fontId="2"/>
  </si>
  <si>
    <t>(0210400701) はたらびーた</t>
    <phoneticPr fontId="2"/>
  </si>
  <si>
    <t>(0210600532)アイデンド十和田</t>
    <phoneticPr fontId="2"/>
  </si>
  <si>
    <t>(0211600432) コミュニティー作業所あじさい</t>
    <phoneticPr fontId="2"/>
  </si>
  <si>
    <t>(0212000236) 多機能型事業所月見野食房別館</t>
    <phoneticPr fontId="2"/>
  </si>
  <si>
    <t>(0211500178) 就労継続支援Ｂ型事業所縁</t>
    <phoneticPr fontId="2"/>
  </si>
  <si>
    <t>(0210400339)ワークセンターのれそれ</t>
    <phoneticPr fontId="2"/>
  </si>
  <si>
    <t>(0212100218) 就労継続支援Ｂ型事業所ＳＵＮＦＬＯＷＥＲ</t>
    <phoneticPr fontId="2"/>
  </si>
  <si>
    <t>(0211100342) 障害福祉サービス事業所みどりの園</t>
    <phoneticPr fontId="2"/>
  </si>
  <si>
    <t>(0210700142) 障害者就労継続支援（Ｂ型）事業所「希望」蓬田</t>
    <phoneticPr fontId="2"/>
  </si>
  <si>
    <t>(0211200241) 就労継続支援Ｂ型事業所あるふぁNEXT</t>
    <phoneticPr fontId="2"/>
  </si>
  <si>
    <t>(0211100276) Build</t>
    <phoneticPr fontId="2"/>
  </si>
  <si>
    <t>(0210102331) ジョブアカデミー青森西</t>
    <phoneticPr fontId="2"/>
  </si>
  <si>
    <t>(0210301404) アイデンド八戸</t>
    <phoneticPr fontId="2"/>
  </si>
  <si>
    <t>(0210301651) 就労継続支援Ｂ型事業所サクラ</t>
    <phoneticPr fontId="2"/>
  </si>
  <si>
    <t>(0210301669) アルバ</t>
    <phoneticPr fontId="2"/>
  </si>
  <si>
    <t>(0210301636) 福祉工房ソレイユ</t>
    <phoneticPr fontId="2"/>
  </si>
  <si>
    <t>(0210301644) 就労継続支援Ｂ型事業所あるふぁ</t>
    <phoneticPr fontId="2"/>
  </si>
  <si>
    <t>未提出</t>
    <rPh sb="0" eb="3">
      <t>ミテイシュツ</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</si>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</sst>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0_ "/>
    <numFmt numFmtId="177" formatCode="#,##0_);[Red]\(#,##0\)"/>
    <numFmt numFmtId="178" formatCode="#,##0.0_ "/>
    <numFmt numFmtId="179" formatCode="#,##0.0_);[Red]\(#,##0.0\)"/>
    <numFmt numFmtId="180" formatCode="0.0%"/>
    <numFmt numFmtId="181"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color theme="1"/>
      <name val="ＭＳ Ｐゴシック"/>
      <family val="3"/>
      <charset val="128"/>
    </font>
    <font>
      <sz val="8"/>
      <name val="ＭＳ Ｐゴシック"/>
      <family val="3"/>
      <charset val="128"/>
    </font>
    <font>
      <sz val="8"/>
      <color rgb="FFFF0000"/>
      <name val="ＭＳ Ｐゴシック"/>
      <family val="3"/>
      <charset val="128"/>
    </font>
    <font>
      <sz val="11"/>
      <color rgb="FFFF0000"/>
      <name val="ＭＳ Ｐゴシック"/>
      <family val="3"/>
      <charset val="128"/>
    </font>
  </fonts>
  <fills count="9">
    <fill>
      <patternFill patternType="none"/>
    </fill>
    <fill>
      <patternFill patternType="gray125"/>
    </fill>
    <fill>
      <patternFill patternType="solid">
        <fgColor indexed="27"/>
        <bgColor indexed="64"/>
      </patternFill>
    </fill>
    <fill>
      <patternFill patternType="solid">
        <fgColor indexed="40"/>
        <bgColor indexed="64"/>
      </patternFill>
    </fill>
    <fill>
      <patternFill patternType="solid">
        <fgColor indexed="31"/>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cellStyleXfs>
  <cellXfs count="288">
    <xf numFmtId="0" fontId="0" fillId="0" borderId="0" xfId="0">
      <alignment vertical="center"/>
    </xf>
    <xf numFmtId="0" fontId="1" fillId="0" borderId="0" xfId="0" applyFont="1">
      <alignment vertical="center"/>
    </xf>
    <xf numFmtId="0" fontId="1" fillId="0" borderId="0" xfId="0" applyFont="1" applyAlignment="1">
      <alignment horizontal="left" vertical="center" shrinkToFit="1"/>
    </xf>
    <xf numFmtId="177" fontId="1" fillId="0" borderId="0" xfId="0" applyNumberFormat="1" applyFont="1" applyAlignment="1">
      <alignment horizontal="right" vertical="center"/>
    </xf>
    <xf numFmtId="0" fontId="1" fillId="0" borderId="0" xfId="0" applyFont="1" applyFill="1">
      <alignment vertical="center"/>
    </xf>
    <xf numFmtId="0" fontId="1" fillId="0" borderId="0" xfId="0" applyFont="1" applyAlignment="1">
      <alignment horizontal="center" vertical="center"/>
    </xf>
    <xf numFmtId="176" fontId="5" fillId="0" borderId="0" xfId="0" applyNumberFormat="1" applyFont="1" applyFill="1">
      <alignment vertical="center"/>
    </xf>
    <xf numFmtId="176" fontId="6" fillId="0" borderId="1" xfId="0" applyNumberFormat="1" applyFont="1" applyFill="1" applyBorder="1" applyAlignment="1">
      <alignment horizontal="center" vertical="center" shrinkToFit="1"/>
    </xf>
    <xf numFmtId="177" fontId="1" fillId="0" borderId="0" xfId="0" applyNumberFormat="1" applyFont="1" applyBorder="1" applyAlignment="1">
      <alignment horizontal="right" vertical="center"/>
    </xf>
    <xf numFmtId="179" fontId="4" fillId="0" borderId="1" xfId="2" applyNumberFormat="1" applyFont="1" applyFill="1" applyBorder="1" applyAlignment="1">
      <alignment horizontal="right" vertical="center"/>
    </xf>
    <xf numFmtId="0" fontId="7" fillId="0" borderId="0" xfId="0" applyFont="1" applyAlignment="1">
      <alignment vertical="center" wrapText="1"/>
    </xf>
    <xf numFmtId="0" fontId="7" fillId="2" borderId="2" xfId="0" applyFont="1" applyFill="1" applyBorder="1" applyAlignment="1">
      <alignment horizontal="center" vertical="center" wrapText="1"/>
    </xf>
    <xf numFmtId="0" fontId="7" fillId="3" borderId="1" xfId="0" applyFont="1" applyFill="1" applyBorder="1" applyAlignment="1">
      <alignment horizontal="center" vertical="center" wrapText="1" shrinkToFit="1"/>
    </xf>
    <xf numFmtId="177" fontId="0" fillId="0" borderId="1" xfId="1" applyNumberFormat="1" applyFont="1" applyFill="1" applyBorder="1" applyAlignment="1" applyProtection="1">
      <alignment vertical="center"/>
    </xf>
    <xf numFmtId="180" fontId="0" fillId="0" borderId="1" xfId="1" applyNumberFormat="1" applyFont="1" applyFill="1" applyBorder="1" applyAlignment="1" applyProtection="1">
      <alignment horizontal="right" vertical="center"/>
    </xf>
    <xf numFmtId="177" fontId="4" fillId="0" borderId="1" xfId="2" applyNumberFormat="1" applyFont="1" applyFill="1" applyBorder="1" applyAlignment="1">
      <alignment vertical="center"/>
    </xf>
    <xf numFmtId="178" fontId="4" fillId="0" borderId="2" xfId="0" applyNumberFormat="1" applyFont="1" applyBorder="1" applyAlignment="1">
      <alignment horizontal="right" vertical="center"/>
    </xf>
    <xf numFmtId="177" fontId="1" fillId="0" borderId="0" xfId="0" applyNumberFormat="1" applyFont="1" applyAlignment="1">
      <alignment vertical="center"/>
    </xf>
    <xf numFmtId="0" fontId="1" fillId="0" borderId="1" xfId="0" applyFont="1" applyFill="1" applyBorder="1" applyAlignment="1">
      <alignment horizontal="center" vertical="center"/>
    </xf>
    <xf numFmtId="0" fontId="0" fillId="0" borderId="3" xfId="0" applyFill="1" applyBorder="1" applyAlignment="1">
      <alignment horizontal="center" vertical="center" shrinkToFit="1"/>
    </xf>
    <xf numFmtId="0" fontId="1" fillId="0" borderId="0" xfId="0" applyFont="1" applyFill="1" applyAlignment="1">
      <alignment horizontal="center" vertical="center"/>
    </xf>
    <xf numFmtId="0" fontId="1" fillId="0" borderId="0" xfId="0" applyFont="1" applyFill="1" applyAlignment="1">
      <alignment horizontal="left" vertical="center" shrinkToFit="1"/>
    </xf>
    <xf numFmtId="177" fontId="1" fillId="0" borderId="0" xfId="0" applyNumberFormat="1" applyFont="1" applyFill="1" applyAlignment="1">
      <alignment vertical="center"/>
    </xf>
    <xf numFmtId="177" fontId="1" fillId="0" borderId="0" xfId="0" applyNumberFormat="1" applyFont="1" applyFill="1" applyAlignment="1">
      <alignment horizontal="right" vertical="center"/>
    </xf>
    <xf numFmtId="179" fontId="1" fillId="0" borderId="0" xfId="0" applyNumberFormat="1" applyFont="1" applyFill="1" applyAlignment="1">
      <alignment horizontal="right" vertical="center"/>
    </xf>
    <xf numFmtId="177" fontId="1" fillId="0" borderId="0" xfId="0" applyNumberFormat="1" applyFont="1" applyFill="1" applyBorder="1" applyAlignment="1">
      <alignment horizontal="right" vertical="center"/>
    </xf>
    <xf numFmtId="0" fontId="0" fillId="4" borderId="4" xfId="0" applyFill="1" applyBorder="1" applyAlignment="1">
      <alignment vertical="center" shrinkToFit="1"/>
    </xf>
    <xf numFmtId="177" fontId="0" fillId="0" borderId="0" xfId="0" applyNumberFormat="1" applyFont="1" applyFill="1" applyBorder="1" applyAlignment="1">
      <alignment horizontal="right" vertical="center"/>
    </xf>
    <xf numFmtId="0" fontId="0" fillId="0" borderId="0" xfId="0" applyFont="1" applyFill="1">
      <alignment vertical="center"/>
    </xf>
    <xf numFmtId="0" fontId="0" fillId="0" borderId="5" xfId="0" applyFont="1" applyFill="1" applyBorder="1" applyAlignment="1">
      <alignment horizontal="center" vertical="center" shrinkToFit="1"/>
    </xf>
    <xf numFmtId="179" fontId="0" fillId="0" borderId="5" xfId="0" applyNumberFormat="1" applyFont="1" applyFill="1" applyBorder="1" applyAlignment="1">
      <alignment vertical="center"/>
    </xf>
    <xf numFmtId="177" fontId="1" fillId="0" borderId="7" xfId="0" applyNumberFormat="1" applyFont="1" applyFill="1" applyBorder="1" applyAlignment="1">
      <alignment horizontal="center" vertical="center" shrinkToFit="1"/>
    </xf>
    <xf numFmtId="177" fontId="1" fillId="0" borderId="8" xfId="0" applyNumberFormat="1" applyFont="1" applyFill="1" applyBorder="1" applyAlignment="1">
      <alignment horizontal="center" vertical="center" shrinkToFit="1"/>
    </xf>
    <xf numFmtId="177" fontId="1" fillId="0" borderId="9" xfId="0" applyNumberFormat="1" applyFont="1" applyFill="1" applyBorder="1" applyAlignment="1">
      <alignment horizontal="center" vertical="center" shrinkToFit="1"/>
    </xf>
    <xf numFmtId="177" fontId="1" fillId="0" borderId="10" xfId="0" applyNumberFormat="1" applyFont="1" applyFill="1" applyBorder="1" applyAlignment="1">
      <alignment vertical="center"/>
    </xf>
    <xf numFmtId="177" fontId="1" fillId="0" borderId="6" xfId="0" applyNumberFormat="1" applyFont="1" applyFill="1" applyBorder="1" applyAlignment="1">
      <alignment vertical="center"/>
    </xf>
    <xf numFmtId="177" fontId="1" fillId="0" borderId="7" xfId="0" applyNumberFormat="1" applyFont="1" applyFill="1" applyBorder="1" applyAlignment="1">
      <alignment vertical="center"/>
    </xf>
    <xf numFmtId="177" fontId="0" fillId="0" borderId="6" xfId="0" applyNumberFormat="1" applyFont="1" applyFill="1" applyBorder="1" applyAlignment="1">
      <alignment vertical="center"/>
    </xf>
    <xf numFmtId="177" fontId="0" fillId="0" borderId="7" xfId="0" applyNumberFormat="1" applyFont="1" applyFill="1" applyBorder="1" applyAlignment="1">
      <alignment vertical="center"/>
    </xf>
    <xf numFmtId="179" fontId="0" fillId="0" borderId="11" xfId="0" applyNumberFormat="1" applyFont="1" applyFill="1" applyBorder="1" applyAlignment="1">
      <alignment vertical="center"/>
    </xf>
    <xf numFmtId="177" fontId="1" fillId="0" borderId="12" xfId="0" applyNumberFormat="1" applyFont="1" applyFill="1" applyBorder="1" applyAlignment="1">
      <alignment vertical="center"/>
    </xf>
    <xf numFmtId="177" fontId="0" fillId="4" borderId="13" xfId="0" applyNumberFormat="1" applyFill="1" applyBorder="1" applyAlignment="1">
      <alignment horizontal="center" vertical="center" shrinkToFit="1"/>
    </xf>
    <xf numFmtId="177" fontId="0" fillId="5" borderId="14" xfId="0" applyNumberFormat="1" applyFont="1" applyFill="1" applyBorder="1" applyAlignment="1">
      <alignment horizontal="center" vertical="center" shrinkToFit="1"/>
    </xf>
    <xf numFmtId="177" fontId="0" fillId="5" borderId="15" xfId="0" applyNumberFormat="1" applyFont="1" applyFill="1" applyBorder="1" applyAlignment="1">
      <alignment horizontal="center" vertical="center" shrinkToFit="1"/>
    </xf>
    <xf numFmtId="0" fontId="0" fillId="5" borderId="16" xfId="0" applyFont="1" applyFill="1" applyBorder="1" applyAlignment="1">
      <alignment horizontal="center" vertical="center" shrinkToFit="1"/>
    </xf>
    <xf numFmtId="177" fontId="0" fillId="6" borderId="17" xfId="0" applyNumberFormat="1" applyFont="1" applyFill="1" applyBorder="1" applyAlignment="1">
      <alignment horizontal="center" vertical="center" shrinkToFit="1"/>
    </xf>
    <xf numFmtId="177" fontId="0" fillId="6" borderId="15" xfId="0" applyNumberFormat="1" applyFont="1" applyFill="1" applyBorder="1" applyAlignment="1">
      <alignment horizontal="center" vertical="center" shrinkToFit="1"/>
    </xf>
    <xf numFmtId="0" fontId="0" fillId="6" borderId="16" xfId="0" applyFont="1" applyFill="1" applyBorder="1" applyAlignment="1">
      <alignment horizontal="center" vertical="center" shrinkToFit="1"/>
    </xf>
    <xf numFmtId="177" fontId="1" fillId="0" borderId="18" xfId="0" applyNumberFormat="1" applyFont="1" applyFill="1" applyBorder="1" applyAlignment="1">
      <alignment vertical="center"/>
    </xf>
    <xf numFmtId="177" fontId="1" fillId="0" borderId="19" xfId="0" applyNumberFormat="1" applyFont="1" applyFill="1" applyBorder="1" applyAlignment="1">
      <alignment vertical="center"/>
    </xf>
    <xf numFmtId="177" fontId="1" fillId="0" borderId="20" xfId="0" applyNumberFormat="1" applyFont="1" applyFill="1" applyBorder="1" applyAlignment="1">
      <alignment vertical="center"/>
    </xf>
    <xf numFmtId="177" fontId="0" fillId="0" borderId="19" xfId="0" applyNumberFormat="1" applyFont="1" applyFill="1" applyBorder="1" applyAlignment="1">
      <alignment vertical="center"/>
    </xf>
    <xf numFmtId="177" fontId="1" fillId="0" borderId="19" xfId="0" applyNumberFormat="1" applyFont="1" applyFill="1" applyBorder="1" applyAlignment="1">
      <alignment horizontal="center" vertical="center" shrinkToFit="1"/>
    </xf>
    <xf numFmtId="177" fontId="1" fillId="0" borderId="20" xfId="0" applyNumberFormat="1" applyFont="1" applyFill="1" applyBorder="1" applyAlignment="1">
      <alignment horizontal="center" vertical="center" shrinkToFit="1"/>
    </xf>
    <xf numFmtId="177" fontId="1" fillId="0" borderId="21" xfId="0" applyNumberFormat="1" applyFont="1" applyFill="1" applyBorder="1" applyAlignment="1">
      <alignment vertical="center"/>
    </xf>
    <xf numFmtId="177" fontId="1" fillId="0" borderId="22" xfId="0" applyNumberFormat="1" applyFont="1" applyFill="1" applyBorder="1" applyAlignment="1">
      <alignment vertical="center"/>
    </xf>
    <xf numFmtId="177" fontId="0" fillId="0" borderId="21" xfId="0" applyNumberFormat="1" applyFont="1" applyFill="1" applyBorder="1" applyAlignment="1">
      <alignment vertical="center"/>
    </xf>
    <xf numFmtId="179" fontId="0" fillId="0" borderId="23" xfId="0" applyNumberFormat="1" applyFont="1" applyFill="1" applyBorder="1" applyAlignment="1">
      <alignment vertical="center"/>
    </xf>
    <xf numFmtId="177" fontId="1" fillId="0" borderId="24" xfId="0" applyNumberFormat="1" applyFont="1" applyFill="1" applyBorder="1" applyAlignment="1">
      <alignment horizontal="center" vertical="center" shrinkToFit="1"/>
    </xf>
    <xf numFmtId="177" fontId="1" fillId="0" borderId="25" xfId="0" applyNumberFormat="1" applyFont="1" applyFill="1" applyBorder="1" applyAlignment="1">
      <alignment horizontal="center" vertical="center" shrinkToFit="1"/>
    </xf>
    <xf numFmtId="177" fontId="1" fillId="0" borderId="26" xfId="0" applyNumberFormat="1" applyFont="1" applyFill="1" applyBorder="1" applyAlignment="1">
      <alignment horizontal="center" vertical="center" shrinkToFit="1"/>
    </xf>
    <xf numFmtId="42" fontId="9" fillId="0" borderId="19" xfId="0" applyNumberFormat="1" applyFont="1" applyFill="1" applyBorder="1" applyAlignment="1">
      <alignment horizontal="center" vertical="center" wrapText="1" shrinkToFit="1"/>
    </xf>
    <xf numFmtId="42" fontId="9" fillId="0" borderId="20" xfId="0" applyNumberFormat="1" applyFont="1" applyFill="1" applyBorder="1" applyAlignment="1">
      <alignment horizontal="center" vertical="center" wrapText="1" shrinkToFit="1"/>
    </xf>
    <xf numFmtId="42" fontId="9" fillId="0" borderId="21" xfId="0" applyNumberFormat="1" applyFont="1" applyFill="1" applyBorder="1" applyAlignment="1">
      <alignment horizontal="center" vertical="center" wrapText="1" shrinkToFit="1"/>
    </xf>
    <xf numFmtId="42" fontId="9" fillId="0" borderId="22" xfId="0" applyNumberFormat="1" applyFont="1" applyFill="1" applyBorder="1" applyAlignment="1">
      <alignment horizontal="center" vertical="center" wrapText="1" shrinkToFit="1"/>
    </xf>
    <xf numFmtId="0" fontId="0" fillId="0" borderId="0" xfId="0" applyNumberFormat="1" applyFont="1" applyFill="1" applyBorder="1" applyAlignment="1">
      <alignment horizontal="right" vertical="center"/>
    </xf>
    <xf numFmtId="0" fontId="1" fillId="0" borderId="1" xfId="0" applyNumberFormat="1" applyFont="1" applyFill="1" applyBorder="1" applyAlignment="1">
      <alignment horizontal="right" vertical="center"/>
    </xf>
    <xf numFmtId="0" fontId="1" fillId="0" borderId="0" xfId="0" applyNumberFormat="1" applyFont="1" applyFill="1" applyBorder="1" applyAlignment="1">
      <alignment horizontal="right" vertical="center"/>
    </xf>
    <xf numFmtId="0" fontId="1" fillId="0" borderId="0" xfId="0" applyNumberFormat="1" applyFont="1" applyBorder="1" applyAlignment="1">
      <alignment horizontal="right" vertical="center"/>
    </xf>
    <xf numFmtId="0" fontId="1" fillId="0" borderId="0" xfId="0" applyFont="1" applyFill="1" applyAlignment="1">
      <alignment horizontal="right" vertical="center"/>
    </xf>
    <xf numFmtId="0" fontId="1" fillId="0" borderId="0" xfId="0" applyFont="1" applyFill="1" applyAlignment="1">
      <alignment horizontal="right" vertical="center" shrinkToFit="1"/>
    </xf>
    <xf numFmtId="177" fontId="1" fillId="0" borderId="20" xfId="0" applyNumberFormat="1" applyFont="1" applyFill="1" applyBorder="1" applyAlignment="1">
      <alignment vertical="center" shrinkToFit="1"/>
    </xf>
    <xf numFmtId="177" fontId="1" fillId="0" borderId="7" xfId="0" applyNumberFormat="1" applyFont="1" applyFill="1" applyBorder="1" applyAlignment="1">
      <alignment vertical="center" shrinkToFit="1"/>
    </xf>
    <xf numFmtId="177" fontId="1" fillId="0" borderId="9" xfId="0" applyNumberFormat="1" applyFont="1" applyFill="1" applyBorder="1" applyAlignment="1">
      <alignment vertical="center" shrinkToFit="1"/>
    </xf>
    <xf numFmtId="38" fontId="9" fillId="0" borderId="6" xfId="2" applyFont="1" applyFill="1" applyBorder="1" applyAlignment="1">
      <alignment vertical="center" wrapText="1" shrinkToFit="1"/>
    </xf>
    <xf numFmtId="38" fontId="9" fillId="0" borderId="7" xfId="2" applyFont="1" applyFill="1" applyBorder="1" applyAlignment="1">
      <alignment vertical="center" wrapText="1" shrinkToFit="1"/>
    </xf>
    <xf numFmtId="38" fontId="9" fillId="0" borderId="21" xfId="2" applyFont="1" applyFill="1" applyBorder="1" applyAlignment="1">
      <alignment vertical="center" wrapText="1"/>
    </xf>
    <xf numFmtId="38" fontId="9" fillId="0" borderId="22" xfId="2" applyFont="1" applyFill="1" applyBorder="1" applyAlignment="1">
      <alignment vertical="center" wrapText="1"/>
    </xf>
    <xf numFmtId="177" fontId="1" fillId="0" borderId="43" xfId="0" applyNumberFormat="1" applyFont="1" applyFill="1" applyBorder="1" applyAlignment="1">
      <alignment vertical="center"/>
    </xf>
    <xf numFmtId="177" fontId="1" fillId="0" borderId="41" xfId="0" applyNumberFormat="1" applyFont="1" applyFill="1" applyBorder="1" applyAlignment="1">
      <alignment vertical="center"/>
    </xf>
    <xf numFmtId="177" fontId="1" fillId="0" borderId="42" xfId="0" applyNumberFormat="1" applyFont="1" applyFill="1" applyBorder="1" applyAlignment="1">
      <alignment vertical="center"/>
    </xf>
    <xf numFmtId="177" fontId="1" fillId="0" borderId="41" xfId="0" applyNumberFormat="1" applyFont="1" applyFill="1" applyBorder="1" applyAlignment="1">
      <alignment horizontal="center" vertical="center" shrinkToFit="1"/>
    </xf>
    <xf numFmtId="177" fontId="1" fillId="0" borderId="42" xfId="0" applyNumberFormat="1" applyFont="1" applyFill="1" applyBorder="1" applyAlignment="1">
      <alignment horizontal="center" vertical="center" shrinkToFit="1"/>
    </xf>
    <xf numFmtId="177" fontId="1" fillId="0" borderId="42" xfId="0" applyNumberFormat="1" applyFont="1" applyFill="1" applyBorder="1" applyAlignment="1">
      <alignment vertical="center" shrinkToFit="1"/>
    </xf>
    <xf numFmtId="42" fontId="9" fillId="0" borderId="41" xfId="0" applyNumberFormat="1" applyFont="1" applyFill="1" applyBorder="1" applyAlignment="1">
      <alignment horizontal="center" vertical="center" wrapText="1" shrinkToFit="1"/>
    </xf>
    <xf numFmtId="42" fontId="9" fillId="0" borderId="42" xfId="0" applyNumberFormat="1" applyFont="1" applyFill="1" applyBorder="1" applyAlignment="1">
      <alignment horizontal="center" vertical="center" wrapText="1" shrinkToFit="1"/>
    </xf>
    <xf numFmtId="177" fontId="1" fillId="0" borderId="44" xfId="0" applyNumberFormat="1" applyFont="1" applyFill="1" applyBorder="1" applyAlignment="1">
      <alignment vertical="center"/>
    </xf>
    <xf numFmtId="177" fontId="1" fillId="0" borderId="45" xfId="0" applyNumberFormat="1" applyFont="1" applyFill="1" applyBorder="1" applyAlignment="1">
      <alignment vertical="center"/>
    </xf>
    <xf numFmtId="179" fontId="0" fillId="0" borderId="46" xfId="0" applyNumberFormat="1" applyFont="1" applyFill="1" applyBorder="1" applyAlignment="1">
      <alignment vertical="center"/>
    </xf>
    <xf numFmtId="177" fontId="0" fillId="0" borderId="44" xfId="0" applyNumberFormat="1" applyFont="1" applyFill="1" applyBorder="1" applyAlignment="1">
      <alignment vertical="center"/>
    </xf>
    <xf numFmtId="0" fontId="4" fillId="0" borderId="1" xfId="0" applyNumberFormat="1" applyFont="1" applyFill="1" applyBorder="1" applyAlignment="1">
      <alignment horizontal="right" vertical="center"/>
    </xf>
    <xf numFmtId="177" fontId="4" fillId="0" borderId="48" xfId="0" applyNumberFormat="1" applyFont="1" applyFill="1" applyBorder="1" applyAlignment="1">
      <alignment vertical="center"/>
    </xf>
    <xf numFmtId="177" fontId="4" fillId="0" borderId="21" xfId="0" applyNumberFormat="1" applyFont="1" applyFill="1" applyBorder="1" applyAlignment="1">
      <alignment vertical="center"/>
    </xf>
    <xf numFmtId="177" fontId="4" fillId="0" borderId="22" xfId="0" applyNumberFormat="1" applyFont="1" applyFill="1" applyBorder="1" applyAlignment="1">
      <alignment vertical="center"/>
    </xf>
    <xf numFmtId="177" fontId="4" fillId="0" borderId="49" xfId="0" applyNumberFormat="1" applyFont="1" applyFill="1" applyBorder="1" applyAlignment="1">
      <alignment horizontal="right" vertical="center"/>
    </xf>
    <xf numFmtId="177" fontId="1" fillId="0" borderId="4" xfId="0" applyNumberFormat="1" applyFont="1" applyFill="1" applyBorder="1" applyAlignment="1">
      <alignment vertical="center"/>
    </xf>
    <xf numFmtId="0" fontId="1" fillId="0" borderId="7" xfId="0" applyFont="1" applyFill="1" applyBorder="1">
      <alignment vertical="center"/>
    </xf>
    <xf numFmtId="0" fontId="1" fillId="0" borderId="7" xfId="0" applyFont="1" applyFill="1" applyBorder="1" applyAlignment="1">
      <alignment horizontal="center" vertical="center"/>
    </xf>
    <xf numFmtId="181" fontId="1" fillId="0" borderId="7" xfId="0" applyNumberFormat="1" applyFont="1" applyFill="1" applyBorder="1" applyAlignment="1">
      <alignment horizontal="right" vertical="center"/>
    </xf>
    <xf numFmtId="0" fontId="0" fillId="0" borderId="7" xfId="0" applyFill="1" applyBorder="1" applyAlignment="1">
      <alignment horizontal="left" vertical="center" wrapText="1" shrinkToFit="1"/>
    </xf>
    <xf numFmtId="0" fontId="0" fillId="0" borderId="7" xfId="0" applyFont="1" applyFill="1" applyBorder="1">
      <alignment vertical="center"/>
    </xf>
    <xf numFmtId="179" fontId="1" fillId="0" borderId="11" xfId="0" applyNumberFormat="1" applyFont="1" applyFill="1" applyBorder="1" applyAlignment="1">
      <alignment vertical="center"/>
    </xf>
    <xf numFmtId="177" fontId="1" fillId="0" borderId="50" xfId="0" applyNumberFormat="1" applyFont="1" applyFill="1" applyBorder="1" applyAlignment="1">
      <alignment vertical="center"/>
    </xf>
    <xf numFmtId="177" fontId="1" fillId="0" borderId="51" xfId="0" applyNumberFormat="1" applyFont="1" applyFill="1" applyBorder="1" applyAlignment="1">
      <alignment vertical="center"/>
    </xf>
    <xf numFmtId="177" fontId="1" fillId="0" borderId="52" xfId="0" applyNumberFormat="1" applyFont="1" applyFill="1" applyBorder="1" applyAlignment="1">
      <alignment vertical="center"/>
    </xf>
    <xf numFmtId="179" fontId="0" fillId="0" borderId="53" xfId="0" applyNumberFormat="1" applyFont="1" applyFill="1" applyBorder="1" applyAlignment="1">
      <alignment vertical="center"/>
    </xf>
    <xf numFmtId="177" fontId="0" fillId="0" borderId="51" xfId="0" applyNumberFormat="1" applyFont="1" applyFill="1" applyBorder="1" applyAlignment="1">
      <alignment vertical="center"/>
    </xf>
    <xf numFmtId="0" fontId="1" fillId="0" borderId="7" xfId="0" applyFont="1" applyFill="1" applyBorder="1" applyAlignment="1">
      <alignment horizontal="left" vertical="center" shrinkToFit="1"/>
    </xf>
    <xf numFmtId="0" fontId="1" fillId="0" borderId="9" xfId="0" applyFont="1" applyFill="1" applyBorder="1" applyAlignment="1">
      <alignment horizontal="center" vertical="center"/>
    </xf>
    <xf numFmtId="177" fontId="1" fillId="0" borderId="10" xfId="0" applyNumberFormat="1" applyFont="1" applyFill="1" applyBorder="1" applyAlignment="1">
      <alignment horizontal="right" vertical="center"/>
    </xf>
    <xf numFmtId="177" fontId="1" fillId="0" borderId="6" xfId="0" applyNumberFormat="1" applyFont="1" applyFill="1" applyBorder="1" applyAlignment="1">
      <alignment horizontal="right" vertical="center"/>
    </xf>
    <xf numFmtId="177" fontId="1" fillId="0" borderId="7" xfId="0" applyNumberFormat="1" applyFont="1" applyFill="1" applyBorder="1" applyAlignment="1">
      <alignment horizontal="right" vertical="center"/>
    </xf>
    <xf numFmtId="177" fontId="0" fillId="0" borderId="6" xfId="0" applyNumberFormat="1" applyFont="1" applyFill="1" applyBorder="1" applyAlignment="1">
      <alignment horizontal="right" vertical="center"/>
    </xf>
    <xf numFmtId="38" fontId="9" fillId="0" borderId="6" xfId="2" applyFont="1" applyFill="1" applyBorder="1" applyAlignment="1">
      <alignment horizontal="right" vertical="center" wrapText="1" shrinkToFit="1"/>
    </xf>
    <xf numFmtId="38" fontId="9" fillId="0" borderId="25" xfId="2" applyFont="1" applyFill="1" applyBorder="1" applyAlignment="1">
      <alignment horizontal="right" vertical="center" wrapText="1" shrinkToFit="1"/>
    </xf>
    <xf numFmtId="38" fontId="9" fillId="0" borderId="6" xfId="2" applyFont="1" applyFill="1" applyBorder="1" applyAlignment="1">
      <alignment horizontal="right" vertical="center" wrapText="1"/>
    </xf>
    <xf numFmtId="38" fontId="9" fillId="0" borderId="11" xfId="2" applyFont="1" applyFill="1" applyBorder="1" applyAlignment="1">
      <alignment vertical="center" wrapText="1" shrinkToFit="1"/>
    </xf>
    <xf numFmtId="38" fontId="9" fillId="0" borderId="11" xfId="2" applyFont="1" applyFill="1" applyBorder="1" applyAlignment="1">
      <alignment vertical="center" wrapText="1"/>
    </xf>
    <xf numFmtId="38" fontId="9" fillId="0" borderId="53" xfId="2" applyFont="1" applyFill="1" applyBorder="1" applyAlignment="1">
      <alignment vertical="center" wrapText="1" shrinkToFit="1"/>
    </xf>
    <xf numFmtId="38" fontId="9" fillId="0" borderId="23" xfId="2" applyFont="1" applyFill="1" applyBorder="1" applyAlignment="1">
      <alignment vertical="center" wrapText="1"/>
    </xf>
    <xf numFmtId="42" fontId="9" fillId="0" borderId="18" xfId="0" applyNumberFormat="1" applyFont="1" applyFill="1" applyBorder="1" applyAlignment="1">
      <alignment horizontal="center" vertical="center" wrapText="1" shrinkToFit="1"/>
    </xf>
    <xf numFmtId="42" fontId="9" fillId="0" borderId="43" xfId="0" applyNumberFormat="1" applyFont="1" applyFill="1" applyBorder="1" applyAlignment="1">
      <alignment horizontal="center" vertical="center" wrapText="1" shrinkToFit="1"/>
    </xf>
    <xf numFmtId="42" fontId="9" fillId="0" borderId="57" xfId="0" applyNumberFormat="1" applyFont="1" applyFill="1" applyBorder="1" applyAlignment="1">
      <alignment horizontal="center" vertical="center" wrapText="1" shrinkToFit="1"/>
    </xf>
    <xf numFmtId="42" fontId="9" fillId="0" borderId="47" xfId="0" applyNumberFormat="1" applyFont="1" applyFill="1" applyBorder="1" applyAlignment="1">
      <alignment horizontal="center" vertical="center" wrapText="1" shrinkToFit="1"/>
    </xf>
    <xf numFmtId="42" fontId="9" fillId="0" borderId="6" xfId="0" applyNumberFormat="1" applyFont="1" applyFill="1" applyBorder="1" applyAlignment="1">
      <alignment horizontal="center" vertical="center" wrapText="1" shrinkToFit="1"/>
    </xf>
    <xf numFmtId="42" fontId="9" fillId="0" borderId="7" xfId="0" applyNumberFormat="1" applyFont="1" applyFill="1" applyBorder="1" applyAlignment="1">
      <alignment horizontal="center" vertical="center" wrapText="1" shrinkToFit="1"/>
    </xf>
    <xf numFmtId="42" fontId="9" fillId="0" borderId="11" xfId="0" applyNumberFormat="1" applyFont="1" applyFill="1" applyBorder="1" applyAlignment="1">
      <alignment horizontal="center" vertical="center" wrapText="1" shrinkToFit="1"/>
    </xf>
    <xf numFmtId="42" fontId="9" fillId="0" borderId="23" xfId="0" applyNumberFormat="1" applyFont="1" applyFill="1" applyBorder="1" applyAlignment="1">
      <alignment horizontal="center" vertical="center" wrapText="1" shrinkToFit="1"/>
    </xf>
    <xf numFmtId="38" fontId="9" fillId="0" borderId="19" xfId="2" applyFont="1" applyFill="1" applyBorder="1" applyAlignment="1">
      <alignment vertical="center" wrapText="1"/>
    </xf>
    <xf numFmtId="38" fontId="9" fillId="0" borderId="20" xfId="2" applyFont="1" applyFill="1" applyBorder="1" applyAlignment="1">
      <alignment vertical="center" wrapText="1"/>
    </xf>
    <xf numFmtId="38" fontId="9" fillId="0" borderId="47" xfId="2" applyFont="1" applyFill="1" applyBorder="1" applyAlignment="1">
      <alignment vertical="center" wrapText="1"/>
    </xf>
    <xf numFmtId="177" fontId="1" fillId="0" borderId="10" xfId="0" applyNumberFormat="1" applyFont="1" applyFill="1" applyBorder="1" applyAlignment="1">
      <alignment vertical="center" shrinkToFit="1"/>
    </xf>
    <xf numFmtId="0" fontId="1" fillId="0" borderId="9" xfId="0" applyFont="1" applyFill="1" applyBorder="1">
      <alignment vertical="center"/>
    </xf>
    <xf numFmtId="0" fontId="1" fillId="0" borderId="9" xfId="0" applyNumberFormat="1" applyFont="1" applyFill="1" applyBorder="1" applyAlignment="1">
      <alignment horizontal="right" vertical="center"/>
    </xf>
    <xf numFmtId="0" fontId="0" fillId="0" borderId="7" xfId="0" applyFill="1" applyBorder="1">
      <alignment vertical="center"/>
    </xf>
    <xf numFmtId="0" fontId="1" fillId="0" borderId="7" xfId="0" applyNumberFormat="1" applyFont="1" applyFill="1" applyBorder="1" applyAlignment="1">
      <alignment horizontal="right" vertical="center"/>
    </xf>
    <xf numFmtId="0" fontId="1" fillId="0" borderId="9" xfId="0" applyFont="1" applyFill="1" applyBorder="1" applyAlignment="1">
      <alignment horizontal="left" vertical="center" wrapText="1" shrinkToFit="1"/>
    </xf>
    <xf numFmtId="0" fontId="4" fillId="0" borderId="9" xfId="0" applyFont="1" applyFill="1" applyBorder="1">
      <alignment vertical="center"/>
    </xf>
    <xf numFmtId="0" fontId="4" fillId="0" borderId="9" xfId="0" applyFont="1" applyFill="1" applyBorder="1" applyAlignment="1">
      <alignment vertical="center" shrinkToFit="1"/>
    </xf>
    <xf numFmtId="0" fontId="1" fillId="0" borderId="7" xfId="0" applyFont="1" applyFill="1" applyBorder="1" applyAlignment="1">
      <alignment horizontal="left" vertical="center" wrapText="1" shrinkToFit="1"/>
    </xf>
    <xf numFmtId="0" fontId="1" fillId="0" borderId="1" xfId="0" applyFont="1" applyFill="1" applyBorder="1" applyAlignment="1">
      <alignment vertical="center"/>
    </xf>
    <xf numFmtId="0" fontId="10" fillId="0" borderId="1" xfId="0" applyFont="1" applyFill="1" applyBorder="1" applyAlignment="1">
      <alignment horizontal="left" vertical="center" wrapText="1"/>
    </xf>
    <xf numFmtId="0" fontId="10" fillId="0" borderId="1" xfId="0" applyFont="1" applyFill="1" applyBorder="1" applyAlignment="1">
      <alignment vertical="center" shrinkToFit="1"/>
    </xf>
    <xf numFmtId="0" fontId="10" fillId="0" borderId="1" xfId="0" applyFont="1" applyFill="1" applyBorder="1" applyAlignment="1">
      <alignment horizontal="left" vertical="center" wrapText="1" shrinkToFit="1"/>
    </xf>
    <xf numFmtId="0" fontId="10" fillId="0" borderId="1" xfId="0" applyFont="1" applyFill="1" applyBorder="1" applyAlignment="1">
      <alignment horizontal="left" vertical="center" shrinkToFit="1"/>
    </xf>
    <xf numFmtId="0" fontId="10" fillId="8" borderId="1" xfId="0" applyFont="1" applyFill="1" applyBorder="1" applyAlignment="1">
      <alignment horizontal="left" vertical="center" wrapText="1" shrinkToFit="1"/>
    </xf>
    <xf numFmtId="179" fontId="0" fillId="8" borderId="58" xfId="0" applyNumberFormat="1" applyFont="1" applyFill="1" applyBorder="1" applyAlignment="1">
      <alignment vertical="center"/>
    </xf>
    <xf numFmtId="177" fontId="0" fillId="8" borderId="19" xfId="0" applyNumberFormat="1" applyFont="1" applyFill="1" applyBorder="1" applyAlignment="1">
      <alignment vertical="center"/>
    </xf>
    <xf numFmtId="179" fontId="0" fillId="8" borderId="11" xfId="0" applyNumberFormat="1" applyFont="1" applyFill="1" applyBorder="1" applyAlignment="1">
      <alignment vertical="center"/>
    </xf>
    <xf numFmtId="177" fontId="0" fillId="8" borderId="6" xfId="0" applyNumberFormat="1" applyFont="1" applyFill="1" applyBorder="1" applyAlignment="1">
      <alignment vertical="center"/>
    </xf>
    <xf numFmtId="177" fontId="0" fillId="8" borderId="18" xfId="0" applyNumberFormat="1" applyFont="1" applyFill="1" applyBorder="1" applyAlignment="1">
      <alignment vertical="center"/>
    </xf>
    <xf numFmtId="177" fontId="0" fillId="8" borderId="20" xfId="0" applyNumberFormat="1" applyFont="1" applyFill="1" applyBorder="1" applyAlignment="1">
      <alignment vertical="center"/>
    </xf>
    <xf numFmtId="177" fontId="0" fillId="8" borderId="59" xfId="0" applyNumberFormat="1" applyFont="1" applyFill="1" applyBorder="1" applyAlignment="1">
      <alignment vertical="center"/>
    </xf>
    <xf numFmtId="177" fontId="0" fillId="8" borderId="10" xfId="0" applyNumberFormat="1" applyFont="1" applyFill="1" applyBorder="1" applyAlignment="1">
      <alignment vertical="center"/>
    </xf>
    <xf numFmtId="177" fontId="0" fillId="8" borderId="7" xfId="0" applyNumberFormat="1" applyFont="1" applyFill="1" applyBorder="1" applyAlignment="1">
      <alignment vertical="center"/>
    </xf>
    <xf numFmtId="177" fontId="0" fillId="8" borderId="52" xfId="0" applyNumberFormat="1" applyFont="1" applyFill="1" applyBorder="1" applyAlignment="1">
      <alignment vertical="center"/>
    </xf>
    <xf numFmtId="177" fontId="0" fillId="8" borderId="50" xfId="0" applyNumberFormat="1" applyFont="1" applyFill="1" applyBorder="1" applyAlignment="1">
      <alignment vertical="center"/>
    </xf>
    <xf numFmtId="179" fontId="1" fillId="0" borderId="53" xfId="0" applyNumberFormat="1" applyFont="1" applyFill="1" applyBorder="1" applyAlignment="1">
      <alignment vertical="center"/>
    </xf>
    <xf numFmtId="177" fontId="0" fillId="0" borderId="52" xfId="0" applyNumberFormat="1" applyFont="1" applyFill="1" applyBorder="1" applyAlignment="1">
      <alignment vertical="center"/>
    </xf>
    <xf numFmtId="0" fontId="10" fillId="0" borderId="1" xfId="0" applyFont="1" applyBorder="1" applyAlignment="1">
      <alignment horizontal="left" vertical="center" shrinkToFit="1"/>
    </xf>
    <xf numFmtId="0" fontId="10" fillId="0" borderId="1" xfId="0" applyFont="1" applyFill="1" applyBorder="1" applyAlignment="1">
      <alignment vertical="center" wrapText="1"/>
    </xf>
    <xf numFmtId="0" fontId="10" fillId="0" borderId="1" xfId="0" applyFont="1" applyFill="1" applyBorder="1" applyAlignment="1">
      <alignment vertical="center" wrapText="1" shrinkToFit="1"/>
    </xf>
    <xf numFmtId="0" fontId="11" fillId="0" borderId="1" xfId="0" applyFont="1" applyFill="1" applyBorder="1" applyAlignment="1">
      <alignment horizontal="left" vertical="center" wrapText="1" shrinkToFit="1"/>
    </xf>
    <xf numFmtId="49" fontId="10" fillId="0" borderId="1" xfId="0" applyNumberFormat="1" applyFont="1" applyFill="1" applyBorder="1" applyAlignment="1">
      <alignment vertical="center" wrapText="1" shrinkToFit="1"/>
    </xf>
    <xf numFmtId="177" fontId="12" fillId="0" borderId="6" xfId="0" applyNumberFormat="1" applyFont="1" applyFill="1" applyBorder="1" applyAlignment="1">
      <alignment vertical="center"/>
    </xf>
    <xf numFmtId="179" fontId="12" fillId="0" borderId="11" xfId="0" applyNumberFormat="1" applyFont="1" applyFill="1" applyBorder="1" applyAlignment="1">
      <alignment vertical="center"/>
    </xf>
    <xf numFmtId="38" fontId="9" fillId="0" borderId="18" xfId="2" applyFont="1" applyFill="1" applyBorder="1" applyAlignment="1">
      <alignment vertical="center" wrapText="1"/>
    </xf>
    <xf numFmtId="38" fontId="9" fillId="0" borderId="10" xfId="2" applyFont="1" applyFill="1" applyBorder="1" applyAlignment="1">
      <alignment vertical="center" wrapText="1" shrinkToFit="1"/>
    </xf>
    <xf numFmtId="38" fontId="9" fillId="0" borderId="6" xfId="2" applyFont="1" applyFill="1" applyBorder="1" applyAlignment="1">
      <alignment vertical="center" wrapText="1"/>
    </xf>
    <xf numFmtId="38" fontId="9" fillId="0" borderId="7" xfId="2" applyFont="1" applyFill="1" applyBorder="1" applyAlignment="1">
      <alignment vertical="center" wrapText="1"/>
    </xf>
    <xf numFmtId="38" fontId="9" fillId="0" borderId="10" xfId="2" applyFont="1" applyFill="1" applyBorder="1" applyAlignment="1">
      <alignment vertical="center" wrapText="1"/>
    </xf>
    <xf numFmtId="38" fontId="9" fillId="0" borderId="7" xfId="2" applyFont="1" applyFill="1" applyBorder="1" applyAlignment="1">
      <alignment horizontal="right" vertical="center" wrapText="1"/>
    </xf>
    <xf numFmtId="38" fontId="9" fillId="0" borderId="10" xfId="2" applyFont="1" applyFill="1" applyBorder="1" applyAlignment="1">
      <alignment horizontal="right" vertical="center" wrapText="1"/>
    </xf>
    <xf numFmtId="38" fontId="9" fillId="0" borderId="11" xfId="2" applyFont="1" applyFill="1" applyBorder="1" applyAlignment="1">
      <alignment horizontal="right" vertical="center" wrapText="1"/>
    </xf>
    <xf numFmtId="38" fontId="9" fillId="0" borderId="6" xfId="2" applyFont="1" applyFill="1" applyBorder="1" applyAlignment="1">
      <alignment horizontal="center" vertical="center" wrapText="1" shrinkToFit="1"/>
    </xf>
    <xf numFmtId="38" fontId="9" fillId="0" borderId="51" xfId="2" applyFont="1" applyFill="1" applyBorder="1" applyAlignment="1">
      <alignment vertical="center" wrapText="1" shrinkToFit="1"/>
    </xf>
    <xf numFmtId="38" fontId="9" fillId="0" borderId="52" xfId="2" applyFont="1" applyFill="1" applyBorder="1" applyAlignment="1">
      <alignment vertical="center" wrapText="1" shrinkToFit="1"/>
    </xf>
    <xf numFmtId="38" fontId="9" fillId="0" borderId="50" xfId="2" applyFont="1" applyFill="1" applyBorder="1" applyAlignment="1">
      <alignment vertical="center" wrapText="1" shrinkToFit="1"/>
    </xf>
    <xf numFmtId="177" fontId="12" fillId="4" borderId="31" xfId="0" applyNumberFormat="1" applyFont="1" applyFill="1" applyBorder="1" applyAlignment="1">
      <alignment horizontal="center" vertical="center"/>
    </xf>
    <xf numFmtId="177" fontId="1" fillId="0" borderId="65" xfId="0" applyNumberFormat="1" applyFont="1" applyFill="1" applyBorder="1" applyAlignment="1">
      <alignment horizontal="center" vertical="center" shrinkToFit="1"/>
    </xf>
    <xf numFmtId="9" fontId="1" fillId="0" borderId="66" xfId="0" applyNumberFormat="1" applyFont="1" applyFill="1" applyBorder="1" applyAlignment="1">
      <alignment horizontal="center" vertical="center" shrinkToFit="1"/>
    </xf>
    <xf numFmtId="0" fontId="0" fillId="0" borderId="67" xfId="0" applyFont="1" applyFill="1" applyBorder="1">
      <alignment vertical="center"/>
    </xf>
    <xf numFmtId="177" fontId="1" fillId="0" borderId="68" xfId="0" applyNumberFormat="1" applyFont="1" applyFill="1" applyBorder="1" applyAlignment="1">
      <alignment horizontal="center" vertical="center" shrinkToFit="1"/>
    </xf>
    <xf numFmtId="9" fontId="1" fillId="0" borderId="68" xfId="0" applyNumberFormat="1" applyFont="1" applyFill="1" applyBorder="1" applyAlignment="1">
      <alignment horizontal="center" vertical="center" shrinkToFit="1"/>
    </xf>
    <xf numFmtId="0" fontId="0" fillId="0" borderId="68" xfId="0" applyFont="1" applyFill="1" applyBorder="1">
      <alignment vertical="center"/>
    </xf>
    <xf numFmtId="177" fontId="1" fillId="0" borderId="69" xfId="0" applyNumberFormat="1" applyFont="1" applyFill="1" applyBorder="1" applyAlignment="1">
      <alignment horizontal="center" vertical="center" shrinkToFit="1"/>
    </xf>
    <xf numFmtId="0" fontId="0" fillId="0" borderId="70" xfId="0" applyFont="1" applyFill="1" applyBorder="1">
      <alignment vertical="center"/>
    </xf>
    <xf numFmtId="177" fontId="1" fillId="0" borderId="71" xfId="0" applyNumberFormat="1" applyFont="1" applyFill="1" applyBorder="1" applyAlignment="1">
      <alignment horizontal="center" vertical="center" shrinkToFit="1"/>
    </xf>
    <xf numFmtId="9" fontId="1" fillId="0" borderId="69" xfId="0" applyNumberFormat="1" applyFont="1" applyFill="1" applyBorder="1" applyAlignment="1">
      <alignment horizontal="center" vertical="center" shrinkToFit="1"/>
    </xf>
    <xf numFmtId="0" fontId="1" fillId="0" borderId="72" xfId="0" applyFont="1" applyFill="1" applyBorder="1">
      <alignment vertical="center"/>
    </xf>
    <xf numFmtId="0" fontId="0" fillId="0" borderId="69" xfId="0" applyFont="1" applyFill="1" applyBorder="1">
      <alignment vertical="center"/>
    </xf>
    <xf numFmtId="0" fontId="0" fillId="0" borderId="71" xfId="0" applyFont="1" applyFill="1" applyBorder="1">
      <alignment vertical="center"/>
    </xf>
    <xf numFmtId="0" fontId="1" fillId="0" borderId="73" xfId="0" applyFont="1" applyFill="1" applyBorder="1">
      <alignment vertical="center"/>
    </xf>
    <xf numFmtId="0" fontId="1" fillId="0" borderId="63" xfId="0" applyFont="1" applyFill="1" applyBorder="1">
      <alignment vertical="center"/>
    </xf>
    <xf numFmtId="177" fontId="12" fillId="4" borderId="63" xfId="0" applyNumberFormat="1" applyFont="1" applyFill="1" applyBorder="1" applyAlignment="1">
      <alignment horizontal="center" vertical="center" wrapText="1"/>
    </xf>
    <xf numFmtId="0" fontId="12" fillId="0" borderId="1" xfId="0" applyFont="1" applyFill="1" applyBorder="1" applyAlignment="1">
      <alignment vertical="center"/>
    </xf>
    <xf numFmtId="0" fontId="1" fillId="0" borderId="2" xfId="0" applyFont="1" applyFill="1" applyBorder="1" applyAlignment="1">
      <alignment vertical="center"/>
    </xf>
    <xf numFmtId="0" fontId="10" fillId="0" borderId="2" xfId="0" applyFont="1" applyFill="1" applyBorder="1" applyAlignment="1">
      <alignment horizontal="left" vertical="center" wrapText="1"/>
    </xf>
    <xf numFmtId="177" fontId="1" fillId="0" borderId="55" xfId="0" applyNumberFormat="1" applyFont="1" applyFill="1" applyBorder="1" applyAlignment="1">
      <alignment vertical="center"/>
    </xf>
    <xf numFmtId="177" fontId="1" fillId="0" borderId="31" xfId="0" applyNumberFormat="1" applyFont="1" applyFill="1" applyBorder="1" applyAlignment="1">
      <alignment vertical="center"/>
    </xf>
    <xf numFmtId="177" fontId="1" fillId="0" borderId="3" xfId="0" applyNumberFormat="1" applyFont="1" applyFill="1" applyBorder="1" applyAlignment="1">
      <alignment vertical="center"/>
    </xf>
    <xf numFmtId="177" fontId="1" fillId="0" borderId="5" xfId="0" applyNumberFormat="1" applyFont="1" applyFill="1" applyBorder="1" applyAlignment="1">
      <alignment horizontal="center" vertical="center" shrinkToFit="1"/>
    </xf>
    <xf numFmtId="177" fontId="1" fillId="0" borderId="3" xfId="0" applyNumberFormat="1" applyFont="1" applyFill="1" applyBorder="1" applyAlignment="1">
      <alignment horizontal="center" vertical="center" shrinkToFit="1"/>
    </xf>
    <xf numFmtId="177" fontId="1" fillId="0" borderId="3" xfId="0" applyNumberFormat="1" applyFont="1" applyFill="1" applyBorder="1" applyAlignment="1">
      <alignment vertical="center" shrinkToFit="1"/>
    </xf>
    <xf numFmtId="42" fontId="9" fillId="0" borderId="31" xfId="0" applyNumberFormat="1" applyFont="1" applyFill="1" applyBorder="1" applyAlignment="1">
      <alignment horizontal="center" vertical="center" wrapText="1" shrinkToFit="1"/>
    </xf>
    <xf numFmtId="42" fontId="9" fillId="0" borderId="3" xfId="0" applyNumberFormat="1" applyFont="1" applyFill="1" applyBorder="1" applyAlignment="1">
      <alignment horizontal="center" vertical="center" wrapText="1" shrinkToFit="1"/>
    </xf>
    <xf numFmtId="42" fontId="9" fillId="0" borderId="55" xfId="0" applyNumberFormat="1" applyFont="1" applyFill="1" applyBorder="1" applyAlignment="1">
      <alignment horizontal="center" vertical="center" wrapText="1" shrinkToFit="1"/>
    </xf>
    <xf numFmtId="42" fontId="9" fillId="0" borderId="51" xfId="0" applyNumberFormat="1" applyFont="1" applyFill="1" applyBorder="1" applyAlignment="1">
      <alignment horizontal="center" vertical="center" wrapText="1" shrinkToFit="1"/>
    </xf>
    <xf numFmtId="42" fontId="9" fillId="0" borderId="52" xfId="0" applyNumberFormat="1" applyFont="1" applyFill="1" applyBorder="1" applyAlignment="1">
      <alignment horizontal="center" vertical="center" wrapText="1" shrinkToFit="1"/>
    </xf>
    <xf numFmtId="42" fontId="9" fillId="0" borderId="53" xfId="0" applyNumberFormat="1" applyFont="1" applyFill="1" applyBorder="1" applyAlignment="1">
      <alignment horizontal="center" vertical="center" wrapText="1" shrinkToFit="1"/>
    </xf>
    <xf numFmtId="177" fontId="12" fillId="0" borderId="42" xfId="0" applyNumberFormat="1" applyFont="1" applyFill="1" applyBorder="1" applyAlignment="1">
      <alignment vertical="center"/>
    </xf>
    <xf numFmtId="177" fontId="12" fillId="0" borderId="10" xfId="0" applyNumberFormat="1" applyFont="1" applyFill="1" applyBorder="1" applyAlignment="1">
      <alignment vertical="center"/>
    </xf>
    <xf numFmtId="38" fontId="12" fillId="0" borderId="6" xfId="2" applyFont="1" applyFill="1" applyBorder="1" applyAlignment="1">
      <alignment vertical="center" wrapText="1"/>
    </xf>
    <xf numFmtId="38" fontId="12" fillId="0" borderId="7" xfId="2" applyFont="1" applyFill="1" applyBorder="1" applyAlignment="1">
      <alignment vertical="center" wrapText="1"/>
    </xf>
    <xf numFmtId="38" fontId="12" fillId="0" borderId="11" xfId="2" applyFont="1" applyFill="1" applyBorder="1" applyAlignment="1">
      <alignment vertical="center" wrapText="1"/>
    </xf>
    <xf numFmtId="180" fontId="1" fillId="0" borderId="68" xfId="0" applyNumberFormat="1" applyFont="1" applyFill="1" applyBorder="1" applyAlignment="1">
      <alignment horizontal="center" vertical="center" shrinkToFit="1"/>
    </xf>
    <xf numFmtId="177" fontId="0" fillId="0" borderId="42" xfId="0" applyNumberFormat="1" applyFont="1" applyFill="1" applyBorder="1" applyAlignment="1">
      <alignment vertical="center" shrinkToFit="1"/>
    </xf>
    <xf numFmtId="177" fontId="0" fillId="0" borderId="42" xfId="0" applyNumberFormat="1" applyFont="1" applyFill="1" applyBorder="1" applyAlignment="1">
      <alignment horizontal="center" vertical="center" shrinkToFit="1"/>
    </xf>
    <xf numFmtId="177" fontId="0" fillId="0" borderId="7" xfId="0" applyNumberFormat="1" applyFont="1" applyFill="1" applyBorder="1" applyAlignment="1">
      <alignment vertical="center" shrinkToFit="1"/>
    </xf>
    <xf numFmtId="179" fontId="1" fillId="0" borderId="0" xfId="0" applyNumberFormat="1" applyFont="1" applyFill="1">
      <alignment vertical="center"/>
    </xf>
    <xf numFmtId="177" fontId="12" fillId="0" borderId="41" xfId="0" applyNumberFormat="1" applyFont="1" applyFill="1" applyBorder="1" applyAlignment="1">
      <alignment vertical="center"/>
    </xf>
    <xf numFmtId="176" fontId="6" fillId="3" borderId="15" xfId="0" applyNumberFormat="1" applyFont="1" applyFill="1" applyBorder="1" applyAlignment="1">
      <alignment horizontal="center" vertical="center" wrapText="1"/>
    </xf>
    <xf numFmtId="0" fontId="0" fillId="0" borderId="2" xfId="0" applyBorder="1" applyAlignment="1">
      <alignment vertical="center"/>
    </xf>
    <xf numFmtId="176" fontId="6" fillId="0" borderId="1" xfId="0" applyNumberFormat="1" applyFont="1" applyBorder="1" applyAlignment="1">
      <alignment horizontal="center" vertical="center" shrinkToFit="1"/>
    </xf>
    <xf numFmtId="0" fontId="6" fillId="0" borderId="1" xfId="0" applyFont="1" applyBorder="1" applyAlignment="1">
      <alignment horizontal="center" vertical="center" shrinkToFit="1"/>
    </xf>
    <xf numFmtId="176" fontId="6" fillId="2" borderId="15" xfId="0" applyNumberFormat="1" applyFont="1" applyFill="1" applyBorder="1" applyAlignment="1">
      <alignment horizontal="center" vertical="center" wrapText="1" shrinkToFit="1"/>
    </xf>
    <xf numFmtId="0" fontId="0" fillId="2" borderId="2" xfId="0" applyFill="1" applyBorder="1" applyAlignment="1">
      <alignment horizontal="center" vertical="center"/>
    </xf>
    <xf numFmtId="0" fontId="0" fillId="3" borderId="13" xfId="0" applyFont="1" applyFill="1" applyBorder="1" applyAlignment="1">
      <alignment horizontal="center" vertical="center" wrapText="1"/>
    </xf>
    <xf numFmtId="0" fontId="0" fillId="3" borderId="27"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4"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176" fontId="6" fillId="2" borderId="13" xfId="0" applyNumberFormat="1" applyFont="1" applyFill="1" applyBorder="1" applyAlignment="1">
      <alignment horizontal="center" vertical="center" wrapText="1" shrinkToFit="1"/>
    </xf>
    <xf numFmtId="0" fontId="0" fillId="2" borderId="17" xfId="0" applyFill="1" applyBorder="1" applyAlignment="1">
      <alignment horizontal="center" vertical="center"/>
    </xf>
    <xf numFmtId="0" fontId="0" fillId="2" borderId="4" xfId="0" applyFill="1" applyBorder="1" applyAlignment="1">
      <alignment horizontal="center" vertical="center"/>
    </xf>
    <xf numFmtId="0" fontId="0" fillId="2" borderId="29" xfId="0" applyFill="1" applyBorder="1" applyAlignment="1">
      <alignment horizontal="center" vertical="center"/>
    </xf>
    <xf numFmtId="176" fontId="6" fillId="0" borderId="15" xfId="0" applyNumberFormat="1"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0" fillId="0" borderId="2" xfId="0" applyBorder="1" applyAlignment="1">
      <alignment horizontal="center" vertical="center" wrapText="1" shrinkToFit="1"/>
    </xf>
    <xf numFmtId="176" fontId="5" fillId="0" borderId="0" xfId="0" applyNumberFormat="1" applyFont="1" applyFill="1" applyAlignment="1">
      <alignment horizontal="left" vertical="center"/>
    </xf>
    <xf numFmtId="0" fontId="0" fillId="0" borderId="15"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vertical="center"/>
    </xf>
    <xf numFmtId="0" fontId="0" fillId="4" borderId="1" xfId="0" applyFill="1" applyBorder="1" applyAlignment="1">
      <alignment horizontal="center" vertical="center" shrinkToFit="1"/>
    </xf>
    <xf numFmtId="0" fontId="0" fillId="4" borderId="1" xfId="0" applyFill="1" applyBorder="1" applyAlignment="1">
      <alignment vertical="center"/>
    </xf>
    <xf numFmtId="0" fontId="1" fillId="4" borderId="1" xfId="0" applyFont="1" applyFill="1" applyBorder="1" applyAlignment="1">
      <alignment horizontal="center" vertical="center" shrinkToFit="1"/>
    </xf>
    <xf numFmtId="177" fontId="0" fillId="4" borderId="15" xfId="0" applyNumberFormat="1" applyFont="1" applyFill="1" applyBorder="1" applyAlignment="1">
      <alignment horizontal="center" vertical="center"/>
    </xf>
    <xf numFmtId="177" fontId="1" fillId="4" borderId="3" xfId="0" applyNumberFormat="1" applyFont="1" applyFill="1" applyBorder="1" applyAlignment="1">
      <alignment horizontal="center" vertical="center"/>
    </xf>
    <xf numFmtId="0" fontId="0" fillId="4" borderId="3" xfId="0" applyFill="1" applyBorder="1" applyAlignment="1">
      <alignment horizontal="center" vertical="center"/>
    </xf>
    <xf numFmtId="0" fontId="0" fillId="5" borderId="33" xfId="0" applyFill="1" applyBorder="1" applyAlignment="1">
      <alignment horizontal="center" vertical="center" shrinkToFit="1"/>
    </xf>
    <xf numFmtId="0" fontId="0" fillId="5" borderId="34" xfId="0" applyFont="1" applyFill="1" applyBorder="1" applyAlignment="1">
      <alignment horizontal="center" vertical="center" shrinkToFit="1"/>
    </xf>
    <xf numFmtId="0" fontId="0" fillId="5" borderId="35" xfId="0" applyFont="1" applyFill="1" applyBorder="1" applyAlignment="1">
      <alignment horizontal="center" vertical="center" shrinkToFit="1"/>
    </xf>
    <xf numFmtId="0" fontId="0" fillId="6" borderId="34" xfId="0" applyFont="1" applyFill="1" applyBorder="1" applyAlignment="1">
      <alignment horizontal="center" vertical="center" shrinkToFit="1"/>
    </xf>
    <xf numFmtId="0" fontId="0" fillId="6" borderId="35" xfId="0" applyFont="1" applyFill="1" applyBorder="1" applyAlignment="1">
      <alignment horizontal="center" vertical="center" shrinkToFit="1"/>
    </xf>
    <xf numFmtId="0" fontId="8" fillId="4" borderId="13" xfId="0" applyFont="1" applyFill="1" applyBorder="1" applyAlignment="1">
      <alignment horizontal="center" vertical="center" shrinkToFit="1"/>
    </xf>
    <xf numFmtId="0" fontId="8" fillId="4" borderId="27" xfId="0" applyFont="1" applyFill="1" applyBorder="1" applyAlignment="1">
      <alignment horizontal="center" vertical="center" shrinkToFit="1"/>
    </xf>
    <xf numFmtId="0" fontId="8" fillId="4" borderId="17" xfId="0" applyFont="1" applyFill="1" applyBorder="1" applyAlignment="1">
      <alignment horizontal="center" vertical="center" shrinkToFit="1"/>
    </xf>
    <xf numFmtId="177" fontId="1" fillId="4" borderId="15" xfId="0" applyNumberFormat="1" applyFont="1" applyFill="1" applyBorder="1" applyAlignment="1">
      <alignment horizontal="center" vertical="center"/>
    </xf>
    <xf numFmtId="177" fontId="1" fillId="4" borderId="5" xfId="0" applyNumberFormat="1" applyFont="1" applyFill="1" applyBorder="1" applyAlignment="1">
      <alignment horizontal="center" vertical="center"/>
    </xf>
    <xf numFmtId="0" fontId="0" fillId="4" borderId="5" xfId="0" applyFill="1" applyBorder="1" applyAlignment="1">
      <alignment horizontal="center" vertical="center"/>
    </xf>
    <xf numFmtId="0" fontId="0" fillId="6" borderId="33" xfId="0" applyFont="1" applyFill="1" applyBorder="1" applyAlignment="1">
      <alignment horizontal="center" vertical="center" shrinkToFit="1"/>
    </xf>
    <xf numFmtId="0" fontId="0" fillId="5" borderId="34" xfId="0" applyFill="1" applyBorder="1" applyAlignment="1">
      <alignment horizontal="center" vertical="center" shrinkToFit="1"/>
    </xf>
    <xf numFmtId="0" fontId="0" fillId="5" borderId="35" xfId="0" applyFill="1" applyBorder="1" applyAlignment="1">
      <alignment horizontal="center" vertical="center" shrinkToFit="1"/>
    </xf>
    <xf numFmtId="0" fontId="0" fillId="4" borderId="1" xfId="0" applyNumberFormat="1" applyFill="1" applyBorder="1" applyAlignment="1">
      <alignment horizontal="center" vertical="center" shrinkToFit="1"/>
    </xf>
    <xf numFmtId="177" fontId="0" fillId="7" borderId="30" xfId="0" applyNumberFormat="1" applyFont="1" applyFill="1" applyBorder="1" applyAlignment="1">
      <alignment horizontal="center" vertical="center" wrapText="1" shrinkToFit="1"/>
    </xf>
    <xf numFmtId="177" fontId="1" fillId="7" borderId="31" xfId="0" applyNumberFormat="1" applyFont="1" applyFill="1" applyBorder="1" applyAlignment="1">
      <alignment horizontal="center" vertical="center" shrinkToFit="1"/>
    </xf>
    <xf numFmtId="0" fontId="0" fillId="7" borderId="32" xfId="0" applyFill="1" applyBorder="1" applyAlignment="1">
      <alignment horizontal="center" vertical="center" shrinkToFit="1"/>
    </xf>
    <xf numFmtId="177" fontId="0" fillId="7" borderId="36" xfId="0" applyNumberFormat="1" applyFont="1" applyFill="1" applyBorder="1" applyAlignment="1">
      <alignment horizontal="center" vertical="center" wrapText="1" shrinkToFit="1"/>
    </xf>
    <xf numFmtId="177" fontId="0" fillId="7" borderId="3" xfId="0" applyNumberFormat="1" applyFont="1" applyFill="1" applyBorder="1" applyAlignment="1">
      <alignment horizontal="center" vertical="center" wrapText="1" shrinkToFit="1"/>
    </xf>
    <xf numFmtId="177" fontId="0" fillId="7" borderId="37" xfId="0" applyNumberFormat="1" applyFont="1" applyFill="1" applyBorder="1" applyAlignment="1">
      <alignment horizontal="center" vertical="center" wrapText="1" shrinkToFit="1"/>
    </xf>
    <xf numFmtId="177" fontId="0" fillId="7" borderId="38" xfId="0" applyNumberFormat="1" applyFont="1" applyFill="1" applyBorder="1" applyAlignment="1">
      <alignment horizontal="center" vertical="center" wrapText="1" shrinkToFit="1"/>
    </xf>
    <xf numFmtId="177" fontId="0" fillId="7" borderId="39" xfId="0" applyNumberFormat="1" applyFont="1" applyFill="1" applyBorder="1" applyAlignment="1">
      <alignment horizontal="center" vertical="center" wrapText="1" shrinkToFit="1"/>
    </xf>
    <xf numFmtId="177" fontId="0" fillId="7" borderId="40" xfId="0" applyNumberFormat="1" applyFont="1" applyFill="1" applyBorder="1" applyAlignment="1">
      <alignment horizontal="center" vertical="center" wrapText="1" shrinkToFit="1"/>
    </xf>
    <xf numFmtId="177" fontId="0" fillId="7" borderId="54" xfId="0" applyNumberFormat="1" applyFont="1" applyFill="1" applyBorder="1" applyAlignment="1">
      <alignment horizontal="center" vertical="center" wrapText="1" shrinkToFit="1"/>
    </xf>
    <xf numFmtId="177" fontId="1" fillId="7" borderId="55" xfId="0" applyNumberFormat="1" applyFont="1" applyFill="1" applyBorder="1" applyAlignment="1">
      <alignment horizontal="center" vertical="center" shrinkToFit="1"/>
    </xf>
    <xf numFmtId="0" fontId="0" fillId="7" borderId="56" xfId="0" applyFill="1" applyBorder="1" applyAlignment="1">
      <alignment horizontal="center" vertical="center" shrinkToFit="1"/>
    </xf>
    <xf numFmtId="177" fontId="12" fillId="4" borderId="60" xfId="0" applyNumberFormat="1" applyFont="1" applyFill="1" applyBorder="1" applyAlignment="1">
      <alignment horizontal="center" vertical="center"/>
    </xf>
    <xf numFmtId="177" fontId="12" fillId="4" borderId="61" xfId="0" applyNumberFormat="1" applyFont="1" applyFill="1" applyBorder="1" applyAlignment="1">
      <alignment horizontal="center" vertical="center"/>
    </xf>
    <xf numFmtId="177" fontId="12" fillId="4" borderId="62" xfId="0" applyNumberFormat="1" applyFont="1" applyFill="1" applyBorder="1" applyAlignment="1">
      <alignment horizontal="center" vertical="center"/>
    </xf>
    <xf numFmtId="177" fontId="12" fillId="4" borderId="33" xfId="0" applyNumberFormat="1" applyFont="1" applyFill="1" applyBorder="1" applyAlignment="1">
      <alignment horizontal="center" vertical="center"/>
    </xf>
    <xf numFmtId="177" fontId="12" fillId="4" borderId="35" xfId="0" applyNumberFormat="1" applyFont="1" applyFill="1" applyBorder="1" applyAlignment="1">
      <alignment horizontal="center" vertical="center"/>
    </xf>
    <xf numFmtId="177" fontId="12" fillId="4" borderId="63" xfId="0" applyNumberFormat="1" applyFont="1" applyFill="1" applyBorder="1" applyAlignment="1">
      <alignment horizontal="center" vertical="center" wrapText="1"/>
    </xf>
    <xf numFmtId="177" fontId="12" fillId="4" borderId="64" xfId="0" applyNumberFormat="1" applyFont="1" applyFill="1" applyBorder="1" applyAlignment="1">
      <alignment horizontal="center" vertical="center"/>
    </xf>
    <xf numFmtId="177" fontId="1" fillId="7" borderId="3" xfId="0" applyNumberFormat="1" applyFont="1" applyFill="1" applyBorder="1" applyAlignment="1">
      <alignment horizontal="center" vertical="center" shrinkToFit="1"/>
    </xf>
    <xf numFmtId="0" fontId="0" fillId="7" borderId="37" xfId="0" applyFill="1" applyBorder="1" applyAlignment="1">
      <alignment horizontal="center" vertical="center" shrinkToFit="1"/>
    </xf>
    <xf numFmtId="177" fontId="1" fillId="7" borderId="39" xfId="0" applyNumberFormat="1" applyFont="1" applyFill="1" applyBorder="1" applyAlignment="1">
      <alignment horizontal="center" vertical="center" shrinkToFit="1"/>
    </xf>
    <xf numFmtId="0" fontId="0" fillId="7" borderId="40" xfId="0" applyFill="1" applyBorder="1" applyAlignment="1">
      <alignment horizontal="center" vertical="center" shrinkToFit="1"/>
    </xf>
  </cellXfs>
  <cellStyles count="4">
    <cellStyle name="ハイパーリンク" xfId="1" builtinId="8"/>
    <cellStyle name="桁区切り" xfId="2" builtinId="6"/>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5"/>
  <sheetViews>
    <sheetView tabSelected="1" zoomScaleNormal="100" zoomScaleSheetLayoutView="100" workbookViewId="0">
      <pane xSplit="1" ySplit="4" topLeftCell="B5" activePane="bottomRight" state="frozen"/>
      <selection activeCell="C14" sqref="C14"/>
      <selection pane="topRight" activeCell="C14" sqref="C14"/>
      <selection pane="bottomLeft" activeCell="C14" sqref="C14"/>
      <selection pane="bottomRight"/>
    </sheetView>
  </sheetViews>
  <sheetFormatPr defaultRowHeight="13.5" x14ac:dyDescent="0.15"/>
  <cols>
    <col min="1" max="4" width="10.625" customWidth="1"/>
    <col min="5" max="5" width="11.375" customWidth="1"/>
  </cols>
  <sheetData>
    <row r="1" spans="1:5" ht="21" x14ac:dyDescent="0.15">
      <c r="A1" s="6" t="s">
        <v>30</v>
      </c>
    </row>
    <row r="3" spans="1:5" ht="15" customHeight="1" x14ac:dyDescent="0.15">
      <c r="A3" s="223" t="s">
        <v>4</v>
      </c>
      <c r="B3" s="225" t="s">
        <v>21</v>
      </c>
      <c r="C3" s="225" t="s">
        <v>22</v>
      </c>
      <c r="D3" s="225" t="s">
        <v>9</v>
      </c>
      <c r="E3" s="221" t="s">
        <v>15</v>
      </c>
    </row>
    <row r="4" spans="1:5" ht="36.75" customHeight="1" x14ac:dyDescent="0.15">
      <c r="A4" s="224"/>
      <c r="B4" s="226"/>
      <c r="C4" s="226"/>
      <c r="D4" s="226"/>
      <c r="E4" s="222"/>
    </row>
    <row r="5" spans="1:5" ht="15.95" customHeight="1" x14ac:dyDescent="0.15">
      <c r="A5" s="7" t="s">
        <v>32</v>
      </c>
      <c r="B5" s="9">
        <f>'就労Ａ型（雇用型）'!Q104</f>
        <v>63777.324652060081</v>
      </c>
      <c r="C5" s="9">
        <f>'就労Ａ型（非雇用型）'!Q104</f>
        <v>13589.736070381232</v>
      </c>
      <c r="D5" s="9">
        <f>就労B型!Q221</f>
        <v>14135.668767801279</v>
      </c>
      <c r="E5" s="16">
        <f>('就労Ａ型（雇用型）'!P104+'就労Ａ型（非雇用型）'!P104+就労B型!P221)/('就労Ａ型（雇用型）'!O104+'就労Ａ型（非雇用型）'!O104+就労B型!O221)</f>
        <v>26621.807034269965</v>
      </c>
    </row>
  </sheetData>
  <mergeCells count="5">
    <mergeCell ref="E3:E4"/>
    <mergeCell ref="A3:A4"/>
    <mergeCell ref="B3:B4"/>
    <mergeCell ref="D3:D4"/>
    <mergeCell ref="C3:C4"/>
  </mergeCells>
  <phoneticPr fontId="2"/>
  <printOptions horizontalCentered="1"/>
  <pageMargins left="0.39370078740157483" right="0.39370078740157483" top="2.3622047244094491" bottom="0.98425196850393704" header="0.51181102362204722" footer="0.51181102362204722"/>
  <pageSetup paperSize="9" scale="12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5"/>
  <sheetViews>
    <sheetView zoomScaleNormal="100" zoomScaleSheetLayoutView="100" workbookViewId="0">
      <pane xSplit="1" ySplit="4" topLeftCell="B5" activePane="bottomRight" state="frozen"/>
      <selection activeCell="C14" sqref="C14"/>
      <selection pane="topRight" activeCell="C14" sqref="C14"/>
      <selection pane="bottomLeft" activeCell="C14" sqref="C14"/>
      <selection pane="bottomRight"/>
    </sheetView>
  </sheetViews>
  <sheetFormatPr defaultRowHeight="13.5" x14ac:dyDescent="0.15"/>
  <cols>
    <col min="1" max="4" width="10.625" customWidth="1"/>
    <col min="5" max="5" width="11.375" customWidth="1"/>
  </cols>
  <sheetData>
    <row r="1" spans="1:5" ht="21" x14ac:dyDescent="0.15">
      <c r="A1" s="6" t="s">
        <v>31</v>
      </c>
    </row>
    <row r="3" spans="1:5" ht="15" customHeight="1" x14ac:dyDescent="0.15">
      <c r="A3" s="223" t="s">
        <v>4</v>
      </c>
      <c r="B3" s="225" t="s">
        <v>21</v>
      </c>
      <c r="C3" s="225" t="s">
        <v>22</v>
      </c>
      <c r="D3" s="225" t="s">
        <v>9</v>
      </c>
      <c r="E3" s="221" t="s">
        <v>15</v>
      </c>
    </row>
    <row r="4" spans="1:5" ht="36.75" customHeight="1" x14ac:dyDescent="0.15">
      <c r="A4" s="224"/>
      <c r="B4" s="226"/>
      <c r="C4" s="226"/>
      <c r="D4" s="226"/>
      <c r="E4" s="222"/>
    </row>
    <row r="5" spans="1:5" ht="15.95" customHeight="1" x14ac:dyDescent="0.15">
      <c r="A5" s="7" t="s">
        <v>32</v>
      </c>
      <c r="B5" s="9">
        <f>'就労Ａ型（雇用型）'!T104</f>
        <v>763.97651327730773</v>
      </c>
      <c r="C5" s="9">
        <f>'就労Ａ型（非雇用型）'!T104</f>
        <v>190.51554020720278</v>
      </c>
      <c r="D5" s="9">
        <f>就労B型!T221</f>
        <v>163.99925780307245</v>
      </c>
      <c r="E5" s="16">
        <f>('就労Ａ型（雇用型）'!S104+'就労Ａ型（非雇用型）'!S104+就労B型!S221)/('就労Ａ型（雇用型）'!R104+'就労Ａ型（非雇用型）'!R104+就労B型!R221)</f>
        <v>311.64631863196905</v>
      </c>
    </row>
  </sheetData>
  <mergeCells count="5">
    <mergeCell ref="A3:A4"/>
    <mergeCell ref="B3:B4"/>
    <mergeCell ref="D3:D4"/>
    <mergeCell ref="E3:E4"/>
    <mergeCell ref="C3:C4"/>
  </mergeCells>
  <phoneticPr fontId="2"/>
  <printOptions horizontalCentered="1"/>
  <pageMargins left="0.39370078740157483" right="0.39370078740157483" top="2.3622047244094491" bottom="0.98425196850393704" header="0.51181102362204722" footer="0.51181102362204722"/>
  <pageSetup paperSize="9" scale="12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6"/>
  <sheetViews>
    <sheetView zoomScaleNormal="100" zoomScaleSheetLayoutView="100" workbookViewId="0">
      <pane xSplit="1" ySplit="5" topLeftCell="B6" activePane="bottomRight" state="frozen"/>
      <selection activeCell="C14" sqref="C14"/>
      <selection pane="topRight" activeCell="C14" sqref="C14"/>
      <selection pane="bottomLeft" activeCell="C14" sqref="C14"/>
      <selection pane="bottomRight" sqref="A1:H1"/>
    </sheetView>
  </sheetViews>
  <sheetFormatPr defaultRowHeight="13.5" x14ac:dyDescent="0.15"/>
  <cols>
    <col min="1" max="1" width="10" customWidth="1"/>
    <col min="2" max="20" width="7.875" customWidth="1"/>
  </cols>
  <sheetData>
    <row r="1" spans="1:8" ht="21" x14ac:dyDescent="0.15">
      <c r="A1" s="240" t="s">
        <v>14</v>
      </c>
      <c r="B1" s="240"/>
      <c r="C1" s="240"/>
      <c r="D1" s="240"/>
      <c r="E1" s="240"/>
      <c r="F1" s="240"/>
      <c r="G1" s="240"/>
      <c r="H1" s="240"/>
    </row>
    <row r="3" spans="1:8" ht="15" customHeight="1" x14ac:dyDescent="0.15">
      <c r="A3" s="237" t="s">
        <v>3</v>
      </c>
      <c r="B3" s="233" t="s">
        <v>8</v>
      </c>
      <c r="C3" s="234"/>
      <c r="D3" s="233" t="s">
        <v>9</v>
      </c>
      <c r="E3" s="234"/>
      <c r="F3" s="227" t="s">
        <v>12</v>
      </c>
      <c r="G3" s="228"/>
      <c r="H3" s="229"/>
    </row>
    <row r="4" spans="1:8" ht="30" customHeight="1" x14ac:dyDescent="0.15">
      <c r="A4" s="238"/>
      <c r="B4" s="235"/>
      <c r="C4" s="236"/>
      <c r="D4" s="235"/>
      <c r="E4" s="236"/>
      <c r="F4" s="230"/>
      <c r="G4" s="231"/>
      <c r="H4" s="232"/>
    </row>
    <row r="5" spans="1:8" s="10" customFormat="1" ht="38.25" customHeight="1" x14ac:dyDescent="0.15">
      <c r="A5" s="239"/>
      <c r="B5" s="11" t="s">
        <v>10</v>
      </c>
      <c r="C5" s="11" t="s">
        <v>11</v>
      </c>
      <c r="D5" s="11" t="s">
        <v>10</v>
      </c>
      <c r="E5" s="11" t="s">
        <v>11</v>
      </c>
      <c r="F5" s="12" t="s">
        <v>10</v>
      </c>
      <c r="G5" s="12" t="s">
        <v>11</v>
      </c>
      <c r="H5" s="12" t="s">
        <v>13</v>
      </c>
    </row>
    <row r="6" spans="1:8" ht="15.75" customHeight="1" x14ac:dyDescent="0.15">
      <c r="A6" s="7" t="s">
        <v>297</v>
      </c>
      <c r="B6" s="15">
        <v>85</v>
      </c>
      <c r="C6" s="15">
        <v>86</v>
      </c>
      <c r="D6" s="15">
        <v>192</v>
      </c>
      <c r="E6" s="15">
        <v>199</v>
      </c>
      <c r="F6" s="13">
        <f>B6+D6</f>
        <v>277</v>
      </c>
      <c r="G6" s="13">
        <f>C6+E6</f>
        <v>285</v>
      </c>
      <c r="H6" s="14">
        <f>F6/G6</f>
        <v>0.97192982456140353</v>
      </c>
    </row>
  </sheetData>
  <mergeCells count="5">
    <mergeCell ref="F3:H4"/>
    <mergeCell ref="B3:C4"/>
    <mergeCell ref="D3:E4"/>
    <mergeCell ref="A3:A5"/>
    <mergeCell ref="A1:H1"/>
  </mergeCells>
  <phoneticPr fontId="2"/>
  <printOptions horizontalCentered="1"/>
  <pageMargins left="0.39370078740157483" right="0.39370078740157483" top="2.3622047244094491" bottom="0.59055118110236227" header="0.51181102362204722" footer="0.51181102362204722"/>
  <pageSetup paperSize="9" scale="12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H765"/>
  <sheetViews>
    <sheetView view="pageBreakPreview" topLeftCell="B1" zoomScaleNormal="100" zoomScaleSheetLayoutView="100" workbookViewId="0">
      <pane xSplit="3" ySplit="4" topLeftCell="E5" activePane="bottomRight" state="frozen"/>
      <selection activeCell="C14" sqref="C14"/>
      <selection pane="topRight" activeCell="C14" sqref="C14"/>
      <selection pane="bottomLeft" activeCell="C14" sqref="C14"/>
      <selection pane="bottomRight" activeCell="B1" sqref="B1"/>
    </sheetView>
  </sheetViews>
  <sheetFormatPr defaultRowHeight="13.5" x14ac:dyDescent="0.15"/>
  <cols>
    <col min="1" max="1" width="4.625" style="5" hidden="1" customWidth="1"/>
    <col min="2" max="2" width="8.375" style="4" customWidth="1"/>
    <col min="3" max="3" width="4.5" style="4" bestFit="1" customWidth="1"/>
    <col min="4" max="4" width="38.625" style="2" customWidth="1"/>
    <col min="5" max="5" width="9.375" style="68" customWidth="1"/>
    <col min="6" max="6" width="6.75" style="17" customWidth="1"/>
    <col min="7" max="8" width="13.375" style="17" customWidth="1"/>
    <col min="9" max="9" width="13.375" style="3" customWidth="1"/>
    <col min="10" max="10" width="13" style="3" customWidth="1"/>
    <col min="11" max="11" width="12.25" style="3" customWidth="1"/>
    <col min="12" max="12" width="13" style="3" customWidth="1"/>
    <col min="13" max="13" width="3.125" style="3" customWidth="1"/>
    <col min="14" max="14" width="6.75" style="17" customWidth="1"/>
    <col min="15" max="16" width="13.375" style="17" customWidth="1"/>
    <col min="17" max="17" width="13.375" style="3" customWidth="1"/>
    <col min="18" max="18" width="13" style="3" customWidth="1"/>
    <col min="19" max="19" width="12.25" style="3" customWidth="1"/>
    <col min="20" max="20" width="13" style="3" customWidth="1"/>
    <col min="21" max="21" width="7.625" style="1" customWidth="1"/>
    <col min="22" max="22" width="9" style="1" customWidth="1"/>
    <col min="23" max="23" width="11.625" style="1" customWidth="1"/>
    <col min="24" max="29" width="11.125" style="1" customWidth="1"/>
    <col min="30" max="16384" width="9" style="1"/>
  </cols>
  <sheetData>
    <row r="1" spans="1:34" s="4" customFormat="1" ht="13.5" customHeight="1" thickBot="1" x14ac:dyDescent="0.2">
      <c r="A1" s="20"/>
      <c r="D1" s="21"/>
      <c r="E1" s="65"/>
      <c r="F1" s="22"/>
      <c r="G1" s="22"/>
      <c r="H1" s="22"/>
      <c r="I1" s="23"/>
      <c r="J1" s="23"/>
      <c r="K1" s="23"/>
      <c r="L1" s="23"/>
      <c r="M1" s="23"/>
      <c r="N1" s="22"/>
      <c r="O1" s="22"/>
      <c r="P1" s="22"/>
      <c r="Q1" s="23"/>
      <c r="R1" s="23"/>
      <c r="S1" s="23"/>
      <c r="T1" s="23"/>
    </row>
    <row r="2" spans="1:34" s="4" customFormat="1" ht="16.5" customHeight="1" thickBot="1" x14ac:dyDescent="0.2">
      <c r="A2" s="241"/>
      <c r="B2" s="244" t="s">
        <v>3</v>
      </c>
      <c r="C2" s="244" t="s">
        <v>18</v>
      </c>
      <c r="D2" s="245"/>
      <c r="E2" s="264" t="s">
        <v>26</v>
      </c>
      <c r="F2" s="255" t="s">
        <v>28</v>
      </c>
      <c r="G2" s="256"/>
      <c r="H2" s="256"/>
      <c r="I2" s="256"/>
      <c r="J2" s="256"/>
      <c r="K2" s="256"/>
      <c r="L2" s="257"/>
      <c r="M2" s="19"/>
      <c r="N2" s="255" t="s">
        <v>29</v>
      </c>
      <c r="O2" s="256"/>
      <c r="P2" s="256"/>
      <c r="Q2" s="256"/>
      <c r="R2" s="256"/>
      <c r="S2" s="256"/>
      <c r="T2" s="257"/>
      <c r="U2" s="258" t="s">
        <v>7</v>
      </c>
      <c r="V2" s="258" t="s">
        <v>1</v>
      </c>
      <c r="W2" s="247" t="s">
        <v>19</v>
      </c>
      <c r="X2" s="265" t="s">
        <v>23</v>
      </c>
      <c r="Y2" s="268" t="s">
        <v>24</v>
      </c>
      <c r="Z2" s="271" t="s">
        <v>25</v>
      </c>
      <c r="AA2" s="274" t="s">
        <v>27</v>
      </c>
      <c r="AB2" s="268" t="s">
        <v>298</v>
      </c>
      <c r="AC2" s="271" t="s">
        <v>299</v>
      </c>
      <c r="AD2" s="277" t="s">
        <v>300</v>
      </c>
      <c r="AE2" s="278"/>
      <c r="AF2" s="279"/>
    </row>
    <row r="3" spans="1:34" s="4" customFormat="1" ht="16.5" customHeight="1" x14ac:dyDescent="0.15">
      <c r="A3" s="242"/>
      <c r="B3" s="244"/>
      <c r="C3" s="246"/>
      <c r="D3" s="245"/>
      <c r="E3" s="264"/>
      <c r="F3" s="26"/>
      <c r="G3" s="250" t="s">
        <v>17</v>
      </c>
      <c r="H3" s="262"/>
      <c r="I3" s="263"/>
      <c r="J3" s="261" t="s">
        <v>16</v>
      </c>
      <c r="K3" s="253"/>
      <c r="L3" s="254"/>
      <c r="M3" s="29"/>
      <c r="N3" s="26"/>
      <c r="O3" s="250" t="s">
        <v>17</v>
      </c>
      <c r="P3" s="251"/>
      <c r="Q3" s="252"/>
      <c r="R3" s="253" t="s">
        <v>16</v>
      </c>
      <c r="S3" s="253"/>
      <c r="T3" s="254"/>
      <c r="U3" s="259"/>
      <c r="V3" s="248"/>
      <c r="W3" s="248"/>
      <c r="X3" s="266"/>
      <c r="Y3" s="284"/>
      <c r="Z3" s="286"/>
      <c r="AA3" s="275"/>
      <c r="AB3" s="269"/>
      <c r="AC3" s="272"/>
      <c r="AD3" s="280" t="s">
        <v>301</v>
      </c>
      <c r="AE3" s="281"/>
      <c r="AF3" s="282" t="s">
        <v>302</v>
      </c>
    </row>
    <row r="4" spans="1:34" s="20" customFormat="1" ht="16.5" customHeight="1" thickBot="1" x14ac:dyDescent="0.2">
      <c r="A4" s="243"/>
      <c r="B4" s="244"/>
      <c r="C4" s="245"/>
      <c r="D4" s="245"/>
      <c r="E4" s="264"/>
      <c r="F4" s="41" t="s">
        <v>2</v>
      </c>
      <c r="G4" s="42" t="s">
        <v>0</v>
      </c>
      <c r="H4" s="43" t="s">
        <v>6</v>
      </c>
      <c r="I4" s="44" t="s">
        <v>5</v>
      </c>
      <c r="J4" s="45" t="s">
        <v>0</v>
      </c>
      <c r="K4" s="46" t="s">
        <v>6</v>
      </c>
      <c r="L4" s="47" t="s">
        <v>5</v>
      </c>
      <c r="M4" s="29"/>
      <c r="N4" s="41" t="s">
        <v>2</v>
      </c>
      <c r="O4" s="42" t="s">
        <v>0</v>
      </c>
      <c r="P4" s="43" t="s">
        <v>6</v>
      </c>
      <c r="Q4" s="44" t="s">
        <v>5</v>
      </c>
      <c r="R4" s="45" t="s">
        <v>0</v>
      </c>
      <c r="S4" s="46" t="s">
        <v>6</v>
      </c>
      <c r="T4" s="47" t="s">
        <v>5</v>
      </c>
      <c r="U4" s="260"/>
      <c r="V4" s="249"/>
      <c r="W4" s="249"/>
      <c r="X4" s="267"/>
      <c r="Y4" s="285"/>
      <c r="Z4" s="287"/>
      <c r="AA4" s="276"/>
      <c r="AB4" s="270"/>
      <c r="AC4" s="273"/>
      <c r="AD4" s="178" t="s">
        <v>303</v>
      </c>
      <c r="AE4" s="194" t="s">
        <v>304</v>
      </c>
      <c r="AF4" s="283"/>
    </row>
    <row r="5" spans="1:34" s="4" customFormat="1" ht="27" customHeight="1" thickTop="1" x14ac:dyDescent="0.15">
      <c r="A5" s="18"/>
      <c r="B5" s="140" t="s">
        <v>32</v>
      </c>
      <c r="C5" s="140">
        <v>1</v>
      </c>
      <c r="D5" s="141" t="s">
        <v>33</v>
      </c>
      <c r="E5" s="66">
        <v>2</v>
      </c>
      <c r="F5" s="150">
        <v>10</v>
      </c>
      <c r="G5" s="147">
        <v>89</v>
      </c>
      <c r="H5" s="151">
        <v>6541781</v>
      </c>
      <c r="I5" s="146">
        <f t="shared" ref="I5:I68" si="0">IF(AND(G5&gt;0,H5&gt;0),H5/G5,0)</f>
        <v>73503.157303370783</v>
      </c>
      <c r="J5" s="147">
        <v>8996</v>
      </c>
      <c r="K5" s="152">
        <f>H5</f>
        <v>6541781</v>
      </c>
      <c r="L5" s="148">
        <f t="shared" ref="L5:L68" si="1">IF(AND(J5&gt;0,K5&gt;0),K5/J5,0)</f>
        <v>727.18775011116054</v>
      </c>
      <c r="M5" s="30"/>
      <c r="N5" s="48">
        <v>10</v>
      </c>
      <c r="O5" s="86">
        <v>93</v>
      </c>
      <c r="P5" s="87">
        <v>6907419</v>
      </c>
      <c r="Q5" s="88">
        <f t="shared" ref="Q5:Q102" si="2">IF(AND(O5&gt;0,P5&gt;0),P5/O5,0)</f>
        <v>74273.322580645166</v>
      </c>
      <c r="R5" s="89">
        <v>9203</v>
      </c>
      <c r="S5" s="87">
        <f>P5</f>
        <v>6907419</v>
      </c>
      <c r="T5" s="88">
        <f t="shared" ref="T5:T102" si="3">IF(AND(R5&gt;0,S5&gt;0),S5/R5,0)</f>
        <v>750.56166467456262</v>
      </c>
      <c r="U5" s="52"/>
      <c r="V5" s="53"/>
      <c r="W5" s="71"/>
      <c r="X5" s="61"/>
      <c r="Y5" s="62"/>
      <c r="Z5" s="120"/>
      <c r="AA5" s="61"/>
      <c r="AB5" s="62"/>
      <c r="AC5" s="123"/>
      <c r="AD5" s="179"/>
      <c r="AE5" s="180"/>
      <c r="AF5" s="181"/>
      <c r="AH5" s="219"/>
    </row>
    <row r="6" spans="1:34" s="4" customFormat="1" ht="27" customHeight="1" x14ac:dyDescent="0.15">
      <c r="A6" s="18"/>
      <c r="B6" s="140" t="s">
        <v>32</v>
      </c>
      <c r="C6" s="140">
        <v>2</v>
      </c>
      <c r="D6" s="141" t="s">
        <v>34</v>
      </c>
      <c r="E6" s="66">
        <v>5</v>
      </c>
      <c r="F6" s="153">
        <v>20</v>
      </c>
      <c r="G6" s="149">
        <v>229</v>
      </c>
      <c r="H6" s="154">
        <v>14522823</v>
      </c>
      <c r="I6" s="148">
        <f t="shared" si="0"/>
        <v>63418.441048034932</v>
      </c>
      <c r="J6" s="149">
        <v>19952</v>
      </c>
      <c r="K6" s="155">
        <f t="shared" ref="K6:K73" si="4">H6</f>
        <v>14522823</v>
      </c>
      <c r="L6" s="148">
        <f t="shared" si="1"/>
        <v>727.88808139534888</v>
      </c>
      <c r="M6" s="30"/>
      <c r="N6" s="78">
        <v>20</v>
      </c>
      <c r="O6" s="79">
        <v>214</v>
      </c>
      <c r="P6" s="80">
        <v>14345395</v>
      </c>
      <c r="Q6" s="39">
        <f t="shared" si="2"/>
        <v>67034.556074766355</v>
      </c>
      <c r="R6" s="37">
        <v>18996</v>
      </c>
      <c r="S6" s="36">
        <f t="shared" ref="S6:S69" si="5">P6</f>
        <v>14345395</v>
      </c>
      <c r="T6" s="39">
        <f t="shared" si="3"/>
        <v>755.1797746894083</v>
      </c>
      <c r="U6" s="81"/>
      <c r="V6" s="82"/>
      <c r="W6" s="83"/>
      <c r="X6" s="84"/>
      <c r="Y6" s="85"/>
      <c r="Z6" s="121"/>
      <c r="AA6" s="124"/>
      <c r="AB6" s="125"/>
      <c r="AC6" s="126"/>
      <c r="AD6" s="182"/>
      <c r="AE6" s="183"/>
      <c r="AF6" s="184"/>
    </row>
    <row r="7" spans="1:34" s="4" customFormat="1" ht="27" customHeight="1" x14ac:dyDescent="0.15">
      <c r="A7" s="18"/>
      <c r="B7" s="140" t="s">
        <v>32</v>
      </c>
      <c r="C7" s="140">
        <v>3</v>
      </c>
      <c r="D7" s="142" t="s">
        <v>35</v>
      </c>
      <c r="E7" s="66">
        <v>2</v>
      </c>
      <c r="F7" s="153">
        <v>30</v>
      </c>
      <c r="G7" s="149">
        <v>282</v>
      </c>
      <c r="H7" s="154">
        <v>44377355</v>
      </c>
      <c r="I7" s="148">
        <f t="shared" si="0"/>
        <v>157366.50709219859</v>
      </c>
      <c r="J7" s="149">
        <v>41826</v>
      </c>
      <c r="K7" s="155">
        <f t="shared" si="4"/>
        <v>44377355</v>
      </c>
      <c r="L7" s="148">
        <f t="shared" si="1"/>
        <v>1060.9992588342179</v>
      </c>
      <c r="M7" s="30"/>
      <c r="N7" s="78">
        <v>30</v>
      </c>
      <c r="O7" s="79">
        <v>298</v>
      </c>
      <c r="P7" s="80">
        <v>43953215</v>
      </c>
      <c r="Q7" s="39">
        <f t="shared" ref="Q7:Q70" si="6">IF(AND(O7&gt;0,P7&gt;0),P7/O7,0)</f>
        <v>147494.01006711408</v>
      </c>
      <c r="R7" s="37">
        <v>44476</v>
      </c>
      <c r="S7" s="36">
        <f t="shared" si="5"/>
        <v>43953215</v>
      </c>
      <c r="T7" s="39">
        <f t="shared" ref="T7:T70" si="7">IF(AND(R7&gt;0,S7&gt;0),S7/R7,0)</f>
        <v>988.24568306502385</v>
      </c>
      <c r="U7" s="81"/>
      <c r="V7" s="82"/>
      <c r="W7" s="83"/>
      <c r="X7" s="84"/>
      <c r="Y7" s="85"/>
      <c r="Z7" s="121"/>
      <c r="AA7" s="124"/>
      <c r="AB7" s="125"/>
      <c r="AC7" s="126"/>
      <c r="AD7" s="185"/>
      <c r="AE7" s="183"/>
      <c r="AF7" s="186"/>
    </row>
    <row r="8" spans="1:34" s="4" customFormat="1" ht="27" customHeight="1" x14ac:dyDescent="0.15">
      <c r="A8" s="18"/>
      <c r="B8" s="140" t="s">
        <v>32</v>
      </c>
      <c r="C8" s="140">
        <v>4</v>
      </c>
      <c r="D8" s="141" t="s">
        <v>36</v>
      </c>
      <c r="E8" s="66">
        <v>5</v>
      </c>
      <c r="F8" s="153">
        <v>10</v>
      </c>
      <c r="G8" s="149">
        <v>72</v>
      </c>
      <c r="H8" s="154">
        <v>3549235</v>
      </c>
      <c r="I8" s="148">
        <f t="shared" si="0"/>
        <v>49294.930555555555</v>
      </c>
      <c r="J8" s="149">
        <v>4870</v>
      </c>
      <c r="K8" s="155">
        <f t="shared" si="4"/>
        <v>3549235</v>
      </c>
      <c r="L8" s="148">
        <f t="shared" si="1"/>
        <v>728.79568788501024</v>
      </c>
      <c r="M8" s="30"/>
      <c r="N8" s="78">
        <v>10</v>
      </c>
      <c r="O8" s="79">
        <v>65</v>
      </c>
      <c r="P8" s="80">
        <v>3350921</v>
      </c>
      <c r="Q8" s="39">
        <f t="shared" si="6"/>
        <v>51552.630769230767</v>
      </c>
      <c r="R8" s="37">
        <v>4455</v>
      </c>
      <c r="S8" s="36">
        <f t="shared" si="5"/>
        <v>3350921</v>
      </c>
      <c r="T8" s="39">
        <f t="shared" si="7"/>
        <v>752.17081930415259</v>
      </c>
      <c r="U8" s="81"/>
      <c r="V8" s="82"/>
      <c r="W8" s="83"/>
      <c r="X8" s="84"/>
      <c r="Y8" s="85"/>
      <c r="Z8" s="121"/>
      <c r="AA8" s="124"/>
      <c r="AB8" s="125"/>
      <c r="AC8" s="126"/>
      <c r="AD8" s="182"/>
      <c r="AE8" s="183"/>
      <c r="AF8" s="184"/>
    </row>
    <row r="9" spans="1:34" s="4" customFormat="1" ht="27" customHeight="1" x14ac:dyDescent="0.15">
      <c r="A9" s="18"/>
      <c r="B9" s="140" t="s">
        <v>32</v>
      </c>
      <c r="C9" s="140">
        <v>5</v>
      </c>
      <c r="D9" s="143" t="s">
        <v>37</v>
      </c>
      <c r="E9" s="66">
        <v>3</v>
      </c>
      <c r="F9" s="153">
        <v>10</v>
      </c>
      <c r="G9" s="149">
        <v>101</v>
      </c>
      <c r="H9" s="154">
        <v>6183777</v>
      </c>
      <c r="I9" s="148">
        <f t="shared" si="0"/>
        <v>61225.514851485146</v>
      </c>
      <c r="J9" s="149">
        <v>8379</v>
      </c>
      <c r="K9" s="155">
        <f t="shared" si="4"/>
        <v>6183777</v>
      </c>
      <c r="L9" s="148">
        <f t="shared" si="1"/>
        <v>738.00895094880059</v>
      </c>
      <c r="M9" s="30"/>
      <c r="N9" s="78">
        <v>10</v>
      </c>
      <c r="O9" s="79">
        <v>102</v>
      </c>
      <c r="P9" s="80">
        <v>5749297</v>
      </c>
      <c r="Q9" s="39">
        <f t="shared" si="6"/>
        <v>56365.656862745098</v>
      </c>
      <c r="R9" s="37">
        <v>7704</v>
      </c>
      <c r="S9" s="36">
        <f t="shared" si="5"/>
        <v>5749297</v>
      </c>
      <c r="T9" s="39">
        <f t="shared" si="7"/>
        <v>746.27427310488054</v>
      </c>
      <c r="U9" s="81"/>
      <c r="V9" s="82"/>
      <c r="W9" s="83"/>
      <c r="X9" s="84"/>
      <c r="Y9" s="85"/>
      <c r="Z9" s="121"/>
      <c r="AA9" s="124"/>
      <c r="AB9" s="125"/>
      <c r="AC9" s="126"/>
      <c r="AD9" s="185"/>
      <c r="AE9" s="183"/>
      <c r="AF9" s="186"/>
    </row>
    <row r="10" spans="1:34" s="4" customFormat="1" ht="27" customHeight="1" x14ac:dyDescent="0.15">
      <c r="A10" s="18"/>
      <c r="B10" s="140" t="s">
        <v>32</v>
      </c>
      <c r="C10" s="140">
        <v>6</v>
      </c>
      <c r="D10" s="141" t="s">
        <v>38</v>
      </c>
      <c r="E10" s="66">
        <v>5</v>
      </c>
      <c r="F10" s="153">
        <v>20</v>
      </c>
      <c r="G10" s="149">
        <v>324</v>
      </c>
      <c r="H10" s="154">
        <v>19761936</v>
      </c>
      <c r="I10" s="148">
        <f t="shared" si="0"/>
        <v>60993.629629629628</v>
      </c>
      <c r="J10" s="149">
        <v>26955</v>
      </c>
      <c r="K10" s="155">
        <f t="shared" si="4"/>
        <v>19761936</v>
      </c>
      <c r="L10" s="148">
        <f t="shared" si="1"/>
        <v>733.14546466332774</v>
      </c>
      <c r="M10" s="30"/>
      <c r="N10" s="78">
        <v>20</v>
      </c>
      <c r="O10" s="79">
        <v>313</v>
      </c>
      <c r="P10" s="80">
        <v>19368476</v>
      </c>
      <c r="Q10" s="39">
        <f t="shared" si="6"/>
        <v>61880.115015974443</v>
      </c>
      <c r="R10" s="37">
        <v>25651</v>
      </c>
      <c r="S10" s="36">
        <f t="shared" si="5"/>
        <v>19368476</v>
      </c>
      <c r="T10" s="39">
        <f t="shared" si="7"/>
        <v>755.07683910958633</v>
      </c>
      <c r="U10" s="81"/>
      <c r="V10" s="82"/>
      <c r="W10" s="83"/>
      <c r="X10" s="84"/>
      <c r="Y10" s="85"/>
      <c r="Z10" s="121"/>
      <c r="AA10" s="124"/>
      <c r="AB10" s="125"/>
      <c r="AC10" s="126"/>
      <c r="AD10" s="182"/>
      <c r="AE10" s="183"/>
      <c r="AF10" s="184"/>
    </row>
    <row r="11" spans="1:34" s="4" customFormat="1" ht="27" customHeight="1" x14ac:dyDescent="0.15">
      <c r="A11" s="18"/>
      <c r="B11" s="140" t="s">
        <v>32</v>
      </c>
      <c r="C11" s="140">
        <v>7</v>
      </c>
      <c r="D11" s="143" t="s">
        <v>39</v>
      </c>
      <c r="E11" s="66">
        <v>5</v>
      </c>
      <c r="F11" s="153">
        <v>20</v>
      </c>
      <c r="G11" s="149">
        <v>217</v>
      </c>
      <c r="H11" s="154">
        <v>12308307</v>
      </c>
      <c r="I11" s="148">
        <f t="shared" si="0"/>
        <v>56720.308755760372</v>
      </c>
      <c r="J11" s="149">
        <v>16219</v>
      </c>
      <c r="K11" s="155">
        <f t="shared" si="4"/>
        <v>12308307</v>
      </c>
      <c r="L11" s="148">
        <f t="shared" si="1"/>
        <v>758.88199025833899</v>
      </c>
      <c r="M11" s="30"/>
      <c r="N11" s="78">
        <v>20</v>
      </c>
      <c r="O11" s="79">
        <v>205</v>
      </c>
      <c r="P11" s="80">
        <v>11716345</v>
      </c>
      <c r="Q11" s="39">
        <f t="shared" si="6"/>
        <v>57152.902439024387</v>
      </c>
      <c r="R11" s="37">
        <v>15642</v>
      </c>
      <c r="S11" s="36">
        <f t="shared" si="5"/>
        <v>11716345</v>
      </c>
      <c r="T11" s="39">
        <f t="shared" si="7"/>
        <v>749.03113412607081</v>
      </c>
      <c r="U11" s="81"/>
      <c r="V11" s="82"/>
      <c r="W11" s="83"/>
      <c r="X11" s="84"/>
      <c r="Y11" s="85"/>
      <c r="Z11" s="121"/>
      <c r="AA11" s="124"/>
      <c r="AB11" s="125"/>
      <c r="AC11" s="126"/>
      <c r="AD11" s="185"/>
      <c r="AE11" s="183"/>
      <c r="AF11" s="186"/>
    </row>
    <row r="12" spans="1:34" s="4" customFormat="1" ht="27" customHeight="1" x14ac:dyDescent="0.15">
      <c r="A12" s="18"/>
      <c r="B12" s="140" t="s">
        <v>32</v>
      </c>
      <c r="C12" s="140">
        <v>8</v>
      </c>
      <c r="D12" s="141" t="s">
        <v>40</v>
      </c>
      <c r="E12" s="66">
        <v>4</v>
      </c>
      <c r="F12" s="153">
        <v>10</v>
      </c>
      <c r="G12" s="149">
        <v>98</v>
      </c>
      <c r="H12" s="154">
        <v>6003184</v>
      </c>
      <c r="I12" s="148">
        <f t="shared" si="0"/>
        <v>61256.979591836738</v>
      </c>
      <c r="J12" s="149">
        <v>8174</v>
      </c>
      <c r="K12" s="155">
        <f t="shared" si="4"/>
        <v>6003184</v>
      </c>
      <c r="L12" s="148">
        <f t="shared" si="1"/>
        <v>734.42427208221193</v>
      </c>
      <c r="M12" s="30"/>
      <c r="N12" s="78">
        <v>10</v>
      </c>
      <c r="O12" s="79">
        <v>136</v>
      </c>
      <c r="P12" s="80">
        <v>8403269</v>
      </c>
      <c r="Q12" s="39">
        <f t="shared" si="6"/>
        <v>61788.742647058825</v>
      </c>
      <c r="R12" s="37">
        <v>10643</v>
      </c>
      <c r="S12" s="36">
        <f t="shared" si="5"/>
        <v>8403269</v>
      </c>
      <c r="T12" s="39">
        <f t="shared" si="7"/>
        <v>789.55830123085593</v>
      </c>
      <c r="U12" s="81"/>
      <c r="V12" s="82"/>
      <c r="W12" s="83"/>
      <c r="X12" s="84"/>
      <c r="Y12" s="85"/>
      <c r="Z12" s="121"/>
      <c r="AA12" s="124"/>
      <c r="AB12" s="125"/>
      <c r="AC12" s="126"/>
      <c r="AD12" s="182"/>
      <c r="AE12" s="183"/>
      <c r="AF12" s="184"/>
    </row>
    <row r="13" spans="1:34" s="4" customFormat="1" ht="27" customHeight="1" x14ac:dyDescent="0.15">
      <c r="A13" s="18"/>
      <c r="B13" s="140" t="s">
        <v>32</v>
      </c>
      <c r="C13" s="140">
        <v>9</v>
      </c>
      <c r="D13" s="143" t="s">
        <v>41</v>
      </c>
      <c r="E13" s="66">
        <v>4</v>
      </c>
      <c r="F13" s="153">
        <v>20</v>
      </c>
      <c r="G13" s="149">
        <v>203</v>
      </c>
      <c r="H13" s="154">
        <v>12628936</v>
      </c>
      <c r="I13" s="148">
        <f t="shared" si="0"/>
        <v>62211.507389162558</v>
      </c>
      <c r="J13" s="149">
        <v>16855</v>
      </c>
      <c r="K13" s="155">
        <f t="shared" si="4"/>
        <v>12628936</v>
      </c>
      <c r="L13" s="148">
        <f t="shared" si="1"/>
        <v>749.26941560367845</v>
      </c>
      <c r="M13" s="30"/>
      <c r="N13" s="78">
        <v>20</v>
      </c>
      <c r="O13" s="79">
        <v>238</v>
      </c>
      <c r="P13" s="80">
        <v>15049918</v>
      </c>
      <c r="Q13" s="39">
        <f t="shared" si="6"/>
        <v>63234.949579831933</v>
      </c>
      <c r="R13" s="37">
        <v>19571</v>
      </c>
      <c r="S13" s="36">
        <f t="shared" si="5"/>
        <v>15049918</v>
      </c>
      <c r="T13" s="39">
        <f t="shared" si="7"/>
        <v>768.99075162229826</v>
      </c>
      <c r="U13" s="81"/>
      <c r="V13" s="82"/>
      <c r="W13" s="83"/>
      <c r="X13" s="84"/>
      <c r="Y13" s="85"/>
      <c r="Z13" s="121"/>
      <c r="AA13" s="124"/>
      <c r="AB13" s="125"/>
      <c r="AC13" s="126"/>
      <c r="AD13" s="185"/>
      <c r="AE13" s="183"/>
      <c r="AF13" s="186"/>
    </row>
    <row r="14" spans="1:34" s="4" customFormat="1" ht="27" customHeight="1" x14ac:dyDescent="0.15">
      <c r="A14" s="18"/>
      <c r="B14" s="140" t="s">
        <v>32</v>
      </c>
      <c r="C14" s="140">
        <v>10</v>
      </c>
      <c r="D14" s="143" t="s">
        <v>42</v>
      </c>
      <c r="E14" s="66">
        <v>4</v>
      </c>
      <c r="F14" s="153">
        <v>20</v>
      </c>
      <c r="G14" s="149">
        <v>433</v>
      </c>
      <c r="H14" s="154">
        <v>24734895</v>
      </c>
      <c r="I14" s="148">
        <f t="shared" si="0"/>
        <v>57124.4688221709</v>
      </c>
      <c r="J14" s="149">
        <v>33187</v>
      </c>
      <c r="K14" s="155">
        <f t="shared" si="4"/>
        <v>24734895</v>
      </c>
      <c r="L14" s="148">
        <f t="shared" si="1"/>
        <v>745.31879952993643</v>
      </c>
      <c r="M14" s="30"/>
      <c r="N14" s="78">
        <v>20</v>
      </c>
      <c r="O14" s="79">
        <v>400</v>
      </c>
      <c r="P14" s="80">
        <v>22948913</v>
      </c>
      <c r="Q14" s="39">
        <f t="shared" si="6"/>
        <v>57372.282500000001</v>
      </c>
      <c r="R14" s="37">
        <v>29516</v>
      </c>
      <c r="S14" s="36">
        <f t="shared" si="5"/>
        <v>22948913</v>
      </c>
      <c r="T14" s="39">
        <f t="shared" si="7"/>
        <v>777.50755522428517</v>
      </c>
      <c r="U14" s="81"/>
      <c r="V14" s="82"/>
      <c r="W14" s="83"/>
      <c r="X14" s="84"/>
      <c r="Y14" s="85"/>
      <c r="Z14" s="121"/>
      <c r="AA14" s="124"/>
      <c r="AB14" s="125"/>
      <c r="AC14" s="126"/>
      <c r="AD14" s="182"/>
      <c r="AE14" s="183"/>
      <c r="AF14" s="184"/>
    </row>
    <row r="15" spans="1:34" s="4" customFormat="1" ht="27" customHeight="1" x14ac:dyDescent="0.15">
      <c r="A15" s="18"/>
      <c r="B15" s="140" t="s">
        <v>32</v>
      </c>
      <c r="C15" s="140">
        <v>11</v>
      </c>
      <c r="D15" s="143" t="s">
        <v>43</v>
      </c>
      <c r="E15" s="66">
        <v>4</v>
      </c>
      <c r="F15" s="153"/>
      <c r="G15" s="149"/>
      <c r="H15" s="154"/>
      <c r="I15" s="148">
        <f t="shared" si="0"/>
        <v>0</v>
      </c>
      <c r="J15" s="149"/>
      <c r="K15" s="155">
        <f t="shared" si="4"/>
        <v>0</v>
      </c>
      <c r="L15" s="148">
        <f t="shared" si="1"/>
        <v>0</v>
      </c>
      <c r="M15" s="30"/>
      <c r="N15" s="78"/>
      <c r="O15" s="79"/>
      <c r="P15" s="80"/>
      <c r="Q15" s="39">
        <f t="shared" si="6"/>
        <v>0</v>
      </c>
      <c r="R15" s="37"/>
      <c r="S15" s="36">
        <f t="shared" si="5"/>
        <v>0</v>
      </c>
      <c r="T15" s="39">
        <f t="shared" si="7"/>
        <v>0</v>
      </c>
      <c r="U15" s="81"/>
      <c r="V15" s="82" t="s">
        <v>307</v>
      </c>
      <c r="W15" s="83"/>
      <c r="X15" s="84"/>
      <c r="Y15" s="85"/>
      <c r="Z15" s="121"/>
      <c r="AA15" s="124"/>
      <c r="AB15" s="125"/>
      <c r="AC15" s="126"/>
      <c r="AD15" s="185"/>
      <c r="AE15" s="183"/>
      <c r="AF15" s="186"/>
    </row>
    <row r="16" spans="1:34" s="4" customFormat="1" ht="27" customHeight="1" x14ac:dyDescent="0.15">
      <c r="A16" s="18"/>
      <c r="B16" s="140" t="s">
        <v>32</v>
      </c>
      <c r="C16" s="140">
        <v>12</v>
      </c>
      <c r="D16" s="143" t="s">
        <v>44</v>
      </c>
      <c r="E16" s="66">
        <v>4</v>
      </c>
      <c r="F16" s="153">
        <v>20</v>
      </c>
      <c r="G16" s="149">
        <v>143</v>
      </c>
      <c r="H16" s="154">
        <v>8356414</v>
      </c>
      <c r="I16" s="148">
        <f t="shared" si="0"/>
        <v>58436.461538461539</v>
      </c>
      <c r="J16" s="149">
        <v>11489</v>
      </c>
      <c r="K16" s="155">
        <f t="shared" si="4"/>
        <v>8356414</v>
      </c>
      <c r="L16" s="148">
        <f t="shared" si="1"/>
        <v>727.3404125685438</v>
      </c>
      <c r="M16" s="30"/>
      <c r="N16" s="78">
        <v>20</v>
      </c>
      <c r="O16" s="220">
        <v>140</v>
      </c>
      <c r="P16" s="80">
        <v>9595223</v>
      </c>
      <c r="Q16" s="39">
        <f t="shared" si="6"/>
        <v>68537.307142857142</v>
      </c>
      <c r="R16" s="37">
        <v>12816</v>
      </c>
      <c r="S16" s="36">
        <f t="shared" si="5"/>
        <v>9595223</v>
      </c>
      <c r="T16" s="39">
        <f t="shared" si="7"/>
        <v>748.69093320848935</v>
      </c>
      <c r="U16" s="81"/>
      <c r="V16" s="82"/>
      <c r="W16" s="83"/>
      <c r="X16" s="84"/>
      <c r="Y16" s="85"/>
      <c r="Z16" s="121"/>
      <c r="AA16" s="124"/>
      <c r="AB16" s="125"/>
      <c r="AC16" s="126"/>
      <c r="AD16" s="182"/>
      <c r="AE16" s="183"/>
      <c r="AF16" s="184"/>
    </row>
    <row r="17" spans="1:32" s="4" customFormat="1" ht="27" customHeight="1" x14ac:dyDescent="0.15">
      <c r="A17" s="18"/>
      <c r="B17" s="140" t="s">
        <v>32</v>
      </c>
      <c r="C17" s="140">
        <v>13</v>
      </c>
      <c r="D17" s="143" t="s">
        <v>45</v>
      </c>
      <c r="E17" s="66">
        <v>5</v>
      </c>
      <c r="F17" s="153">
        <v>15</v>
      </c>
      <c r="G17" s="149">
        <v>201</v>
      </c>
      <c r="H17" s="154">
        <v>10317769</v>
      </c>
      <c r="I17" s="148">
        <f t="shared" si="0"/>
        <v>51332.18407960199</v>
      </c>
      <c r="J17" s="149">
        <v>13756</v>
      </c>
      <c r="K17" s="155">
        <f t="shared" si="4"/>
        <v>10317769</v>
      </c>
      <c r="L17" s="148">
        <f t="shared" si="1"/>
        <v>750.05590287874384</v>
      </c>
      <c r="M17" s="30"/>
      <c r="N17" s="78">
        <v>15</v>
      </c>
      <c r="O17" s="79">
        <v>185</v>
      </c>
      <c r="P17" s="80">
        <v>10186940</v>
      </c>
      <c r="Q17" s="39">
        <f t="shared" si="6"/>
        <v>55064.54054054054</v>
      </c>
      <c r="R17" s="37">
        <v>12931</v>
      </c>
      <c r="S17" s="36">
        <f t="shared" si="5"/>
        <v>10186940</v>
      </c>
      <c r="T17" s="39">
        <f t="shared" si="7"/>
        <v>787.79212744567315</v>
      </c>
      <c r="U17" s="81"/>
      <c r="V17" s="82"/>
      <c r="W17" s="83"/>
      <c r="X17" s="84"/>
      <c r="Y17" s="85"/>
      <c r="Z17" s="121"/>
      <c r="AA17" s="124"/>
      <c r="AB17" s="125"/>
      <c r="AC17" s="126"/>
      <c r="AD17" s="185" t="s">
        <v>307</v>
      </c>
      <c r="AE17" s="183">
        <v>0.1</v>
      </c>
      <c r="AF17" s="186"/>
    </row>
    <row r="18" spans="1:32" s="4" customFormat="1" ht="27" customHeight="1" x14ac:dyDescent="0.15">
      <c r="A18" s="18"/>
      <c r="B18" s="140" t="s">
        <v>32</v>
      </c>
      <c r="C18" s="140">
        <v>14</v>
      </c>
      <c r="D18" s="143" t="s">
        <v>46</v>
      </c>
      <c r="E18" s="66">
        <v>4</v>
      </c>
      <c r="F18" s="153">
        <v>20</v>
      </c>
      <c r="G18" s="149">
        <v>206</v>
      </c>
      <c r="H18" s="154">
        <v>12313892</v>
      </c>
      <c r="I18" s="148">
        <f t="shared" si="0"/>
        <v>59776.174757281551</v>
      </c>
      <c r="J18" s="149">
        <v>16305</v>
      </c>
      <c r="K18" s="155">
        <f t="shared" si="4"/>
        <v>12313892</v>
      </c>
      <c r="L18" s="148">
        <f t="shared" si="1"/>
        <v>755.22183379331489</v>
      </c>
      <c r="M18" s="30"/>
      <c r="N18" s="78">
        <v>20</v>
      </c>
      <c r="O18" s="79">
        <v>219</v>
      </c>
      <c r="P18" s="80">
        <v>13628624</v>
      </c>
      <c r="Q18" s="39">
        <f t="shared" si="6"/>
        <v>62231.159817351596</v>
      </c>
      <c r="R18" s="37">
        <v>17948</v>
      </c>
      <c r="S18" s="36">
        <f t="shared" si="5"/>
        <v>13628624</v>
      </c>
      <c r="T18" s="39">
        <f t="shared" si="7"/>
        <v>759.33942500557168</v>
      </c>
      <c r="U18" s="81"/>
      <c r="V18" s="82"/>
      <c r="W18" s="83"/>
      <c r="X18" s="84"/>
      <c r="Y18" s="85"/>
      <c r="Z18" s="121"/>
      <c r="AA18" s="124"/>
      <c r="AB18" s="125"/>
      <c r="AC18" s="126"/>
      <c r="AD18" s="182"/>
      <c r="AE18" s="183"/>
      <c r="AF18" s="184"/>
    </row>
    <row r="19" spans="1:32" s="4" customFormat="1" ht="27" customHeight="1" x14ac:dyDescent="0.15">
      <c r="A19" s="18"/>
      <c r="B19" s="140" t="s">
        <v>32</v>
      </c>
      <c r="C19" s="140">
        <v>15</v>
      </c>
      <c r="D19" s="143" t="s">
        <v>47</v>
      </c>
      <c r="E19" s="66">
        <v>4</v>
      </c>
      <c r="F19" s="153">
        <v>15</v>
      </c>
      <c r="G19" s="149">
        <v>457</v>
      </c>
      <c r="H19" s="154">
        <v>24527796</v>
      </c>
      <c r="I19" s="148">
        <f t="shared" si="0"/>
        <v>53671.326039387306</v>
      </c>
      <c r="J19" s="149">
        <v>31181</v>
      </c>
      <c r="K19" s="155">
        <f t="shared" si="4"/>
        <v>24527796</v>
      </c>
      <c r="L19" s="148">
        <f t="shared" si="1"/>
        <v>786.62634296526733</v>
      </c>
      <c r="M19" s="30"/>
      <c r="N19" s="78">
        <v>20</v>
      </c>
      <c r="O19" s="79">
        <v>723</v>
      </c>
      <c r="P19" s="80">
        <v>22987434</v>
      </c>
      <c r="Q19" s="39">
        <f t="shared" si="6"/>
        <v>31794.514522821577</v>
      </c>
      <c r="R19" s="37">
        <v>29830</v>
      </c>
      <c r="S19" s="36">
        <f t="shared" si="5"/>
        <v>22987434</v>
      </c>
      <c r="T19" s="39">
        <f t="shared" si="7"/>
        <v>770.61461615822998</v>
      </c>
      <c r="U19" s="81"/>
      <c r="V19" s="82"/>
      <c r="W19" s="83"/>
      <c r="X19" s="84"/>
      <c r="Y19" s="85"/>
      <c r="Z19" s="121"/>
      <c r="AA19" s="124"/>
      <c r="AB19" s="125"/>
      <c r="AC19" s="126"/>
      <c r="AD19" s="185"/>
      <c r="AE19" s="183"/>
      <c r="AF19" s="186"/>
    </row>
    <row r="20" spans="1:32" s="4" customFormat="1" ht="27" customHeight="1" x14ac:dyDescent="0.15">
      <c r="A20" s="18"/>
      <c r="B20" s="140" t="s">
        <v>32</v>
      </c>
      <c r="C20" s="140">
        <v>16</v>
      </c>
      <c r="D20" s="143" t="s">
        <v>48</v>
      </c>
      <c r="E20" s="66">
        <v>5</v>
      </c>
      <c r="F20" s="153">
        <v>20</v>
      </c>
      <c r="G20" s="149">
        <v>275</v>
      </c>
      <c r="H20" s="154">
        <v>14240793</v>
      </c>
      <c r="I20" s="148">
        <f t="shared" si="0"/>
        <v>51784.70181818182</v>
      </c>
      <c r="J20" s="149">
        <v>20082</v>
      </c>
      <c r="K20" s="155">
        <f t="shared" si="4"/>
        <v>14240793</v>
      </c>
      <c r="L20" s="148">
        <f t="shared" si="1"/>
        <v>709.13220794741562</v>
      </c>
      <c r="M20" s="30"/>
      <c r="N20" s="78">
        <v>20</v>
      </c>
      <c r="O20" s="79">
        <v>273</v>
      </c>
      <c r="P20" s="80">
        <v>17986683</v>
      </c>
      <c r="Q20" s="39">
        <f t="shared" si="6"/>
        <v>65885.28571428571</v>
      </c>
      <c r="R20" s="37">
        <v>23355.06</v>
      </c>
      <c r="S20" s="36">
        <f t="shared" si="5"/>
        <v>17986683</v>
      </c>
      <c r="T20" s="39">
        <f t="shared" si="7"/>
        <v>770.1407318157178</v>
      </c>
      <c r="U20" s="81"/>
      <c r="V20" s="82"/>
      <c r="W20" s="83"/>
      <c r="X20" s="84"/>
      <c r="Y20" s="85"/>
      <c r="Z20" s="121"/>
      <c r="AA20" s="124"/>
      <c r="AB20" s="125"/>
      <c r="AC20" s="126"/>
      <c r="AD20" s="182"/>
      <c r="AE20" s="183"/>
      <c r="AF20" s="184"/>
    </row>
    <row r="21" spans="1:32" s="4" customFormat="1" ht="27" customHeight="1" x14ac:dyDescent="0.15">
      <c r="A21" s="18"/>
      <c r="B21" s="140" t="s">
        <v>32</v>
      </c>
      <c r="C21" s="140">
        <v>17</v>
      </c>
      <c r="D21" s="143" t="s">
        <v>49</v>
      </c>
      <c r="E21" s="66">
        <v>5</v>
      </c>
      <c r="F21" s="153">
        <v>10</v>
      </c>
      <c r="G21" s="149">
        <v>100</v>
      </c>
      <c r="H21" s="154">
        <v>7542104</v>
      </c>
      <c r="I21" s="148">
        <f t="shared" si="0"/>
        <v>75421.039999999994</v>
      </c>
      <c r="J21" s="149">
        <v>10000</v>
      </c>
      <c r="K21" s="155">
        <f t="shared" si="4"/>
        <v>7542104</v>
      </c>
      <c r="L21" s="148">
        <f t="shared" si="1"/>
        <v>754.21040000000005</v>
      </c>
      <c r="M21" s="30"/>
      <c r="N21" s="78">
        <v>15</v>
      </c>
      <c r="O21" s="79">
        <v>135</v>
      </c>
      <c r="P21" s="80">
        <v>10465213</v>
      </c>
      <c r="Q21" s="39">
        <f t="shared" si="6"/>
        <v>77520.096296296295</v>
      </c>
      <c r="R21" s="37">
        <v>12520</v>
      </c>
      <c r="S21" s="36">
        <f t="shared" si="5"/>
        <v>10465213</v>
      </c>
      <c r="T21" s="39">
        <f t="shared" si="7"/>
        <v>835.87963258785942</v>
      </c>
      <c r="U21" s="81"/>
      <c r="V21" s="82"/>
      <c r="W21" s="83"/>
      <c r="X21" s="84"/>
      <c r="Y21" s="85"/>
      <c r="Z21" s="121"/>
      <c r="AA21" s="124"/>
      <c r="AB21" s="125"/>
      <c r="AC21" s="126"/>
      <c r="AD21" s="185"/>
      <c r="AE21" s="183"/>
      <c r="AF21" s="186"/>
    </row>
    <row r="22" spans="1:32" s="4" customFormat="1" ht="27" customHeight="1" x14ac:dyDescent="0.15">
      <c r="A22" s="18"/>
      <c r="B22" s="140" t="s">
        <v>32</v>
      </c>
      <c r="C22" s="140">
        <v>18</v>
      </c>
      <c r="D22" s="143" t="s">
        <v>50</v>
      </c>
      <c r="E22" s="66">
        <v>4</v>
      </c>
      <c r="F22" s="153">
        <v>10</v>
      </c>
      <c r="G22" s="149">
        <v>112</v>
      </c>
      <c r="H22" s="154">
        <v>7045735</v>
      </c>
      <c r="I22" s="148">
        <f t="shared" si="0"/>
        <v>62908.348214285717</v>
      </c>
      <c r="J22" s="149">
        <v>9115</v>
      </c>
      <c r="K22" s="155">
        <f t="shared" si="4"/>
        <v>7045735</v>
      </c>
      <c r="L22" s="148">
        <f t="shared" si="1"/>
        <v>772.98244651673065</v>
      </c>
      <c r="M22" s="30"/>
      <c r="N22" s="78">
        <v>10</v>
      </c>
      <c r="O22" s="79">
        <v>191</v>
      </c>
      <c r="P22" s="80">
        <v>12198086</v>
      </c>
      <c r="Q22" s="39">
        <f t="shared" si="6"/>
        <v>63864.324607329843</v>
      </c>
      <c r="R22" s="37">
        <v>15646</v>
      </c>
      <c r="S22" s="36">
        <f t="shared" si="5"/>
        <v>12198086</v>
      </c>
      <c r="T22" s="39">
        <f t="shared" si="7"/>
        <v>779.6296817077847</v>
      </c>
      <c r="U22" s="81"/>
      <c r="V22" s="82"/>
      <c r="W22" s="83"/>
      <c r="X22" s="84"/>
      <c r="Y22" s="85"/>
      <c r="Z22" s="121"/>
      <c r="AA22" s="124"/>
      <c r="AB22" s="125"/>
      <c r="AC22" s="126"/>
      <c r="AD22" s="182"/>
      <c r="AE22" s="183"/>
      <c r="AF22" s="184"/>
    </row>
    <row r="23" spans="1:32" s="4" customFormat="1" ht="27" customHeight="1" x14ac:dyDescent="0.15">
      <c r="A23" s="18"/>
      <c r="B23" s="140" t="s">
        <v>32</v>
      </c>
      <c r="C23" s="140">
        <v>19</v>
      </c>
      <c r="D23" s="143" t="s">
        <v>51</v>
      </c>
      <c r="E23" s="66">
        <v>4</v>
      </c>
      <c r="F23" s="153">
        <v>20</v>
      </c>
      <c r="G23" s="149">
        <v>422</v>
      </c>
      <c r="H23" s="154">
        <v>22265394</v>
      </c>
      <c r="I23" s="148">
        <f t="shared" si="0"/>
        <v>52761.597156398107</v>
      </c>
      <c r="J23" s="149">
        <v>33458</v>
      </c>
      <c r="K23" s="155">
        <f t="shared" si="4"/>
        <v>22265394</v>
      </c>
      <c r="L23" s="148">
        <f t="shared" si="1"/>
        <v>665.47295116265173</v>
      </c>
      <c r="M23" s="30"/>
      <c r="N23" s="78">
        <v>20</v>
      </c>
      <c r="O23" s="79">
        <v>408</v>
      </c>
      <c r="P23" s="80">
        <v>23979384</v>
      </c>
      <c r="Q23" s="39">
        <f t="shared" si="6"/>
        <v>58773</v>
      </c>
      <c r="R23" s="37">
        <v>32038</v>
      </c>
      <c r="S23" s="36">
        <f t="shared" si="5"/>
        <v>23979384</v>
      </c>
      <c r="T23" s="39">
        <f t="shared" si="7"/>
        <v>748.46694550221616</v>
      </c>
      <c r="U23" s="81"/>
      <c r="V23" s="82"/>
      <c r="W23" s="83"/>
      <c r="X23" s="84"/>
      <c r="Y23" s="85"/>
      <c r="Z23" s="121"/>
      <c r="AA23" s="124"/>
      <c r="AB23" s="125"/>
      <c r="AC23" s="126"/>
      <c r="AD23" s="182"/>
      <c r="AE23" s="183"/>
      <c r="AF23" s="184"/>
    </row>
    <row r="24" spans="1:32" s="4" customFormat="1" ht="27" customHeight="1" x14ac:dyDescent="0.15">
      <c r="A24" s="18"/>
      <c r="B24" s="140" t="s">
        <v>32</v>
      </c>
      <c r="C24" s="140">
        <v>20</v>
      </c>
      <c r="D24" s="143" t="s">
        <v>52</v>
      </c>
      <c r="E24" s="66">
        <v>4</v>
      </c>
      <c r="F24" s="153">
        <v>10</v>
      </c>
      <c r="G24" s="149">
        <v>96</v>
      </c>
      <c r="H24" s="154">
        <v>6805514</v>
      </c>
      <c r="I24" s="148">
        <f t="shared" si="0"/>
        <v>70890.770833333328</v>
      </c>
      <c r="J24" s="149">
        <v>9067</v>
      </c>
      <c r="K24" s="155">
        <f t="shared" si="4"/>
        <v>6805514</v>
      </c>
      <c r="L24" s="148">
        <f t="shared" si="1"/>
        <v>750.58056689092314</v>
      </c>
      <c r="M24" s="30"/>
      <c r="N24" s="78"/>
      <c r="O24" s="79"/>
      <c r="P24" s="80"/>
      <c r="Q24" s="39">
        <f t="shared" si="6"/>
        <v>0</v>
      </c>
      <c r="R24" s="37"/>
      <c r="S24" s="36">
        <f t="shared" si="5"/>
        <v>0</v>
      </c>
      <c r="T24" s="39">
        <f t="shared" si="7"/>
        <v>0</v>
      </c>
      <c r="U24" s="81"/>
      <c r="V24" s="82"/>
      <c r="W24" s="83" t="s">
        <v>308</v>
      </c>
      <c r="X24" s="84"/>
      <c r="Y24" s="85"/>
      <c r="Z24" s="121"/>
      <c r="AA24" s="124"/>
      <c r="AB24" s="125"/>
      <c r="AC24" s="126"/>
      <c r="AD24" s="185"/>
      <c r="AE24" s="183"/>
      <c r="AF24" s="186"/>
    </row>
    <row r="25" spans="1:32" s="4" customFormat="1" ht="27" customHeight="1" x14ac:dyDescent="0.15">
      <c r="A25" s="18"/>
      <c r="B25" s="140" t="s">
        <v>32</v>
      </c>
      <c r="C25" s="140">
        <v>21</v>
      </c>
      <c r="D25" s="143" t="s">
        <v>53</v>
      </c>
      <c r="E25" s="66">
        <v>4</v>
      </c>
      <c r="F25" s="153">
        <v>10</v>
      </c>
      <c r="G25" s="149">
        <v>199</v>
      </c>
      <c r="H25" s="154">
        <v>10333929</v>
      </c>
      <c r="I25" s="148">
        <f t="shared" si="0"/>
        <v>51929.291457286432</v>
      </c>
      <c r="J25" s="149">
        <v>14361</v>
      </c>
      <c r="K25" s="155">
        <f t="shared" si="4"/>
        <v>10333929</v>
      </c>
      <c r="L25" s="148">
        <f t="shared" si="1"/>
        <v>719.5828284938375</v>
      </c>
      <c r="M25" s="30"/>
      <c r="N25" s="78">
        <v>10</v>
      </c>
      <c r="O25" s="79">
        <v>107</v>
      </c>
      <c r="P25" s="80">
        <v>6909955</v>
      </c>
      <c r="Q25" s="39">
        <f t="shared" si="6"/>
        <v>64579.018691588783</v>
      </c>
      <c r="R25" s="37">
        <v>9218</v>
      </c>
      <c r="S25" s="36">
        <f t="shared" si="5"/>
        <v>6909955</v>
      </c>
      <c r="T25" s="39">
        <f t="shared" si="7"/>
        <v>749.61542633977001</v>
      </c>
      <c r="U25" s="81"/>
      <c r="V25" s="82"/>
      <c r="W25" s="83"/>
      <c r="X25" s="84"/>
      <c r="Y25" s="85"/>
      <c r="Z25" s="121"/>
      <c r="AA25" s="124"/>
      <c r="AB25" s="125"/>
      <c r="AC25" s="126"/>
      <c r="AD25" s="182" t="s">
        <v>307</v>
      </c>
      <c r="AE25" s="183">
        <v>0.04</v>
      </c>
      <c r="AF25" s="184"/>
    </row>
    <row r="26" spans="1:32" s="4" customFormat="1" ht="27" customHeight="1" x14ac:dyDescent="0.15">
      <c r="A26" s="18"/>
      <c r="B26" s="140" t="s">
        <v>32</v>
      </c>
      <c r="C26" s="140">
        <v>22</v>
      </c>
      <c r="D26" s="143" t="s">
        <v>54</v>
      </c>
      <c r="E26" s="66">
        <v>4</v>
      </c>
      <c r="F26" s="153">
        <v>10</v>
      </c>
      <c r="G26" s="149">
        <v>61</v>
      </c>
      <c r="H26" s="154">
        <v>3061428</v>
      </c>
      <c r="I26" s="148">
        <f t="shared" si="0"/>
        <v>50187.344262295082</v>
      </c>
      <c r="J26" s="149">
        <v>4392</v>
      </c>
      <c r="K26" s="155">
        <f t="shared" si="4"/>
        <v>3061428</v>
      </c>
      <c r="L26" s="148">
        <f t="shared" si="1"/>
        <v>697.04644808743171</v>
      </c>
      <c r="M26" s="30"/>
      <c r="N26" s="78">
        <v>10</v>
      </c>
      <c r="O26" s="79">
        <v>129</v>
      </c>
      <c r="P26" s="80">
        <v>5267098</v>
      </c>
      <c r="Q26" s="39">
        <f t="shared" si="6"/>
        <v>40830.217054263565</v>
      </c>
      <c r="R26" s="37">
        <v>516</v>
      </c>
      <c r="S26" s="36">
        <f t="shared" si="5"/>
        <v>5267098</v>
      </c>
      <c r="T26" s="39">
        <f t="shared" si="7"/>
        <v>10207.554263565891</v>
      </c>
      <c r="U26" s="81"/>
      <c r="V26" s="82"/>
      <c r="W26" s="83"/>
      <c r="X26" s="84"/>
      <c r="Y26" s="85"/>
      <c r="Z26" s="121"/>
      <c r="AA26" s="124"/>
      <c r="AB26" s="125"/>
      <c r="AC26" s="126"/>
      <c r="AD26" s="185"/>
      <c r="AE26" s="183"/>
      <c r="AF26" s="186"/>
    </row>
    <row r="27" spans="1:32" s="4" customFormat="1" ht="27" customHeight="1" x14ac:dyDescent="0.15">
      <c r="A27" s="18"/>
      <c r="B27" s="140" t="s">
        <v>32</v>
      </c>
      <c r="C27" s="140">
        <v>23</v>
      </c>
      <c r="D27" s="144" t="s">
        <v>306</v>
      </c>
      <c r="E27" s="66">
        <v>2</v>
      </c>
      <c r="F27" s="153">
        <v>10</v>
      </c>
      <c r="G27" s="149">
        <v>96</v>
      </c>
      <c r="H27" s="154">
        <v>6805514</v>
      </c>
      <c r="I27" s="148">
        <f t="shared" si="0"/>
        <v>70890.770833333328</v>
      </c>
      <c r="J27" s="149">
        <v>9067</v>
      </c>
      <c r="K27" s="155">
        <f t="shared" si="4"/>
        <v>6805514</v>
      </c>
      <c r="L27" s="148">
        <f t="shared" si="1"/>
        <v>750.58056689092314</v>
      </c>
      <c r="M27" s="30"/>
      <c r="N27" s="78">
        <v>20</v>
      </c>
      <c r="O27" s="79">
        <v>91</v>
      </c>
      <c r="P27" s="80">
        <v>6396197</v>
      </c>
      <c r="Q27" s="39">
        <f t="shared" si="6"/>
        <v>70287.879120879123</v>
      </c>
      <c r="R27" s="37">
        <v>7496</v>
      </c>
      <c r="S27" s="36">
        <f t="shared" si="5"/>
        <v>6396197</v>
      </c>
      <c r="T27" s="39">
        <f t="shared" si="7"/>
        <v>853.28135005336185</v>
      </c>
      <c r="U27" s="81"/>
      <c r="V27" s="82"/>
      <c r="W27" s="83"/>
      <c r="X27" s="84"/>
      <c r="Y27" s="85"/>
      <c r="Z27" s="121"/>
      <c r="AA27" s="124"/>
      <c r="AB27" s="125"/>
      <c r="AC27" s="126"/>
      <c r="AD27" s="182"/>
      <c r="AE27" s="183"/>
      <c r="AF27" s="184"/>
    </row>
    <row r="28" spans="1:32" s="4" customFormat="1" ht="27" customHeight="1" x14ac:dyDescent="0.15">
      <c r="A28" s="18"/>
      <c r="B28" s="140" t="s">
        <v>32</v>
      </c>
      <c r="C28" s="140">
        <v>24</v>
      </c>
      <c r="D28" s="142" t="s">
        <v>55</v>
      </c>
      <c r="E28" s="66">
        <v>2</v>
      </c>
      <c r="F28" s="153">
        <v>19</v>
      </c>
      <c r="G28" s="149">
        <v>72</v>
      </c>
      <c r="H28" s="154">
        <v>1358163</v>
      </c>
      <c r="I28" s="148">
        <f t="shared" si="0"/>
        <v>18863.375</v>
      </c>
      <c r="J28" s="149">
        <v>8860</v>
      </c>
      <c r="K28" s="155">
        <f t="shared" si="4"/>
        <v>1358163</v>
      </c>
      <c r="L28" s="148">
        <f t="shared" si="1"/>
        <v>153.29153498871332</v>
      </c>
      <c r="M28" s="30"/>
      <c r="N28" s="78">
        <v>19</v>
      </c>
      <c r="O28" s="79">
        <v>72</v>
      </c>
      <c r="P28" s="80">
        <v>1807167</v>
      </c>
      <c r="Q28" s="39">
        <f t="shared" si="6"/>
        <v>25099.541666666668</v>
      </c>
      <c r="R28" s="37">
        <v>9100</v>
      </c>
      <c r="S28" s="36">
        <f t="shared" si="5"/>
        <v>1807167</v>
      </c>
      <c r="T28" s="39">
        <f t="shared" si="7"/>
        <v>198.58978021978021</v>
      </c>
      <c r="U28" s="81"/>
      <c r="V28" s="82"/>
      <c r="W28" s="83"/>
      <c r="X28" s="84"/>
      <c r="Y28" s="85"/>
      <c r="Z28" s="121"/>
      <c r="AA28" s="124"/>
      <c r="AB28" s="125"/>
      <c r="AC28" s="126"/>
      <c r="AD28" s="185"/>
      <c r="AE28" s="183"/>
      <c r="AF28" s="186"/>
    </row>
    <row r="29" spans="1:32" s="4" customFormat="1" ht="27" customHeight="1" x14ac:dyDescent="0.15">
      <c r="A29" s="18"/>
      <c r="B29" s="140" t="s">
        <v>32</v>
      </c>
      <c r="C29" s="140">
        <v>25</v>
      </c>
      <c r="D29" s="143" t="s">
        <v>56</v>
      </c>
      <c r="E29" s="66">
        <v>2</v>
      </c>
      <c r="F29" s="153">
        <v>14</v>
      </c>
      <c r="G29" s="149">
        <v>113</v>
      </c>
      <c r="H29" s="154">
        <v>8557178</v>
      </c>
      <c r="I29" s="148">
        <f t="shared" si="0"/>
        <v>75727.238938053095</v>
      </c>
      <c r="J29" s="149">
        <v>11801</v>
      </c>
      <c r="K29" s="155">
        <f t="shared" si="4"/>
        <v>8557178</v>
      </c>
      <c r="L29" s="148">
        <f t="shared" si="1"/>
        <v>725.12312515888482</v>
      </c>
      <c r="M29" s="30"/>
      <c r="N29" s="78">
        <v>14</v>
      </c>
      <c r="O29" s="79">
        <v>115</v>
      </c>
      <c r="P29" s="80">
        <v>9254612</v>
      </c>
      <c r="Q29" s="39">
        <f t="shared" si="6"/>
        <v>80474.886956521732</v>
      </c>
      <c r="R29" s="37">
        <v>12364</v>
      </c>
      <c r="S29" s="36">
        <f t="shared" si="5"/>
        <v>9254612</v>
      </c>
      <c r="T29" s="39">
        <f t="shared" si="7"/>
        <v>748.51277903591074</v>
      </c>
      <c r="U29" s="81"/>
      <c r="V29" s="82"/>
      <c r="W29" s="83"/>
      <c r="X29" s="84"/>
      <c r="Y29" s="85"/>
      <c r="Z29" s="121"/>
      <c r="AA29" s="124"/>
      <c r="AB29" s="125"/>
      <c r="AC29" s="126"/>
      <c r="AD29" s="182"/>
      <c r="AE29" s="183"/>
      <c r="AF29" s="184"/>
    </row>
    <row r="30" spans="1:32" s="4" customFormat="1" ht="27" customHeight="1" x14ac:dyDescent="0.15">
      <c r="A30" s="18"/>
      <c r="B30" s="140" t="s">
        <v>32</v>
      </c>
      <c r="C30" s="140">
        <v>26</v>
      </c>
      <c r="D30" s="143" t="s">
        <v>57</v>
      </c>
      <c r="E30" s="66">
        <v>4</v>
      </c>
      <c r="F30" s="153">
        <v>20</v>
      </c>
      <c r="G30" s="149">
        <v>341</v>
      </c>
      <c r="H30" s="154">
        <v>22831618</v>
      </c>
      <c r="I30" s="148">
        <f t="shared" si="0"/>
        <v>66954.891495601172</v>
      </c>
      <c r="J30" s="149">
        <v>29680</v>
      </c>
      <c r="K30" s="155">
        <f t="shared" si="4"/>
        <v>22831618</v>
      </c>
      <c r="L30" s="148">
        <f t="shared" si="1"/>
        <v>769.25936657681939</v>
      </c>
      <c r="M30" s="30"/>
      <c r="N30" s="78">
        <v>40</v>
      </c>
      <c r="O30" s="79">
        <v>680</v>
      </c>
      <c r="P30" s="80">
        <v>45651800</v>
      </c>
      <c r="Q30" s="39">
        <f t="shared" si="6"/>
        <v>67135</v>
      </c>
      <c r="R30" s="37">
        <v>59910</v>
      </c>
      <c r="S30" s="36">
        <f t="shared" si="5"/>
        <v>45651800</v>
      </c>
      <c r="T30" s="39">
        <f t="shared" si="7"/>
        <v>762.00634284760474</v>
      </c>
      <c r="U30" s="81"/>
      <c r="V30" s="82"/>
      <c r="W30" s="83"/>
      <c r="X30" s="84"/>
      <c r="Y30" s="85"/>
      <c r="Z30" s="121"/>
      <c r="AA30" s="124"/>
      <c r="AB30" s="125"/>
      <c r="AC30" s="126"/>
      <c r="AD30" s="185"/>
      <c r="AE30" s="183"/>
      <c r="AF30" s="186"/>
    </row>
    <row r="31" spans="1:32" s="4" customFormat="1" ht="27" customHeight="1" x14ac:dyDescent="0.15">
      <c r="A31" s="18"/>
      <c r="B31" s="140" t="s">
        <v>32</v>
      </c>
      <c r="C31" s="140">
        <v>27</v>
      </c>
      <c r="D31" s="143" t="s">
        <v>58</v>
      </c>
      <c r="E31" s="66">
        <v>2</v>
      </c>
      <c r="F31" s="153">
        <v>20</v>
      </c>
      <c r="G31" s="149">
        <v>243</v>
      </c>
      <c r="H31" s="154">
        <v>14261459</v>
      </c>
      <c r="I31" s="148">
        <f t="shared" si="0"/>
        <v>58689.1316872428</v>
      </c>
      <c r="J31" s="149">
        <v>18637</v>
      </c>
      <c r="K31" s="155">
        <f t="shared" si="4"/>
        <v>14261459</v>
      </c>
      <c r="L31" s="148">
        <f t="shared" si="1"/>
        <v>765.22288995009922</v>
      </c>
      <c r="M31" s="30"/>
      <c r="N31" s="78">
        <v>20</v>
      </c>
      <c r="O31" s="79">
        <v>173</v>
      </c>
      <c r="P31" s="80">
        <v>8278465</v>
      </c>
      <c r="Q31" s="39">
        <f t="shared" si="6"/>
        <v>47852.398843930634</v>
      </c>
      <c r="R31" s="37">
        <v>12407</v>
      </c>
      <c r="S31" s="36">
        <f t="shared" si="5"/>
        <v>8278465</v>
      </c>
      <c r="T31" s="39">
        <f t="shared" si="7"/>
        <v>667.2414765857983</v>
      </c>
      <c r="U31" s="81"/>
      <c r="V31" s="82"/>
      <c r="W31" s="83"/>
      <c r="X31" s="84"/>
      <c r="Y31" s="85"/>
      <c r="Z31" s="121"/>
      <c r="AA31" s="124"/>
      <c r="AB31" s="125"/>
      <c r="AC31" s="126"/>
      <c r="AD31" s="182"/>
      <c r="AE31" s="183"/>
      <c r="AF31" s="184"/>
    </row>
    <row r="32" spans="1:32" s="4" customFormat="1" ht="27" customHeight="1" x14ac:dyDescent="0.15">
      <c r="A32" s="18"/>
      <c r="B32" s="140" t="s">
        <v>32</v>
      </c>
      <c r="C32" s="140">
        <v>28</v>
      </c>
      <c r="D32" s="143" t="s">
        <v>59</v>
      </c>
      <c r="E32" s="66">
        <v>4</v>
      </c>
      <c r="F32" s="153">
        <v>20</v>
      </c>
      <c r="G32" s="149">
        <v>172</v>
      </c>
      <c r="H32" s="154">
        <v>9837700</v>
      </c>
      <c r="I32" s="148">
        <f t="shared" si="0"/>
        <v>57195.930232558138</v>
      </c>
      <c r="J32" s="149">
        <v>13534</v>
      </c>
      <c r="K32" s="155">
        <f t="shared" si="4"/>
        <v>9837700</v>
      </c>
      <c r="L32" s="148">
        <f t="shared" si="1"/>
        <v>726.88783803753506</v>
      </c>
      <c r="M32" s="30"/>
      <c r="N32" s="78">
        <v>10</v>
      </c>
      <c r="O32" s="79">
        <v>171</v>
      </c>
      <c r="P32" s="80">
        <v>11792042</v>
      </c>
      <c r="Q32" s="39">
        <f t="shared" si="6"/>
        <v>68959.309941520463</v>
      </c>
      <c r="R32" s="37">
        <v>15587</v>
      </c>
      <c r="S32" s="36">
        <f t="shared" si="5"/>
        <v>11792042</v>
      </c>
      <c r="T32" s="39">
        <f t="shared" si="7"/>
        <v>756.53057034708411</v>
      </c>
      <c r="U32" s="81"/>
      <c r="V32" s="82"/>
      <c r="W32" s="83"/>
      <c r="X32" s="84"/>
      <c r="Y32" s="85"/>
      <c r="Z32" s="121"/>
      <c r="AA32" s="124"/>
      <c r="AB32" s="125"/>
      <c r="AC32" s="126"/>
      <c r="AD32" s="185"/>
      <c r="AE32" s="183"/>
      <c r="AF32" s="186"/>
    </row>
    <row r="33" spans="1:32" s="4" customFormat="1" ht="27" customHeight="1" x14ac:dyDescent="0.15">
      <c r="A33" s="18"/>
      <c r="B33" s="140" t="s">
        <v>32</v>
      </c>
      <c r="C33" s="140">
        <v>29</v>
      </c>
      <c r="D33" s="143" t="s">
        <v>60</v>
      </c>
      <c r="E33" s="66">
        <v>4</v>
      </c>
      <c r="F33" s="153">
        <v>20</v>
      </c>
      <c r="G33" s="149">
        <v>274</v>
      </c>
      <c r="H33" s="154">
        <v>15597578</v>
      </c>
      <c r="I33" s="148">
        <f t="shared" si="0"/>
        <v>56925.46715328467</v>
      </c>
      <c r="J33" s="149">
        <v>21073</v>
      </c>
      <c r="K33" s="155">
        <f t="shared" si="4"/>
        <v>15597578</v>
      </c>
      <c r="L33" s="148">
        <f t="shared" si="1"/>
        <v>740.16884164570774</v>
      </c>
      <c r="M33" s="30"/>
      <c r="N33" s="78">
        <v>20</v>
      </c>
      <c r="O33" s="79">
        <v>222</v>
      </c>
      <c r="P33" s="80">
        <v>11877867</v>
      </c>
      <c r="Q33" s="39">
        <f t="shared" si="6"/>
        <v>53503.905405405407</v>
      </c>
      <c r="R33" s="37">
        <v>15615</v>
      </c>
      <c r="S33" s="36">
        <f t="shared" si="5"/>
        <v>11877867</v>
      </c>
      <c r="T33" s="39">
        <f t="shared" si="7"/>
        <v>760.6703170028818</v>
      </c>
      <c r="U33" s="81"/>
      <c r="V33" s="82"/>
      <c r="W33" s="83"/>
      <c r="X33" s="84"/>
      <c r="Y33" s="85"/>
      <c r="Z33" s="121"/>
      <c r="AA33" s="124"/>
      <c r="AB33" s="125"/>
      <c r="AC33" s="126"/>
      <c r="AD33" s="182"/>
      <c r="AE33" s="183"/>
      <c r="AF33" s="184"/>
    </row>
    <row r="34" spans="1:32" s="4" customFormat="1" ht="27" customHeight="1" x14ac:dyDescent="0.15">
      <c r="A34" s="18"/>
      <c r="B34" s="140" t="s">
        <v>32</v>
      </c>
      <c r="C34" s="140">
        <v>30</v>
      </c>
      <c r="D34" s="143" t="s">
        <v>61</v>
      </c>
      <c r="E34" s="66">
        <v>4</v>
      </c>
      <c r="F34" s="153">
        <v>20</v>
      </c>
      <c r="G34" s="149">
        <v>270</v>
      </c>
      <c r="H34" s="154">
        <v>15410207</v>
      </c>
      <c r="I34" s="148">
        <f t="shared" si="0"/>
        <v>57074.840740740743</v>
      </c>
      <c r="J34" s="149">
        <v>21142</v>
      </c>
      <c r="K34" s="155">
        <f t="shared" si="4"/>
        <v>15410207</v>
      </c>
      <c r="L34" s="148">
        <f t="shared" si="1"/>
        <v>728.89069151452088</v>
      </c>
      <c r="M34" s="30"/>
      <c r="N34" s="78">
        <v>20</v>
      </c>
      <c r="O34" s="79">
        <v>207</v>
      </c>
      <c r="P34" s="80">
        <v>12641207</v>
      </c>
      <c r="Q34" s="39">
        <f t="shared" si="6"/>
        <v>61068.632850241549</v>
      </c>
      <c r="R34" s="37">
        <v>16699</v>
      </c>
      <c r="S34" s="36">
        <f t="shared" si="5"/>
        <v>12641207</v>
      </c>
      <c r="T34" s="39">
        <f t="shared" si="7"/>
        <v>757.00383256482428</v>
      </c>
      <c r="U34" s="81"/>
      <c r="V34" s="82"/>
      <c r="W34" s="83"/>
      <c r="X34" s="84"/>
      <c r="Y34" s="85"/>
      <c r="Z34" s="121"/>
      <c r="AA34" s="124"/>
      <c r="AB34" s="125"/>
      <c r="AC34" s="126"/>
      <c r="AD34" s="185" t="s">
        <v>307</v>
      </c>
      <c r="AE34" s="183">
        <v>3.7999999999999999E-2</v>
      </c>
      <c r="AF34" s="186"/>
    </row>
    <row r="35" spans="1:32" s="4" customFormat="1" ht="27" customHeight="1" x14ac:dyDescent="0.15">
      <c r="A35" s="18"/>
      <c r="B35" s="140" t="s">
        <v>32</v>
      </c>
      <c r="C35" s="140">
        <v>31</v>
      </c>
      <c r="D35" s="143" t="s">
        <v>62</v>
      </c>
      <c r="E35" s="66">
        <v>4</v>
      </c>
      <c r="F35" s="153">
        <v>20</v>
      </c>
      <c r="G35" s="149">
        <v>259</v>
      </c>
      <c r="H35" s="154">
        <v>12321154</v>
      </c>
      <c r="I35" s="148">
        <f t="shared" si="0"/>
        <v>47572.023166023166</v>
      </c>
      <c r="J35" s="149">
        <v>17696</v>
      </c>
      <c r="K35" s="155">
        <f t="shared" si="4"/>
        <v>12321154</v>
      </c>
      <c r="L35" s="148">
        <f t="shared" si="1"/>
        <v>696.26774412296561</v>
      </c>
      <c r="M35" s="30"/>
      <c r="N35" s="78">
        <v>20</v>
      </c>
      <c r="O35" s="79">
        <v>270</v>
      </c>
      <c r="P35" s="80">
        <v>13228406</v>
      </c>
      <c r="Q35" s="39">
        <f t="shared" si="6"/>
        <v>48994.096296296295</v>
      </c>
      <c r="R35" s="37">
        <v>17952</v>
      </c>
      <c r="S35" s="36">
        <f t="shared" si="5"/>
        <v>13228406</v>
      </c>
      <c r="T35" s="39">
        <f t="shared" si="7"/>
        <v>736.87644830659542</v>
      </c>
      <c r="U35" s="81"/>
      <c r="V35" s="82"/>
      <c r="W35" s="83"/>
      <c r="X35" s="84"/>
      <c r="Y35" s="85"/>
      <c r="Z35" s="121"/>
      <c r="AA35" s="124"/>
      <c r="AB35" s="125"/>
      <c r="AC35" s="126"/>
      <c r="AD35" s="182"/>
      <c r="AE35" s="183"/>
      <c r="AF35" s="184"/>
    </row>
    <row r="36" spans="1:32" s="4" customFormat="1" ht="27" customHeight="1" x14ac:dyDescent="0.15">
      <c r="A36" s="18"/>
      <c r="B36" s="140" t="s">
        <v>32</v>
      </c>
      <c r="C36" s="140">
        <v>32</v>
      </c>
      <c r="D36" s="143" t="s">
        <v>63</v>
      </c>
      <c r="E36" s="66">
        <v>2</v>
      </c>
      <c r="F36" s="153">
        <v>15</v>
      </c>
      <c r="G36" s="149">
        <v>60</v>
      </c>
      <c r="H36" s="154">
        <v>2733865</v>
      </c>
      <c r="I36" s="148">
        <f t="shared" si="0"/>
        <v>45564.416666666664</v>
      </c>
      <c r="J36" s="149">
        <v>5871</v>
      </c>
      <c r="K36" s="155">
        <f t="shared" si="4"/>
        <v>2733865</v>
      </c>
      <c r="L36" s="148">
        <f t="shared" si="1"/>
        <v>465.65576562766137</v>
      </c>
      <c r="M36" s="30"/>
      <c r="N36" s="78">
        <v>15</v>
      </c>
      <c r="O36" s="79">
        <v>60</v>
      </c>
      <c r="P36" s="80">
        <v>2833472</v>
      </c>
      <c r="Q36" s="39">
        <f t="shared" si="6"/>
        <v>47224.533333333333</v>
      </c>
      <c r="R36" s="37">
        <v>5901.5</v>
      </c>
      <c r="S36" s="36">
        <f t="shared" si="5"/>
        <v>2833472</v>
      </c>
      <c r="T36" s="39">
        <f t="shared" si="7"/>
        <v>480.12742523087348</v>
      </c>
      <c r="U36" s="81"/>
      <c r="V36" s="82"/>
      <c r="W36" s="83"/>
      <c r="X36" s="84"/>
      <c r="Y36" s="85"/>
      <c r="Z36" s="121"/>
      <c r="AA36" s="124"/>
      <c r="AB36" s="125"/>
      <c r="AC36" s="126"/>
      <c r="AD36" s="185"/>
      <c r="AE36" s="183"/>
      <c r="AF36" s="186"/>
    </row>
    <row r="37" spans="1:32" s="4" customFormat="1" ht="27" customHeight="1" x14ac:dyDescent="0.15">
      <c r="A37" s="18"/>
      <c r="B37" s="140" t="s">
        <v>32</v>
      </c>
      <c r="C37" s="140">
        <v>33</v>
      </c>
      <c r="D37" s="143" t="s">
        <v>64</v>
      </c>
      <c r="E37" s="66">
        <v>4</v>
      </c>
      <c r="F37" s="153">
        <v>20</v>
      </c>
      <c r="G37" s="149">
        <v>355</v>
      </c>
      <c r="H37" s="154">
        <v>19339536</v>
      </c>
      <c r="I37" s="148">
        <f t="shared" si="0"/>
        <v>54477.5661971831</v>
      </c>
      <c r="J37" s="149">
        <v>26148</v>
      </c>
      <c r="K37" s="155">
        <f t="shared" si="4"/>
        <v>19339536</v>
      </c>
      <c r="L37" s="148">
        <f t="shared" si="1"/>
        <v>739.61817347407066</v>
      </c>
      <c r="M37" s="30"/>
      <c r="N37" s="78">
        <v>20</v>
      </c>
      <c r="O37" s="79">
        <v>335</v>
      </c>
      <c r="P37" s="80">
        <v>19125933</v>
      </c>
      <c r="Q37" s="39">
        <f t="shared" si="6"/>
        <v>57092.337313432836</v>
      </c>
      <c r="R37" s="37">
        <v>25063</v>
      </c>
      <c r="S37" s="36">
        <f t="shared" si="5"/>
        <v>19125933</v>
      </c>
      <c r="T37" s="39">
        <f t="shared" si="7"/>
        <v>763.11427203447317</v>
      </c>
      <c r="U37" s="81"/>
      <c r="V37" s="82"/>
      <c r="W37" s="83"/>
      <c r="X37" s="84"/>
      <c r="Y37" s="85"/>
      <c r="Z37" s="121"/>
      <c r="AA37" s="124"/>
      <c r="AB37" s="125"/>
      <c r="AC37" s="126"/>
      <c r="AD37" s="182"/>
      <c r="AE37" s="183"/>
      <c r="AF37" s="184"/>
    </row>
    <row r="38" spans="1:32" s="4" customFormat="1" ht="27" customHeight="1" x14ac:dyDescent="0.15">
      <c r="A38" s="18"/>
      <c r="B38" s="140" t="s">
        <v>32</v>
      </c>
      <c r="C38" s="140">
        <v>34</v>
      </c>
      <c r="D38" s="143" t="s">
        <v>65</v>
      </c>
      <c r="E38" s="66">
        <v>4</v>
      </c>
      <c r="F38" s="153">
        <v>20</v>
      </c>
      <c r="G38" s="149">
        <v>199</v>
      </c>
      <c r="H38" s="154">
        <v>16660399</v>
      </c>
      <c r="I38" s="148">
        <f t="shared" si="0"/>
        <v>83720.597989949747</v>
      </c>
      <c r="J38" s="149">
        <v>21918</v>
      </c>
      <c r="K38" s="155">
        <f t="shared" si="4"/>
        <v>16660399</v>
      </c>
      <c r="L38" s="148">
        <f t="shared" si="1"/>
        <v>760.12405328953366</v>
      </c>
      <c r="M38" s="30"/>
      <c r="N38" s="78">
        <v>20</v>
      </c>
      <c r="O38" s="79">
        <v>207</v>
      </c>
      <c r="P38" s="80">
        <v>17301655</v>
      </c>
      <c r="Q38" s="39">
        <f t="shared" si="6"/>
        <v>83582.874396135259</v>
      </c>
      <c r="R38" s="37">
        <v>22066.799999999999</v>
      </c>
      <c r="S38" s="36">
        <f t="shared" si="5"/>
        <v>17301655</v>
      </c>
      <c r="T38" s="39">
        <f t="shared" si="7"/>
        <v>784.05817789620608</v>
      </c>
      <c r="U38" s="81"/>
      <c r="V38" s="82"/>
      <c r="W38" s="83"/>
      <c r="X38" s="84"/>
      <c r="Y38" s="85"/>
      <c r="Z38" s="121"/>
      <c r="AA38" s="124"/>
      <c r="AB38" s="125"/>
      <c r="AC38" s="126"/>
      <c r="AD38" s="185" t="s">
        <v>307</v>
      </c>
      <c r="AE38" s="183">
        <v>0.28999999999999998</v>
      </c>
      <c r="AF38" s="186"/>
    </row>
    <row r="39" spans="1:32" s="4" customFormat="1" ht="27" customHeight="1" x14ac:dyDescent="0.15">
      <c r="A39" s="18"/>
      <c r="B39" s="140" t="s">
        <v>32</v>
      </c>
      <c r="C39" s="140">
        <v>35</v>
      </c>
      <c r="D39" s="143" t="s">
        <v>66</v>
      </c>
      <c r="E39" s="66">
        <v>4</v>
      </c>
      <c r="F39" s="153">
        <v>20</v>
      </c>
      <c r="G39" s="149">
        <v>221</v>
      </c>
      <c r="H39" s="154">
        <v>11758774</v>
      </c>
      <c r="I39" s="148">
        <f t="shared" si="0"/>
        <v>53207.122171945703</v>
      </c>
      <c r="J39" s="149">
        <v>15408</v>
      </c>
      <c r="K39" s="155">
        <f t="shared" si="4"/>
        <v>11758774</v>
      </c>
      <c r="L39" s="148">
        <f t="shared" si="1"/>
        <v>763.16030633437174</v>
      </c>
      <c r="M39" s="30"/>
      <c r="N39" s="78">
        <v>20</v>
      </c>
      <c r="O39" s="79">
        <v>201</v>
      </c>
      <c r="P39" s="80">
        <v>11799256</v>
      </c>
      <c r="Q39" s="39">
        <f t="shared" si="6"/>
        <v>58702.766169154231</v>
      </c>
      <c r="R39" s="37">
        <v>14400.6</v>
      </c>
      <c r="S39" s="36">
        <f t="shared" si="5"/>
        <v>11799256</v>
      </c>
      <c r="T39" s="39">
        <f t="shared" si="7"/>
        <v>819.35863783453465</v>
      </c>
      <c r="U39" s="81"/>
      <c r="V39" s="82"/>
      <c r="W39" s="83"/>
      <c r="X39" s="84"/>
      <c r="Y39" s="85"/>
      <c r="Z39" s="121"/>
      <c r="AA39" s="124"/>
      <c r="AB39" s="125"/>
      <c r="AC39" s="126"/>
      <c r="AD39" s="182"/>
      <c r="AE39" s="183"/>
      <c r="AF39" s="184"/>
    </row>
    <row r="40" spans="1:32" s="4" customFormat="1" ht="27" customHeight="1" x14ac:dyDescent="0.15">
      <c r="A40" s="18"/>
      <c r="B40" s="140" t="s">
        <v>32</v>
      </c>
      <c r="C40" s="140">
        <v>36</v>
      </c>
      <c r="D40" s="143" t="s">
        <v>67</v>
      </c>
      <c r="E40" s="66">
        <v>5</v>
      </c>
      <c r="F40" s="153">
        <v>20</v>
      </c>
      <c r="G40" s="149">
        <v>269</v>
      </c>
      <c r="H40" s="154">
        <v>14007711</v>
      </c>
      <c r="I40" s="148">
        <f t="shared" si="0"/>
        <v>52073.275092936805</v>
      </c>
      <c r="J40" s="149">
        <v>18317</v>
      </c>
      <c r="K40" s="155">
        <f t="shared" si="4"/>
        <v>14007711</v>
      </c>
      <c r="L40" s="148">
        <f t="shared" si="1"/>
        <v>764.73827591854558</v>
      </c>
      <c r="M40" s="30"/>
      <c r="N40" s="78">
        <v>20</v>
      </c>
      <c r="O40" s="79">
        <v>343</v>
      </c>
      <c r="P40" s="80">
        <v>20413248</v>
      </c>
      <c r="Q40" s="39">
        <f t="shared" si="6"/>
        <v>59513.842565597668</v>
      </c>
      <c r="R40" s="37">
        <v>25605</v>
      </c>
      <c r="S40" s="36">
        <f t="shared" si="5"/>
        <v>20413248</v>
      </c>
      <c r="T40" s="39">
        <f t="shared" si="7"/>
        <v>797.23678968951378</v>
      </c>
      <c r="U40" s="81"/>
      <c r="V40" s="82"/>
      <c r="W40" s="83"/>
      <c r="X40" s="84"/>
      <c r="Y40" s="85"/>
      <c r="Z40" s="121"/>
      <c r="AA40" s="124"/>
      <c r="AB40" s="125"/>
      <c r="AC40" s="126"/>
      <c r="AD40" s="182"/>
      <c r="AE40" s="183"/>
      <c r="AF40" s="184"/>
    </row>
    <row r="41" spans="1:32" s="4" customFormat="1" ht="27" customHeight="1" x14ac:dyDescent="0.15">
      <c r="A41" s="18"/>
      <c r="B41" s="140" t="s">
        <v>32</v>
      </c>
      <c r="C41" s="140">
        <v>37</v>
      </c>
      <c r="D41" s="143" t="s">
        <v>68</v>
      </c>
      <c r="E41" s="66">
        <v>2</v>
      </c>
      <c r="F41" s="153">
        <v>15</v>
      </c>
      <c r="G41" s="149">
        <v>108</v>
      </c>
      <c r="H41" s="154">
        <v>9702772</v>
      </c>
      <c r="I41" s="148">
        <f t="shared" si="0"/>
        <v>89840.481481481474</v>
      </c>
      <c r="J41" s="149">
        <v>13194</v>
      </c>
      <c r="K41" s="155">
        <f t="shared" si="4"/>
        <v>9702772</v>
      </c>
      <c r="L41" s="148">
        <f t="shared" si="1"/>
        <v>735.39275428224948</v>
      </c>
      <c r="M41" s="30"/>
      <c r="N41" s="78">
        <v>15</v>
      </c>
      <c r="O41" s="79">
        <v>132</v>
      </c>
      <c r="P41" s="80">
        <v>11603747</v>
      </c>
      <c r="Q41" s="39">
        <f t="shared" si="6"/>
        <v>87907.17424242424</v>
      </c>
      <c r="R41" s="37">
        <v>15257</v>
      </c>
      <c r="S41" s="36">
        <f t="shared" si="5"/>
        <v>11603747</v>
      </c>
      <c r="T41" s="39">
        <f t="shared" si="7"/>
        <v>760.5523366323655</v>
      </c>
      <c r="U41" s="81"/>
      <c r="V41" s="82"/>
      <c r="W41" s="83"/>
      <c r="X41" s="84"/>
      <c r="Y41" s="85"/>
      <c r="Z41" s="121"/>
      <c r="AA41" s="124"/>
      <c r="AB41" s="125"/>
      <c r="AC41" s="126"/>
      <c r="AD41" s="185"/>
      <c r="AE41" s="183"/>
      <c r="AF41" s="186"/>
    </row>
    <row r="42" spans="1:32" s="4" customFormat="1" ht="27" customHeight="1" x14ac:dyDescent="0.15">
      <c r="A42" s="18"/>
      <c r="B42" s="140" t="s">
        <v>32</v>
      </c>
      <c r="C42" s="140">
        <v>38</v>
      </c>
      <c r="D42" s="143" t="s">
        <v>69</v>
      </c>
      <c r="E42" s="66">
        <v>5</v>
      </c>
      <c r="F42" s="153">
        <v>20</v>
      </c>
      <c r="G42" s="149">
        <v>17</v>
      </c>
      <c r="H42" s="154">
        <v>738560</v>
      </c>
      <c r="I42" s="148">
        <f t="shared" si="0"/>
        <v>43444.705882352944</v>
      </c>
      <c r="J42" s="149">
        <v>1014</v>
      </c>
      <c r="K42" s="155">
        <f t="shared" si="4"/>
        <v>738560</v>
      </c>
      <c r="L42" s="148">
        <f t="shared" si="1"/>
        <v>728.36291913214995</v>
      </c>
      <c r="M42" s="30"/>
      <c r="N42" s="78"/>
      <c r="O42" s="79"/>
      <c r="P42" s="80"/>
      <c r="Q42" s="39">
        <f t="shared" si="6"/>
        <v>0</v>
      </c>
      <c r="R42" s="37"/>
      <c r="S42" s="36">
        <f t="shared" si="5"/>
        <v>0</v>
      </c>
      <c r="T42" s="39">
        <f t="shared" si="7"/>
        <v>0</v>
      </c>
      <c r="U42" s="81"/>
      <c r="V42" s="82" t="s">
        <v>307</v>
      </c>
      <c r="W42" s="83"/>
      <c r="X42" s="84"/>
      <c r="Y42" s="85"/>
      <c r="Z42" s="121"/>
      <c r="AA42" s="124"/>
      <c r="AB42" s="125"/>
      <c r="AC42" s="126"/>
      <c r="AD42" s="182"/>
      <c r="AE42" s="183"/>
      <c r="AF42" s="184"/>
    </row>
    <row r="43" spans="1:32" s="4" customFormat="1" ht="27" customHeight="1" x14ac:dyDescent="0.15">
      <c r="A43" s="18"/>
      <c r="B43" s="140" t="s">
        <v>32</v>
      </c>
      <c r="C43" s="140">
        <v>39</v>
      </c>
      <c r="D43" s="143" t="s">
        <v>70</v>
      </c>
      <c r="E43" s="66">
        <v>5</v>
      </c>
      <c r="F43" s="153">
        <v>10</v>
      </c>
      <c r="G43" s="149">
        <v>0</v>
      </c>
      <c r="H43" s="154">
        <v>0</v>
      </c>
      <c r="I43" s="148">
        <f t="shared" si="0"/>
        <v>0</v>
      </c>
      <c r="J43" s="149">
        <v>0</v>
      </c>
      <c r="K43" s="155">
        <f t="shared" si="4"/>
        <v>0</v>
      </c>
      <c r="L43" s="148">
        <f t="shared" si="1"/>
        <v>0</v>
      </c>
      <c r="M43" s="30"/>
      <c r="N43" s="78">
        <v>10</v>
      </c>
      <c r="O43" s="79">
        <v>0</v>
      </c>
      <c r="P43" s="80">
        <v>0</v>
      </c>
      <c r="Q43" s="39">
        <f t="shared" si="6"/>
        <v>0</v>
      </c>
      <c r="R43" s="37">
        <v>0</v>
      </c>
      <c r="S43" s="36">
        <f t="shared" si="5"/>
        <v>0</v>
      </c>
      <c r="T43" s="39">
        <f t="shared" si="7"/>
        <v>0</v>
      </c>
      <c r="U43" s="81"/>
      <c r="V43" s="82"/>
      <c r="W43" s="83"/>
      <c r="X43" s="84"/>
      <c r="Y43" s="85"/>
      <c r="Z43" s="121"/>
      <c r="AA43" s="124"/>
      <c r="AB43" s="125"/>
      <c r="AC43" s="126"/>
      <c r="AD43" s="185"/>
      <c r="AE43" s="183"/>
      <c r="AF43" s="186"/>
    </row>
    <row r="44" spans="1:32" s="4" customFormat="1" ht="27" customHeight="1" x14ac:dyDescent="0.15">
      <c r="A44" s="18"/>
      <c r="B44" s="140" t="s">
        <v>32</v>
      </c>
      <c r="C44" s="140">
        <v>40</v>
      </c>
      <c r="D44" s="143" t="s">
        <v>71</v>
      </c>
      <c r="E44" s="66">
        <v>4</v>
      </c>
      <c r="F44" s="153">
        <v>20</v>
      </c>
      <c r="G44" s="149">
        <v>44</v>
      </c>
      <c r="H44" s="154">
        <v>2115600</v>
      </c>
      <c r="I44" s="148">
        <f t="shared" si="0"/>
        <v>48081.818181818184</v>
      </c>
      <c r="J44" s="149">
        <v>2722</v>
      </c>
      <c r="K44" s="155">
        <f t="shared" si="4"/>
        <v>2115600</v>
      </c>
      <c r="L44" s="148">
        <f t="shared" si="1"/>
        <v>777.22263041880967</v>
      </c>
      <c r="M44" s="30"/>
      <c r="N44" s="78">
        <v>20</v>
      </c>
      <c r="O44" s="79">
        <v>69</v>
      </c>
      <c r="P44" s="80">
        <v>3758100</v>
      </c>
      <c r="Q44" s="39">
        <f t="shared" si="6"/>
        <v>54465.217391304344</v>
      </c>
      <c r="R44" s="37">
        <v>4956</v>
      </c>
      <c r="S44" s="36">
        <f t="shared" si="5"/>
        <v>3758100</v>
      </c>
      <c r="T44" s="39">
        <f t="shared" si="7"/>
        <v>758.2929782082324</v>
      </c>
      <c r="U44" s="81"/>
      <c r="V44" s="82"/>
      <c r="W44" s="83"/>
      <c r="X44" s="84"/>
      <c r="Y44" s="85"/>
      <c r="Z44" s="121"/>
      <c r="AA44" s="124"/>
      <c r="AB44" s="125"/>
      <c r="AC44" s="126"/>
      <c r="AD44" s="182" t="s">
        <v>307</v>
      </c>
      <c r="AE44" s="183">
        <v>0.03</v>
      </c>
      <c r="AF44" s="184"/>
    </row>
    <row r="45" spans="1:32" s="4" customFormat="1" ht="27" customHeight="1" x14ac:dyDescent="0.15">
      <c r="A45" s="18"/>
      <c r="B45" s="140" t="s">
        <v>32</v>
      </c>
      <c r="C45" s="140">
        <v>41</v>
      </c>
      <c r="D45" s="142" t="s">
        <v>72</v>
      </c>
      <c r="E45" s="66">
        <v>2</v>
      </c>
      <c r="F45" s="153">
        <v>34</v>
      </c>
      <c r="G45" s="149">
        <v>279</v>
      </c>
      <c r="H45" s="154">
        <v>17586426</v>
      </c>
      <c r="I45" s="148">
        <f t="shared" si="0"/>
        <v>63033.784946236556</v>
      </c>
      <c r="J45" s="149">
        <v>23682</v>
      </c>
      <c r="K45" s="155">
        <f t="shared" si="4"/>
        <v>17586426</v>
      </c>
      <c r="L45" s="148">
        <f t="shared" si="1"/>
        <v>742.60729668102351</v>
      </c>
      <c r="M45" s="30"/>
      <c r="N45" s="78">
        <v>34</v>
      </c>
      <c r="O45" s="79">
        <v>151</v>
      </c>
      <c r="P45" s="80">
        <v>10089937</v>
      </c>
      <c r="Q45" s="39">
        <f t="shared" si="6"/>
        <v>66820.774834437092</v>
      </c>
      <c r="R45" s="37">
        <v>13003</v>
      </c>
      <c r="S45" s="36">
        <f t="shared" si="5"/>
        <v>10089937</v>
      </c>
      <c r="T45" s="39">
        <f t="shared" si="7"/>
        <v>775.9699300161501</v>
      </c>
      <c r="U45" s="81"/>
      <c r="V45" s="82"/>
      <c r="W45" s="83"/>
      <c r="X45" s="84"/>
      <c r="Y45" s="85"/>
      <c r="Z45" s="121"/>
      <c r="AA45" s="124"/>
      <c r="AB45" s="125"/>
      <c r="AC45" s="126"/>
      <c r="AD45" s="185"/>
      <c r="AE45" s="183"/>
      <c r="AF45" s="186"/>
    </row>
    <row r="46" spans="1:32" s="4" customFormat="1" ht="27" customHeight="1" x14ac:dyDescent="0.15">
      <c r="A46" s="18"/>
      <c r="B46" s="140" t="s">
        <v>32</v>
      </c>
      <c r="C46" s="140">
        <v>42</v>
      </c>
      <c r="D46" s="141" t="s">
        <v>73</v>
      </c>
      <c r="E46" s="66">
        <v>5</v>
      </c>
      <c r="F46" s="153">
        <v>14</v>
      </c>
      <c r="G46" s="149">
        <v>195</v>
      </c>
      <c r="H46" s="154">
        <v>10501235</v>
      </c>
      <c r="I46" s="148">
        <f t="shared" si="0"/>
        <v>53852.48717948718</v>
      </c>
      <c r="J46" s="149">
        <v>13799</v>
      </c>
      <c r="K46" s="155">
        <f t="shared" si="4"/>
        <v>10501235</v>
      </c>
      <c r="L46" s="148">
        <f t="shared" si="1"/>
        <v>761.01420392782086</v>
      </c>
      <c r="M46" s="30"/>
      <c r="N46" s="78">
        <v>14</v>
      </c>
      <c r="O46" s="79">
        <v>169</v>
      </c>
      <c r="P46" s="80">
        <v>9978008</v>
      </c>
      <c r="Q46" s="39">
        <f t="shared" si="6"/>
        <v>59041.467455621299</v>
      </c>
      <c r="R46" s="37">
        <v>12664</v>
      </c>
      <c r="S46" s="36">
        <f t="shared" si="5"/>
        <v>9978008</v>
      </c>
      <c r="T46" s="39">
        <f t="shared" si="7"/>
        <v>787.90334807327861</v>
      </c>
      <c r="U46" s="81"/>
      <c r="V46" s="82"/>
      <c r="W46" s="83"/>
      <c r="X46" s="84"/>
      <c r="Y46" s="85"/>
      <c r="Z46" s="121"/>
      <c r="AA46" s="124"/>
      <c r="AB46" s="125"/>
      <c r="AC46" s="126"/>
      <c r="AD46" s="182"/>
      <c r="AE46" s="183"/>
      <c r="AF46" s="184"/>
    </row>
    <row r="47" spans="1:32" s="4" customFormat="1" ht="27" customHeight="1" x14ac:dyDescent="0.15">
      <c r="A47" s="18"/>
      <c r="B47" s="140" t="s">
        <v>32</v>
      </c>
      <c r="C47" s="140">
        <v>43</v>
      </c>
      <c r="D47" s="143" t="s">
        <v>74</v>
      </c>
      <c r="E47" s="66">
        <v>3</v>
      </c>
      <c r="F47" s="153">
        <v>15</v>
      </c>
      <c r="G47" s="149">
        <v>102</v>
      </c>
      <c r="H47" s="154">
        <v>8854490</v>
      </c>
      <c r="I47" s="148">
        <f t="shared" si="0"/>
        <v>86808.725490196084</v>
      </c>
      <c r="J47" s="149">
        <v>12187</v>
      </c>
      <c r="K47" s="155">
        <f t="shared" si="4"/>
        <v>8854490</v>
      </c>
      <c r="L47" s="148">
        <f t="shared" si="1"/>
        <v>726.55206367440712</v>
      </c>
      <c r="M47" s="30"/>
      <c r="N47" s="78">
        <v>15</v>
      </c>
      <c r="O47" s="79">
        <v>112</v>
      </c>
      <c r="P47" s="80">
        <v>10968714</v>
      </c>
      <c r="Q47" s="39">
        <f t="shared" si="6"/>
        <v>97934.946428571435</v>
      </c>
      <c r="R47" s="37">
        <v>14499</v>
      </c>
      <c r="S47" s="36">
        <f t="shared" si="5"/>
        <v>10968714</v>
      </c>
      <c r="T47" s="39">
        <f t="shared" si="7"/>
        <v>756.51520794537555</v>
      </c>
      <c r="U47" s="81"/>
      <c r="V47" s="82"/>
      <c r="W47" s="83"/>
      <c r="X47" s="84"/>
      <c r="Y47" s="85"/>
      <c r="Z47" s="121"/>
      <c r="AA47" s="124"/>
      <c r="AB47" s="125"/>
      <c r="AC47" s="126"/>
      <c r="AD47" s="185"/>
      <c r="AE47" s="183"/>
      <c r="AF47" s="186"/>
    </row>
    <row r="48" spans="1:32" s="4" customFormat="1" ht="27" customHeight="1" x14ac:dyDescent="0.15">
      <c r="A48" s="18"/>
      <c r="B48" s="140" t="s">
        <v>32</v>
      </c>
      <c r="C48" s="140">
        <v>44</v>
      </c>
      <c r="D48" s="141" t="s">
        <v>75</v>
      </c>
      <c r="E48" s="66">
        <v>5</v>
      </c>
      <c r="F48" s="153">
        <v>20</v>
      </c>
      <c r="G48" s="149">
        <v>218</v>
      </c>
      <c r="H48" s="154">
        <v>18563902</v>
      </c>
      <c r="I48" s="148">
        <f t="shared" si="0"/>
        <v>85155.513761467897</v>
      </c>
      <c r="J48" s="149">
        <v>25046</v>
      </c>
      <c r="K48" s="155">
        <f t="shared" si="4"/>
        <v>18563902</v>
      </c>
      <c r="L48" s="148">
        <f t="shared" si="1"/>
        <v>741.19228619340413</v>
      </c>
      <c r="M48" s="30"/>
      <c r="N48" s="78">
        <v>20</v>
      </c>
      <c r="O48" s="79">
        <v>228</v>
      </c>
      <c r="P48" s="80">
        <v>19042344</v>
      </c>
      <c r="Q48" s="39">
        <f t="shared" si="6"/>
        <v>83519.052631578947</v>
      </c>
      <c r="R48" s="37">
        <v>24900</v>
      </c>
      <c r="S48" s="36">
        <f t="shared" si="5"/>
        <v>19042344</v>
      </c>
      <c r="T48" s="39">
        <f t="shared" si="7"/>
        <v>764.75277108433738</v>
      </c>
      <c r="U48" s="81"/>
      <c r="V48" s="82"/>
      <c r="W48" s="83"/>
      <c r="X48" s="84"/>
      <c r="Y48" s="85"/>
      <c r="Z48" s="121"/>
      <c r="AA48" s="124"/>
      <c r="AB48" s="125"/>
      <c r="AC48" s="126"/>
      <c r="AD48" s="182"/>
      <c r="AE48" s="183"/>
      <c r="AF48" s="184"/>
    </row>
    <row r="49" spans="1:32" s="4" customFormat="1" ht="27" customHeight="1" x14ac:dyDescent="0.15">
      <c r="A49" s="18"/>
      <c r="B49" s="140" t="s">
        <v>32</v>
      </c>
      <c r="C49" s="140">
        <v>45</v>
      </c>
      <c r="D49" s="141" t="s">
        <v>76</v>
      </c>
      <c r="E49" s="66">
        <v>4</v>
      </c>
      <c r="F49" s="153">
        <v>10</v>
      </c>
      <c r="G49" s="149">
        <v>83</v>
      </c>
      <c r="H49" s="154">
        <v>5488785</v>
      </c>
      <c r="I49" s="148">
        <f t="shared" si="0"/>
        <v>66129.939759036148</v>
      </c>
      <c r="J49" s="149">
        <v>7798</v>
      </c>
      <c r="K49" s="155">
        <f t="shared" si="4"/>
        <v>5488785</v>
      </c>
      <c r="L49" s="148">
        <f t="shared" si="1"/>
        <v>703.87086432418573</v>
      </c>
      <c r="M49" s="30"/>
      <c r="N49" s="78"/>
      <c r="O49" s="79"/>
      <c r="P49" s="80"/>
      <c r="Q49" s="39">
        <f t="shared" si="6"/>
        <v>0</v>
      </c>
      <c r="R49" s="37"/>
      <c r="S49" s="36">
        <f t="shared" si="5"/>
        <v>0</v>
      </c>
      <c r="T49" s="39">
        <f t="shared" si="7"/>
        <v>0</v>
      </c>
      <c r="U49" s="81"/>
      <c r="V49" s="82" t="s">
        <v>307</v>
      </c>
      <c r="W49" s="83"/>
      <c r="X49" s="84"/>
      <c r="Y49" s="85"/>
      <c r="Z49" s="121"/>
      <c r="AA49" s="124"/>
      <c r="AB49" s="125"/>
      <c r="AC49" s="126"/>
      <c r="AD49" s="185"/>
      <c r="AE49" s="183"/>
      <c r="AF49" s="186"/>
    </row>
    <row r="50" spans="1:32" s="4" customFormat="1" ht="27" customHeight="1" x14ac:dyDescent="0.15">
      <c r="A50" s="18"/>
      <c r="B50" s="140" t="s">
        <v>32</v>
      </c>
      <c r="C50" s="140">
        <v>46</v>
      </c>
      <c r="D50" s="141" t="s">
        <v>77</v>
      </c>
      <c r="E50" s="66">
        <v>5</v>
      </c>
      <c r="F50" s="153">
        <v>20</v>
      </c>
      <c r="G50" s="149">
        <v>175</v>
      </c>
      <c r="H50" s="154">
        <v>10910592</v>
      </c>
      <c r="I50" s="148">
        <f t="shared" si="0"/>
        <v>62346.239999999998</v>
      </c>
      <c r="J50" s="149">
        <v>14784</v>
      </c>
      <c r="K50" s="155">
        <f t="shared" si="4"/>
        <v>10910592</v>
      </c>
      <c r="L50" s="148">
        <f t="shared" si="1"/>
        <v>738</v>
      </c>
      <c r="M50" s="30"/>
      <c r="N50" s="78"/>
      <c r="O50" s="79"/>
      <c r="P50" s="80"/>
      <c r="Q50" s="39">
        <f t="shared" si="6"/>
        <v>0</v>
      </c>
      <c r="R50" s="37"/>
      <c r="S50" s="36">
        <f t="shared" si="5"/>
        <v>0</v>
      </c>
      <c r="T50" s="39">
        <f t="shared" si="7"/>
        <v>0</v>
      </c>
      <c r="U50" s="81"/>
      <c r="V50" s="82"/>
      <c r="W50" s="216" t="s">
        <v>336</v>
      </c>
      <c r="X50" s="84"/>
      <c r="Y50" s="85"/>
      <c r="Z50" s="121"/>
      <c r="AA50" s="124"/>
      <c r="AB50" s="125"/>
      <c r="AC50" s="126"/>
      <c r="AD50" s="182"/>
      <c r="AE50" s="183"/>
      <c r="AF50" s="184"/>
    </row>
    <row r="51" spans="1:32" s="4" customFormat="1" ht="27" customHeight="1" x14ac:dyDescent="0.15">
      <c r="A51" s="18"/>
      <c r="B51" s="140" t="s">
        <v>32</v>
      </c>
      <c r="C51" s="140">
        <v>47</v>
      </c>
      <c r="D51" s="141" t="s">
        <v>78</v>
      </c>
      <c r="E51" s="66">
        <v>4</v>
      </c>
      <c r="F51" s="153">
        <v>20</v>
      </c>
      <c r="G51" s="149">
        <v>255</v>
      </c>
      <c r="H51" s="154">
        <v>13199235</v>
      </c>
      <c r="I51" s="148">
        <f t="shared" si="0"/>
        <v>51761.705882352944</v>
      </c>
      <c r="J51" s="149">
        <v>17781</v>
      </c>
      <c r="K51" s="155">
        <f t="shared" si="4"/>
        <v>13199235</v>
      </c>
      <c r="L51" s="148">
        <f t="shared" si="1"/>
        <v>742.32242281086553</v>
      </c>
      <c r="M51" s="30"/>
      <c r="N51" s="78">
        <v>20</v>
      </c>
      <c r="O51" s="79">
        <v>224</v>
      </c>
      <c r="P51" s="80">
        <v>11994905</v>
      </c>
      <c r="Q51" s="39">
        <f t="shared" si="6"/>
        <v>53548.683035714283</v>
      </c>
      <c r="R51" s="37">
        <v>15820</v>
      </c>
      <c r="S51" s="36">
        <f t="shared" si="5"/>
        <v>11994905</v>
      </c>
      <c r="T51" s="39">
        <f t="shared" si="7"/>
        <v>758.21144121365364</v>
      </c>
      <c r="U51" s="81"/>
      <c r="V51" s="82"/>
      <c r="W51" s="83"/>
      <c r="X51" s="84"/>
      <c r="Y51" s="85"/>
      <c r="Z51" s="121"/>
      <c r="AA51" s="124"/>
      <c r="AB51" s="125"/>
      <c r="AC51" s="126"/>
      <c r="AD51" s="185"/>
      <c r="AE51" s="183"/>
      <c r="AF51" s="186"/>
    </row>
    <row r="52" spans="1:32" s="4" customFormat="1" ht="27" customHeight="1" x14ac:dyDescent="0.15">
      <c r="A52" s="18"/>
      <c r="B52" s="140" t="s">
        <v>32</v>
      </c>
      <c r="C52" s="140">
        <v>48</v>
      </c>
      <c r="D52" s="141" t="s">
        <v>79</v>
      </c>
      <c r="E52" s="66">
        <v>6</v>
      </c>
      <c r="F52" s="153">
        <v>10</v>
      </c>
      <c r="G52" s="149">
        <v>27</v>
      </c>
      <c r="H52" s="154">
        <v>1449310</v>
      </c>
      <c r="I52" s="148">
        <f t="shared" si="0"/>
        <v>53678.148148148146</v>
      </c>
      <c r="J52" s="149">
        <v>1889</v>
      </c>
      <c r="K52" s="155">
        <f t="shared" si="4"/>
        <v>1449310</v>
      </c>
      <c r="L52" s="148">
        <f t="shared" si="1"/>
        <v>767.23663313922714</v>
      </c>
      <c r="M52" s="30"/>
      <c r="N52" s="78">
        <v>10</v>
      </c>
      <c r="O52" s="79">
        <v>35</v>
      </c>
      <c r="P52" s="80">
        <v>1121410</v>
      </c>
      <c r="Q52" s="39">
        <f t="shared" si="6"/>
        <v>32040.285714285714</v>
      </c>
      <c r="R52" s="37">
        <v>1409</v>
      </c>
      <c r="S52" s="36">
        <f t="shared" si="5"/>
        <v>1121410</v>
      </c>
      <c r="T52" s="39">
        <f t="shared" si="7"/>
        <v>795.8907026259759</v>
      </c>
      <c r="U52" s="81"/>
      <c r="V52" s="82"/>
      <c r="W52" s="83"/>
      <c r="X52" s="84"/>
      <c r="Y52" s="85"/>
      <c r="Z52" s="121"/>
      <c r="AA52" s="124"/>
      <c r="AB52" s="125"/>
      <c r="AC52" s="126"/>
      <c r="AD52" s="182"/>
      <c r="AE52" s="183"/>
      <c r="AF52" s="184"/>
    </row>
    <row r="53" spans="1:32" s="4" customFormat="1" ht="27" customHeight="1" x14ac:dyDescent="0.15">
      <c r="A53" s="18"/>
      <c r="B53" s="140" t="s">
        <v>32</v>
      </c>
      <c r="C53" s="140">
        <v>49</v>
      </c>
      <c r="D53" s="141" t="s">
        <v>80</v>
      </c>
      <c r="E53" s="66">
        <v>4</v>
      </c>
      <c r="F53" s="153">
        <v>20</v>
      </c>
      <c r="G53" s="149">
        <v>402</v>
      </c>
      <c r="H53" s="154">
        <v>24209494</v>
      </c>
      <c r="I53" s="148">
        <f t="shared" si="0"/>
        <v>60222.621890547263</v>
      </c>
      <c r="J53" s="149">
        <v>33408</v>
      </c>
      <c r="K53" s="155">
        <f t="shared" si="4"/>
        <v>24209494</v>
      </c>
      <c r="L53" s="148">
        <f t="shared" si="1"/>
        <v>724.66157806513411</v>
      </c>
      <c r="M53" s="30"/>
      <c r="N53" s="78">
        <v>20</v>
      </c>
      <c r="O53" s="79">
        <v>376</v>
      </c>
      <c r="P53" s="80">
        <v>23782054</v>
      </c>
      <c r="Q53" s="39">
        <f t="shared" si="6"/>
        <v>63250.143617021276</v>
      </c>
      <c r="R53" s="37">
        <v>31798</v>
      </c>
      <c r="S53" s="36">
        <f t="shared" si="5"/>
        <v>23782054</v>
      </c>
      <c r="T53" s="39">
        <f t="shared" si="7"/>
        <v>747.91037172149197</v>
      </c>
      <c r="U53" s="81"/>
      <c r="V53" s="82"/>
      <c r="W53" s="83"/>
      <c r="X53" s="84"/>
      <c r="Y53" s="85"/>
      <c r="Z53" s="121"/>
      <c r="AA53" s="124"/>
      <c r="AB53" s="125"/>
      <c r="AC53" s="126"/>
      <c r="AD53" s="185"/>
      <c r="AE53" s="183"/>
      <c r="AF53" s="186"/>
    </row>
    <row r="54" spans="1:32" s="4" customFormat="1" ht="27" customHeight="1" x14ac:dyDescent="0.15">
      <c r="A54" s="18"/>
      <c r="B54" s="140" t="s">
        <v>32</v>
      </c>
      <c r="C54" s="140">
        <v>50</v>
      </c>
      <c r="D54" s="141" t="s">
        <v>81</v>
      </c>
      <c r="E54" s="66">
        <v>4</v>
      </c>
      <c r="F54" s="153">
        <v>10</v>
      </c>
      <c r="G54" s="149">
        <v>118</v>
      </c>
      <c r="H54" s="154">
        <v>5905687</v>
      </c>
      <c r="I54" s="148">
        <f t="shared" si="0"/>
        <v>50048.194915254237</v>
      </c>
      <c r="J54" s="149">
        <v>8040</v>
      </c>
      <c r="K54" s="155">
        <f t="shared" si="4"/>
        <v>5905687</v>
      </c>
      <c r="L54" s="148">
        <f t="shared" si="1"/>
        <v>734.53818407960193</v>
      </c>
      <c r="M54" s="30"/>
      <c r="N54" s="78">
        <v>10</v>
      </c>
      <c r="O54" s="79">
        <v>116</v>
      </c>
      <c r="P54" s="80">
        <v>5971290</v>
      </c>
      <c r="Q54" s="39">
        <f t="shared" si="6"/>
        <v>51476.637931034486</v>
      </c>
      <c r="R54" s="37">
        <v>7956</v>
      </c>
      <c r="S54" s="36">
        <f t="shared" si="5"/>
        <v>5971290</v>
      </c>
      <c r="T54" s="39">
        <f t="shared" si="7"/>
        <v>750.53921568627447</v>
      </c>
      <c r="U54" s="81"/>
      <c r="V54" s="82"/>
      <c r="W54" s="83"/>
      <c r="X54" s="84"/>
      <c r="Y54" s="85"/>
      <c r="Z54" s="121"/>
      <c r="AA54" s="124"/>
      <c r="AB54" s="125"/>
      <c r="AC54" s="126"/>
      <c r="AD54" s="182"/>
      <c r="AE54" s="183"/>
      <c r="AF54" s="184"/>
    </row>
    <row r="55" spans="1:32" s="4" customFormat="1" ht="27" customHeight="1" x14ac:dyDescent="0.15">
      <c r="A55" s="18"/>
      <c r="B55" s="140" t="s">
        <v>32</v>
      </c>
      <c r="C55" s="140">
        <v>51</v>
      </c>
      <c r="D55" s="141" t="s">
        <v>82</v>
      </c>
      <c r="E55" s="66">
        <v>4</v>
      </c>
      <c r="F55" s="153">
        <v>19</v>
      </c>
      <c r="G55" s="149">
        <v>324</v>
      </c>
      <c r="H55" s="154">
        <v>16672085</v>
      </c>
      <c r="I55" s="148">
        <f t="shared" si="0"/>
        <v>51457.0524691358</v>
      </c>
      <c r="J55" s="149">
        <v>22906</v>
      </c>
      <c r="K55" s="155">
        <f t="shared" si="4"/>
        <v>16672085</v>
      </c>
      <c r="L55" s="148">
        <f t="shared" si="1"/>
        <v>727.84794377019125</v>
      </c>
      <c r="M55" s="30"/>
      <c r="N55" s="78">
        <v>19</v>
      </c>
      <c r="O55" s="79">
        <v>329</v>
      </c>
      <c r="P55" s="80">
        <v>20041568</v>
      </c>
      <c r="Q55" s="39">
        <f t="shared" si="6"/>
        <v>60916.620060790272</v>
      </c>
      <c r="R55" s="37">
        <v>26702</v>
      </c>
      <c r="S55" s="36">
        <f t="shared" si="5"/>
        <v>20041568</v>
      </c>
      <c r="T55" s="39">
        <f t="shared" si="7"/>
        <v>750.56430229945317</v>
      </c>
      <c r="U55" s="81"/>
      <c r="V55" s="82"/>
      <c r="W55" s="83"/>
      <c r="X55" s="84"/>
      <c r="Y55" s="85"/>
      <c r="Z55" s="121"/>
      <c r="AA55" s="124"/>
      <c r="AB55" s="125"/>
      <c r="AC55" s="126"/>
      <c r="AD55" s="185"/>
      <c r="AE55" s="183"/>
      <c r="AF55" s="186"/>
    </row>
    <row r="56" spans="1:32" s="4" customFormat="1" ht="27" customHeight="1" x14ac:dyDescent="0.15">
      <c r="A56" s="18"/>
      <c r="B56" s="140" t="s">
        <v>32</v>
      </c>
      <c r="C56" s="140">
        <v>52</v>
      </c>
      <c r="D56" s="141" t="s">
        <v>83</v>
      </c>
      <c r="E56" s="66">
        <v>6</v>
      </c>
      <c r="F56" s="153">
        <v>20</v>
      </c>
      <c r="G56" s="149">
        <v>66</v>
      </c>
      <c r="H56" s="154">
        <v>4117029</v>
      </c>
      <c r="I56" s="148">
        <f>IF(AND(G56&gt;0,H56&gt;0),H56/G56,0)</f>
        <v>62379.227272727272</v>
      </c>
      <c r="J56" s="149">
        <v>5596</v>
      </c>
      <c r="K56" s="155">
        <f t="shared" si="4"/>
        <v>4117029</v>
      </c>
      <c r="L56" s="148">
        <f t="shared" si="1"/>
        <v>735.70925661186561</v>
      </c>
      <c r="M56" s="30"/>
      <c r="N56" s="78">
        <v>20</v>
      </c>
      <c r="O56" s="220">
        <v>106</v>
      </c>
      <c r="P56" s="80">
        <v>7079487</v>
      </c>
      <c r="Q56" s="39">
        <f t="shared" si="6"/>
        <v>66787.613207547169</v>
      </c>
      <c r="R56" s="37">
        <v>9173</v>
      </c>
      <c r="S56" s="36">
        <f t="shared" si="5"/>
        <v>7079487</v>
      </c>
      <c r="T56" s="39">
        <f t="shared" si="7"/>
        <v>771.77444674588469</v>
      </c>
      <c r="U56" s="81"/>
      <c r="V56" s="82"/>
      <c r="W56" s="83"/>
      <c r="X56" s="84"/>
      <c r="Y56" s="85"/>
      <c r="Z56" s="121"/>
      <c r="AA56" s="124"/>
      <c r="AB56" s="125"/>
      <c r="AC56" s="126"/>
      <c r="AD56" s="182"/>
      <c r="AE56" s="183"/>
      <c r="AF56" s="184"/>
    </row>
    <row r="57" spans="1:32" s="4" customFormat="1" ht="27" customHeight="1" x14ac:dyDescent="0.15">
      <c r="A57" s="18"/>
      <c r="B57" s="140" t="s">
        <v>32</v>
      </c>
      <c r="C57" s="140">
        <v>53</v>
      </c>
      <c r="D57" s="141" t="s">
        <v>84</v>
      </c>
      <c r="E57" s="66">
        <v>4</v>
      </c>
      <c r="F57" s="153">
        <v>20</v>
      </c>
      <c r="G57" s="149">
        <v>228</v>
      </c>
      <c r="H57" s="154">
        <v>11504975</v>
      </c>
      <c r="I57" s="148">
        <f t="shared" si="0"/>
        <v>50460.416666666664</v>
      </c>
      <c r="J57" s="149">
        <v>15445</v>
      </c>
      <c r="K57" s="155">
        <f t="shared" si="4"/>
        <v>11504975</v>
      </c>
      <c r="L57" s="148">
        <f t="shared" si="1"/>
        <v>744.89964389770148</v>
      </c>
      <c r="M57" s="30"/>
      <c r="N57" s="78">
        <v>20</v>
      </c>
      <c r="O57" s="79">
        <v>267</v>
      </c>
      <c r="P57" s="80">
        <v>13773576</v>
      </c>
      <c r="Q57" s="39">
        <f t="shared" si="6"/>
        <v>51586.426966292136</v>
      </c>
      <c r="R57" s="37">
        <v>18371</v>
      </c>
      <c r="S57" s="36">
        <f t="shared" si="5"/>
        <v>13773576</v>
      </c>
      <c r="T57" s="39">
        <f t="shared" si="7"/>
        <v>749.74557726852106</v>
      </c>
      <c r="U57" s="81"/>
      <c r="V57" s="82"/>
      <c r="W57" s="83"/>
      <c r="X57" s="84"/>
      <c r="Y57" s="85"/>
      <c r="Z57" s="121"/>
      <c r="AA57" s="124"/>
      <c r="AB57" s="125"/>
      <c r="AC57" s="126"/>
      <c r="AD57" s="182"/>
      <c r="AE57" s="183"/>
      <c r="AF57" s="184"/>
    </row>
    <row r="58" spans="1:32" s="4" customFormat="1" ht="27" customHeight="1" x14ac:dyDescent="0.15">
      <c r="A58" s="18"/>
      <c r="B58" s="140" t="s">
        <v>32</v>
      </c>
      <c r="C58" s="140">
        <v>54</v>
      </c>
      <c r="D58" s="141" t="s">
        <v>85</v>
      </c>
      <c r="E58" s="66">
        <v>4</v>
      </c>
      <c r="F58" s="153">
        <v>10</v>
      </c>
      <c r="G58" s="149">
        <v>14</v>
      </c>
      <c r="H58" s="154">
        <v>856634</v>
      </c>
      <c r="I58" s="148">
        <f t="shared" si="0"/>
        <v>61188.142857142855</v>
      </c>
      <c r="J58" s="149">
        <v>1160</v>
      </c>
      <c r="K58" s="155">
        <f t="shared" si="4"/>
        <v>856634</v>
      </c>
      <c r="L58" s="148">
        <f t="shared" si="1"/>
        <v>738.4775862068966</v>
      </c>
      <c r="M58" s="30"/>
      <c r="N58" s="78">
        <v>10</v>
      </c>
      <c r="O58" s="79">
        <v>69</v>
      </c>
      <c r="P58" s="80">
        <v>4834350</v>
      </c>
      <c r="Q58" s="39">
        <f t="shared" si="6"/>
        <v>70063.043478260865</v>
      </c>
      <c r="R58" s="37">
        <v>6413</v>
      </c>
      <c r="S58" s="36">
        <f t="shared" si="5"/>
        <v>4834350</v>
      </c>
      <c r="T58" s="39">
        <f t="shared" si="7"/>
        <v>753.83595820988614</v>
      </c>
      <c r="U58" s="81"/>
      <c r="V58" s="82"/>
      <c r="W58" s="83"/>
      <c r="X58" s="84"/>
      <c r="Y58" s="85"/>
      <c r="Z58" s="121"/>
      <c r="AA58" s="124"/>
      <c r="AB58" s="125"/>
      <c r="AC58" s="126"/>
      <c r="AD58" s="185"/>
      <c r="AE58" s="183"/>
      <c r="AF58" s="186"/>
    </row>
    <row r="59" spans="1:32" s="4" customFormat="1" ht="27" customHeight="1" x14ac:dyDescent="0.15">
      <c r="A59" s="18"/>
      <c r="B59" s="140" t="s">
        <v>32</v>
      </c>
      <c r="C59" s="140">
        <v>55</v>
      </c>
      <c r="D59" s="141" t="s">
        <v>86</v>
      </c>
      <c r="E59" s="66">
        <v>4</v>
      </c>
      <c r="F59" s="153">
        <v>20</v>
      </c>
      <c r="G59" s="149">
        <v>21</v>
      </c>
      <c r="H59" s="154">
        <v>1104201</v>
      </c>
      <c r="I59" s="148">
        <f t="shared" si="0"/>
        <v>52581</v>
      </c>
      <c r="J59" s="149">
        <v>1496</v>
      </c>
      <c r="K59" s="155">
        <f t="shared" si="4"/>
        <v>1104201</v>
      </c>
      <c r="L59" s="148">
        <f t="shared" si="1"/>
        <v>738.10227272727275</v>
      </c>
      <c r="M59" s="30"/>
      <c r="N59" s="78">
        <v>20</v>
      </c>
      <c r="O59" s="79">
        <v>106</v>
      </c>
      <c r="P59" s="80">
        <v>6101570</v>
      </c>
      <c r="Q59" s="39">
        <f t="shared" si="6"/>
        <v>57561.981132075474</v>
      </c>
      <c r="R59" s="37">
        <v>8014</v>
      </c>
      <c r="S59" s="36">
        <f t="shared" si="5"/>
        <v>6101570</v>
      </c>
      <c r="T59" s="39">
        <f t="shared" si="7"/>
        <v>761.36386323933118</v>
      </c>
      <c r="U59" s="81"/>
      <c r="V59" s="82"/>
      <c r="W59" s="83"/>
      <c r="X59" s="84"/>
      <c r="Y59" s="85"/>
      <c r="Z59" s="121"/>
      <c r="AA59" s="124"/>
      <c r="AB59" s="125"/>
      <c r="AC59" s="126"/>
      <c r="AD59" s="182" t="s">
        <v>307</v>
      </c>
      <c r="AE59" s="183">
        <v>0.71599999999999997</v>
      </c>
      <c r="AF59" s="184"/>
    </row>
    <row r="60" spans="1:32" s="4" customFormat="1" ht="27" customHeight="1" x14ac:dyDescent="0.15">
      <c r="A60" s="18"/>
      <c r="B60" s="140" t="s">
        <v>32</v>
      </c>
      <c r="C60" s="140">
        <v>56</v>
      </c>
      <c r="D60" s="141" t="s">
        <v>87</v>
      </c>
      <c r="E60" s="66">
        <v>4</v>
      </c>
      <c r="F60" s="153">
        <v>10</v>
      </c>
      <c r="G60" s="149">
        <v>26</v>
      </c>
      <c r="H60" s="154">
        <v>1274526</v>
      </c>
      <c r="I60" s="148">
        <f t="shared" si="0"/>
        <v>49020.230769230766</v>
      </c>
      <c r="J60" s="149">
        <v>1727</v>
      </c>
      <c r="K60" s="155">
        <f t="shared" si="4"/>
        <v>1274526</v>
      </c>
      <c r="L60" s="148">
        <f t="shared" si="1"/>
        <v>738</v>
      </c>
      <c r="M60" s="30"/>
      <c r="N60" s="78">
        <v>10</v>
      </c>
      <c r="O60" s="79">
        <v>160</v>
      </c>
      <c r="P60" s="80">
        <v>9590751</v>
      </c>
      <c r="Q60" s="39">
        <f t="shared" si="6"/>
        <v>59942.193749999999</v>
      </c>
      <c r="R60" s="37">
        <v>12776</v>
      </c>
      <c r="S60" s="36">
        <f t="shared" si="5"/>
        <v>9590751</v>
      </c>
      <c r="T60" s="39">
        <f t="shared" si="7"/>
        <v>750.68495616781468</v>
      </c>
      <c r="U60" s="81"/>
      <c r="V60" s="82"/>
      <c r="W60" s="83"/>
      <c r="X60" s="84"/>
      <c r="Y60" s="85"/>
      <c r="Z60" s="121"/>
      <c r="AA60" s="124"/>
      <c r="AB60" s="125"/>
      <c r="AC60" s="126"/>
      <c r="AD60" s="185"/>
      <c r="AE60" s="183"/>
      <c r="AF60" s="186"/>
    </row>
    <row r="61" spans="1:32" s="4" customFormat="1" ht="27" customHeight="1" x14ac:dyDescent="0.15">
      <c r="A61" s="18"/>
      <c r="B61" s="140" t="s">
        <v>32</v>
      </c>
      <c r="C61" s="140">
        <v>57</v>
      </c>
      <c r="D61" s="143" t="s">
        <v>88</v>
      </c>
      <c r="E61" s="66">
        <v>2</v>
      </c>
      <c r="F61" s="153">
        <v>10</v>
      </c>
      <c r="G61" s="149">
        <v>104</v>
      </c>
      <c r="H61" s="154">
        <v>6233955</v>
      </c>
      <c r="I61" s="148">
        <f t="shared" si="0"/>
        <v>59941.875</v>
      </c>
      <c r="J61" s="149">
        <v>8590</v>
      </c>
      <c r="K61" s="155">
        <f t="shared" si="4"/>
        <v>6233955</v>
      </c>
      <c r="L61" s="148">
        <f t="shared" si="1"/>
        <v>725.72235157159491</v>
      </c>
      <c r="M61" s="30"/>
      <c r="N61" s="78">
        <v>10</v>
      </c>
      <c r="O61" s="79">
        <v>109</v>
      </c>
      <c r="P61" s="80">
        <v>7107791</v>
      </c>
      <c r="Q61" s="39">
        <f t="shared" si="6"/>
        <v>65209.091743119265</v>
      </c>
      <c r="R61" s="37">
        <v>9511</v>
      </c>
      <c r="S61" s="36">
        <f t="shared" si="5"/>
        <v>7107791</v>
      </c>
      <c r="T61" s="39">
        <f t="shared" si="7"/>
        <v>747.3232047103354</v>
      </c>
      <c r="U61" s="81"/>
      <c r="V61" s="82"/>
      <c r="W61" s="83"/>
      <c r="X61" s="84"/>
      <c r="Y61" s="85"/>
      <c r="Z61" s="121"/>
      <c r="AA61" s="124"/>
      <c r="AB61" s="125"/>
      <c r="AC61" s="126"/>
      <c r="AD61" s="182"/>
      <c r="AE61" s="183"/>
      <c r="AF61" s="184"/>
    </row>
    <row r="62" spans="1:32" s="4" customFormat="1" ht="27" customHeight="1" x14ac:dyDescent="0.15">
      <c r="A62" s="18"/>
      <c r="B62" s="140" t="s">
        <v>32</v>
      </c>
      <c r="C62" s="140">
        <v>58</v>
      </c>
      <c r="D62" s="141" t="s">
        <v>89</v>
      </c>
      <c r="E62" s="66">
        <v>2</v>
      </c>
      <c r="F62" s="153">
        <v>10</v>
      </c>
      <c r="G62" s="149">
        <v>144</v>
      </c>
      <c r="H62" s="154">
        <v>9423344</v>
      </c>
      <c r="I62" s="148">
        <f t="shared" si="0"/>
        <v>65439.888888888891</v>
      </c>
      <c r="J62" s="149">
        <v>12686</v>
      </c>
      <c r="K62" s="155">
        <f t="shared" si="4"/>
        <v>9423344</v>
      </c>
      <c r="L62" s="148">
        <f t="shared" si="1"/>
        <v>742.81444111619112</v>
      </c>
      <c r="M62" s="30"/>
      <c r="N62" s="78"/>
      <c r="O62" s="79"/>
      <c r="P62" s="80"/>
      <c r="Q62" s="39">
        <f t="shared" si="6"/>
        <v>0</v>
      </c>
      <c r="R62" s="37"/>
      <c r="S62" s="36">
        <f t="shared" si="5"/>
        <v>0</v>
      </c>
      <c r="T62" s="39">
        <f t="shared" si="7"/>
        <v>0</v>
      </c>
      <c r="U62" s="81"/>
      <c r="V62" s="82" t="s">
        <v>307</v>
      </c>
      <c r="W62" s="83"/>
      <c r="X62" s="84"/>
      <c r="Y62" s="85"/>
      <c r="Z62" s="121"/>
      <c r="AA62" s="124"/>
      <c r="AB62" s="125"/>
      <c r="AC62" s="126"/>
      <c r="AD62" s="185"/>
      <c r="AE62" s="183"/>
      <c r="AF62" s="186"/>
    </row>
    <row r="63" spans="1:32" s="4" customFormat="1" ht="27" customHeight="1" x14ac:dyDescent="0.15">
      <c r="A63" s="18"/>
      <c r="B63" s="140" t="s">
        <v>32</v>
      </c>
      <c r="C63" s="140">
        <v>59</v>
      </c>
      <c r="D63" s="143" t="s">
        <v>90</v>
      </c>
      <c r="E63" s="66">
        <v>4</v>
      </c>
      <c r="F63" s="153">
        <v>10</v>
      </c>
      <c r="G63" s="149">
        <v>0</v>
      </c>
      <c r="H63" s="154">
        <v>0</v>
      </c>
      <c r="I63" s="148">
        <f t="shared" si="0"/>
        <v>0</v>
      </c>
      <c r="J63" s="149">
        <v>0</v>
      </c>
      <c r="K63" s="155">
        <f t="shared" si="4"/>
        <v>0</v>
      </c>
      <c r="L63" s="148">
        <f t="shared" si="1"/>
        <v>0</v>
      </c>
      <c r="M63" s="30"/>
      <c r="N63" s="78">
        <v>10</v>
      </c>
      <c r="O63" s="79">
        <v>0</v>
      </c>
      <c r="P63" s="80">
        <v>0</v>
      </c>
      <c r="Q63" s="39">
        <f t="shared" si="6"/>
        <v>0</v>
      </c>
      <c r="R63" s="37">
        <v>0</v>
      </c>
      <c r="S63" s="36">
        <f t="shared" si="5"/>
        <v>0</v>
      </c>
      <c r="T63" s="39">
        <f t="shared" si="7"/>
        <v>0</v>
      </c>
      <c r="U63" s="81"/>
      <c r="V63" s="82"/>
      <c r="W63" s="83"/>
      <c r="X63" s="84"/>
      <c r="Y63" s="85"/>
      <c r="Z63" s="121"/>
      <c r="AA63" s="124"/>
      <c r="AB63" s="125"/>
      <c r="AC63" s="126"/>
      <c r="AD63" s="182"/>
      <c r="AE63" s="183"/>
      <c r="AF63" s="184"/>
    </row>
    <row r="64" spans="1:32" s="4" customFormat="1" ht="27" customHeight="1" x14ac:dyDescent="0.15">
      <c r="A64" s="18"/>
      <c r="B64" s="140" t="s">
        <v>32</v>
      </c>
      <c r="C64" s="140">
        <v>60</v>
      </c>
      <c r="D64" s="143" t="s">
        <v>91</v>
      </c>
      <c r="E64" s="66">
        <v>6</v>
      </c>
      <c r="F64" s="153"/>
      <c r="G64" s="149"/>
      <c r="H64" s="154"/>
      <c r="I64" s="148">
        <f t="shared" si="0"/>
        <v>0</v>
      </c>
      <c r="J64" s="149"/>
      <c r="K64" s="155">
        <f t="shared" si="4"/>
        <v>0</v>
      </c>
      <c r="L64" s="148">
        <f t="shared" si="1"/>
        <v>0</v>
      </c>
      <c r="M64" s="30"/>
      <c r="N64" s="78"/>
      <c r="O64" s="79"/>
      <c r="P64" s="80"/>
      <c r="Q64" s="39">
        <f t="shared" si="6"/>
        <v>0</v>
      </c>
      <c r="R64" s="37"/>
      <c r="S64" s="36">
        <f t="shared" si="5"/>
        <v>0</v>
      </c>
      <c r="T64" s="39">
        <f t="shared" si="7"/>
        <v>0</v>
      </c>
      <c r="U64" s="81"/>
      <c r="V64" s="82" t="s">
        <v>307</v>
      </c>
      <c r="W64" s="83"/>
      <c r="X64" s="84"/>
      <c r="Y64" s="85"/>
      <c r="Z64" s="121"/>
      <c r="AA64" s="124"/>
      <c r="AB64" s="125"/>
      <c r="AC64" s="126"/>
      <c r="AD64" s="185"/>
      <c r="AE64" s="183"/>
      <c r="AF64" s="186"/>
    </row>
    <row r="65" spans="1:32" s="4" customFormat="1" ht="27" customHeight="1" x14ac:dyDescent="0.15">
      <c r="A65" s="18"/>
      <c r="B65" s="140" t="s">
        <v>32</v>
      </c>
      <c r="C65" s="140">
        <v>61</v>
      </c>
      <c r="D65" s="143" t="s">
        <v>92</v>
      </c>
      <c r="E65" s="66">
        <v>4</v>
      </c>
      <c r="F65" s="153">
        <v>10</v>
      </c>
      <c r="G65" s="149">
        <v>186</v>
      </c>
      <c r="H65" s="154">
        <v>9727024</v>
      </c>
      <c r="I65" s="148">
        <f t="shared" si="0"/>
        <v>52295.827956989247</v>
      </c>
      <c r="J65" s="149">
        <v>13262</v>
      </c>
      <c r="K65" s="155">
        <f t="shared" si="4"/>
        <v>9727024</v>
      </c>
      <c r="L65" s="148">
        <f t="shared" si="1"/>
        <v>733.45076157442315</v>
      </c>
      <c r="M65" s="30"/>
      <c r="N65" s="78">
        <v>10</v>
      </c>
      <c r="O65" s="79">
        <v>194</v>
      </c>
      <c r="P65" s="80">
        <v>12557956</v>
      </c>
      <c r="Q65" s="39">
        <f t="shared" si="6"/>
        <v>64731.731958762888</v>
      </c>
      <c r="R65" s="37">
        <v>27154</v>
      </c>
      <c r="S65" s="36">
        <f t="shared" si="5"/>
        <v>12557956</v>
      </c>
      <c r="T65" s="39">
        <f t="shared" si="7"/>
        <v>462.47168004713853</v>
      </c>
      <c r="U65" s="81"/>
      <c r="V65" s="82"/>
      <c r="W65" s="83"/>
      <c r="X65" s="84"/>
      <c r="Y65" s="85"/>
      <c r="Z65" s="121"/>
      <c r="AA65" s="124"/>
      <c r="AB65" s="125"/>
      <c r="AC65" s="126"/>
      <c r="AD65" s="182"/>
      <c r="AE65" s="183"/>
      <c r="AF65" s="184"/>
    </row>
    <row r="66" spans="1:32" s="4" customFormat="1" ht="27" customHeight="1" x14ac:dyDescent="0.15">
      <c r="A66" s="18"/>
      <c r="B66" s="140" t="s">
        <v>32</v>
      </c>
      <c r="C66" s="140">
        <v>62</v>
      </c>
      <c r="D66" s="143" t="s">
        <v>93</v>
      </c>
      <c r="E66" s="66">
        <v>4</v>
      </c>
      <c r="F66" s="153">
        <v>15</v>
      </c>
      <c r="G66" s="149">
        <v>191</v>
      </c>
      <c r="H66" s="154">
        <v>11521973</v>
      </c>
      <c r="I66" s="148">
        <f t="shared" si="0"/>
        <v>60324.465968586388</v>
      </c>
      <c r="J66" s="149">
        <v>15808</v>
      </c>
      <c r="K66" s="155">
        <f t="shared" si="4"/>
        <v>11521973</v>
      </c>
      <c r="L66" s="148">
        <f t="shared" si="1"/>
        <v>728.86974949392709</v>
      </c>
      <c r="M66" s="30"/>
      <c r="N66" s="78">
        <v>15</v>
      </c>
      <c r="O66" s="79">
        <v>203</v>
      </c>
      <c r="P66" s="80">
        <v>12035488</v>
      </c>
      <c r="Q66" s="39">
        <f t="shared" si="6"/>
        <v>59288.118226600986</v>
      </c>
      <c r="R66" s="37">
        <v>16059</v>
      </c>
      <c r="S66" s="36">
        <f t="shared" si="5"/>
        <v>12035488</v>
      </c>
      <c r="T66" s="39">
        <f t="shared" si="7"/>
        <v>749.45438694812879</v>
      </c>
      <c r="U66" s="81"/>
      <c r="V66" s="82"/>
      <c r="W66" s="83"/>
      <c r="X66" s="84"/>
      <c r="Y66" s="85"/>
      <c r="Z66" s="121"/>
      <c r="AA66" s="124"/>
      <c r="AB66" s="125"/>
      <c r="AC66" s="126"/>
      <c r="AD66" s="185" t="s">
        <v>307</v>
      </c>
      <c r="AE66" s="183">
        <v>0.04</v>
      </c>
      <c r="AF66" s="186"/>
    </row>
    <row r="67" spans="1:32" s="4" customFormat="1" ht="27" customHeight="1" x14ac:dyDescent="0.15">
      <c r="A67" s="18"/>
      <c r="B67" s="140" t="s">
        <v>32</v>
      </c>
      <c r="C67" s="140">
        <v>63</v>
      </c>
      <c r="D67" s="143" t="s">
        <v>94</v>
      </c>
      <c r="E67" s="66">
        <v>4</v>
      </c>
      <c r="F67" s="153">
        <v>15</v>
      </c>
      <c r="G67" s="149">
        <v>56</v>
      </c>
      <c r="H67" s="154">
        <v>3420494</v>
      </c>
      <c r="I67" s="148">
        <f t="shared" si="0"/>
        <v>61080.25</v>
      </c>
      <c r="J67" s="149">
        <v>4472</v>
      </c>
      <c r="K67" s="155">
        <f t="shared" si="4"/>
        <v>3420494</v>
      </c>
      <c r="L67" s="148">
        <f t="shared" si="1"/>
        <v>764.86896243291596</v>
      </c>
      <c r="M67" s="30"/>
      <c r="N67" s="78">
        <v>15</v>
      </c>
      <c r="O67" s="79">
        <v>114</v>
      </c>
      <c r="P67" s="80">
        <v>6732132</v>
      </c>
      <c r="Q67" s="39">
        <f t="shared" si="6"/>
        <v>59053.789473684214</v>
      </c>
      <c r="R67" s="37">
        <v>8742</v>
      </c>
      <c r="S67" s="36">
        <f t="shared" si="5"/>
        <v>6732132</v>
      </c>
      <c r="T67" s="39">
        <f t="shared" si="7"/>
        <v>770.0905971173645</v>
      </c>
      <c r="U67" s="81"/>
      <c r="V67" s="82"/>
      <c r="W67" s="83"/>
      <c r="X67" s="84"/>
      <c r="Y67" s="85"/>
      <c r="Z67" s="121"/>
      <c r="AA67" s="124"/>
      <c r="AB67" s="125"/>
      <c r="AC67" s="126"/>
      <c r="AD67" s="182" t="s">
        <v>307</v>
      </c>
      <c r="AE67" s="183">
        <v>0.02</v>
      </c>
      <c r="AF67" s="184"/>
    </row>
    <row r="68" spans="1:32" s="4" customFormat="1" ht="27" customHeight="1" x14ac:dyDescent="0.15">
      <c r="A68" s="18"/>
      <c r="B68" s="140" t="s">
        <v>32</v>
      </c>
      <c r="C68" s="140">
        <v>64</v>
      </c>
      <c r="D68" s="143" t="s">
        <v>95</v>
      </c>
      <c r="E68" s="66">
        <v>4</v>
      </c>
      <c r="F68" s="153">
        <v>20</v>
      </c>
      <c r="G68" s="149">
        <v>130</v>
      </c>
      <c r="H68" s="154">
        <v>7419281</v>
      </c>
      <c r="I68" s="148">
        <f t="shared" si="0"/>
        <v>57071.392307692309</v>
      </c>
      <c r="J68" s="149">
        <v>9917</v>
      </c>
      <c r="K68" s="155">
        <f t="shared" si="4"/>
        <v>7419281</v>
      </c>
      <c r="L68" s="148">
        <f t="shared" si="1"/>
        <v>748.13764243218714</v>
      </c>
      <c r="M68" s="30"/>
      <c r="N68" s="78">
        <v>15</v>
      </c>
      <c r="O68" s="79">
        <v>162</v>
      </c>
      <c r="P68" s="80">
        <v>10125690</v>
      </c>
      <c r="Q68" s="39">
        <f t="shared" si="6"/>
        <v>62504.259259259263</v>
      </c>
      <c r="R68" s="37">
        <v>13179</v>
      </c>
      <c r="S68" s="36">
        <f t="shared" si="5"/>
        <v>10125690</v>
      </c>
      <c r="T68" s="39">
        <f t="shared" si="7"/>
        <v>768.32005463236965</v>
      </c>
      <c r="U68" s="81"/>
      <c r="V68" s="82"/>
      <c r="W68" s="83"/>
      <c r="X68" s="84"/>
      <c r="Y68" s="85"/>
      <c r="Z68" s="121"/>
      <c r="AA68" s="124"/>
      <c r="AB68" s="125"/>
      <c r="AC68" s="126"/>
      <c r="AD68" s="185"/>
      <c r="AE68" s="183"/>
      <c r="AF68" s="186"/>
    </row>
    <row r="69" spans="1:32" s="4" customFormat="1" ht="27" customHeight="1" x14ac:dyDescent="0.15">
      <c r="A69" s="18"/>
      <c r="B69" s="140" t="s">
        <v>32</v>
      </c>
      <c r="C69" s="140">
        <v>65</v>
      </c>
      <c r="D69" s="141" t="s">
        <v>96</v>
      </c>
      <c r="E69" s="66">
        <v>6</v>
      </c>
      <c r="F69" s="153">
        <v>10</v>
      </c>
      <c r="G69" s="149">
        <v>110</v>
      </c>
      <c r="H69" s="154">
        <v>8212956</v>
      </c>
      <c r="I69" s="148">
        <f t="shared" ref="I69:I103" si="8">IF(AND(G69&gt;0,H69&gt;0),H69/G69,0)</f>
        <v>74663.236363636359</v>
      </c>
      <c r="J69" s="149">
        <v>10959</v>
      </c>
      <c r="K69" s="155">
        <f t="shared" si="4"/>
        <v>8212956</v>
      </c>
      <c r="L69" s="148">
        <f t="shared" ref="L69:L103" si="9">IF(AND(J69&gt;0,K69&gt;0),K69/J69,0)</f>
        <v>749.4256775253217</v>
      </c>
      <c r="M69" s="30"/>
      <c r="N69" s="78">
        <v>10</v>
      </c>
      <c r="O69" s="79">
        <v>123</v>
      </c>
      <c r="P69" s="80">
        <v>10164266</v>
      </c>
      <c r="Q69" s="39">
        <f t="shared" si="6"/>
        <v>82636.308943089432</v>
      </c>
      <c r="R69" s="37">
        <v>13159</v>
      </c>
      <c r="S69" s="36">
        <f t="shared" si="5"/>
        <v>10164266</v>
      </c>
      <c r="T69" s="39">
        <f t="shared" si="7"/>
        <v>772.41933277604676</v>
      </c>
      <c r="U69" s="81"/>
      <c r="V69" s="82"/>
      <c r="W69" s="83"/>
      <c r="X69" s="84"/>
      <c r="Y69" s="85"/>
      <c r="Z69" s="121"/>
      <c r="AA69" s="124"/>
      <c r="AB69" s="125"/>
      <c r="AC69" s="126"/>
      <c r="AD69" s="182"/>
      <c r="AE69" s="183"/>
      <c r="AF69" s="184"/>
    </row>
    <row r="70" spans="1:32" s="4" customFormat="1" ht="27" customHeight="1" x14ac:dyDescent="0.15">
      <c r="A70" s="18"/>
      <c r="B70" s="140" t="s">
        <v>32</v>
      </c>
      <c r="C70" s="140">
        <v>66</v>
      </c>
      <c r="D70" s="141" t="s">
        <v>97</v>
      </c>
      <c r="E70" s="66">
        <v>6</v>
      </c>
      <c r="F70" s="153">
        <v>10</v>
      </c>
      <c r="G70" s="149">
        <v>39</v>
      </c>
      <c r="H70" s="154">
        <v>2708212</v>
      </c>
      <c r="I70" s="148">
        <f t="shared" si="8"/>
        <v>69441.333333333328</v>
      </c>
      <c r="J70" s="149">
        <v>3558</v>
      </c>
      <c r="K70" s="155">
        <f t="shared" si="4"/>
        <v>2708212</v>
      </c>
      <c r="L70" s="148">
        <f t="shared" si="9"/>
        <v>761.16132658797073</v>
      </c>
      <c r="M70" s="30"/>
      <c r="N70" s="78">
        <v>10</v>
      </c>
      <c r="O70" s="79">
        <v>60</v>
      </c>
      <c r="P70" s="80">
        <v>3369377</v>
      </c>
      <c r="Q70" s="39">
        <f t="shared" si="6"/>
        <v>56156.283333333333</v>
      </c>
      <c r="R70" s="37">
        <v>4490</v>
      </c>
      <c r="S70" s="36">
        <f t="shared" ref="S70:S103" si="10">P70</f>
        <v>3369377</v>
      </c>
      <c r="T70" s="39">
        <f t="shared" si="7"/>
        <v>750.41804008908684</v>
      </c>
      <c r="U70" s="81"/>
      <c r="V70" s="82"/>
      <c r="W70" s="83"/>
      <c r="X70" s="84"/>
      <c r="Y70" s="85"/>
      <c r="Z70" s="121"/>
      <c r="AA70" s="124"/>
      <c r="AB70" s="125"/>
      <c r="AC70" s="126"/>
      <c r="AD70" s="185" t="s">
        <v>307</v>
      </c>
      <c r="AE70" s="183">
        <v>0.03</v>
      </c>
      <c r="AF70" s="186"/>
    </row>
    <row r="71" spans="1:32" s="4" customFormat="1" ht="27" customHeight="1" x14ac:dyDescent="0.15">
      <c r="A71" s="18"/>
      <c r="B71" s="140" t="s">
        <v>32</v>
      </c>
      <c r="C71" s="140">
        <v>67</v>
      </c>
      <c r="D71" s="145" t="s">
        <v>98</v>
      </c>
      <c r="E71" s="66">
        <v>6</v>
      </c>
      <c r="F71" s="153"/>
      <c r="G71" s="149"/>
      <c r="H71" s="154"/>
      <c r="I71" s="148">
        <f t="shared" si="8"/>
        <v>0</v>
      </c>
      <c r="J71" s="149"/>
      <c r="K71" s="155">
        <f t="shared" si="4"/>
        <v>0</v>
      </c>
      <c r="L71" s="148">
        <f t="shared" si="9"/>
        <v>0</v>
      </c>
      <c r="M71" s="30"/>
      <c r="N71" s="78"/>
      <c r="O71" s="79"/>
      <c r="P71" s="80"/>
      <c r="Q71" s="39">
        <f t="shared" ref="Q71:Q101" si="11">IF(AND(O71&gt;0,P71&gt;0),P71/O71,0)</f>
        <v>0</v>
      </c>
      <c r="R71" s="37"/>
      <c r="S71" s="36">
        <f t="shared" si="10"/>
        <v>0</v>
      </c>
      <c r="T71" s="39">
        <f t="shared" ref="T71:T93" si="12">IF(AND(R71&gt;0,S71&gt;0),S71/R71,0)</f>
        <v>0</v>
      </c>
      <c r="U71" s="81"/>
      <c r="V71" s="82"/>
      <c r="W71" s="83" t="s">
        <v>308</v>
      </c>
      <c r="X71" s="84"/>
      <c r="Y71" s="85"/>
      <c r="Z71" s="121"/>
      <c r="AA71" s="124"/>
      <c r="AB71" s="125"/>
      <c r="AC71" s="126"/>
      <c r="AD71" s="182"/>
      <c r="AE71" s="183"/>
      <c r="AF71" s="184"/>
    </row>
    <row r="72" spans="1:32" s="4" customFormat="1" ht="27" customHeight="1" x14ac:dyDescent="0.15">
      <c r="A72" s="18"/>
      <c r="B72" s="140" t="s">
        <v>32</v>
      </c>
      <c r="C72" s="140">
        <v>68</v>
      </c>
      <c r="D72" s="143" t="s">
        <v>99</v>
      </c>
      <c r="E72" s="66">
        <v>4</v>
      </c>
      <c r="F72" s="153">
        <v>10</v>
      </c>
      <c r="G72" s="149">
        <v>96</v>
      </c>
      <c r="H72" s="154">
        <v>5792560</v>
      </c>
      <c r="I72" s="148">
        <f t="shared" si="8"/>
        <v>60339.166666666664</v>
      </c>
      <c r="J72" s="149">
        <v>7968</v>
      </c>
      <c r="K72" s="155">
        <f t="shared" si="4"/>
        <v>5792560</v>
      </c>
      <c r="L72" s="148">
        <f t="shared" si="9"/>
        <v>726.97791164658634</v>
      </c>
      <c r="M72" s="30"/>
      <c r="N72" s="78">
        <v>10</v>
      </c>
      <c r="O72" s="79">
        <v>109</v>
      </c>
      <c r="P72" s="80">
        <v>6594390</v>
      </c>
      <c r="Q72" s="39">
        <f t="shared" si="11"/>
        <v>60498.990825688074</v>
      </c>
      <c r="R72" s="37">
        <v>8779</v>
      </c>
      <c r="S72" s="36">
        <f t="shared" si="10"/>
        <v>6594390</v>
      </c>
      <c r="T72" s="39">
        <f t="shared" si="12"/>
        <v>751.15502904658842</v>
      </c>
      <c r="U72" s="81"/>
      <c r="V72" s="82"/>
      <c r="W72" s="83"/>
      <c r="X72" s="84"/>
      <c r="Y72" s="85"/>
      <c r="Z72" s="121"/>
      <c r="AA72" s="124"/>
      <c r="AB72" s="125"/>
      <c r="AC72" s="126"/>
      <c r="AD72" s="185"/>
      <c r="AE72" s="183"/>
      <c r="AF72" s="186"/>
    </row>
    <row r="73" spans="1:32" s="4" customFormat="1" ht="27" customHeight="1" x14ac:dyDescent="0.15">
      <c r="A73" s="18"/>
      <c r="B73" s="140" t="s">
        <v>32</v>
      </c>
      <c r="C73" s="140">
        <v>69</v>
      </c>
      <c r="D73" s="143" t="s">
        <v>100</v>
      </c>
      <c r="E73" s="66">
        <v>2</v>
      </c>
      <c r="F73" s="153">
        <v>10</v>
      </c>
      <c r="G73" s="149">
        <v>64</v>
      </c>
      <c r="H73" s="154">
        <v>4856065</v>
      </c>
      <c r="I73" s="148">
        <f t="shared" si="8"/>
        <v>75876.015625</v>
      </c>
      <c r="J73" s="149">
        <v>6406</v>
      </c>
      <c r="K73" s="155">
        <f t="shared" si="4"/>
        <v>4856065</v>
      </c>
      <c r="L73" s="148">
        <f t="shared" si="9"/>
        <v>758.04948485794569</v>
      </c>
      <c r="M73" s="30"/>
      <c r="N73" s="78">
        <v>10</v>
      </c>
      <c r="O73" s="79">
        <v>68</v>
      </c>
      <c r="P73" s="80">
        <v>5400079</v>
      </c>
      <c r="Q73" s="39">
        <f t="shared" si="11"/>
        <v>79412.926470588238</v>
      </c>
      <c r="R73" s="37">
        <v>7194</v>
      </c>
      <c r="S73" s="36">
        <f t="shared" si="10"/>
        <v>5400079</v>
      </c>
      <c r="T73" s="39">
        <f t="shared" si="12"/>
        <v>750.63650264108981</v>
      </c>
      <c r="U73" s="81"/>
      <c r="V73" s="82"/>
      <c r="W73" s="83"/>
      <c r="X73" s="84"/>
      <c r="Y73" s="85"/>
      <c r="Z73" s="121"/>
      <c r="AA73" s="124"/>
      <c r="AB73" s="125"/>
      <c r="AC73" s="126"/>
      <c r="AD73" s="182"/>
      <c r="AE73" s="183"/>
      <c r="AF73" s="184"/>
    </row>
    <row r="74" spans="1:32" s="4" customFormat="1" ht="27" customHeight="1" x14ac:dyDescent="0.15">
      <c r="A74" s="18"/>
      <c r="B74" s="140" t="s">
        <v>32</v>
      </c>
      <c r="C74" s="140">
        <v>70</v>
      </c>
      <c r="D74" s="141" t="s">
        <v>101</v>
      </c>
      <c r="E74" s="66">
        <v>5</v>
      </c>
      <c r="F74" s="153">
        <v>20</v>
      </c>
      <c r="G74" s="149">
        <v>96</v>
      </c>
      <c r="H74" s="154">
        <v>2718116</v>
      </c>
      <c r="I74" s="148">
        <f t="shared" si="8"/>
        <v>28313.708333333332</v>
      </c>
      <c r="J74" s="149">
        <v>3713</v>
      </c>
      <c r="K74" s="155">
        <f t="shared" ref="K74:K103" si="13">H74</f>
        <v>2718116</v>
      </c>
      <c r="L74" s="148">
        <f t="shared" si="9"/>
        <v>732.05386479935362</v>
      </c>
      <c r="M74" s="30"/>
      <c r="N74" s="78">
        <v>20</v>
      </c>
      <c r="O74" s="79">
        <v>93</v>
      </c>
      <c r="P74" s="80">
        <v>3042264</v>
      </c>
      <c r="Q74" s="39">
        <f t="shared" si="11"/>
        <v>32712.516129032258</v>
      </c>
      <c r="R74" s="37">
        <v>4028</v>
      </c>
      <c r="S74" s="36">
        <f t="shared" si="10"/>
        <v>3042264</v>
      </c>
      <c r="T74" s="39">
        <f t="shared" si="12"/>
        <v>755.27904667328698</v>
      </c>
      <c r="U74" s="81"/>
      <c r="V74" s="82"/>
      <c r="W74" s="83"/>
      <c r="X74" s="84"/>
      <c r="Y74" s="85"/>
      <c r="Z74" s="121"/>
      <c r="AA74" s="124"/>
      <c r="AB74" s="125"/>
      <c r="AC74" s="126"/>
      <c r="AD74" s="182"/>
      <c r="AE74" s="183"/>
      <c r="AF74" s="184"/>
    </row>
    <row r="75" spans="1:32" s="4" customFormat="1" ht="27" customHeight="1" x14ac:dyDescent="0.15">
      <c r="A75" s="18"/>
      <c r="B75" s="140" t="s">
        <v>32</v>
      </c>
      <c r="C75" s="140">
        <v>71</v>
      </c>
      <c r="D75" s="143" t="s">
        <v>102</v>
      </c>
      <c r="E75" s="66">
        <v>4</v>
      </c>
      <c r="F75" s="153">
        <v>20</v>
      </c>
      <c r="G75" s="149">
        <v>313</v>
      </c>
      <c r="H75" s="154">
        <v>20246907</v>
      </c>
      <c r="I75" s="148">
        <f t="shared" si="8"/>
        <v>64686.603833865818</v>
      </c>
      <c r="J75" s="149">
        <v>26320</v>
      </c>
      <c r="K75" s="155">
        <f t="shared" si="13"/>
        <v>20246907</v>
      </c>
      <c r="L75" s="148">
        <f t="shared" si="9"/>
        <v>769.25938449848024</v>
      </c>
      <c r="M75" s="30"/>
      <c r="N75" s="78"/>
      <c r="O75" s="79"/>
      <c r="P75" s="80"/>
      <c r="Q75" s="39">
        <f t="shared" si="11"/>
        <v>0</v>
      </c>
      <c r="R75" s="37"/>
      <c r="S75" s="36">
        <f t="shared" si="10"/>
        <v>0</v>
      </c>
      <c r="T75" s="39">
        <f t="shared" si="12"/>
        <v>0</v>
      </c>
      <c r="U75" s="81"/>
      <c r="V75" s="82" t="s">
        <v>307</v>
      </c>
      <c r="W75" s="83"/>
      <c r="X75" s="84"/>
      <c r="Y75" s="85"/>
      <c r="Z75" s="121"/>
      <c r="AA75" s="124"/>
      <c r="AB75" s="125"/>
      <c r="AC75" s="126"/>
      <c r="AD75" s="185"/>
      <c r="AE75" s="183"/>
      <c r="AF75" s="186"/>
    </row>
    <row r="76" spans="1:32" s="4" customFormat="1" ht="27" customHeight="1" x14ac:dyDescent="0.15">
      <c r="A76" s="18"/>
      <c r="B76" s="140" t="s">
        <v>32</v>
      </c>
      <c r="C76" s="140">
        <v>72</v>
      </c>
      <c r="D76" s="141" t="s">
        <v>103</v>
      </c>
      <c r="E76" s="66">
        <v>2</v>
      </c>
      <c r="F76" s="153">
        <v>10</v>
      </c>
      <c r="G76" s="149">
        <v>96</v>
      </c>
      <c r="H76" s="154">
        <v>5697122</v>
      </c>
      <c r="I76" s="148">
        <f t="shared" si="8"/>
        <v>59345.020833333336</v>
      </c>
      <c r="J76" s="149">
        <v>6939</v>
      </c>
      <c r="K76" s="155">
        <f t="shared" si="13"/>
        <v>5697122</v>
      </c>
      <c r="L76" s="148">
        <f t="shared" si="9"/>
        <v>821.02925493586974</v>
      </c>
      <c r="M76" s="30"/>
      <c r="N76" s="78">
        <v>10</v>
      </c>
      <c r="O76" s="79">
        <v>117</v>
      </c>
      <c r="P76" s="80">
        <v>7211058</v>
      </c>
      <c r="Q76" s="39">
        <f t="shared" si="11"/>
        <v>61632.974358974359</v>
      </c>
      <c r="R76" s="37">
        <v>9178</v>
      </c>
      <c r="S76" s="36">
        <f t="shared" si="10"/>
        <v>7211058</v>
      </c>
      <c r="T76" s="39">
        <f t="shared" si="12"/>
        <v>785.68947483111788</v>
      </c>
      <c r="U76" s="81"/>
      <c r="V76" s="82"/>
      <c r="W76" s="83"/>
      <c r="X76" s="84"/>
      <c r="Y76" s="85"/>
      <c r="Z76" s="121"/>
      <c r="AA76" s="124"/>
      <c r="AB76" s="125"/>
      <c r="AC76" s="126"/>
      <c r="AD76" s="182"/>
      <c r="AE76" s="183"/>
      <c r="AF76" s="184"/>
    </row>
    <row r="77" spans="1:32" s="4" customFormat="1" ht="27" customHeight="1" x14ac:dyDescent="0.15">
      <c r="A77" s="18"/>
      <c r="B77" s="140" t="s">
        <v>32</v>
      </c>
      <c r="C77" s="140">
        <v>73</v>
      </c>
      <c r="D77" s="145" t="s">
        <v>104</v>
      </c>
      <c r="E77" s="66">
        <v>4</v>
      </c>
      <c r="F77" s="153">
        <v>20</v>
      </c>
      <c r="G77" s="149">
        <v>24</v>
      </c>
      <c r="H77" s="154">
        <v>1208429</v>
      </c>
      <c r="I77" s="148">
        <f t="shared" si="8"/>
        <v>50351.208333333336</v>
      </c>
      <c r="J77" s="149">
        <v>1628</v>
      </c>
      <c r="K77" s="155">
        <f t="shared" si="13"/>
        <v>1208429</v>
      </c>
      <c r="L77" s="148">
        <f t="shared" si="9"/>
        <v>742.2782555282555</v>
      </c>
      <c r="M77" s="30"/>
      <c r="N77" s="78"/>
      <c r="O77" s="79"/>
      <c r="P77" s="80"/>
      <c r="Q77" s="39">
        <f t="shared" si="11"/>
        <v>0</v>
      </c>
      <c r="R77" s="37"/>
      <c r="S77" s="36">
        <f t="shared" si="10"/>
        <v>0</v>
      </c>
      <c r="T77" s="39">
        <f t="shared" si="12"/>
        <v>0</v>
      </c>
      <c r="U77" s="81"/>
      <c r="V77" s="82"/>
      <c r="W77" s="83" t="s">
        <v>308</v>
      </c>
      <c r="X77" s="84"/>
      <c r="Y77" s="85"/>
      <c r="Z77" s="121"/>
      <c r="AA77" s="124"/>
      <c r="AB77" s="125"/>
      <c r="AC77" s="126"/>
      <c r="AD77" s="185"/>
      <c r="AE77" s="183"/>
      <c r="AF77" s="186"/>
    </row>
    <row r="78" spans="1:32" s="4" customFormat="1" ht="27" customHeight="1" x14ac:dyDescent="0.15">
      <c r="A78" s="18"/>
      <c r="B78" s="140" t="s">
        <v>32</v>
      </c>
      <c r="C78" s="140">
        <v>74</v>
      </c>
      <c r="D78" s="145" t="s">
        <v>105</v>
      </c>
      <c r="E78" s="66">
        <v>2</v>
      </c>
      <c r="F78" s="153">
        <v>10</v>
      </c>
      <c r="G78" s="149">
        <v>36</v>
      </c>
      <c r="H78" s="154">
        <v>2689209</v>
      </c>
      <c r="I78" s="148">
        <f t="shared" si="8"/>
        <v>74700.25</v>
      </c>
      <c r="J78" s="149">
        <v>4066</v>
      </c>
      <c r="K78" s="155">
        <f t="shared" si="13"/>
        <v>2689209</v>
      </c>
      <c r="L78" s="148">
        <f t="shared" si="9"/>
        <v>661.3893261190359</v>
      </c>
      <c r="M78" s="30"/>
      <c r="N78" s="78">
        <v>10</v>
      </c>
      <c r="O78" s="79">
        <v>42</v>
      </c>
      <c r="P78" s="80">
        <v>4457005</v>
      </c>
      <c r="Q78" s="39">
        <f t="shared" si="11"/>
        <v>106119.16666666667</v>
      </c>
      <c r="R78" s="37">
        <v>5160</v>
      </c>
      <c r="S78" s="36">
        <f t="shared" si="10"/>
        <v>4457005</v>
      </c>
      <c r="T78" s="39">
        <f t="shared" si="12"/>
        <v>863.76065891472865</v>
      </c>
      <c r="U78" s="81"/>
      <c r="V78" s="82"/>
      <c r="W78" s="83"/>
      <c r="X78" s="84"/>
      <c r="Y78" s="85"/>
      <c r="Z78" s="121"/>
      <c r="AA78" s="124"/>
      <c r="AB78" s="125"/>
      <c r="AC78" s="126"/>
      <c r="AD78" s="182"/>
      <c r="AE78" s="183"/>
      <c r="AF78" s="184"/>
    </row>
    <row r="79" spans="1:32" s="4" customFormat="1" ht="27" customHeight="1" x14ac:dyDescent="0.15">
      <c r="A79" s="18"/>
      <c r="B79" s="140" t="s">
        <v>32</v>
      </c>
      <c r="C79" s="140">
        <v>75</v>
      </c>
      <c r="D79" s="141" t="s">
        <v>106</v>
      </c>
      <c r="E79" s="66">
        <v>2</v>
      </c>
      <c r="F79" s="153">
        <v>20</v>
      </c>
      <c r="G79" s="149">
        <v>158</v>
      </c>
      <c r="H79" s="154">
        <v>8149205</v>
      </c>
      <c r="I79" s="148">
        <f t="shared" si="8"/>
        <v>51577.246835443038</v>
      </c>
      <c r="J79" s="149">
        <v>13410</v>
      </c>
      <c r="K79" s="155">
        <f t="shared" si="13"/>
        <v>8149205</v>
      </c>
      <c r="L79" s="148">
        <f t="shared" si="9"/>
        <v>607.69612229679342</v>
      </c>
      <c r="M79" s="30"/>
      <c r="N79" s="78">
        <v>20</v>
      </c>
      <c r="O79" s="79">
        <v>144</v>
      </c>
      <c r="P79" s="80">
        <v>8142300</v>
      </c>
      <c r="Q79" s="39">
        <f t="shared" si="11"/>
        <v>56543.75</v>
      </c>
      <c r="R79" s="37">
        <v>13171</v>
      </c>
      <c r="S79" s="36">
        <f t="shared" si="10"/>
        <v>8142300</v>
      </c>
      <c r="T79" s="39">
        <f t="shared" si="12"/>
        <v>618.19907372257228</v>
      </c>
      <c r="U79" s="81"/>
      <c r="V79" s="82"/>
      <c r="W79" s="83"/>
      <c r="X79" s="84"/>
      <c r="Y79" s="85"/>
      <c r="Z79" s="121"/>
      <c r="AA79" s="124"/>
      <c r="AB79" s="125"/>
      <c r="AC79" s="126"/>
      <c r="AD79" s="185"/>
      <c r="AE79" s="183"/>
      <c r="AF79" s="186"/>
    </row>
    <row r="80" spans="1:32" s="4" customFormat="1" ht="27" customHeight="1" x14ac:dyDescent="0.15">
      <c r="A80" s="18"/>
      <c r="B80" s="140" t="s">
        <v>32</v>
      </c>
      <c r="C80" s="140">
        <v>76</v>
      </c>
      <c r="D80" s="141" t="s">
        <v>107</v>
      </c>
      <c r="E80" s="66">
        <v>6</v>
      </c>
      <c r="F80" s="153">
        <v>20</v>
      </c>
      <c r="G80" s="149">
        <v>307</v>
      </c>
      <c r="H80" s="154">
        <v>20124420</v>
      </c>
      <c r="I80" s="148">
        <f t="shared" si="8"/>
        <v>65551.856677524425</v>
      </c>
      <c r="J80" s="149">
        <v>26887</v>
      </c>
      <c r="K80" s="155">
        <f t="shared" si="13"/>
        <v>20124420</v>
      </c>
      <c r="L80" s="148">
        <f t="shared" si="9"/>
        <v>748.48142224867036</v>
      </c>
      <c r="M80" s="30"/>
      <c r="N80" s="78">
        <v>20</v>
      </c>
      <c r="O80" s="79">
        <v>242</v>
      </c>
      <c r="P80" s="80">
        <v>17344205</v>
      </c>
      <c r="Q80" s="39">
        <f t="shared" si="11"/>
        <v>71670.268595041329</v>
      </c>
      <c r="R80" s="37">
        <v>22044</v>
      </c>
      <c r="S80" s="36">
        <f t="shared" si="10"/>
        <v>17344205</v>
      </c>
      <c r="T80" s="39">
        <f t="shared" si="12"/>
        <v>786.79935583378699</v>
      </c>
      <c r="U80" s="81"/>
      <c r="V80" s="82"/>
      <c r="W80" s="83"/>
      <c r="X80" s="84"/>
      <c r="Y80" s="85"/>
      <c r="Z80" s="121"/>
      <c r="AA80" s="124"/>
      <c r="AB80" s="125"/>
      <c r="AC80" s="126"/>
      <c r="AD80" s="182"/>
      <c r="AE80" s="183"/>
      <c r="AF80" s="184"/>
    </row>
    <row r="81" spans="1:32" s="4" customFormat="1" ht="27" customHeight="1" x14ac:dyDescent="0.15">
      <c r="A81" s="18"/>
      <c r="B81" s="140" t="s">
        <v>32</v>
      </c>
      <c r="C81" s="140">
        <v>77</v>
      </c>
      <c r="D81" s="143" t="s">
        <v>108</v>
      </c>
      <c r="E81" s="66">
        <v>5</v>
      </c>
      <c r="F81" s="153">
        <v>20</v>
      </c>
      <c r="G81" s="149">
        <v>131</v>
      </c>
      <c r="H81" s="154">
        <v>8963356</v>
      </c>
      <c r="I81" s="148">
        <f t="shared" si="8"/>
        <v>68422.564885496176</v>
      </c>
      <c r="J81" s="149">
        <v>12230</v>
      </c>
      <c r="K81" s="155">
        <f t="shared" si="13"/>
        <v>8963356</v>
      </c>
      <c r="L81" s="148">
        <f t="shared" si="9"/>
        <v>732.89910057236307</v>
      </c>
      <c r="M81" s="30"/>
      <c r="N81" s="78">
        <v>20</v>
      </c>
      <c r="O81" s="79">
        <v>145</v>
      </c>
      <c r="P81" s="80">
        <v>10734120</v>
      </c>
      <c r="Q81" s="39">
        <f t="shared" si="11"/>
        <v>74028.413793103449</v>
      </c>
      <c r="R81" s="164">
        <v>13803</v>
      </c>
      <c r="S81" s="36">
        <f t="shared" si="10"/>
        <v>10734120</v>
      </c>
      <c r="T81" s="39">
        <f t="shared" si="12"/>
        <v>777.66572484242556</v>
      </c>
      <c r="U81" s="81"/>
      <c r="V81" s="82"/>
      <c r="W81" s="83"/>
      <c r="X81" s="84"/>
      <c r="Y81" s="85"/>
      <c r="Z81" s="121"/>
      <c r="AA81" s="124"/>
      <c r="AB81" s="125"/>
      <c r="AC81" s="126"/>
      <c r="AD81" s="185" t="s">
        <v>307</v>
      </c>
      <c r="AE81" s="183">
        <v>1</v>
      </c>
      <c r="AF81" s="186"/>
    </row>
    <row r="82" spans="1:32" s="4" customFormat="1" ht="27" customHeight="1" x14ac:dyDescent="0.15">
      <c r="A82" s="18"/>
      <c r="B82" s="140" t="s">
        <v>32</v>
      </c>
      <c r="C82" s="140">
        <v>78</v>
      </c>
      <c r="D82" s="143" t="s">
        <v>109</v>
      </c>
      <c r="E82" s="66">
        <v>2</v>
      </c>
      <c r="F82" s="153">
        <v>10</v>
      </c>
      <c r="G82" s="149">
        <v>107</v>
      </c>
      <c r="H82" s="154">
        <v>5090815</v>
      </c>
      <c r="I82" s="148">
        <f t="shared" si="8"/>
        <v>47577.710280373831</v>
      </c>
      <c r="J82" s="149">
        <v>6704</v>
      </c>
      <c r="K82" s="155">
        <f t="shared" si="13"/>
        <v>5090815</v>
      </c>
      <c r="L82" s="148">
        <f t="shared" si="9"/>
        <v>759.36977923627683</v>
      </c>
      <c r="M82" s="30"/>
      <c r="N82" s="78">
        <v>10</v>
      </c>
      <c r="O82" s="79">
        <v>120</v>
      </c>
      <c r="P82" s="80">
        <v>5672788</v>
      </c>
      <c r="Q82" s="39">
        <f t="shared" si="11"/>
        <v>47273.23333333333</v>
      </c>
      <c r="R82" s="37">
        <v>7205.5</v>
      </c>
      <c r="S82" s="36">
        <f t="shared" si="10"/>
        <v>5672788</v>
      </c>
      <c r="T82" s="39">
        <f t="shared" si="12"/>
        <v>787.28582332940118</v>
      </c>
      <c r="U82" s="81"/>
      <c r="V82" s="82"/>
      <c r="W82" s="83"/>
      <c r="X82" s="84"/>
      <c r="Y82" s="85"/>
      <c r="Z82" s="121"/>
      <c r="AA82" s="124"/>
      <c r="AB82" s="125"/>
      <c r="AC82" s="126"/>
      <c r="AD82" s="182"/>
      <c r="AE82" s="183"/>
      <c r="AF82" s="184"/>
    </row>
    <row r="83" spans="1:32" s="4" customFormat="1" ht="27" customHeight="1" x14ac:dyDescent="0.15">
      <c r="A83" s="18"/>
      <c r="B83" s="140" t="s">
        <v>32</v>
      </c>
      <c r="C83" s="140">
        <v>79</v>
      </c>
      <c r="D83" s="143" t="s">
        <v>110</v>
      </c>
      <c r="E83" s="66">
        <v>4</v>
      </c>
      <c r="F83" s="153">
        <v>10</v>
      </c>
      <c r="G83" s="149">
        <v>107</v>
      </c>
      <c r="H83" s="154">
        <v>5829616</v>
      </c>
      <c r="I83" s="148">
        <f t="shared" si="8"/>
        <v>54482.392523364484</v>
      </c>
      <c r="J83" s="149">
        <v>8061</v>
      </c>
      <c r="K83" s="155">
        <f t="shared" si="13"/>
        <v>5829616</v>
      </c>
      <c r="L83" s="148">
        <f t="shared" si="9"/>
        <v>723.18769383451183</v>
      </c>
      <c r="M83" s="30"/>
      <c r="N83" s="78">
        <v>10</v>
      </c>
      <c r="O83" s="79">
        <v>75</v>
      </c>
      <c r="P83" s="80">
        <v>4469123</v>
      </c>
      <c r="Q83" s="39">
        <f t="shared" si="11"/>
        <v>59588.306666666664</v>
      </c>
      <c r="R83" s="37">
        <v>5936</v>
      </c>
      <c r="S83" s="36">
        <f t="shared" si="10"/>
        <v>4469123</v>
      </c>
      <c r="T83" s="39">
        <f t="shared" si="12"/>
        <v>752.88460242587598</v>
      </c>
      <c r="U83" s="81"/>
      <c r="V83" s="82"/>
      <c r="W83" s="83"/>
      <c r="X83" s="84"/>
      <c r="Y83" s="85"/>
      <c r="Z83" s="121"/>
      <c r="AA83" s="124"/>
      <c r="AB83" s="125"/>
      <c r="AC83" s="126"/>
      <c r="AD83" s="185"/>
      <c r="AE83" s="183"/>
      <c r="AF83" s="186"/>
    </row>
    <row r="84" spans="1:32" s="4" customFormat="1" ht="27" customHeight="1" x14ac:dyDescent="0.15">
      <c r="A84" s="18"/>
      <c r="B84" s="140" t="s">
        <v>32</v>
      </c>
      <c r="C84" s="140">
        <v>80</v>
      </c>
      <c r="D84" s="142" t="s">
        <v>111</v>
      </c>
      <c r="E84" s="66">
        <v>4</v>
      </c>
      <c r="F84" s="153">
        <v>30</v>
      </c>
      <c r="G84" s="149">
        <v>240</v>
      </c>
      <c r="H84" s="154">
        <v>21060666</v>
      </c>
      <c r="I84" s="148">
        <f t="shared" si="8"/>
        <v>87752.774999999994</v>
      </c>
      <c r="J84" s="149">
        <v>28969</v>
      </c>
      <c r="K84" s="155">
        <f t="shared" si="13"/>
        <v>21060666</v>
      </c>
      <c r="L84" s="148">
        <f t="shared" si="9"/>
        <v>727.007007490766</v>
      </c>
      <c r="M84" s="30"/>
      <c r="N84" s="78">
        <v>30</v>
      </c>
      <c r="O84" s="79">
        <v>231</v>
      </c>
      <c r="P84" s="80">
        <v>21177707</v>
      </c>
      <c r="Q84" s="39">
        <f t="shared" si="11"/>
        <v>91678.385281385286</v>
      </c>
      <c r="R84" s="37">
        <v>28237</v>
      </c>
      <c r="S84" s="36">
        <f t="shared" si="10"/>
        <v>21177707</v>
      </c>
      <c r="T84" s="39">
        <f t="shared" si="12"/>
        <v>749.99847717533737</v>
      </c>
      <c r="U84" s="81"/>
      <c r="V84" s="82"/>
      <c r="W84" s="83"/>
      <c r="X84" s="84"/>
      <c r="Y84" s="85"/>
      <c r="Z84" s="121"/>
      <c r="AA84" s="124"/>
      <c r="AB84" s="125"/>
      <c r="AC84" s="126"/>
      <c r="AD84" s="182"/>
      <c r="AE84" s="183"/>
      <c r="AF84" s="184"/>
    </row>
    <row r="85" spans="1:32" s="4" customFormat="1" ht="27" customHeight="1" x14ac:dyDescent="0.15">
      <c r="A85" s="18"/>
      <c r="B85" s="140" t="s">
        <v>32</v>
      </c>
      <c r="C85" s="140">
        <v>81</v>
      </c>
      <c r="D85" s="143" t="s">
        <v>112</v>
      </c>
      <c r="E85" s="66">
        <v>6</v>
      </c>
      <c r="F85" s="153">
        <v>15</v>
      </c>
      <c r="G85" s="149">
        <v>32</v>
      </c>
      <c r="H85" s="154">
        <v>1866731</v>
      </c>
      <c r="I85" s="148">
        <f t="shared" si="8"/>
        <v>58335.34375</v>
      </c>
      <c r="J85" s="149">
        <v>2574</v>
      </c>
      <c r="K85" s="155">
        <f t="shared" si="13"/>
        <v>1866731</v>
      </c>
      <c r="L85" s="148">
        <f t="shared" si="9"/>
        <v>725.22571872571871</v>
      </c>
      <c r="M85" s="30"/>
      <c r="N85" s="78">
        <v>15</v>
      </c>
      <c r="O85" s="79">
        <v>44</v>
      </c>
      <c r="P85" s="80">
        <v>2625864</v>
      </c>
      <c r="Q85" s="39">
        <f t="shared" si="11"/>
        <v>59678.727272727272</v>
      </c>
      <c r="R85" s="37">
        <v>3506</v>
      </c>
      <c r="S85" s="36">
        <f t="shared" si="10"/>
        <v>2625864</v>
      </c>
      <c r="T85" s="39">
        <f t="shared" si="12"/>
        <v>748.96292070735876</v>
      </c>
      <c r="U85" s="81"/>
      <c r="V85" s="82"/>
      <c r="W85" s="83"/>
      <c r="X85" s="84"/>
      <c r="Y85" s="85"/>
      <c r="Z85" s="121"/>
      <c r="AA85" s="124"/>
      <c r="AB85" s="125"/>
      <c r="AC85" s="126"/>
      <c r="AD85" s="185"/>
      <c r="AE85" s="183"/>
      <c r="AF85" s="186"/>
    </row>
    <row r="86" spans="1:32" s="4" customFormat="1" ht="27" customHeight="1" x14ac:dyDescent="0.15">
      <c r="A86" s="18"/>
      <c r="B86" s="140" t="s">
        <v>32</v>
      </c>
      <c r="C86" s="140">
        <v>82</v>
      </c>
      <c r="D86" s="141" t="s">
        <v>113</v>
      </c>
      <c r="E86" s="66">
        <v>2</v>
      </c>
      <c r="F86" s="153">
        <v>11</v>
      </c>
      <c r="G86" s="149">
        <v>158</v>
      </c>
      <c r="H86" s="154">
        <v>15934285</v>
      </c>
      <c r="I86" s="148">
        <f t="shared" si="8"/>
        <v>100849.90506329114</v>
      </c>
      <c r="J86" s="149">
        <v>19686</v>
      </c>
      <c r="K86" s="155">
        <f t="shared" si="13"/>
        <v>15934285</v>
      </c>
      <c r="L86" s="148">
        <f t="shared" si="9"/>
        <v>809.42217819770394</v>
      </c>
      <c r="M86" s="30"/>
      <c r="N86" s="78">
        <v>11</v>
      </c>
      <c r="O86" s="79">
        <v>144</v>
      </c>
      <c r="P86" s="80">
        <v>15202100</v>
      </c>
      <c r="Q86" s="39">
        <f t="shared" si="11"/>
        <v>105570.13888888889</v>
      </c>
      <c r="R86" s="37">
        <v>18380</v>
      </c>
      <c r="S86" s="36">
        <f t="shared" si="10"/>
        <v>15202100</v>
      </c>
      <c r="T86" s="39">
        <f t="shared" si="12"/>
        <v>827.10010881392816</v>
      </c>
      <c r="U86" s="81"/>
      <c r="V86" s="82"/>
      <c r="W86" s="83"/>
      <c r="X86" s="84"/>
      <c r="Y86" s="85"/>
      <c r="Z86" s="121"/>
      <c r="AA86" s="124"/>
      <c r="AB86" s="125"/>
      <c r="AC86" s="126"/>
      <c r="AD86" s="182" t="s">
        <v>307</v>
      </c>
      <c r="AE86" s="183">
        <v>0.3</v>
      </c>
      <c r="AF86" s="184"/>
    </row>
    <row r="87" spans="1:32" s="4" customFormat="1" ht="27" customHeight="1" x14ac:dyDescent="0.15">
      <c r="A87" s="18"/>
      <c r="B87" s="140" t="s">
        <v>32</v>
      </c>
      <c r="C87" s="140">
        <v>83</v>
      </c>
      <c r="D87" s="141" t="s">
        <v>114</v>
      </c>
      <c r="E87" s="66">
        <v>2</v>
      </c>
      <c r="F87" s="153"/>
      <c r="G87" s="149"/>
      <c r="H87" s="154"/>
      <c r="I87" s="148">
        <f t="shared" si="8"/>
        <v>0</v>
      </c>
      <c r="J87" s="149"/>
      <c r="K87" s="155">
        <f t="shared" si="13"/>
        <v>0</v>
      </c>
      <c r="L87" s="148">
        <f t="shared" si="9"/>
        <v>0</v>
      </c>
      <c r="M87" s="30"/>
      <c r="N87" s="78"/>
      <c r="O87" s="79"/>
      <c r="P87" s="80"/>
      <c r="Q87" s="39">
        <f t="shared" si="11"/>
        <v>0</v>
      </c>
      <c r="R87" s="37"/>
      <c r="S87" s="36">
        <f t="shared" si="10"/>
        <v>0</v>
      </c>
      <c r="T87" s="39">
        <f t="shared" si="12"/>
        <v>0</v>
      </c>
      <c r="U87" s="81"/>
      <c r="V87" s="82"/>
      <c r="W87" s="83" t="s">
        <v>308</v>
      </c>
      <c r="X87" s="84"/>
      <c r="Y87" s="85"/>
      <c r="Z87" s="121"/>
      <c r="AA87" s="124"/>
      <c r="AB87" s="125"/>
      <c r="AC87" s="126"/>
      <c r="AD87" s="185"/>
      <c r="AE87" s="183"/>
      <c r="AF87" s="186"/>
    </row>
    <row r="88" spans="1:32" s="4" customFormat="1" ht="27" customHeight="1" x14ac:dyDescent="0.15">
      <c r="A88" s="18"/>
      <c r="B88" s="140" t="s">
        <v>32</v>
      </c>
      <c r="C88" s="140">
        <v>84</v>
      </c>
      <c r="D88" s="141" t="s">
        <v>115</v>
      </c>
      <c r="E88" s="66">
        <v>4</v>
      </c>
      <c r="F88" s="153">
        <v>20</v>
      </c>
      <c r="G88" s="149">
        <v>397</v>
      </c>
      <c r="H88" s="154">
        <v>28093650</v>
      </c>
      <c r="I88" s="148">
        <f t="shared" si="8"/>
        <v>70764.861460957181</v>
      </c>
      <c r="J88" s="149">
        <v>32992</v>
      </c>
      <c r="K88" s="155">
        <f t="shared" si="13"/>
        <v>28093650</v>
      </c>
      <c r="L88" s="148">
        <f t="shared" si="9"/>
        <v>851.52915858389918</v>
      </c>
      <c r="M88" s="30"/>
      <c r="N88" s="78">
        <v>20</v>
      </c>
      <c r="O88" s="79">
        <v>402</v>
      </c>
      <c r="P88" s="80">
        <v>28897723</v>
      </c>
      <c r="Q88" s="39">
        <f t="shared" si="11"/>
        <v>71884.883084577115</v>
      </c>
      <c r="R88" s="37">
        <v>32848</v>
      </c>
      <c r="S88" s="36">
        <f t="shared" si="10"/>
        <v>28897723</v>
      </c>
      <c r="T88" s="39">
        <f t="shared" si="12"/>
        <v>879.74071480759869</v>
      </c>
      <c r="U88" s="81"/>
      <c r="V88" s="82"/>
      <c r="W88" s="83"/>
      <c r="X88" s="84"/>
      <c r="Y88" s="85"/>
      <c r="Z88" s="121"/>
      <c r="AA88" s="124"/>
      <c r="AB88" s="125"/>
      <c r="AC88" s="126"/>
      <c r="AD88" s="182"/>
      <c r="AE88" s="183"/>
      <c r="AF88" s="184"/>
    </row>
    <row r="89" spans="1:32" s="4" customFormat="1" ht="27" customHeight="1" x14ac:dyDescent="0.15">
      <c r="A89" s="18"/>
      <c r="B89" s="140" t="s">
        <v>32</v>
      </c>
      <c r="C89" s="140">
        <v>85</v>
      </c>
      <c r="D89" s="141" t="s">
        <v>116</v>
      </c>
      <c r="E89" s="66">
        <v>4</v>
      </c>
      <c r="F89" s="153">
        <v>22</v>
      </c>
      <c r="G89" s="149">
        <v>268</v>
      </c>
      <c r="H89" s="154">
        <v>16669886</v>
      </c>
      <c r="I89" s="148">
        <f t="shared" si="8"/>
        <v>62201.067164179105</v>
      </c>
      <c r="J89" s="149">
        <v>22898</v>
      </c>
      <c r="K89" s="155">
        <f t="shared" si="13"/>
        <v>16669886</v>
      </c>
      <c r="L89" s="148">
        <f t="shared" si="9"/>
        <v>728.00620141497075</v>
      </c>
      <c r="M89" s="30"/>
      <c r="N89" s="78">
        <v>15</v>
      </c>
      <c r="O89" s="79">
        <v>202</v>
      </c>
      <c r="P89" s="80">
        <v>13215669</v>
      </c>
      <c r="Q89" s="39">
        <f t="shared" si="11"/>
        <v>65424.103960396038</v>
      </c>
      <c r="R89" s="37">
        <v>17098</v>
      </c>
      <c r="S89" s="36">
        <f t="shared" si="10"/>
        <v>13215669</v>
      </c>
      <c r="T89" s="39">
        <f t="shared" si="12"/>
        <v>772.93654228564742</v>
      </c>
      <c r="U89" s="81"/>
      <c r="V89" s="82"/>
      <c r="W89" s="83"/>
      <c r="X89" s="84"/>
      <c r="Y89" s="85"/>
      <c r="Z89" s="121"/>
      <c r="AA89" s="124"/>
      <c r="AB89" s="125"/>
      <c r="AC89" s="126"/>
      <c r="AD89" s="185"/>
      <c r="AE89" s="183"/>
      <c r="AF89" s="186"/>
    </row>
    <row r="90" spans="1:32" s="4" customFormat="1" ht="27" customHeight="1" x14ac:dyDescent="0.15">
      <c r="A90" s="18"/>
      <c r="B90" s="140" t="s">
        <v>32</v>
      </c>
      <c r="C90" s="140">
        <v>86</v>
      </c>
      <c r="D90" s="141" t="s">
        <v>117</v>
      </c>
      <c r="E90" s="66">
        <v>2</v>
      </c>
      <c r="F90" s="153">
        <v>40</v>
      </c>
      <c r="G90" s="149">
        <v>431</v>
      </c>
      <c r="H90" s="154">
        <v>27201828</v>
      </c>
      <c r="I90" s="148">
        <f t="shared" si="8"/>
        <v>63113.290023201858</v>
      </c>
      <c r="J90" s="149">
        <v>37441</v>
      </c>
      <c r="K90" s="155">
        <f t="shared" si="13"/>
        <v>27201828</v>
      </c>
      <c r="L90" s="148">
        <f t="shared" si="9"/>
        <v>726.52514623006869</v>
      </c>
      <c r="M90" s="30"/>
      <c r="N90" s="78">
        <v>40</v>
      </c>
      <c r="O90" s="79">
        <v>392</v>
      </c>
      <c r="P90" s="80">
        <v>25579858</v>
      </c>
      <c r="Q90" s="39">
        <f t="shared" si="11"/>
        <v>65254.739795918365</v>
      </c>
      <c r="R90" s="37">
        <v>36700</v>
      </c>
      <c r="S90" s="36">
        <f t="shared" si="10"/>
        <v>25579858</v>
      </c>
      <c r="T90" s="39">
        <f t="shared" si="12"/>
        <v>696.99885558583105</v>
      </c>
      <c r="U90" s="81"/>
      <c r="V90" s="82"/>
      <c r="W90" s="83"/>
      <c r="X90" s="84"/>
      <c r="Y90" s="85"/>
      <c r="Z90" s="121"/>
      <c r="AA90" s="124"/>
      <c r="AB90" s="125"/>
      <c r="AC90" s="126"/>
      <c r="AD90" s="182"/>
      <c r="AE90" s="183"/>
      <c r="AF90" s="184"/>
    </row>
    <row r="91" spans="1:32" s="4" customFormat="1" ht="27" customHeight="1" x14ac:dyDescent="0.15">
      <c r="A91" s="18"/>
      <c r="B91" s="140" t="s">
        <v>32</v>
      </c>
      <c r="C91" s="140">
        <v>87</v>
      </c>
      <c r="D91" s="141" t="s">
        <v>118</v>
      </c>
      <c r="E91" s="66">
        <v>5</v>
      </c>
      <c r="F91" s="153">
        <v>10</v>
      </c>
      <c r="G91" s="149">
        <v>107</v>
      </c>
      <c r="H91" s="154">
        <v>6215444</v>
      </c>
      <c r="I91" s="148">
        <f t="shared" si="8"/>
        <v>58088.261682242992</v>
      </c>
      <c r="J91" s="149">
        <v>8572</v>
      </c>
      <c r="K91" s="155">
        <f t="shared" si="13"/>
        <v>6215444</v>
      </c>
      <c r="L91" s="148">
        <f t="shared" si="9"/>
        <v>725.08679421371903</v>
      </c>
      <c r="M91" s="30"/>
      <c r="N91" s="78">
        <v>10</v>
      </c>
      <c r="O91" s="79">
        <v>116</v>
      </c>
      <c r="P91" s="80">
        <v>6961358</v>
      </c>
      <c r="Q91" s="39">
        <f t="shared" si="11"/>
        <v>60011.706896551725</v>
      </c>
      <c r="R91" s="37">
        <v>9282</v>
      </c>
      <c r="S91" s="36">
        <f t="shared" si="10"/>
        <v>6961358</v>
      </c>
      <c r="T91" s="39">
        <f t="shared" si="12"/>
        <v>749.98470157293684</v>
      </c>
      <c r="U91" s="81"/>
      <c r="V91" s="82"/>
      <c r="W91" s="83"/>
      <c r="X91" s="84"/>
      <c r="Y91" s="85"/>
      <c r="Z91" s="121"/>
      <c r="AA91" s="124"/>
      <c r="AB91" s="125"/>
      <c r="AC91" s="126"/>
      <c r="AD91" s="182"/>
      <c r="AE91" s="183"/>
      <c r="AF91" s="184"/>
    </row>
    <row r="92" spans="1:32" s="4" customFormat="1" ht="27" customHeight="1" x14ac:dyDescent="0.15">
      <c r="A92" s="18"/>
      <c r="B92" s="140" t="s">
        <v>32</v>
      </c>
      <c r="C92" s="140">
        <v>88</v>
      </c>
      <c r="D92" s="141" t="s">
        <v>119</v>
      </c>
      <c r="E92" s="66">
        <v>2</v>
      </c>
      <c r="F92" s="156">
        <v>10</v>
      </c>
      <c r="G92" s="149">
        <v>20</v>
      </c>
      <c r="H92" s="154">
        <v>1340138</v>
      </c>
      <c r="I92" s="148">
        <f t="shared" si="8"/>
        <v>67006.899999999994</v>
      </c>
      <c r="J92" s="149">
        <v>1830</v>
      </c>
      <c r="K92" s="155">
        <f t="shared" si="13"/>
        <v>1340138</v>
      </c>
      <c r="L92" s="148">
        <f t="shared" si="9"/>
        <v>732.31584699453549</v>
      </c>
      <c r="M92" s="30"/>
      <c r="N92" s="78"/>
      <c r="O92" s="79"/>
      <c r="P92" s="80"/>
      <c r="Q92" s="39">
        <f t="shared" si="11"/>
        <v>0</v>
      </c>
      <c r="R92" s="37"/>
      <c r="S92" s="36">
        <f t="shared" si="10"/>
        <v>0</v>
      </c>
      <c r="T92" s="39">
        <f t="shared" si="12"/>
        <v>0</v>
      </c>
      <c r="U92" s="81"/>
      <c r="V92" s="217" t="s">
        <v>337</v>
      </c>
      <c r="W92" s="83"/>
      <c r="X92" s="84"/>
      <c r="Y92" s="85"/>
      <c r="Z92" s="121"/>
      <c r="AA92" s="124"/>
      <c r="AB92" s="125"/>
      <c r="AC92" s="126"/>
      <c r="AD92" s="185"/>
      <c r="AE92" s="183"/>
      <c r="AF92" s="186"/>
    </row>
    <row r="93" spans="1:32" s="4" customFormat="1" ht="27" customHeight="1" x14ac:dyDescent="0.15">
      <c r="A93" s="18"/>
      <c r="B93" s="140" t="s">
        <v>32</v>
      </c>
      <c r="C93" s="140">
        <v>89</v>
      </c>
      <c r="D93" s="141" t="s">
        <v>309</v>
      </c>
      <c r="E93" s="66">
        <v>2</v>
      </c>
      <c r="F93" s="34"/>
      <c r="G93" s="35"/>
      <c r="H93" s="36"/>
      <c r="I93" s="148">
        <f t="shared" si="8"/>
        <v>0</v>
      </c>
      <c r="J93" s="37"/>
      <c r="K93" s="155">
        <f t="shared" si="13"/>
        <v>0</v>
      </c>
      <c r="L93" s="148">
        <f t="shared" si="9"/>
        <v>0</v>
      </c>
      <c r="M93" s="30"/>
      <c r="N93" s="78">
        <v>10</v>
      </c>
      <c r="O93" s="79">
        <v>27</v>
      </c>
      <c r="P93" s="80">
        <v>1244130</v>
      </c>
      <c r="Q93" s="39">
        <f t="shared" si="11"/>
        <v>46078.888888888891</v>
      </c>
      <c r="R93" s="37">
        <v>1537</v>
      </c>
      <c r="S93" s="36">
        <f t="shared" si="10"/>
        <v>1244130</v>
      </c>
      <c r="T93" s="39">
        <f t="shared" si="12"/>
        <v>809.45348080676638</v>
      </c>
      <c r="U93" s="82" t="s">
        <v>307</v>
      </c>
      <c r="V93" s="82"/>
      <c r="W93" s="83"/>
      <c r="X93" s="84"/>
      <c r="Y93" s="85"/>
      <c r="Z93" s="121"/>
      <c r="AA93" s="124"/>
      <c r="AB93" s="125"/>
      <c r="AC93" s="126"/>
      <c r="AD93" s="182"/>
      <c r="AE93" s="183"/>
      <c r="AF93" s="184"/>
    </row>
    <row r="94" spans="1:32" s="4" customFormat="1" ht="27" customHeight="1" x14ac:dyDescent="0.15">
      <c r="A94" s="18"/>
      <c r="B94" s="140" t="s">
        <v>32</v>
      </c>
      <c r="C94" s="140">
        <v>90</v>
      </c>
      <c r="D94" s="141" t="s">
        <v>310</v>
      </c>
      <c r="E94" s="66">
        <v>5</v>
      </c>
      <c r="F94" s="34"/>
      <c r="G94" s="35"/>
      <c r="H94" s="36"/>
      <c r="I94" s="148">
        <f t="shared" si="8"/>
        <v>0</v>
      </c>
      <c r="J94" s="37"/>
      <c r="K94" s="155">
        <f t="shared" si="13"/>
        <v>0</v>
      </c>
      <c r="L94" s="148">
        <f t="shared" si="9"/>
        <v>0</v>
      </c>
      <c r="M94" s="30"/>
      <c r="N94" s="78">
        <v>20</v>
      </c>
      <c r="O94" s="79">
        <v>54</v>
      </c>
      <c r="P94" s="80">
        <v>2363277</v>
      </c>
      <c r="Q94" s="39">
        <f t="shared" si="11"/>
        <v>43764.388888888891</v>
      </c>
      <c r="R94" s="37">
        <v>4435</v>
      </c>
      <c r="S94" s="36">
        <f t="shared" ref="S94:S101" si="14">P94</f>
        <v>2363277</v>
      </c>
      <c r="T94" s="39">
        <f t="shared" ref="T94:T101" si="15">IF(AND(R94&gt;0,S94&gt;0),S94/R94,0)</f>
        <v>532.8696730552424</v>
      </c>
      <c r="U94" s="82" t="s">
        <v>307</v>
      </c>
      <c r="V94" s="82"/>
      <c r="W94" s="83"/>
      <c r="X94" s="84"/>
      <c r="Y94" s="85"/>
      <c r="Z94" s="121"/>
      <c r="AA94" s="124"/>
      <c r="AB94" s="125"/>
      <c r="AC94" s="126"/>
      <c r="AD94" s="185"/>
      <c r="AE94" s="183"/>
      <c r="AF94" s="186"/>
    </row>
    <row r="95" spans="1:32" s="4" customFormat="1" ht="27" customHeight="1" x14ac:dyDescent="0.15">
      <c r="A95" s="18"/>
      <c r="B95" s="140" t="s">
        <v>32</v>
      </c>
      <c r="C95" s="140">
        <v>91</v>
      </c>
      <c r="D95" s="141" t="s">
        <v>311</v>
      </c>
      <c r="E95" s="66">
        <v>4</v>
      </c>
      <c r="F95" s="34"/>
      <c r="G95" s="35"/>
      <c r="H95" s="36"/>
      <c r="I95" s="148">
        <f t="shared" si="8"/>
        <v>0</v>
      </c>
      <c r="J95" s="37"/>
      <c r="K95" s="155">
        <f t="shared" si="13"/>
        <v>0</v>
      </c>
      <c r="L95" s="148">
        <f t="shared" si="9"/>
        <v>0</v>
      </c>
      <c r="M95" s="30"/>
      <c r="N95" s="78">
        <v>15</v>
      </c>
      <c r="O95" s="79">
        <v>41</v>
      </c>
      <c r="P95" s="80">
        <v>2109768</v>
      </c>
      <c r="Q95" s="39">
        <f t="shared" si="11"/>
        <v>51457.756097560974</v>
      </c>
      <c r="R95" s="37">
        <v>2862</v>
      </c>
      <c r="S95" s="36">
        <f t="shared" si="14"/>
        <v>2109768</v>
      </c>
      <c r="T95" s="39">
        <f t="shared" si="15"/>
        <v>737.16561844863736</v>
      </c>
      <c r="U95" s="82" t="s">
        <v>307</v>
      </c>
      <c r="V95" s="82"/>
      <c r="W95" s="83"/>
      <c r="X95" s="84"/>
      <c r="Y95" s="85"/>
      <c r="Z95" s="121"/>
      <c r="AA95" s="124"/>
      <c r="AB95" s="125"/>
      <c r="AC95" s="126"/>
      <c r="AD95" s="185"/>
      <c r="AE95" s="183"/>
      <c r="AF95" s="186"/>
    </row>
    <row r="96" spans="1:32" s="4" customFormat="1" ht="27" customHeight="1" x14ac:dyDescent="0.15">
      <c r="A96" s="18"/>
      <c r="B96" s="140" t="s">
        <v>32</v>
      </c>
      <c r="C96" s="140">
        <v>92</v>
      </c>
      <c r="D96" s="141" t="s">
        <v>312</v>
      </c>
      <c r="E96" s="66">
        <v>4</v>
      </c>
      <c r="F96" s="34"/>
      <c r="G96" s="35"/>
      <c r="H96" s="36"/>
      <c r="I96" s="148">
        <f t="shared" si="8"/>
        <v>0</v>
      </c>
      <c r="J96" s="37"/>
      <c r="K96" s="155">
        <f t="shared" si="13"/>
        <v>0</v>
      </c>
      <c r="L96" s="148">
        <f t="shared" si="9"/>
        <v>0</v>
      </c>
      <c r="M96" s="30"/>
      <c r="N96" s="78">
        <v>20</v>
      </c>
      <c r="O96" s="79">
        <v>39</v>
      </c>
      <c r="P96" s="80">
        <v>2250948</v>
      </c>
      <c r="Q96" s="39">
        <f t="shared" si="11"/>
        <v>57716.615384615383</v>
      </c>
      <c r="R96" s="37">
        <v>2954</v>
      </c>
      <c r="S96" s="36">
        <f t="shared" si="14"/>
        <v>2250948</v>
      </c>
      <c r="T96" s="39">
        <f t="shared" si="15"/>
        <v>762</v>
      </c>
      <c r="U96" s="82" t="s">
        <v>307</v>
      </c>
      <c r="V96" s="82"/>
      <c r="W96" s="83"/>
      <c r="X96" s="84"/>
      <c r="Y96" s="85"/>
      <c r="Z96" s="121"/>
      <c r="AA96" s="124"/>
      <c r="AB96" s="125"/>
      <c r="AC96" s="126"/>
      <c r="AD96" s="185"/>
      <c r="AE96" s="183"/>
      <c r="AF96" s="186"/>
    </row>
    <row r="97" spans="1:32" s="4" customFormat="1" ht="27" customHeight="1" x14ac:dyDescent="0.15">
      <c r="A97" s="18"/>
      <c r="B97" s="140" t="s">
        <v>32</v>
      </c>
      <c r="C97" s="140">
        <v>93</v>
      </c>
      <c r="D97" s="141" t="s">
        <v>313</v>
      </c>
      <c r="E97" s="66">
        <v>4</v>
      </c>
      <c r="F97" s="34"/>
      <c r="G97" s="35"/>
      <c r="H97" s="36"/>
      <c r="I97" s="148">
        <f t="shared" si="8"/>
        <v>0</v>
      </c>
      <c r="J97" s="37"/>
      <c r="K97" s="155">
        <f t="shared" si="13"/>
        <v>0</v>
      </c>
      <c r="L97" s="148">
        <f t="shared" si="9"/>
        <v>0</v>
      </c>
      <c r="M97" s="30"/>
      <c r="N97" s="78">
        <v>15</v>
      </c>
      <c r="O97" s="79">
        <v>66</v>
      </c>
      <c r="P97" s="80">
        <v>3669945</v>
      </c>
      <c r="Q97" s="39">
        <f t="shared" si="11"/>
        <v>55605.227272727272</v>
      </c>
      <c r="R97" s="37">
        <v>4860</v>
      </c>
      <c r="S97" s="36">
        <f t="shared" si="14"/>
        <v>3669945</v>
      </c>
      <c r="T97" s="39">
        <f t="shared" si="15"/>
        <v>755.13271604938268</v>
      </c>
      <c r="U97" s="82" t="s">
        <v>307</v>
      </c>
      <c r="V97" s="82"/>
      <c r="W97" s="83"/>
      <c r="X97" s="84"/>
      <c r="Y97" s="85"/>
      <c r="Z97" s="121"/>
      <c r="AA97" s="124"/>
      <c r="AB97" s="125"/>
      <c r="AC97" s="126"/>
      <c r="AD97" s="185"/>
      <c r="AE97" s="183"/>
      <c r="AF97" s="186"/>
    </row>
    <row r="98" spans="1:32" s="4" customFormat="1" ht="27" customHeight="1" x14ac:dyDescent="0.15">
      <c r="A98" s="18"/>
      <c r="B98" s="140" t="s">
        <v>32</v>
      </c>
      <c r="C98" s="140">
        <v>94</v>
      </c>
      <c r="D98" s="141" t="s">
        <v>314</v>
      </c>
      <c r="E98" s="66">
        <v>4</v>
      </c>
      <c r="F98" s="34"/>
      <c r="G98" s="35"/>
      <c r="H98" s="36"/>
      <c r="I98" s="148">
        <f t="shared" si="8"/>
        <v>0</v>
      </c>
      <c r="J98" s="37"/>
      <c r="K98" s="155">
        <f t="shared" si="13"/>
        <v>0</v>
      </c>
      <c r="L98" s="148">
        <f t="shared" si="9"/>
        <v>0</v>
      </c>
      <c r="M98" s="30"/>
      <c r="N98" s="78">
        <v>19</v>
      </c>
      <c r="O98" s="79">
        <v>91</v>
      </c>
      <c r="P98" s="80">
        <v>5569592</v>
      </c>
      <c r="Q98" s="39">
        <f t="shared" si="11"/>
        <v>61204.307692307695</v>
      </c>
      <c r="R98" s="37">
        <v>7259</v>
      </c>
      <c r="S98" s="36">
        <f t="shared" si="14"/>
        <v>5569592</v>
      </c>
      <c r="T98" s="39">
        <f t="shared" si="15"/>
        <v>767.26711668273867</v>
      </c>
      <c r="U98" s="82" t="s">
        <v>307</v>
      </c>
      <c r="V98" s="82"/>
      <c r="W98" s="83"/>
      <c r="X98" s="84"/>
      <c r="Y98" s="85"/>
      <c r="Z98" s="121"/>
      <c r="AA98" s="124"/>
      <c r="AB98" s="125"/>
      <c r="AC98" s="126"/>
      <c r="AD98" s="185"/>
      <c r="AE98" s="183"/>
      <c r="AF98" s="186"/>
    </row>
    <row r="99" spans="1:32" s="4" customFormat="1" ht="27" customHeight="1" x14ac:dyDescent="0.15">
      <c r="A99" s="18"/>
      <c r="B99" s="140" t="s">
        <v>32</v>
      </c>
      <c r="C99" s="140">
        <v>95</v>
      </c>
      <c r="D99" s="141" t="s">
        <v>315</v>
      </c>
      <c r="E99" s="66">
        <v>5</v>
      </c>
      <c r="F99" s="34"/>
      <c r="G99" s="35"/>
      <c r="H99" s="36"/>
      <c r="I99" s="148">
        <f t="shared" si="8"/>
        <v>0</v>
      </c>
      <c r="J99" s="37"/>
      <c r="K99" s="155">
        <f t="shared" si="13"/>
        <v>0</v>
      </c>
      <c r="L99" s="148">
        <f t="shared" si="9"/>
        <v>0</v>
      </c>
      <c r="M99" s="30"/>
      <c r="N99" s="78">
        <v>10</v>
      </c>
      <c r="O99" s="79">
        <v>25</v>
      </c>
      <c r="P99" s="80">
        <v>2036028</v>
      </c>
      <c r="Q99" s="39">
        <f t="shared" si="11"/>
        <v>81441.119999999995</v>
      </c>
      <c r="R99" s="37">
        <v>2684</v>
      </c>
      <c r="S99" s="36">
        <f t="shared" si="14"/>
        <v>2036028</v>
      </c>
      <c r="T99" s="39">
        <f t="shared" si="15"/>
        <v>758.57973174366612</v>
      </c>
      <c r="U99" s="82" t="s">
        <v>307</v>
      </c>
      <c r="V99" s="82"/>
      <c r="W99" s="83"/>
      <c r="X99" s="84"/>
      <c r="Y99" s="85"/>
      <c r="Z99" s="121"/>
      <c r="AA99" s="124"/>
      <c r="AB99" s="125"/>
      <c r="AC99" s="126"/>
      <c r="AD99" s="185"/>
      <c r="AE99" s="183"/>
      <c r="AF99" s="186"/>
    </row>
    <row r="100" spans="1:32" s="4" customFormat="1" ht="27" customHeight="1" x14ac:dyDescent="0.15">
      <c r="A100" s="18"/>
      <c r="B100" s="140" t="s">
        <v>32</v>
      </c>
      <c r="C100" s="140">
        <v>96</v>
      </c>
      <c r="D100" s="141" t="s">
        <v>316</v>
      </c>
      <c r="E100" s="66">
        <v>4</v>
      </c>
      <c r="F100" s="34"/>
      <c r="G100" s="35"/>
      <c r="H100" s="36"/>
      <c r="I100" s="148">
        <f t="shared" si="8"/>
        <v>0</v>
      </c>
      <c r="J100" s="37"/>
      <c r="K100" s="155">
        <f t="shared" si="13"/>
        <v>0</v>
      </c>
      <c r="L100" s="148">
        <f t="shared" si="9"/>
        <v>0</v>
      </c>
      <c r="M100" s="30"/>
      <c r="N100" s="78">
        <v>20</v>
      </c>
      <c r="O100" s="79">
        <v>82</v>
      </c>
      <c r="P100" s="80">
        <v>5485404</v>
      </c>
      <c r="Q100" s="39">
        <f t="shared" si="11"/>
        <v>66895.170731707316</v>
      </c>
      <c r="R100" s="37">
        <v>7112</v>
      </c>
      <c r="S100" s="36">
        <f t="shared" si="14"/>
        <v>5485404</v>
      </c>
      <c r="T100" s="39">
        <f t="shared" si="15"/>
        <v>771.28852643419577</v>
      </c>
      <c r="U100" s="82" t="s">
        <v>307</v>
      </c>
      <c r="V100" s="82"/>
      <c r="W100" s="83"/>
      <c r="X100" s="84"/>
      <c r="Y100" s="85"/>
      <c r="Z100" s="121"/>
      <c r="AA100" s="124"/>
      <c r="AB100" s="125"/>
      <c r="AC100" s="126"/>
      <c r="AD100" s="185"/>
      <c r="AE100" s="183"/>
      <c r="AF100" s="186"/>
    </row>
    <row r="101" spans="1:32" s="4" customFormat="1" ht="27" customHeight="1" x14ac:dyDescent="0.15">
      <c r="A101" s="18"/>
      <c r="B101" s="140" t="s">
        <v>32</v>
      </c>
      <c r="C101" s="140">
        <v>97</v>
      </c>
      <c r="D101" s="141" t="s">
        <v>293</v>
      </c>
      <c r="E101" s="66">
        <v>2</v>
      </c>
      <c r="F101" s="34"/>
      <c r="G101" s="35"/>
      <c r="H101" s="36"/>
      <c r="I101" s="148">
        <f t="shared" si="8"/>
        <v>0</v>
      </c>
      <c r="J101" s="37"/>
      <c r="K101" s="155">
        <f t="shared" si="13"/>
        <v>0</v>
      </c>
      <c r="L101" s="148">
        <f t="shared" si="9"/>
        <v>0</v>
      </c>
      <c r="M101" s="30"/>
      <c r="N101" s="78">
        <v>10</v>
      </c>
      <c r="O101" s="79">
        <v>68</v>
      </c>
      <c r="P101" s="80">
        <v>4983741</v>
      </c>
      <c r="Q101" s="39">
        <f t="shared" si="11"/>
        <v>73290.308823529413</v>
      </c>
      <c r="R101" s="37">
        <v>6540</v>
      </c>
      <c r="S101" s="36">
        <f t="shared" si="14"/>
        <v>4983741</v>
      </c>
      <c r="T101" s="39">
        <f t="shared" si="15"/>
        <v>762.03990825688072</v>
      </c>
      <c r="U101" s="82" t="s">
        <v>307</v>
      </c>
      <c r="V101" s="82"/>
      <c r="W101" s="83"/>
      <c r="X101" s="84"/>
      <c r="Y101" s="85"/>
      <c r="Z101" s="121"/>
      <c r="AA101" s="124"/>
      <c r="AB101" s="125"/>
      <c r="AC101" s="126"/>
      <c r="AD101" s="185"/>
      <c r="AE101" s="183"/>
      <c r="AF101" s="186"/>
    </row>
    <row r="102" spans="1:32" s="4" customFormat="1" ht="27" customHeight="1" x14ac:dyDescent="0.15">
      <c r="A102" s="18"/>
      <c r="B102" s="134"/>
      <c r="C102" s="96"/>
      <c r="D102" s="139"/>
      <c r="E102" s="135"/>
      <c r="F102" s="34"/>
      <c r="G102" s="35"/>
      <c r="H102" s="36"/>
      <c r="I102" s="148">
        <f t="shared" si="8"/>
        <v>0</v>
      </c>
      <c r="J102" s="37"/>
      <c r="K102" s="155">
        <f t="shared" si="13"/>
        <v>0</v>
      </c>
      <c r="L102" s="148">
        <f t="shared" si="9"/>
        <v>0</v>
      </c>
      <c r="M102" s="30"/>
      <c r="N102" s="78"/>
      <c r="O102" s="79"/>
      <c r="P102" s="80"/>
      <c r="Q102" s="39">
        <f t="shared" si="2"/>
        <v>0</v>
      </c>
      <c r="R102" s="37"/>
      <c r="S102" s="36">
        <f t="shared" si="10"/>
        <v>0</v>
      </c>
      <c r="T102" s="39">
        <f t="shared" si="3"/>
        <v>0</v>
      </c>
      <c r="U102" s="81"/>
      <c r="V102" s="82"/>
      <c r="W102" s="83"/>
      <c r="X102" s="84"/>
      <c r="Y102" s="85"/>
      <c r="Z102" s="121"/>
      <c r="AA102" s="124"/>
      <c r="AB102" s="125"/>
      <c r="AC102" s="126"/>
      <c r="AD102" s="185"/>
      <c r="AE102" s="183"/>
      <c r="AF102" s="186"/>
    </row>
    <row r="103" spans="1:32" s="4" customFormat="1" ht="27" customHeight="1" thickBot="1" x14ac:dyDescent="0.2">
      <c r="A103" s="18"/>
      <c r="B103" s="108"/>
      <c r="C103" s="132"/>
      <c r="D103" s="136"/>
      <c r="E103" s="133"/>
      <c r="F103" s="95"/>
      <c r="G103" s="54"/>
      <c r="H103" s="55"/>
      <c r="I103" s="148">
        <f t="shared" si="8"/>
        <v>0</v>
      </c>
      <c r="J103" s="56"/>
      <c r="K103" s="155">
        <f t="shared" si="13"/>
        <v>0</v>
      </c>
      <c r="L103" s="148">
        <f t="shared" si="9"/>
        <v>0</v>
      </c>
      <c r="M103" s="30"/>
      <c r="N103" s="40"/>
      <c r="O103" s="54"/>
      <c r="P103" s="55"/>
      <c r="Q103" s="57">
        <f t="shared" ref="Q103:Q104" si="16">IF(AND(O103&gt;0,P103&gt;0),P103/O103,0)</f>
        <v>0</v>
      </c>
      <c r="R103" s="56"/>
      <c r="S103" s="55">
        <f t="shared" si="10"/>
        <v>0</v>
      </c>
      <c r="T103" s="57">
        <f t="shared" ref="T103:T104" si="17">IF(AND(R103&gt;0,S103&gt;0),S103/R103,0)</f>
        <v>0</v>
      </c>
      <c r="U103" s="32"/>
      <c r="V103" s="33"/>
      <c r="W103" s="73"/>
      <c r="X103" s="63"/>
      <c r="Y103" s="64"/>
      <c r="Z103" s="122"/>
      <c r="AA103" s="63"/>
      <c r="AB103" s="64"/>
      <c r="AC103" s="127"/>
      <c r="AD103" s="185"/>
      <c r="AE103" s="188"/>
      <c r="AF103" s="191"/>
    </row>
    <row r="104" spans="1:32" s="4" customFormat="1" ht="15" customHeight="1" x14ac:dyDescent="0.15">
      <c r="A104" s="20"/>
      <c r="B104" s="28" t="s">
        <v>20</v>
      </c>
      <c r="C104" s="21">
        <f>COUNTA(D5:D103)</f>
        <v>97</v>
      </c>
      <c r="D104" s="69">
        <v>1</v>
      </c>
      <c r="E104" s="67">
        <f>COUNTIF(E5:E103,1)</f>
        <v>0</v>
      </c>
      <c r="F104" s="22">
        <f>SUM(F5:F103)</f>
        <v>1373</v>
      </c>
      <c r="G104" s="22">
        <f>SUM(G5:G103)</f>
        <v>14114</v>
      </c>
      <c r="H104" s="22">
        <f>SUM(H5:H103)</f>
        <v>882075078</v>
      </c>
      <c r="I104" s="24">
        <f>IF(AND(G104&gt;0,H104&gt;0),H104/G104,0)</f>
        <v>62496.462944594023</v>
      </c>
      <c r="J104" s="22">
        <f>SUM(J5:J103)</f>
        <v>1179991</v>
      </c>
      <c r="K104" s="22">
        <f>SUM(K5:K103)</f>
        <v>882075078</v>
      </c>
      <c r="L104" s="24">
        <f>IF(AND(J104&gt;0,K104&gt;0),K104/J104,0)</f>
        <v>747.52695401914082</v>
      </c>
      <c r="M104" s="24"/>
      <c r="N104" s="22">
        <f>SUM(N5:N103)</f>
        <v>1410</v>
      </c>
      <c r="O104" s="22">
        <f>SUM(O5:O103)</f>
        <v>14514</v>
      </c>
      <c r="P104" s="22">
        <f>SUM(P5:P103)</f>
        <v>925664090</v>
      </c>
      <c r="Q104" s="24">
        <f t="shared" si="16"/>
        <v>63777.324652060081</v>
      </c>
      <c r="R104" s="22">
        <f>SUM(R5:R103)</f>
        <v>1211639.46</v>
      </c>
      <c r="S104" s="22">
        <f>SUM(S5:S103)</f>
        <v>925664090</v>
      </c>
      <c r="T104" s="24">
        <f t="shared" si="17"/>
        <v>763.97651327730773</v>
      </c>
      <c r="AD104" s="189"/>
      <c r="AE104" s="189"/>
    </row>
    <row r="105" spans="1:32" s="4" customFormat="1" ht="15" customHeight="1" x14ac:dyDescent="0.15">
      <c r="A105" s="20"/>
      <c r="D105" s="70">
        <v>2</v>
      </c>
      <c r="E105" s="67">
        <f>COUNTIF(E5:E103,2)</f>
        <v>22</v>
      </c>
      <c r="F105" s="22"/>
      <c r="G105" s="22"/>
      <c r="H105" s="22"/>
      <c r="I105" s="23"/>
      <c r="J105" s="23"/>
      <c r="K105" s="23"/>
      <c r="L105" s="23"/>
      <c r="M105" s="23"/>
      <c r="N105" s="22"/>
      <c r="O105" s="22"/>
      <c r="P105" s="22"/>
      <c r="Q105" s="23"/>
      <c r="R105" s="23"/>
      <c r="S105" s="23"/>
      <c r="T105" s="23"/>
    </row>
    <row r="106" spans="1:32" s="4" customFormat="1" ht="15" customHeight="1" x14ac:dyDescent="0.15">
      <c r="A106" s="20"/>
      <c r="D106" s="70">
        <v>3</v>
      </c>
      <c r="E106" s="67">
        <f>COUNTIF(E5:E103,3)</f>
        <v>2</v>
      </c>
      <c r="F106" s="22">
        <f>COUNTA(F5:F103)</f>
        <v>84</v>
      </c>
      <c r="G106" s="22"/>
      <c r="H106" s="22"/>
      <c r="I106" s="23"/>
      <c r="J106" s="23"/>
      <c r="K106" s="23"/>
      <c r="L106" s="23"/>
      <c r="M106" s="23"/>
      <c r="N106" s="22">
        <f>COUNTA(N5:N103)</f>
        <v>85</v>
      </c>
      <c r="O106" s="22"/>
      <c r="P106" s="22"/>
      <c r="Q106" s="23"/>
      <c r="R106" s="23"/>
      <c r="S106" s="23"/>
      <c r="T106" s="23"/>
    </row>
    <row r="107" spans="1:32" s="4" customFormat="1" ht="15" customHeight="1" x14ac:dyDescent="0.15">
      <c r="A107" s="20"/>
      <c r="D107" s="70">
        <v>4</v>
      </c>
      <c r="E107" s="67">
        <f>COUNTIF(E5:E103,4)</f>
        <v>47</v>
      </c>
      <c r="F107" s="22"/>
      <c r="G107" s="22"/>
      <c r="H107" s="22"/>
      <c r="I107" s="23"/>
      <c r="J107" s="23"/>
      <c r="K107" s="23"/>
      <c r="L107" s="23"/>
      <c r="M107" s="23"/>
      <c r="N107" s="22"/>
      <c r="O107" s="22"/>
      <c r="P107" s="22"/>
      <c r="Q107" s="23"/>
      <c r="R107" s="23"/>
      <c r="S107" s="23"/>
      <c r="T107" s="23"/>
    </row>
    <row r="108" spans="1:32" s="4" customFormat="1" ht="15" customHeight="1" x14ac:dyDescent="0.15">
      <c r="A108" s="20"/>
      <c r="D108" s="70">
        <v>5</v>
      </c>
      <c r="E108" s="67">
        <f>COUNTIF(E5:E103,5)</f>
        <v>18</v>
      </c>
      <c r="F108" s="22"/>
      <c r="G108" s="22"/>
      <c r="H108" s="22"/>
      <c r="I108" s="23"/>
      <c r="J108" s="23"/>
      <c r="K108" s="23"/>
      <c r="L108" s="23"/>
      <c r="M108" s="23"/>
      <c r="N108" s="22"/>
      <c r="O108" s="22"/>
      <c r="P108" s="22"/>
      <c r="Q108" s="23"/>
      <c r="R108" s="23"/>
      <c r="S108" s="23"/>
      <c r="T108" s="23"/>
    </row>
    <row r="109" spans="1:32" s="4" customFormat="1" ht="15" customHeight="1" x14ac:dyDescent="0.15">
      <c r="A109" s="20"/>
      <c r="D109" s="70">
        <v>6</v>
      </c>
      <c r="E109" s="67">
        <f>COUNTIF(E5:E103,6)</f>
        <v>8</v>
      </c>
      <c r="F109" s="22"/>
      <c r="G109" s="22"/>
      <c r="H109" s="22"/>
      <c r="I109" s="23"/>
      <c r="J109" s="23"/>
      <c r="K109" s="23"/>
      <c r="L109" s="23"/>
      <c r="M109" s="23"/>
      <c r="N109" s="22"/>
      <c r="O109" s="22"/>
      <c r="P109" s="22"/>
      <c r="Q109" s="23"/>
      <c r="R109" s="23"/>
      <c r="S109" s="23"/>
      <c r="T109" s="23"/>
    </row>
    <row r="110" spans="1:32" s="4" customFormat="1" ht="15" customHeight="1" x14ac:dyDescent="0.15">
      <c r="A110" s="20"/>
      <c r="D110" s="21"/>
      <c r="E110" s="67"/>
      <c r="F110" s="22"/>
      <c r="G110" s="22"/>
      <c r="H110" s="22"/>
      <c r="I110" s="23"/>
      <c r="J110" s="23"/>
      <c r="K110" s="23"/>
      <c r="L110" s="23"/>
      <c r="M110" s="23"/>
      <c r="N110" s="22"/>
      <c r="O110" s="22"/>
      <c r="P110" s="22"/>
      <c r="Q110" s="23"/>
      <c r="R110" s="23"/>
      <c r="S110" s="23"/>
      <c r="T110" s="23"/>
    </row>
    <row r="111" spans="1:32" s="4" customFormat="1" ht="15" customHeight="1" x14ac:dyDescent="0.15">
      <c r="A111" s="20"/>
      <c r="D111" s="21"/>
      <c r="E111" s="67"/>
      <c r="F111" s="22"/>
      <c r="G111" s="22"/>
      <c r="H111" s="22"/>
      <c r="I111" s="23"/>
      <c r="J111" s="23"/>
      <c r="K111" s="23"/>
      <c r="L111" s="23"/>
      <c r="M111" s="23"/>
      <c r="N111" s="22"/>
      <c r="O111" s="22"/>
      <c r="P111" s="22"/>
      <c r="Q111" s="23"/>
      <c r="R111" s="23"/>
      <c r="S111" s="23"/>
      <c r="T111" s="23"/>
    </row>
    <row r="112" spans="1:32" s="4" customFormat="1" ht="15" customHeight="1" x14ac:dyDescent="0.15">
      <c r="A112" s="20"/>
      <c r="D112" s="21"/>
      <c r="E112" s="67"/>
      <c r="F112" s="22"/>
      <c r="G112" s="22"/>
      <c r="H112" s="22"/>
      <c r="I112" s="23"/>
      <c r="J112" s="23"/>
      <c r="K112" s="23"/>
      <c r="L112" s="23"/>
      <c r="M112" s="23"/>
      <c r="N112" s="22"/>
      <c r="O112" s="22"/>
      <c r="P112" s="22"/>
      <c r="Q112" s="23"/>
      <c r="R112" s="23"/>
      <c r="S112" s="23"/>
      <c r="T112" s="23"/>
    </row>
    <row r="113" spans="1:20" s="4" customFormat="1" ht="15" customHeight="1" x14ac:dyDescent="0.15">
      <c r="A113" s="20"/>
      <c r="D113" s="21"/>
      <c r="E113" s="67"/>
      <c r="F113" s="22"/>
      <c r="G113" s="22"/>
      <c r="H113" s="22"/>
      <c r="I113" s="23"/>
      <c r="J113" s="23"/>
      <c r="K113" s="23"/>
      <c r="L113" s="23"/>
      <c r="M113" s="23"/>
      <c r="N113" s="22"/>
      <c r="O113" s="22"/>
      <c r="P113" s="22"/>
      <c r="Q113" s="23"/>
      <c r="R113" s="23"/>
      <c r="S113" s="23"/>
      <c r="T113" s="23"/>
    </row>
    <row r="114" spans="1:20" s="4" customFormat="1" ht="15" customHeight="1" x14ac:dyDescent="0.15">
      <c r="A114" s="20"/>
      <c r="D114" s="21"/>
      <c r="E114" s="67"/>
      <c r="F114" s="22"/>
      <c r="G114" s="22"/>
      <c r="H114" s="22"/>
      <c r="I114" s="23"/>
      <c r="J114" s="23"/>
      <c r="K114" s="23"/>
      <c r="L114" s="23"/>
      <c r="M114" s="23"/>
      <c r="N114" s="22"/>
      <c r="O114" s="22"/>
      <c r="P114" s="22"/>
      <c r="Q114" s="23"/>
      <c r="R114" s="23"/>
      <c r="S114" s="23"/>
      <c r="T114" s="23"/>
    </row>
    <row r="115" spans="1:20" s="4" customFormat="1" ht="15" customHeight="1" x14ac:dyDescent="0.15">
      <c r="A115" s="20"/>
      <c r="D115" s="21"/>
      <c r="E115" s="67"/>
      <c r="F115" s="22"/>
      <c r="G115" s="22"/>
      <c r="H115" s="22"/>
      <c r="I115" s="23"/>
      <c r="J115" s="23"/>
      <c r="K115" s="23"/>
      <c r="L115" s="23"/>
      <c r="M115" s="23"/>
      <c r="N115" s="22"/>
      <c r="O115" s="22"/>
      <c r="P115" s="22"/>
      <c r="Q115" s="23"/>
      <c r="R115" s="23"/>
      <c r="S115" s="23"/>
      <c r="T115" s="23"/>
    </row>
    <row r="116" spans="1:20" s="4" customFormat="1" ht="15" customHeight="1" x14ac:dyDescent="0.15">
      <c r="A116" s="20"/>
      <c r="D116" s="21"/>
      <c r="E116" s="67"/>
      <c r="F116" s="22"/>
      <c r="G116" s="22"/>
      <c r="H116" s="22"/>
      <c r="I116" s="23"/>
      <c r="J116" s="23"/>
      <c r="K116" s="23"/>
      <c r="L116" s="23"/>
      <c r="M116" s="23"/>
      <c r="N116" s="22"/>
      <c r="O116" s="22"/>
      <c r="P116" s="22"/>
      <c r="Q116" s="23"/>
      <c r="R116" s="23"/>
      <c r="S116" s="23"/>
      <c r="T116" s="23"/>
    </row>
    <row r="117" spans="1:20" s="4" customFormat="1" ht="15" customHeight="1" x14ac:dyDescent="0.15">
      <c r="A117" s="20"/>
      <c r="D117" s="21"/>
      <c r="E117" s="67"/>
      <c r="F117" s="22"/>
      <c r="G117" s="22"/>
      <c r="H117" s="22"/>
      <c r="I117" s="23"/>
      <c r="J117" s="23"/>
      <c r="K117" s="23"/>
      <c r="L117" s="23"/>
      <c r="M117" s="23"/>
      <c r="N117" s="22"/>
      <c r="O117" s="22"/>
      <c r="P117" s="22"/>
      <c r="Q117" s="23"/>
      <c r="R117" s="23"/>
      <c r="S117" s="23"/>
      <c r="T117" s="23"/>
    </row>
    <row r="118" spans="1:20" s="4" customFormat="1" ht="15" customHeight="1" x14ac:dyDescent="0.15">
      <c r="A118" s="20"/>
      <c r="D118" s="21"/>
      <c r="E118" s="67"/>
      <c r="F118" s="22"/>
      <c r="G118" s="22"/>
      <c r="H118" s="22"/>
      <c r="I118" s="23"/>
      <c r="J118" s="23"/>
      <c r="K118" s="23"/>
      <c r="L118" s="23"/>
      <c r="M118" s="23"/>
      <c r="N118" s="22"/>
      <c r="O118" s="22"/>
      <c r="P118" s="22"/>
      <c r="Q118" s="23"/>
      <c r="R118" s="23"/>
      <c r="S118" s="23"/>
      <c r="T118" s="23"/>
    </row>
    <row r="119" spans="1:20" s="4" customFormat="1" ht="15" customHeight="1" x14ac:dyDescent="0.15">
      <c r="A119" s="20"/>
      <c r="D119" s="21"/>
      <c r="E119" s="67"/>
      <c r="F119" s="22"/>
      <c r="G119" s="22"/>
      <c r="H119" s="22"/>
      <c r="I119" s="23"/>
      <c r="J119" s="23"/>
      <c r="K119" s="23"/>
      <c r="L119" s="23"/>
      <c r="M119" s="23"/>
      <c r="N119" s="22"/>
      <c r="O119" s="22"/>
      <c r="P119" s="22"/>
      <c r="Q119" s="23"/>
      <c r="R119" s="23"/>
      <c r="S119" s="23"/>
      <c r="T119" s="23"/>
    </row>
    <row r="120" spans="1:20" s="4" customFormat="1" ht="15" customHeight="1" x14ac:dyDescent="0.15">
      <c r="A120" s="20"/>
      <c r="D120" s="21"/>
      <c r="E120" s="67"/>
      <c r="F120" s="22"/>
      <c r="G120" s="22"/>
      <c r="H120" s="22"/>
      <c r="I120" s="23"/>
      <c r="J120" s="23"/>
      <c r="K120" s="23"/>
      <c r="L120" s="23"/>
      <c r="M120" s="23"/>
      <c r="N120" s="22"/>
      <c r="O120" s="22"/>
      <c r="P120" s="22"/>
      <c r="Q120" s="23"/>
      <c r="R120" s="23"/>
      <c r="S120" s="23"/>
      <c r="T120" s="23"/>
    </row>
    <row r="121" spans="1:20" s="4" customFormat="1" ht="15" customHeight="1" x14ac:dyDescent="0.15">
      <c r="A121" s="20"/>
      <c r="D121" s="21"/>
      <c r="E121" s="67"/>
      <c r="F121" s="22"/>
      <c r="G121" s="22"/>
      <c r="H121" s="22"/>
      <c r="I121" s="23"/>
      <c r="J121" s="23"/>
      <c r="K121" s="23"/>
      <c r="L121" s="23"/>
      <c r="M121" s="23"/>
      <c r="N121" s="22"/>
      <c r="O121" s="22"/>
      <c r="P121" s="22"/>
      <c r="Q121" s="23"/>
      <c r="R121" s="23"/>
      <c r="S121" s="23"/>
      <c r="T121" s="23"/>
    </row>
    <row r="122" spans="1:20" s="4" customFormat="1" ht="15" customHeight="1" x14ac:dyDescent="0.15">
      <c r="A122" s="20"/>
      <c r="D122" s="21"/>
      <c r="E122" s="67"/>
      <c r="F122" s="22"/>
      <c r="G122" s="22"/>
      <c r="H122" s="22"/>
      <c r="I122" s="23"/>
      <c r="J122" s="23"/>
      <c r="K122" s="23"/>
      <c r="L122" s="23"/>
      <c r="M122" s="23"/>
      <c r="N122" s="22"/>
      <c r="O122" s="22"/>
      <c r="P122" s="22"/>
      <c r="Q122" s="23"/>
      <c r="R122" s="23"/>
      <c r="S122" s="23"/>
      <c r="T122" s="23"/>
    </row>
    <row r="123" spans="1:20" s="4" customFormat="1" ht="15" customHeight="1" x14ac:dyDescent="0.15">
      <c r="A123" s="20"/>
      <c r="D123" s="21"/>
      <c r="E123" s="67"/>
      <c r="F123" s="22"/>
      <c r="G123" s="22"/>
      <c r="H123" s="22"/>
      <c r="I123" s="23"/>
      <c r="J123" s="23"/>
      <c r="K123" s="23"/>
      <c r="L123" s="23"/>
      <c r="M123" s="23"/>
      <c r="N123" s="22"/>
      <c r="O123" s="22"/>
      <c r="P123" s="22"/>
      <c r="Q123" s="23"/>
      <c r="R123" s="23"/>
      <c r="S123" s="23"/>
      <c r="T123" s="23"/>
    </row>
    <row r="124" spans="1:20" s="4" customFormat="1" ht="15" customHeight="1" x14ac:dyDescent="0.15">
      <c r="A124" s="20"/>
      <c r="D124" s="21"/>
      <c r="E124" s="67"/>
      <c r="F124" s="22"/>
      <c r="G124" s="22"/>
      <c r="H124" s="22"/>
      <c r="I124" s="23"/>
      <c r="J124" s="23"/>
      <c r="K124" s="23"/>
      <c r="L124" s="23"/>
      <c r="M124" s="23"/>
      <c r="N124" s="22"/>
      <c r="O124" s="22"/>
      <c r="P124" s="22"/>
      <c r="Q124" s="23"/>
      <c r="R124" s="23"/>
      <c r="S124" s="23"/>
      <c r="T124" s="23"/>
    </row>
    <row r="125" spans="1:20" s="4" customFormat="1" ht="15" customHeight="1" x14ac:dyDescent="0.15">
      <c r="A125" s="20"/>
      <c r="D125" s="21"/>
      <c r="E125" s="67"/>
      <c r="F125" s="22"/>
      <c r="G125" s="22"/>
      <c r="H125" s="22"/>
      <c r="I125" s="23"/>
      <c r="J125" s="23"/>
      <c r="K125" s="23"/>
      <c r="L125" s="23"/>
      <c r="M125" s="23"/>
      <c r="N125" s="22"/>
      <c r="O125" s="22"/>
      <c r="P125" s="22"/>
      <c r="Q125" s="23"/>
      <c r="R125" s="23"/>
      <c r="S125" s="23"/>
      <c r="T125" s="23"/>
    </row>
    <row r="126" spans="1:20" s="4" customFormat="1" ht="15" customHeight="1" x14ac:dyDescent="0.15">
      <c r="A126" s="20"/>
      <c r="D126" s="21"/>
      <c r="E126" s="67"/>
      <c r="F126" s="22"/>
      <c r="G126" s="22"/>
      <c r="H126" s="22"/>
      <c r="I126" s="23"/>
      <c r="J126" s="23"/>
      <c r="K126" s="23"/>
      <c r="L126" s="23"/>
      <c r="M126" s="23"/>
      <c r="N126" s="22"/>
      <c r="O126" s="22"/>
      <c r="P126" s="22"/>
      <c r="Q126" s="23"/>
      <c r="R126" s="23"/>
      <c r="S126" s="23"/>
      <c r="T126" s="23"/>
    </row>
    <row r="127" spans="1:20" s="4" customFormat="1" ht="15" customHeight="1" x14ac:dyDescent="0.15">
      <c r="A127" s="20"/>
      <c r="D127" s="21"/>
      <c r="E127" s="67"/>
      <c r="F127" s="22"/>
      <c r="G127" s="22"/>
      <c r="H127" s="22"/>
      <c r="I127" s="23"/>
      <c r="J127" s="23"/>
      <c r="K127" s="23"/>
      <c r="L127" s="23"/>
      <c r="M127" s="23"/>
      <c r="N127" s="22"/>
      <c r="O127" s="22"/>
      <c r="P127" s="22"/>
      <c r="Q127" s="23"/>
      <c r="R127" s="23"/>
      <c r="S127" s="23"/>
      <c r="T127" s="23"/>
    </row>
    <row r="128" spans="1:20" s="4" customFormat="1" ht="15" customHeight="1" x14ac:dyDescent="0.15">
      <c r="A128" s="20"/>
      <c r="D128" s="21"/>
      <c r="E128" s="67"/>
      <c r="F128" s="22"/>
      <c r="G128" s="22"/>
      <c r="H128" s="22"/>
      <c r="I128" s="23"/>
      <c r="J128" s="23"/>
      <c r="K128" s="23"/>
      <c r="L128" s="23"/>
      <c r="M128" s="23"/>
      <c r="N128" s="22"/>
      <c r="O128" s="22"/>
      <c r="P128" s="22"/>
      <c r="Q128" s="23"/>
      <c r="R128" s="23"/>
      <c r="S128" s="23"/>
      <c r="T128" s="23"/>
    </row>
    <row r="129" spans="1:20" s="4" customFormat="1" ht="15" customHeight="1" x14ac:dyDescent="0.15">
      <c r="A129" s="20"/>
      <c r="D129" s="21"/>
      <c r="E129" s="67"/>
      <c r="F129" s="22"/>
      <c r="G129" s="22"/>
      <c r="H129" s="22"/>
      <c r="I129" s="23"/>
      <c r="J129" s="23"/>
      <c r="K129" s="23"/>
      <c r="L129" s="23"/>
      <c r="M129" s="23"/>
      <c r="N129" s="22"/>
      <c r="O129" s="22"/>
      <c r="P129" s="22"/>
      <c r="Q129" s="23"/>
      <c r="R129" s="23"/>
      <c r="S129" s="23"/>
      <c r="T129" s="23"/>
    </row>
    <row r="130" spans="1:20" s="4" customFormat="1" ht="15" customHeight="1" x14ac:dyDescent="0.15">
      <c r="A130" s="20"/>
      <c r="D130" s="21"/>
      <c r="E130" s="67"/>
      <c r="F130" s="22"/>
      <c r="G130" s="22"/>
      <c r="H130" s="22"/>
      <c r="I130" s="23"/>
      <c r="J130" s="23"/>
      <c r="K130" s="23"/>
      <c r="L130" s="23"/>
      <c r="M130" s="23"/>
      <c r="N130" s="22"/>
      <c r="O130" s="22"/>
      <c r="P130" s="22"/>
      <c r="Q130" s="23"/>
      <c r="R130" s="23"/>
      <c r="S130" s="23"/>
      <c r="T130" s="23"/>
    </row>
    <row r="131" spans="1:20" s="4" customFormat="1" ht="15" customHeight="1" x14ac:dyDescent="0.15">
      <c r="A131" s="20"/>
      <c r="D131" s="21"/>
      <c r="E131" s="67"/>
      <c r="F131" s="22"/>
      <c r="G131" s="22"/>
      <c r="H131" s="22"/>
      <c r="I131" s="23"/>
      <c r="J131" s="23"/>
      <c r="K131" s="23"/>
      <c r="L131" s="23"/>
      <c r="M131" s="23"/>
      <c r="N131" s="22"/>
      <c r="O131" s="22"/>
      <c r="P131" s="22"/>
      <c r="Q131" s="23"/>
      <c r="R131" s="23"/>
      <c r="S131" s="23"/>
      <c r="T131" s="23"/>
    </row>
    <row r="132" spans="1:20" s="4" customFormat="1" ht="15" customHeight="1" x14ac:dyDescent="0.15">
      <c r="A132" s="20"/>
      <c r="D132" s="21"/>
      <c r="E132" s="67"/>
      <c r="F132" s="22"/>
      <c r="G132" s="22"/>
      <c r="H132" s="22"/>
      <c r="I132" s="23"/>
      <c r="J132" s="23"/>
      <c r="K132" s="23"/>
      <c r="L132" s="23"/>
      <c r="M132" s="23"/>
      <c r="N132" s="22"/>
      <c r="O132" s="22"/>
      <c r="P132" s="22"/>
      <c r="Q132" s="23"/>
      <c r="R132" s="23"/>
      <c r="S132" s="23"/>
      <c r="T132" s="23"/>
    </row>
    <row r="133" spans="1:20" s="4" customFormat="1" ht="15" customHeight="1" x14ac:dyDescent="0.15">
      <c r="A133" s="20"/>
      <c r="D133" s="21"/>
      <c r="E133" s="67"/>
      <c r="F133" s="22"/>
      <c r="G133" s="22"/>
      <c r="H133" s="22"/>
      <c r="I133" s="23"/>
      <c r="J133" s="23"/>
      <c r="K133" s="23"/>
      <c r="L133" s="23"/>
      <c r="M133" s="23"/>
      <c r="N133" s="22"/>
      <c r="O133" s="22"/>
      <c r="P133" s="22"/>
      <c r="Q133" s="23"/>
      <c r="R133" s="23"/>
      <c r="S133" s="23"/>
      <c r="T133" s="23"/>
    </row>
    <row r="134" spans="1:20" s="4" customFormat="1" ht="15" customHeight="1" x14ac:dyDescent="0.15">
      <c r="A134" s="20"/>
      <c r="D134" s="21"/>
      <c r="E134" s="67"/>
      <c r="F134" s="22"/>
      <c r="G134" s="22"/>
      <c r="H134" s="22"/>
      <c r="I134" s="23"/>
      <c r="J134" s="23"/>
      <c r="K134" s="23"/>
      <c r="L134" s="23"/>
      <c r="M134" s="23"/>
      <c r="N134" s="22"/>
      <c r="O134" s="22"/>
      <c r="P134" s="22"/>
      <c r="Q134" s="23"/>
      <c r="R134" s="23"/>
      <c r="S134" s="23"/>
      <c r="T134" s="23"/>
    </row>
    <row r="135" spans="1:20" s="4" customFormat="1" ht="15" customHeight="1" x14ac:dyDescent="0.15">
      <c r="A135" s="20"/>
      <c r="D135" s="21"/>
      <c r="E135" s="67"/>
      <c r="F135" s="22"/>
      <c r="G135" s="22"/>
      <c r="H135" s="22"/>
      <c r="I135" s="23"/>
      <c r="J135" s="23"/>
      <c r="K135" s="23"/>
      <c r="L135" s="23"/>
      <c r="M135" s="23"/>
      <c r="N135" s="22"/>
      <c r="O135" s="22"/>
      <c r="P135" s="22"/>
      <c r="Q135" s="23"/>
      <c r="R135" s="23"/>
      <c r="S135" s="23"/>
      <c r="T135" s="23"/>
    </row>
    <row r="136" spans="1:20" s="4" customFormat="1" ht="15" customHeight="1" x14ac:dyDescent="0.15">
      <c r="A136" s="20"/>
      <c r="D136" s="21"/>
      <c r="E136" s="67"/>
      <c r="F136" s="22"/>
      <c r="G136" s="22"/>
      <c r="H136" s="22"/>
      <c r="I136" s="23"/>
      <c r="J136" s="23"/>
      <c r="K136" s="23"/>
      <c r="L136" s="23"/>
      <c r="M136" s="23"/>
      <c r="N136" s="22"/>
      <c r="O136" s="22"/>
      <c r="P136" s="22"/>
      <c r="Q136" s="23"/>
      <c r="R136" s="23"/>
      <c r="S136" s="23"/>
      <c r="T136" s="23"/>
    </row>
    <row r="137" spans="1:20" s="4" customFormat="1" ht="15" customHeight="1" x14ac:dyDescent="0.15">
      <c r="A137" s="20"/>
      <c r="D137" s="21"/>
      <c r="E137" s="67"/>
      <c r="F137" s="22"/>
      <c r="G137" s="22"/>
      <c r="H137" s="22"/>
      <c r="I137" s="23"/>
      <c r="J137" s="23"/>
      <c r="K137" s="23"/>
      <c r="L137" s="23"/>
      <c r="M137" s="23"/>
      <c r="N137" s="22"/>
      <c r="O137" s="22"/>
      <c r="P137" s="22"/>
      <c r="Q137" s="23"/>
      <c r="R137" s="23"/>
      <c r="S137" s="23"/>
      <c r="T137" s="23"/>
    </row>
    <row r="138" spans="1:20" s="4" customFormat="1" ht="15" customHeight="1" x14ac:dyDescent="0.15">
      <c r="A138" s="20"/>
      <c r="D138" s="21"/>
      <c r="E138" s="67"/>
      <c r="F138" s="22"/>
      <c r="G138" s="22"/>
      <c r="H138" s="22"/>
      <c r="I138" s="23"/>
      <c r="J138" s="23"/>
      <c r="K138" s="23"/>
      <c r="L138" s="23"/>
      <c r="M138" s="23"/>
      <c r="N138" s="22"/>
      <c r="O138" s="22"/>
      <c r="P138" s="22"/>
      <c r="Q138" s="23"/>
      <c r="R138" s="23"/>
      <c r="S138" s="23"/>
      <c r="T138" s="23"/>
    </row>
    <row r="139" spans="1:20" s="4" customFormat="1" ht="15" customHeight="1" x14ac:dyDescent="0.15">
      <c r="A139" s="20"/>
      <c r="D139" s="21"/>
      <c r="E139" s="67"/>
      <c r="F139" s="22"/>
      <c r="G139" s="22"/>
      <c r="H139" s="22"/>
      <c r="I139" s="23"/>
      <c r="J139" s="23"/>
      <c r="K139" s="23"/>
      <c r="L139" s="23"/>
      <c r="M139" s="23"/>
      <c r="N139" s="22"/>
      <c r="O139" s="22"/>
      <c r="P139" s="22"/>
      <c r="Q139" s="23"/>
      <c r="R139" s="23"/>
      <c r="S139" s="23"/>
      <c r="T139" s="23"/>
    </row>
    <row r="140" spans="1:20" s="4" customFormat="1" ht="15" customHeight="1" x14ac:dyDescent="0.15">
      <c r="A140" s="20"/>
      <c r="D140" s="21"/>
      <c r="E140" s="67"/>
      <c r="F140" s="22"/>
      <c r="G140" s="22"/>
      <c r="H140" s="22"/>
      <c r="I140" s="23"/>
      <c r="J140" s="23"/>
      <c r="K140" s="23"/>
      <c r="L140" s="23"/>
      <c r="M140" s="23"/>
      <c r="N140" s="22"/>
      <c r="O140" s="22"/>
      <c r="P140" s="22"/>
      <c r="Q140" s="23"/>
      <c r="R140" s="23"/>
      <c r="S140" s="23"/>
      <c r="T140" s="23"/>
    </row>
    <row r="141" spans="1:20" s="4" customFormat="1" ht="15" customHeight="1" x14ac:dyDescent="0.15">
      <c r="A141" s="20"/>
      <c r="D141" s="21"/>
      <c r="E141" s="67"/>
      <c r="F141" s="22"/>
      <c r="G141" s="22"/>
      <c r="H141" s="22"/>
      <c r="I141" s="23"/>
      <c r="J141" s="23"/>
      <c r="K141" s="23"/>
      <c r="L141" s="23"/>
      <c r="M141" s="23"/>
      <c r="N141" s="22"/>
      <c r="O141" s="22"/>
      <c r="P141" s="22"/>
      <c r="Q141" s="23"/>
      <c r="R141" s="23"/>
      <c r="S141" s="23"/>
      <c r="T141" s="23"/>
    </row>
    <row r="142" spans="1:20" s="4" customFormat="1" ht="15" customHeight="1" x14ac:dyDescent="0.15">
      <c r="A142" s="20"/>
      <c r="D142" s="21"/>
      <c r="E142" s="67"/>
      <c r="F142" s="22"/>
      <c r="G142" s="22"/>
      <c r="H142" s="22"/>
      <c r="I142" s="23"/>
      <c r="J142" s="23"/>
      <c r="K142" s="23"/>
      <c r="L142" s="23"/>
      <c r="M142" s="23"/>
      <c r="N142" s="22"/>
      <c r="O142" s="22"/>
      <c r="P142" s="22"/>
      <c r="Q142" s="23"/>
      <c r="R142" s="23"/>
      <c r="S142" s="23"/>
      <c r="T142" s="23"/>
    </row>
    <row r="143" spans="1:20" s="4" customFormat="1" ht="15" customHeight="1" x14ac:dyDescent="0.15">
      <c r="A143" s="20"/>
      <c r="D143" s="21"/>
      <c r="E143" s="67"/>
      <c r="F143" s="22"/>
      <c r="G143" s="22"/>
      <c r="H143" s="22"/>
      <c r="I143" s="23"/>
      <c r="J143" s="23"/>
      <c r="K143" s="23"/>
      <c r="L143" s="23"/>
      <c r="M143" s="23"/>
      <c r="N143" s="22"/>
      <c r="O143" s="22"/>
      <c r="P143" s="22"/>
      <c r="Q143" s="23"/>
      <c r="R143" s="23"/>
      <c r="S143" s="23"/>
      <c r="T143" s="23"/>
    </row>
    <row r="144" spans="1:20" s="4" customFormat="1" ht="15" customHeight="1" x14ac:dyDescent="0.15">
      <c r="A144" s="20"/>
      <c r="D144" s="21"/>
      <c r="E144" s="67"/>
      <c r="F144" s="22"/>
      <c r="G144" s="22"/>
      <c r="H144" s="22"/>
      <c r="I144" s="23"/>
      <c r="J144" s="23"/>
      <c r="K144" s="23"/>
      <c r="L144" s="23"/>
      <c r="M144" s="23"/>
      <c r="N144" s="22"/>
      <c r="O144" s="22"/>
      <c r="P144" s="22"/>
      <c r="Q144" s="23"/>
      <c r="R144" s="23"/>
      <c r="S144" s="23"/>
      <c r="T144" s="23"/>
    </row>
    <row r="145" spans="1:20" s="4" customFormat="1" ht="15" customHeight="1" x14ac:dyDescent="0.15">
      <c r="A145" s="20"/>
      <c r="D145" s="21"/>
      <c r="E145" s="67"/>
      <c r="F145" s="22"/>
      <c r="G145" s="22"/>
      <c r="H145" s="22"/>
      <c r="I145" s="23"/>
      <c r="J145" s="23"/>
      <c r="K145" s="23"/>
      <c r="L145" s="23"/>
      <c r="M145" s="23"/>
      <c r="N145" s="22"/>
      <c r="O145" s="22"/>
      <c r="P145" s="22"/>
      <c r="Q145" s="23"/>
      <c r="R145" s="23"/>
      <c r="S145" s="23"/>
      <c r="T145" s="23"/>
    </row>
    <row r="146" spans="1:20" s="4" customFormat="1" ht="15" customHeight="1" x14ac:dyDescent="0.15">
      <c r="A146" s="20"/>
      <c r="D146" s="21"/>
      <c r="E146" s="67"/>
      <c r="F146" s="22"/>
      <c r="G146" s="22"/>
      <c r="H146" s="22"/>
      <c r="I146" s="23"/>
      <c r="J146" s="23"/>
      <c r="K146" s="23"/>
      <c r="L146" s="23"/>
      <c r="M146" s="23"/>
      <c r="N146" s="22"/>
      <c r="O146" s="22"/>
      <c r="P146" s="22"/>
      <c r="Q146" s="23"/>
      <c r="R146" s="23"/>
      <c r="S146" s="23"/>
      <c r="T146" s="23"/>
    </row>
    <row r="147" spans="1:20" s="4" customFormat="1" ht="15" customHeight="1" x14ac:dyDescent="0.15">
      <c r="A147" s="20"/>
      <c r="D147" s="21"/>
      <c r="E147" s="67"/>
      <c r="F147" s="22"/>
      <c r="G147" s="22"/>
      <c r="H147" s="22"/>
      <c r="I147" s="23"/>
      <c r="J147" s="23"/>
      <c r="K147" s="23"/>
      <c r="L147" s="23"/>
      <c r="M147" s="23"/>
      <c r="N147" s="22"/>
      <c r="O147" s="22"/>
      <c r="P147" s="22"/>
      <c r="Q147" s="23"/>
      <c r="R147" s="23"/>
      <c r="S147" s="23"/>
      <c r="T147" s="23"/>
    </row>
    <row r="148" spans="1:20" s="4" customFormat="1" ht="15" customHeight="1" x14ac:dyDescent="0.15">
      <c r="A148" s="20"/>
      <c r="D148" s="21"/>
      <c r="E148" s="67"/>
      <c r="F148" s="22"/>
      <c r="G148" s="22"/>
      <c r="H148" s="22"/>
      <c r="I148" s="23"/>
      <c r="J148" s="23"/>
      <c r="K148" s="23"/>
      <c r="L148" s="23"/>
      <c r="M148" s="23"/>
      <c r="N148" s="22"/>
      <c r="O148" s="22"/>
      <c r="P148" s="22"/>
      <c r="Q148" s="23"/>
      <c r="R148" s="23"/>
      <c r="S148" s="23"/>
      <c r="T148" s="23"/>
    </row>
    <row r="149" spans="1:20" s="4" customFormat="1" ht="15" customHeight="1" x14ac:dyDescent="0.15">
      <c r="A149" s="20"/>
      <c r="D149" s="21"/>
      <c r="E149" s="67"/>
      <c r="F149" s="22"/>
      <c r="G149" s="22"/>
      <c r="H149" s="22"/>
      <c r="I149" s="23"/>
      <c r="J149" s="23"/>
      <c r="K149" s="23"/>
      <c r="L149" s="23"/>
      <c r="M149" s="23"/>
      <c r="N149" s="22"/>
      <c r="O149" s="22"/>
      <c r="P149" s="22"/>
      <c r="Q149" s="23"/>
      <c r="R149" s="23"/>
      <c r="S149" s="23"/>
      <c r="T149" s="23"/>
    </row>
    <row r="150" spans="1:20" s="4" customFormat="1" ht="15" customHeight="1" x14ac:dyDescent="0.15">
      <c r="A150" s="20"/>
      <c r="D150" s="21"/>
      <c r="E150" s="67"/>
      <c r="F150" s="22"/>
      <c r="G150" s="22"/>
      <c r="H150" s="22"/>
      <c r="I150" s="23"/>
      <c r="J150" s="23"/>
      <c r="K150" s="23"/>
      <c r="L150" s="23"/>
      <c r="M150" s="23"/>
      <c r="N150" s="22"/>
      <c r="O150" s="22"/>
      <c r="P150" s="22"/>
      <c r="Q150" s="23"/>
      <c r="R150" s="23"/>
      <c r="S150" s="23"/>
      <c r="T150" s="23"/>
    </row>
    <row r="151" spans="1:20" s="4" customFormat="1" ht="15" customHeight="1" x14ac:dyDescent="0.15">
      <c r="A151" s="20"/>
      <c r="D151" s="21"/>
      <c r="E151" s="67"/>
      <c r="F151" s="22"/>
      <c r="G151" s="22"/>
      <c r="H151" s="22"/>
      <c r="I151" s="23"/>
      <c r="J151" s="23"/>
      <c r="K151" s="23"/>
      <c r="L151" s="23"/>
      <c r="M151" s="23"/>
      <c r="N151" s="22"/>
      <c r="O151" s="22"/>
      <c r="P151" s="22"/>
      <c r="Q151" s="23"/>
      <c r="R151" s="23"/>
      <c r="S151" s="23"/>
      <c r="T151" s="23"/>
    </row>
    <row r="152" spans="1:20" s="4" customFormat="1" ht="15" customHeight="1" x14ac:dyDescent="0.15">
      <c r="A152" s="20"/>
      <c r="D152" s="21"/>
      <c r="E152" s="67"/>
      <c r="F152" s="22"/>
      <c r="G152" s="22"/>
      <c r="H152" s="22"/>
      <c r="I152" s="23"/>
      <c r="J152" s="23"/>
      <c r="K152" s="23"/>
      <c r="L152" s="23"/>
      <c r="M152" s="23"/>
      <c r="N152" s="22"/>
      <c r="O152" s="22"/>
      <c r="P152" s="22"/>
      <c r="Q152" s="23"/>
      <c r="R152" s="23"/>
      <c r="S152" s="23"/>
      <c r="T152" s="23"/>
    </row>
    <row r="153" spans="1:20" s="4" customFormat="1" ht="15" customHeight="1" x14ac:dyDescent="0.15">
      <c r="A153" s="20"/>
      <c r="D153" s="21"/>
      <c r="E153" s="67"/>
      <c r="F153" s="22"/>
      <c r="G153" s="22"/>
      <c r="H153" s="22"/>
      <c r="I153" s="23"/>
      <c r="J153" s="23"/>
      <c r="K153" s="23"/>
      <c r="L153" s="23"/>
      <c r="M153" s="23"/>
      <c r="N153" s="22"/>
      <c r="O153" s="22"/>
      <c r="P153" s="22"/>
      <c r="Q153" s="23"/>
      <c r="R153" s="23"/>
      <c r="S153" s="23"/>
      <c r="T153" s="23"/>
    </row>
    <row r="154" spans="1:20" s="4" customFormat="1" ht="15" customHeight="1" x14ac:dyDescent="0.15">
      <c r="A154" s="20"/>
      <c r="D154" s="21"/>
      <c r="E154" s="67"/>
      <c r="F154" s="22"/>
      <c r="G154" s="22"/>
      <c r="H154" s="22"/>
      <c r="I154" s="23"/>
      <c r="J154" s="23"/>
      <c r="K154" s="23"/>
      <c r="L154" s="23"/>
      <c r="M154" s="23"/>
      <c r="N154" s="22"/>
      <c r="O154" s="22"/>
      <c r="P154" s="22"/>
      <c r="Q154" s="23"/>
      <c r="R154" s="23"/>
      <c r="S154" s="23"/>
      <c r="T154" s="23"/>
    </row>
    <row r="155" spans="1:20" s="4" customFormat="1" ht="15" customHeight="1" x14ac:dyDescent="0.15">
      <c r="A155" s="20"/>
      <c r="D155" s="21"/>
      <c r="E155" s="67"/>
      <c r="F155" s="22"/>
      <c r="G155" s="22"/>
      <c r="H155" s="22"/>
      <c r="I155" s="23"/>
      <c r="J155" s="23"/>
      <c r="K155" s="23"/>
      <c r="L155" s="23"/>
      <c r="M155" s="23"/>
      <c r="N155" s="22"/>
      <c r="O155" s="22"/>
      <c r="P155" s="22"/>
      <c r="Q155" s="23"/>
      <c r="R155" s="23"/>
      <c r="S155" s="23"/>
      <c r="T155" s="23"/>
    </row>
    <row r="156" spans="1:20" s="4" customFormat="1" ht="15" customHeight="1" x14ac:dyDescent="0.15">
      <c r="A156" s="20"/>
      <c r="D156" s="21"/>
      <c r="E156" s="67"/>
      <c r="F156" s="22"/>
      <c r="G156" s="22"/>
      <c r="H156" s="22"/>
      <c r="I156" s="23"/>
      <c r="J156" s="23"/>
      <c r="K156" s="23"/>
      <c r="L156" s="23"/>
      <c r="M156" s="23"/>
      <c r="N156" s="22"/>
      <c r="O156" s="22"/>
      <c r="P156" s="22"/>
      <c r="Q156" s="23"/>
      <c r="R156" s="23"/>
      <c r="S156" s="23"/>
      <c r="T156" s="23"/>
    </row>
    <row r="157" spans="1:20" s="4" customFormat="1" ht="15" customHeight="1" x14ac:dyDescent="0.15">
      <c r="A157" s="20"/>
      <c r="D157" s="21"/>
      <c r="E157" s="67"/>
      <c r="F157" s="22"/>
      <c r="G157" s="22"/>
      <c r="H157" s="22"/>
      <c r="I157" s="23"/>
      <c r="J157" s="23"/>
      <c r="K157" s="23"/>
      <c r="L157" s="23"/>
      <c r="M157" s="23"/>
      <c r="N157" s="22"/>
      <c r="O157" s="22"/>
      <c r="P157" s="22"/>
      <c r="Q157" s="23"/>
      <c r="R157" s="23"/>
      <c r="S157" s="23"/>
      <c r="T157" s="23"/>
    </row>
    <row r="158" spans="1:20" s="4" customFormat="1" ht="15" customHeight="1" x14ac:dyDescent="0.15">
      <c r="A158" s="20"/>
      <c r="D158" s="21"/>
      <c r="E158" s="67"/>
      <c r="F158" s="22"/>
      <c r="G158" s="22"/>
      <c r="H158" s="22"/>
      <c r="I158" s="23"/>
      <c r="J158" s="23"/>
      <c r="K158" s="23"/>
      <c r="L158" s="23"/>
      <c r="M158" s="23"/>
      <c r="N158" s="22"/>
      <c r="O158" s="22"/>
      <c r="P158" s="22"/>
      <c r="Q158" s="23"/>
      <c r="R158" s="23"/>
      <c r="S158" s="23"/>
      <c r="T158" s="23"/>
    </row>
    <row r="159" spans="1:20" s="4" customFormat="1" ht="15" customHeight="1" x14ac:dyDescent="0.15">
      <c r="A159" s="20"/>
      <c r="D159" s="21"/>
      <c r="E159" s="67"/>
      <c r="F159" s="22"/>
      <c r="G159" s="22"/>
      <c r="H159" s="22"/>
      <c r="I159" s="23"/>
      <c r="J159" s="23"/>
      <c r="K159" s="23"/>
      <c r="L159" s="23"/>
      <c r="M159" s="23"/>
      <c r="N159" s="22"/>
      <c r="O159" s="22"/>
      <c r="P159" s="22"/>
      <c r="Q159" s="23"/>
      <c r="R159" s="23"/>
      <c r="S159" s="23"/>
      <c r="T159" s="23"/>
    </row>
    <row r="160" spans="1:20" s="4" customFormat="1" ht="15" customHeight="1" x14ac:dyDescent="0.15">
      <c r="A160" s="20"/>
      <c r="D160" s="21"/>
      <c r="E160" s="67"/>
      <c r="F160" s="22"/>
      <c r="G160" s="22"/>
      <c r="H160" s="22"/>
      <c r="I160" s="23"/>
      <c r="J160" s="23"/>
      <c r="K160" s="23"/>
      <c r="L160" s="23"/>
      <c r="M160" s="23"/>
      <c r="N160" s="22"/>
      <c r="O160" s="22"/>
      <c r="P160" s="22"/>
      <c r="Q160" s="23"/>
      <c r="R160" s="23"/>
      <c r="S160" s="23"/>
      <c r="T160" s="23"/>
    </row>
    <row r="161" spans="1:20" s="4" customFormat="1" ht="15" customHeight="1" x14ac:dyDescent="0.15">
      <c r="A161" s="20"/>
      <c r="D161" s="21"/>
      <c r="E161" s="67"/>
      <c r="F161" s="22"/>
      <c r="G161" s="22"/>
      <c r="H161" s="22"/>
      <c r="I161" s="23"/>
      <c r="J161" s="23"/>
      <c r="K161" s="23"/>
      <c r="L161" s="23"/>
      <c r="M161" s="23"/>
      <c r="N161" s="22"/>
      <c r="O161" s="22"/>
      <c r="P161" s="22"/>
      <c r="Q161" s="23"/>
      <c r="R161" s="23"/>
      <c r="S161" s="23"/>
      <c r="T161" s="23"/>
    </row>
    <row r="162" spans="1:20" s="4" customFormat="1" ht="15" customHeight="1" x14ac:dyDescent="0.15">
      <c r="A162" s="20"/>
      <c r="D162" s="21"/>
      <c r="E162" s="67"/>
      <c r="F162" s="22"/>
      <c r="G162" s="22"/>
      <c r="H162" s="22"/>
      <c r="I162" s="23"/>
      <c r="J162" s="23"/>
      <c r="K162" s="23"/>
      <c r="L162" s="23"/>
      <c r="M162" s="23"/>
      <c r="N162" s="22"/>
      <c r="O162" s="22"/>
      <c r="P162" s="22"/>
      <c r="Q162" s="23"/>
      <c r="R162" s="23"/>
      <c r="S162" s="23"/>
      <c r="T162" s="23"/>
    </row>
    <row r="163" spans="1:20" s="4" customFormat="1" ht="15" customHeight="1" x14ac:dyDescent="0.15">
      <c r="A163" s="20"/>
      <c r="D163" s="21"/>
      <c r="E163" s="67"/>
      <c r="F163" s="22"/>
      <c r="G163" s="22"/>
      <c r="H163" s="22"/>
      <c r="I163" s="23"/>
      <c r="J163" s="23"/>
      <c r="K163" s="23"/>
      <c r="L163" s="23"/>
      <c r="M163" s="23"/>
      <c r="N163" s="22"/>
      <c r="O163" s="22"/>
      <c r="P163" s="22"/>
      <c r="Q163" s="23"/>
      <c r="R163" s="23"/>
      <c r="S163" s="23"/>
      <c r="T163" s="23"/>
    </row>
    <row r="164" spans="1:20" s="4" customFormat="1" ht="15" customHeight="1" x14ac:dyDescent="0.15">
      <c r="A164" s="20"/>
      <c r="D164" s="21"/>
      <c r="E164" s="67"/>
      <c r="F164" s="22"/>
      <c r="G164" s="22"/>
      <c r="H164" s="22"/>
      <c r="I164" s="23"/>
      <c r="J164" s="23"/>
      <c r="K164" s="23"/>
      <c r="L164" s="23"/>
      <c r="M164" s="23"/>
      <c r="N164" s="22"/>
      <c r="O164" s="22"/>
      <c r="P164" s="22"/>
      <c r="Q164" s="23"/>
      <c r="R164" s="23"/>
      <c r="S164" s="23"/>
      <c r="T164" s="23"/>
    </row>
    <row r="165" spans="1:20" s="4" customFormat="1" ht="15" customHeight="1" x14ac:dyDescent="0.15">
      <c r="A165" s="20"/>
      <c r="D165" s="21"/>
      <c r="E165" s="67"/>
      <c r="F165" s="22"/>
      <c r="G165" s="22"/>
      <c r="H165" s="22"/>
      <c r="I165" s="23"/>
      <c r="J165" s="23"/>
      <c r="K165" s="23"/>
      <c r="L165" s="23"/>
      <c r="M165" s="23"/>
      <c r="N165" s="22"/>
      <c r="O165" s="22"/>
      <c r="P165" s="22"/>
      <c r="Q165" s="23"/>
      <c r="R165" s="23"/>
      <c r="S165" s="23"/>
      <c r="T165" s="23"/>
    </row>
    <row r="166" spans="1:20" s="4" customFormat="1" ht="15" customHeight="1" x14ac:dyDescent="0.15">
      <c r="A166" s="20"/>
      <c r="D166" s="21"/>
      <c r="E166" s="67"/>
      <c r="F166" s="22"/>
      <c r="G166" s="22"/>
      <c r="H166" s="22"/>
      <c r="I166" s="23"/>
      <c r="J166" s="23"/>
      <c r="K166" s="23"/>
      <c r="L166" s="23"/>
      <c r="M166" s="23"/>
      <c r="N166" s="22"/>
      <c r="O166" s="22"/>
      <c r="P166" s="22"/>
      <c r="Q166" s="23"/>
      <c r="R166" s="23"/>
      <c r="S166" s="23"/>
      <c r="T166" s="23"/>
    </row>
    <row r="167" spans="1:20" s="4" customFormat="1" ht="15" customHeight="1" x14ac:dyDescent="0.15">
      <c r="A167" s="20"/>
      <c r="D167" s="21"/>
      <c r="E167" s="67"/>
      <c r="F167" s="22"/>
      <c r="G167" s="22"/>
      <c r="H167" s="22"/>
      <c r="I167" s="23"/>
      <c r="J167" s="23"/>
      <c r="K167" s="23"/>
      <c r="L167" s="23"/>
      <c r="M167" s="23"/>
      <c r="N167" s="22"/>
      <c r="O167" s="22"/>
      <c r="P167" s="22"/>
      <c r="Q167" s="23"/>
      <c r="R167" s="23"/>
      <c r="S167" s="23"/>
      <c r="T167" s="23"/>
    </row>
    <row r="168" spans="1:20" s="4" customFormat="1" ht="15" customHeight="1" x14ac:dyDescent="0.15">
      <c r="A168" s="20"/>
      <c r="D168" s="21"/>
      <c r="E168" s="67"/>
      <c r="F168" s="22"/>
      <c r="G168" s="22"/>
      <c r="H168" s="22"/>
      <c r="I168" s="23"/>
      <c r="J168" s="23"/>
      <c r="K168" s="23"/>
      <c r="L168" s="23"/>
      <c r="M168" s="23"/>
      <c r="N168" s="22"/>
      <c r="O168" s="22"/>
      <c r="P168" s="22"/>
      <c r="Q168" s="23"/>
      <c r="R168" s="23"/>
      <c r="S168" s="23"/>
      <c r="T168" s="23"/>
    </row>
    <row r="169" spans="1:20" s="4" customFormat="1" ht="15" customHeight="1" x14ac:dyDescent="0.15">
      <c r="A169" s="20"/>
      <c r="D169" s="21"/>
      <c r="E169" s="67"/>
      <c r="F169" s="22"/>
      <c r="G169" s="22"/>
      <c r="H169" s="22"/>
      <c r="I169" s="23"/>
      <c r="J169" s="23"/>
      <c r="K169" s="23"/>
      <c r="L169" s="23"/>
      <c r="M169" s="23"/>
      <c r="N169" s="22"/>
      <c r="O169" s="22"/>
      <c r="P169" s="22"/>
      <c r="Q169" s="23"/>
      <c r="R169" s="23"/>
      <c r="S169" s="23"/>
      <c r="T169" s="23"/>
    </row>
    <row r="170" spans="1:20" s="4" customFormat="1" ht="15" customHeight="1" x14ac:dyDescent="0.15">
      <c r="A170" s="20"/>
      <c r="D170" s="21"/>
      <c r="E170" s="67"/>
      <c r="F170" s="22"/>
      <c r="G170" s="22"/>
      <c r="H170" s="22"/>
      <c r="I170" s="23"/>
      <c r="J170" s="23"/>
      <c r="K170" s="23"/>
      <c r="L170" s="23"/>
      <c r="M170" s="23"/>
      <c r="N170" s="22"/>
      <c r="O170" s="22"/>
      <c r="P170" s="22"/>
      <c r="Q170" s="23"/>
      <c r="R170" s="23"/>
      <c r="S170" s="23"/>
      <c r="T170" s="23"/>
    </row>
    <row r="171" spans="1:20" s="4" customFormat="1" ht="15" customHeight="1" x14ac:dyDescent="0.15">
      <c r="A171" s="20"/>
      <c r="D171" s="21"/>
      <c r="E171" s="67"/>
      <c r="F171" s="22"/>
      <c r="G171" s="22"/>
      <c r="H171" s="22"/>
      <c r="I171" s="23"/>
      <c r="J171" s="23"/>
      <c r="K171" s="23"/>
      <c r="L171" s="23"/>
      <c r="M171" s="23"/>
      <c r="N171" s="22"/>
      <c r="O171" s="22"/>
      <c r="P171" s="22"/>
      <c r="Q171" s="23"/>
      <c r="R171" s="23"/>
      <c r="S171" s="23"/>
      <c r="T171" s="23"/>
    </row>
    <row r="172" spans="1:20" s="4" customFormat="1" ht="15" customHeight="1" x14ac:dyDescent="0.15">
      <c r="A172" s="20"/>
      <c r="D172" s="21"/>
      <c r="E172" s="67"/>
      <c r="F172" s="22"/>
      <c r="G172" s="22"/>
      <c r="H172" s="22"/>
      <c r="I172" s="23"/>
      <c r="J172" s="23"/>
      <c r="K172" s="23"/>
      <c r="L172" s="23"/>
      <c r="M172" s="23"/>
      <c r="N172" s="22"/>
      <c r="O172" s="22"/>
      <c r="P172" s="22"/>
      <c r="Q172" s="23"/>
      <c r="R172" s="23"/>
      <c r="S172" s="23"/>
      <c r="T172" s="23"/>
    </row>
    <row r="173" spans="1:20" s="4" customFormat="1" ht="15" customHeight="1" x14ac:dyDescent="0.15">
      <c r="A173" s="20"/>
      <c r="D173" s="21"/>
      <c r="E173" s="67"/>
      <c r="F173" s="22"/>
      <c r="G173" s="22"/>
      <c r="H173" s="22"/>
      <c r="I173" s="23"/>
      <c r="J173" s="23"/>
      <c r="K173" s="23"/>
      <c r="L173" s="23"/>
      <c r="M173" s="23"/>
      <c r="N173" s="22"/>
      <c r="O173" s="22"/>
      <c r="P173" s="22"/>
      <c r="Q173" s="23"/>
      <c r="R173" s="23"/>
      <c r="S173" s="23"/>
      <c r="T173" s="23"/>
    </row>
    <row r="174" spans="1:20" s="4" customFormat="1" ht="15" customHeight="1" x14ac:dyDescent="0.15">
      <c r="A174" s="20"/>
      <c r="D174" s="21"/>
      <c r="E174" s="67"/>
      <c r="F174" s="22"/>
      <c r="G174" s="22"/>
      <c r="H174" s="22"/>
      <c r="I174" s="23"/>
      <c r="J174" s="23"/>
      <c r="K174" s="23"/>
      <c r="L174" s="23"/>
      <c r="M174" s="23"/>
      <c r="N174" s="22"/>
      <c r="O174" s="22"/>
      <c r="P174" s="22"/>
      <c r="Q174" s="23"/>
      <c r="R174" s="23"/>
      <c r="S174" s="23"/>
      <c r="T174" s="23"/>
    </row>
    <row r="175" spans="1:20" s="4" customFormat="1" ht="15" customHeight="1" x14ac:dyDescent="0.15">
      <c r="A175" s="20"/>
      <c r="D175" s="21"/>
      <c r="E175" s="67"/>
      <c r="F175" s="22"/>
      <c r="G175" s="22"/>
      <c r="H175" s="22"/>
      <c r="I175" s="23"/>
      <c r="J175" s="23"/>
      <c r="K175" s="23"/>
      <c r="L175" s="23"/>
      <c r="M175" s="23"/>
      <c r="N175" s="22"/>
      <c r="O175" s="22"/>
      <c r="P175" s="22"/>
      <c r="Q175" s="23"/>
      <c r="R175" s="23"/>
      <c r="S175" s="23"/>
      <c r="T175" s="23"/>
    </row>
    <row r="176" spans="1:20" s="4" customFormat="1" ht="15" customHeight="1" x14ac:dyDescent="0.15">
      <c r="A176" s="20"/>
      <c r="D176" s="21"/>
      <c r="E176" s="67"/>
      <c r="F176" s="22"/>
      <c r="G176" s="22"/>
      <c r="H176" s="22"/>
      <c r="I176" s="23"/>
      <c r="J176" s="23"/>
      <c r="K176" s="23"/>
      <c r="L176" s="23"/>
      <c r="M176" s="23"/>
      <c r="N176" s="22"/>
      <c r="O176" s="22"/>
      <c r="P176" s="22"/>
      <c r="Q176" s="23"/>
      <c r="R176" s="23"/>
      <c r="S176" s="23"/>
      <c r="T176" s="23"/>
    </row>
    <row r="177" spans="1:20" s="4" customFormat="1" ht="15" customHeight="1" x14ac:dyDescent="0.15">
      <c r="A177" s="20"/>
      <c r="D177" s="21"/>
      <c r="E177" s="67"/>
      <c r="F177" s="22"/>
      <c r="G177" s="22"/>
      <c r="H177" s="22"/>
      <c r="I177" s="23"/>
      <c r="J177" s="23"/>
      <c r="K177" s="23"/>
      <c r="L177" s="23"/>
      <c r="M177" s="23"/>
      <c r="N177" s="22"/>
      <c r="O177" s="22"/>
      <c r="P177" s="22"/>
      <c r="Q177" s="23"/>
      <c r="R177" s="23"/>
      <c r="S177" s="23"/>
      <c r="T177" s="23"/>
    </row>
    <row r="178" spans="1:20" s="4" customFormat="1" ht="15" customHeight="1" x14ac:dyDescent="0.15">
      <c r="A178" s="20"/>
      <c r="D178" s="21"/>
      <c r="E178" s="67"/>
      <c r="F178" s="22"/>
      <c r="G178" s="22"/>
      <c r="H178" s="22"/>
      <c r="I178" s="23"/>
      <c r="J178" s="23"/>
      <c r="K178" s="23"/>
      <c r="L178" s="23"/>
      <c r="M178" s="23"/>
      <c r="N178" s="22"/>
      <c r="O178" s="22"/>
      <c r="P178" s="22"/>
      <c r="Q178" s="23"/>
      <c r="R178" s="23"/>
      <c r="S178" s="23"/>
      <c r="T178" s="23"/>
    </row>
    <row r="179" spans="1:20" s="4" customFormat="1" ht="15" customHeight="1" x14ac:dyDescent="0.15">
      <c r="A179" s="20"/>
      <c r="D179" s="21"/>
      <c r="E179" s="67"/>
      <c r="F179" s="22"/>
      <c r="G179" s="22"/>
      <c r="H179" s="22"/>
      <c r="I179" s="23"/>
      <c r="J179" s="23"/>
      <c r="K179" s="23"/>
      <c r="L179" s="23"/>
      <c r="M179" s="23"/>
      <c r="N179" s="22"/>
      <c r="O179" s="22"/>
      <c r="P179" s="22"/>
      <c r="Q179" s="23"/>
      <c r="R179" s="23"/>
      <c r="S179" s="23"/>
      <c r="T179" s="23"/>
    </row>
    <row r="180" spans="1:20" s="4" customFormat="1" ht="15" customHeight="1" x14ac:dyDescent="0.15">
      <c r="A180" s="20"/>
      <c r="D180" s="21"/>
      <c r="E180" s="67"/>
      <c r="F180" s="22"/>
      <c r="G180" s="22"/>
      <c r="H180" s="22"/>
      <c r="I180" s="23"/>
      <c r="J180" s="23"/>
      <c r="K180" s="23"/>
      <c r="L180" s="23"/>
      <c r="M180" s="23"/>
      <c r="N180" s="22"/>
      <c r="O180" s="22"/>
      <c r="P180" s="22"/>
      <c r="Q180" s="23"/>
      <c r="R180" s="23"/>
      <c r="S180" s="23"/>
      <c r="T180" s="23"/>
    </row>
    <row r="181" spans="1:20" s="4" customFormat="1" ht="15" customHeight="1" x14ac:dyDescent="0.15">
      <c r="A181" s="20"/>
      <c r="D181" s="21"/>
      <c r="E181" s="67"/>
      <c r="F181" s="22"/>
      <c r="G181" s="22"/>
      <c r="H181" s="22"/>
      <c r="I181" s="23"/>
      <c r="J181" s="23"/>
      <c r="K181" s="23"/>
      <c r="L181" s="23"/>
      <c r="M181" s="23"/>
      <c r="N181" s="22"/>
      <c r="O181" s="22"/>
      <c r="P181" s="22"/>
      <c r="Q181" s="23"/>
      <c r="R181" s="23"/>
      <c r="S181" s="23"/>
      <c r="T181" s="23"/>
    </row>
    <row r="182" spans="1:20" s="4" customFormat="1" ht="15" customHeight="1" x14ac:dyDescent="0.15">
      <c r="A182" s="20"/>
      <c r="D182" s="21"/>
      <c r="E182" s="67"/>
      <c r="F182" s="22"/>
      <c r="G182" s="22"/>
      <c r="H182" s="22"/>
      <c r="I182" s="23"/>
      <c r="J182" s="23"/>
      <c r="K182" s="23"/>
      <c r="L182" s="23"/>
      <c r="M182" s="23"/>
      <c r="N182" s="22"/>
      <c r="O182" s="22"/>
      <c r="P182" s="22"/>
      <c r="Q182" s="23"/>
      <c r="R182" s="23"/>
      <c r="S182" s="23"/>
      <c r="T182" s="23"/>
    </row>
    <row r="183" spans="1:20" s="4" customFormat="1" ht="15" customHeight="1" x14ac:dyDescent="0.15">
      <c r="A183" s="20"/>
      <c r="D183" s="21"/>
      <c r="E183" s="67"/>
      <c r="F183" s="22"/>
      <c r="G183" s="22"/>
      <c r="H183" s="22"/>
      <c r="I183" s="23"/>
      <c r="J183" s="23"/>
      <c r="K183" s="23"/>
      <c r="L183" s="23"/>
      <c r="M183" s="23"/>
      <c r="N183" s="22"/>
      <c r="O183" s="22"/>
      <c r="P183" s="22"/>
      <c r="Q183" s="23"/>
      <c r="R183" s="23"/>
      <c r="S183" s="23"/>
      <c r="T183" s="23"/>
    </row>
    <row r="184" spans="1:20" s="4" customFormat="1" ht="15" customHeight="1" x14ac:dyDescent="0.15">
      <c r="A184" s="20"/>
      <c r="D184" s="21"/>
      <c r="E184" s="67"/>
      <c r="F184" s="22"/>
      <c r="G184" s="22"/>
      <c r="H184" s="22"/>
      <c r="I184" s="23"/>
      <c r="J184" s="23"/>
      <c r="K184" s="23"/>
      <c r="L184" s="23"/>
      <c r="M184" s="23"/>
      <c r="N184" s="22"/>
      <c r="O184" s="22"/>
      <c r="P184" s="22"/>
      <c r="Q184" s="23"/>
      <c r="R184" s="23"/>
      <c r="S184" s="23"/>
      <c r="T184" s="23"/>
    </row>
    <row r="185" spans="1:20" s="4" customFormat="1" ht="15" customHeight="1" x14ac:dyDescent="0.15">
      <c r="A185" s="20"/>
      <c r="D185" s="21"/>
      <c r="E185" s="67"/>
      <c r="F185" s="22"/>
      <c r="G185" s="22"/>
      <c r="H185" s="22"/>
      <c r="I185" s="23"/>
      <c r="J185" s="23"/>
      <c r="K185" s="23"/>
      <c r="L185" s="23"/>
      <c r="M185" s="23"/>
      <c r="N185" s="22"/>
      <c r="O185" s="22"/>
      <c r="P185" s="22"/>
      <c r="Q185" s="23"/>
      <c r="R185" s="23"/>
      <c r="S185" s="23"/>
      <c r="T185" s="23"/>
    </row>
    <row r="186" spans="1:20" s="4" customFormat="1" ht="15" customHeight="1" x14ac:dyDescent="0.15">
      <c r="A186" s="20"/>
      <c r="D186" s="21"/>
      <c r="E186" s="67"/>
      <c r="F186" s="22"/>
      <c r="G186" s="22"/>
      <c r="H186" s="22"/>
      <c r="I186" s="23"/>
      <c r="J186" s="23"/>
      <c r="K186" s="23"/>
      <c r="L186" s="23"/>
      <c r="M186" s="23"/>
      <c r="N186" s="22"/>
      <c r="O186" s="22"/>
      <c r="P186" s="22"/>
      <c r="Q186" s="23"/>
      <c r="R186" s="23"/>
      <c r="S186" s="23"/>
      <c r="T186" s="23"/>
    </row>
    <row r="187" spans="1:20" s="4" customFormat="1" ht="15" customHeight="1" x14ac:dyDescent="0.15">
      <c r="A187" s="20"/>
      <c r="D187" s="21"/>
      <c r="E187" s="67"/>
      <c r="F187" s="22"/>
      <c r="G187" s="22"/>
      <c r="H187" s="22"/>
      <c r="I187" s="23"/>
      <c r="J187" s="23"/>
      <c r="K187" s="23"/>
      <c r="L187" s="23"/>
      <c r="M187" s="23"/>
      <c r="N187" s="22"/>
      <c r="O187" s="22"/>
      <c r="P187" s="22"/>
      <c r="Q187" s="23"/>
      <c r="R187" s="23"/>
      <c r="S187" s="23"/>
      <c r="T187" s="23"/>
    </row>
    <row r="188" spans="1:20" s="4" customFormat="1" ht="15" customHeight="1" x14ac:dyDescent="0.15">
      <c r="A188" s="20"/>
      <c r="D188" s="21"/>
      <c r="E188" s="67"/>
      <c r="F188" s="22"/>
      <c r="G188" s="22"/>
      <c r="H188" s="22"/>
      <c r="I188" s="23"/>
      <c r="J188" s="23"/>
      <c r="K188" s="23"/>
      <c r="L188" s="23"/>
      <c r="M188" s="23"/>
      <c r="N188" s="22"/>
      <c r="O188" s="22"/>
      <c r="P188" s="22"/>
      <c r="Q188" s="23"/>
      <c r="R188" s="23"/>
      <c r="S188" s="23"/>
      <c r="T188" s="23"/>
    </row>
    <row r="189" spans="1:20" s="4" customFormat="1" ht="15" customHeight="1" x14ac:dyDescent="0.15">
      <c r="A189" s="20"/>
      <c r="D189" s="21"/>
      <c r="E189" s="67"/>
      <c r="F189" s="22"/>
      <c r="G189" s="22"/>
      <c r="H189" s="22"/>
      <c r="I189" s="23"/>
      <c r="J189" s="23"/>
      <c r="K189" s="23"/>
      <c r="L189" s="23"/>
      <c r="M189" s="23"/>
      <c r="N189" s="22"/>
      <c r="O189" s="22"/>
      <c r="P189" s="22"/>
      <c r="Q189" s="23"/>
      <c r="R189" s="23"/>
      <c r="S189" s="23"/>
      <c r="T189" s="23"/>
    </row>
    <row r="190" spans="1:20" s="4" customFormat="1" ht="15" customHeight="1" x14ac:dyDescent="0.15">
      <c r="A190" s="20"/>
      <c r="D190" s="21"/>
      <c r="E190" s="67"/>
      <c r="F190" s="22"/>
      <c r="G190" s="22"/>
      <c r="H190" s="22"/>
      <c r="I190" s="23"/>
      <c r="J190" s="23"/>
      <c r="K190" s="23"/>
      <c r="L190" s="23"/>
      <c r="M190" s="23"/>
      <c r="N190" s="22"/>
      <c r="O190" s="22"/>
      <c r="P190" s="22"/>
      <c r="Q190" s="23"/>
      <c r="R190" s="23"/>
      <c r="S190" s="23"/>
      <c r="T190" s="23"/>
    </row>
    <row r="191" spans="1:20" s="4" customFormat="1" ht="15" customHeight="1" x14ac:dyDescent="0.15">
      <c r="A191" s="20"/>
      <c r="D191" s="21"/>
      <c r="E191" s="67"/>
      <c r="F191" s="22"/>
      <c r="G191" s="22"/>
      <c r="H191" s="22"/>
      <c r="I191" s="23"/>
      <c r="J191" s="23"/>
      <c r="K191" s="23"/>
      <c r="L191" s="23"/>
      <c r="M191" s="23"/>
      <c r="N191" s="22"/>
      <c r="O191" s="22"/>
      <c r="P191" s="22"/>
      <c r="Q191" s="23"/>
      <c r="R191" s="23"/>
      <c r="S191" s="23"/>
      <c r="T191" s="23"/>
    </row>
    <row r="192" spans="1:20" s="4" customFormat="1" ht="15" customHeight="1" x14ac:dyDescent="0.15">
      <c r="A192" s="20"/>
      <c r="D192" s="21"/>
      <c r="E192" s="67"/>
      <c r="F192" s="22"/>
      <c r="G192" s="22"/>
      <c r="H192" s="22"/>
      <c r="I192" s="23"/>
      <c r="J192" s="23"/>
      <c r="K192" s="23"/>
      <c r="L192" s="23"/>
      <c r="M192" s="23"/>
      <c r="N192" s="22"/>
      <c r="O192" s="22"/>
      <c r="P192" s="22"/>
      <c r="Q192" s="23"/>
      <c r="R192" s="23"/>
      <c r="S192" s="23"/>
      <c r="T192" s="23"/>
    </row>
    <row r="193" spans="1:20" s="4" customFormat="1" ht="15" customHeight="1" x14ac:dyDescent="0.15">
      <c r="A193" s="20"/>
      <c r="D193" s="21"/>
      <c r="E193" s="67"/>
      <c r="F193" s="22"/>
      <c r="G193" s="22"/>
      <c r="H193" s="22"/>
      <c r="I193" s="23"/>
      <c r="J193" s="23"/>
      <c r="K193" s="23"/>
      <c r="L193" s="23"/>
      <c r="M193" s="23"/>
      <c r="N193" s="22"/>
      <c r="O193" s="22"/>
      <c r="P193" s="22"/>
      <c r="Q193" s="23"/>
      <c r="R193" s="23"/>
      <c r="S193" s="23"/>
      <c r="T193" s="23"/>
    </row>
    <row r="194" spans="1:20" s="4" customFormat="1" ht="15" customHeight="1" x14ac:dyDescent="0.15">
      <c r="A194" s="20"/>
      <c r="D194" s="21"/>
      <c r="E194" s="67"/>
      <c r="F194" s="22"/>
      <c r="G194" s="22"/>
      <c r="H194" s="22"/>
      <c r="I194" s="23"/>
      <c r="J194" s="23"/>
      <c r="K194" s="23"/>
      <c r="L194" s="23"/>
      <c r="M194" s="23"/>
      <c r="N194" s="22"/>
      <c r="O194" s="22"/>
      <c r="P194" s="22"/>
      <c r="Q194" s="23"/>
      <c r="R194" s="23"/>
      <c r="S194" s="23"/>
      <c r="T194" s="23"/>
    </row>
    <row r="195" spans="1:20" s="4" customFormat="1" ht="15" customHeight="1" x14ac:dyDescent="0.15">
      <c r="A195" s="20"/>
      <c r="D195" s="21"/>
      <c r="E195" s="67"/>
      <c r="F195" s="22"/>
      <c r="G195" s="22"/>
      <c r="H195" s="22"/>
      <c r="I195" s="23"/>
      <c r="J195" s="23"/>
      <c r="K195" s="23"/>
      <c r="L195" s="23"/>
      <c r="M195" s="23"/>
      <c r="N195" s="22"/>
      <c r="O195" s="22"/>
      <c r="P195" s="22"/>
      <c r="Q195" s="23"/>
      <c r="R195" s="23"/>
      <c r="S195" s="23"/>
      <c r="T195" s="23"/>
    </row>
    <row r="196" spans="1:20" s="4" customFormat="1" ht="15" customHeight="1" x14ac:dyDescent="0.15">
      <c r="A196" s="20"/>
      <c r="D196" s="21"/>
      <c r="E196" s="67"/>
      <c r="F196" s="22"/>
      <c r="G196" s="22"/>
      <c r="H196" s="22"/>
      <c r="I196" s="23"/>
      <c r="J196" s="23"/>
      <c r="K196" s="23"/>
      <c r="L196" s="23"/>
      <c r="M196" s="23"/>
      <c r="N196" s="22"/>
      <c r="O196" s="22"/>
      <c r="P196" s="22"/>
      <c r="Q196" s="23"/>
      <c r="R196" s="23"/>
      <c r="S196" s="23"/>
      <c r="T196" s="23"/>
    </row>
    <row r="197" spans="1:20" s="4" customFormat="1" ht="15" customHeight="1" x14ac:dyDescent="0.15">
      <c r="A197" s="20"/>
      <c r="D197" s="21"/>
      <c r="E197" s="67"/>
      <c r="F197" s="22"/>
      <c r="G197" s="22"/>
      <c r="H197" s="22"/>
      <c r="I197" s="23"/>
      <c r="J197" s="23"/>
      <c r="K197" s="23"/>
      <c r="L197" s="23"/>
      <c r="M197" s="23"/>
      <c r="N197" s="22"/>
      <c r="O197" s="22"/>
      <c r="P197" s="22"/>
      <c r="Q197" s="23"/>
      <c r="R197" s="23"/>
      <c r="S197" s="23"/>
      <c r="T197" s="23"/>
    </row>
    <row r="198" spans="1:20" s="4" customFormat="1" ht="15" customHeight="1" x14ac:dyDescent="0.15">
      <c r="A198" s="20"/>
      <c r="D198" s="21"/>
      <c r="E198" s="67"/>
      <c r="F198" s="22"/>
      <c r="G198" s="22"/>
      <c r="H198" s="22"/>
      <c r="I198" s="23"/>
      <c r="J198" s="23"/>
      <c r="K198" s="23"/>
      <c r="L198" s="23"/>
      <c r="M198" s="23"/>
      <c r="N198" s="22"/>
      <c r="O198" s="22"/>
      <c r="P198" s="22"/>
      <c r="Q198" s="23"/>
      <c r="R198" s="23"/>
      <c r="S198" s="23"/>
      <c r="T198" s="23"/>
    </row>
    <row r="199" spans="1:20" s="4" customFormat="1" ht="15" customHeight="1" x14ac:dyDescent="0.15">
      <c r="A199" s="20"/>
      <c r="D199" s="21"/>
      <c r="E199" s="67"/>
      <c r="F199" s="22"/>
      <c r="G199" s="22"/>
      <c r="H199" s="22"/>
      <c r="I199" s="23"/>
      <c r="J199" s="23"/>
      <c r="K199" s="23"/>
      <c r="L199" s="23"/>
      <c r="M199" s="23"/>
      <c r="N199" s="22"/>
      <c r="O199" s="22"/>
      <c r="P199" s="22"/>
      <c r="Q199" s="23"/>
      <c r="R199" s="23"/>
      <c r="S199" s="23"/>
      <c r="T199" s="23"/>
    </row>
    <row r="200" spans="1:20" s="4" customFormat="1" ht="15" customHeight="1" x14ac:dyDescent="0.15">
      <c r="A200" s="20"/>
      <c r="D200" s="21"/>
      <c r="E200" s="67"/>
      <c r="F200" s="22"/>
      <c r="G200" s="22"/>
      <c r="H200" s="22"/>
      <c r="I200" s="23"/>
      <c r="J200" s="23"/>
      <c r="K200" s="23"/>
      <c r="L200" s="23"/>
      <c r="M200" s="23"/>
      <c r="N200" s="22"/>
      <c r="O200" s="22"/>
      <c r="P200" s="22"/>
      <c r="Q200" s="23"/>
      <c r="R200" s="23"/>
      <c r="S200" s="23"/>
      <c r="T200" s="23"/>
    </row>
    <row r="201" spans="1:20" s="4" customFormat="1" ht="15" customHeight="1" x14ac:dyDescent="0.15">
      <c r="A201" s="20"/>
      <c r="D201" s="21"/>
      <c r="E201" s="67"/>
      <c r="F201" s="22"/>
      <c r="G201" s="22"/>
      <c r="H201" s="22"/>
      <c r="I201" s="23"/>
      <c r="J201" s="23"/>
      <c r="K201" s="23"/>
      <c r="L201" s="23"/>
      <c r="M201" s="23"/>
      <c r="N201" s="22"/>
      <c r="O201" s="22"/>
      <c r="P201" s="22"/>
      <c r="Q201" s="23"/>
      <c r="R201" s="23"/>
      <c r="S201" s="23"/>
      <c r="T201" s="23"/>
    </row>
    <row r="202" spans="1:20" s="4" customFormat="1" ht="15" customHeight="1" x14ac:dyDescent="0.15">
      <c r="A202" s="20"/>
      <c r="D202" s="21"/>
      <c r="E202" s="67"/>
      <c r="F202" s="22"/>
      <c r="G202" s="22"/>
      <c r="H202" s="22"/>
      <c r="I202" s="23"/>
      <c r="J202" s="23"/>
      <c r="K202" s="23"/>
      <c r="L202" s="23"/>
      <c r="M202" s="23"/>
      <c r="N202" s="22"/>
      <c r="O202" s="22"/>
      <c r="P202" s="22"/>
      <c r="Q202" s="23"/>
      <c r="R202" s="23"/>
      <c r="S202" s="23"/>
      <c r="T202" s="23"/>
    </row>
    <row r="203" spans="1:20" s="4" customFormat="1" ht="15" customHeight="1" x14ac:dyDescent="0.15">
      <c r="A203" s="20"/>
      <c r="D203" s="21"/>
      <c r="E203" s="67"/>
      <c r="F203" s="22"/>
      <c r="G203" s="22"/>
      <c r="H203" s="22"/>
      <c r="I203" s="23"/>
      <c r="J203" s="23"/>
      <c r="K203" s="23"/>
      <c r="L203" s="23"/>
      <c r="M203" s="23"/>
      <c r="N203" s="22"/>
      <c r="O203" s="22"/>
      <c r="P203" s="22"/>
      <c r="Q203" s="23"/>
      <c r="R203" s="23"/>
      <c r="S203" s="23"/>
      <c r="T203" s="23"/>
    </row>
    <row r="204" spans="1:20" s="4" customFormat="1" ht="15" customHeight="1" x14ac:dyDescent="0.15">
      <c r="A204" s="20"/>
      <c r="D204" s="21"/>
      <c r="E204" s="67"/>
      <c r="F204" s="22"/>
      <c r="G204" s="22"/>
      <c r="H204" s="22"/>
      <c r="I204" s="23"/>
      <c r="J204" s="23"/>
      <c r="K204" s="23"/>
      <c r="L204" s="23"/>
      <c r="M204" s="23"/>
      <c r="N204" s="22"/>
      <c r="O204" s="22"/>
      <c r="P204" s="22"/>
      <c r="Q204" s="23"/>
      <c r="R204" s="23"/>
      <c r="S204" s="23"/>
      <c r="T204" s="23"/>
    </row>
    <row r="205" spans="1:20" s="4" customFormat="1" ht="15" customHeight="1" x14ac:dyDescent="0.15">
      <c r="A205" s="20"/>
      <c r="D205" s="21"/>
      <c r="E205" s="67"/>
      <c r="F205" s="22"/>
      <c r="G205" s="22"/>
      <c r="H205" s="22"/>
      <c r="I205" s="23"/>
      <c r="J205" s="23"/>
      <c r="K205" s="23"/>
      <c r="L205" s="23"/>
      <c r="M205" s="23"/>
      <c r="N205" s="22"/>
      <c r="O205" s="22"/>
      <c r="P205" s="22"/>
      <c r="Q205" s="23"/>
      <c r="R205" s="23"/>
      <c r="S205" s="23"/>
      <c r="T205" s="23"/>
    </row>
    <row r="206" spans="1:20" s="4" customFormat="1" ht="15" customHeight="1" x14ac:dyDescent="0.15">
      <c r="A206" s="20"/>
      <c r="D206" s="21"/>
      <c r="E206" s="67"/>
      <c r="F206" s="22"/>
      <c r="G206" s="22"/>
      <c r="H206" s="22"/>
      <c r="I206" s="23"/>
      <c r="J206" s="23"/>
      <c r="K206" s="23"/>
      <c r="L206" s="23"/>
      <c r="M206" s="23"/>
      <c r="N206" s="22"/>
      <c r="O206" s="22"/>
      <c r="P206" s="22"/>
      <c r="Q206" s="23"/>
      <c r="R206" s="23"/>
      <c r="S206" s="23"/>
      <c r="T206" s="23"/>
    </row>
    <row r="207" spans="1:20" s="4" customFormat="1" ht="15" customHeight="1" x14ac:dyDescent="0.15">
      <c r="A207" s="20"/>
      <c r="D207" s="21"/>
      <c r="E207" s="67"/>
      <c r="F207" s="22"/>
      <c r="G207" s="22"/>
      <c r="H207" s="22"/>
      <c r="I207" s="23"/>
      <c r="J207" s="23"/>
      <c r="K207" s="23"/>
      <c r="L207" s="23"/>
      <c r="M207" s="23"/>
      <c r="N207" s="22"/>
      <c r="O207" s="22"/>
      <c r="P207" s="22"/>
      <c r="Q207" s="23"/>
      <c r="R207" s="23"/>
      <c r="S207" s="23"/>
      <c r="T207" s="23"/>
    </row>
    <row r="208" spans="1:20" s="4" customFormat="1" ht="15" customHeight="1" x14ac:dyDescent="0.15">
      <c r="A208" s="20"/>
      <c r="D208" s="21"/>
      <c r="E208" s="67"/>
      <c r="F208" s="22"/>
      <c r="G208" s="22"/>
      <c r="H208" s="22"/>
      <c r="I208" s="23"/>
      <c r="J208" s="23"/>
      <c r="K208" s="23"/>
      <c r="L208" s="23"/>
      <c r="M208" s="23"/>
      <c r="N208" s="22"/>
      <c r="O208" s="22"/>
      <c r="P208" s="22"/>
      <c r="Q208" s="23"/>
      <c r="R208" s="23"/>
      <c r="S208" s="23"/>
      <c r="T208" s="23"/>
    </row>
    <row r="209" spans="1:20" s="4" customFormat="1" ht="15" customHeight="1" x14ac:dyDescent="0.15">
      <c r="A209" s="20"/>
      <c r="D209" s="21"/>
      <c r="E209" s="67"/>
      <c r="F209" s="22"/>
      <c r="G209" s="22"/>
      <c r="H209" s="22"/>
      <c r="I209" s="23"/>
      <c r="J209" s="23"/>
      <c r="K209" s="23"/>
      <c r="L209" s="23"/>
      <c r="M209" s="23"/>
      <c r="N209" s="22"/>
      <c r="O209" s="22"/>
      <c r="P209" s="22"/>
      <c r="Q209" s="23"/>
      <c r="R209" s="23"/>
      <c r="S209" s="23"/>
      <c r="T209" s="23"/>
    </row>
    <row r="210" spans="1:20" s="4" customFormat="1" ht="15" customHeight="1" x14ac:dyDescent="0.15">
      <c r="A210" s="20"/>
      <c r="D210" s="21"/>
      <c r="E210" s="67"/>
      <c r="F210" s="22"/>
      <c r="G210" s="22"/>
      <c r="H210" s="22"/>
      <c r="I210" s="23"/>
      <c r="J210" s="23"/>
      <c r="K210" s="23"/>
      <c r="L210" s="23"/>
      <c r="M210" s="23"/>
      <c r="N210" s="22"/>
      <c r="O210" s="22"/>
      <c r="P210" s="22"/>
      <c r="Q210" s="23"/>
      <c r="R210" s="23"/>
      <c r="S210" s="23"/>
      <c r="T210" s="23"/>
    </row>
    <row r="211" spans="1:20" s="4" customFormat="1" ht="15" customHeight="1" x14ac:dyDescent="0.15">
      <c r="A211" s="20"/>
      <c r="D211" s="21"/>
      <c r="E211" s="67"/>
      <c r="F211" s="22"/>
      <c r="G211" s="22"/>
      <c r="H211" s="22"/>
      <c r="I211" s="23"/>
      <c r="J211" s="23"/>
      <c r="K211" s="23"/>
      <c r="L211" s="23"/>
      <c r="M211" s="23"/>
      <c r="N211" s="22"/>
      <c r="O211" s="22"/>
      <c r="P211" s="22"/>
      <c r="Q211" s="23"/>
      <c r="R211" s="23"/>
      <c r="S211" s="23"/>
      <c r="T211" s="23"/>
    </row>
    <row r="212" spans="1:20" s="4" customFormat="1" ht="15" customHeight="1" x14ac:dyDescent="0.15">
      <c r="A212" s="20"/>
      <c r="D212" s="21"/>
      <c r="E212" s="67"/>
      <c r="F212" s="22"/>
      <c r="G212" s="22"/>
      <c r="H212" s="22"/>
      <c r="I212" s="23"/>
      <c r="J212" s="23"/>
      <c r="K212" s="23"/>
      <c r="L212" s="23"/>
      <c r="M212" s="23"/>
      <c r="N212" s="22"/>
      <c r="O212" s="22"/>
      <c r="P212" s="22"/>
      <c r="Q212" s="23"/>
      <c r="R212" s="23"/>
      <c r="S212" s="23"/>
      <c r="T212" s="23"/>
    </row>
    <row r="213" spans="1:20" s="4" customFormat="1" ht="15" customHeight="1" x14ac:dyDescent="0.15">
      <c r="A213" s="20"/>
      <c r="D213" s="21"/>
      <c r="E213" s="67"/>
      <c r="F213" s="22"/>
      <c r="G213" s="22"/>
      <c r="H213" s="22"/>
      <c r="I213" s="23"/>
      <c r="J213" s="23"/>
      <c r="K213" s="23"/>
      <c r="L213" s="23"/>
      <c r="M213" s="23"/>
      <c r="N213" s="22"/>
      <c r="O213" s="22"/>
      <c r="P213" s="22"/>
      <c r="Q213" s="23"/>
      <c r="R213" s="23"/>
      <c r="S213" s="23"/>
      <c r="T213" s="23"/>
    </row>
    <row r="214" spans="1:20" s="4" customFormat="1" ht="15" customHeight="1" x14ac:dyDescent="0.15">
      <c r="A214" s="20"/>
      <c r="D214" s="21"/>
      <c r="E214" s="67"/>
      <c r="F214" s="22"/>
      <c r="G214" s="22"/>
      <c r="H214" s="22"/>
      <c r="I214" s="23"/>
      <c r="J214" s="23"/>
      <c r="K214" s="23"/>
      <c r="L214" s="23"/>
      <c r="M214" s="23"/>
      <c r="N214" s="22"/>
      <c r="O214" s="22"/>
      <c r="P214" s="22"/>
      <c r="Q214" s="23"/>
      <c r="R214" s="23"/>
      <c r="S214" s="23"/>
      <c r="T214" s="23"/>
    </row>
    <row r="215" spans="1:20" s="4" customFormat="1" ht="15" customHeight="1" x14ac:dyDescent="0.15">
      <c r="A215" s="20"/>
      <c r="D215" s="21"/>
      <c r="E215" s="67"/>
      <c r="F215" s="22"/>
      <c r="G215" s="22"/>
      <c r="H215" s="22"/>
      <c r="I215" s="23"/>
      <c r="J215" s="23"/>
      <c r="K215" s="23"/>
      <c r="L215" s="23"/>
      <c r="M215" s="23"/>
      <c r="N215" s="22"/>
      <c r="O215" s="22"/>
      <c r="P215" s="22"/>
      <c r="Q215" s="23"/>
      <c r="R215" s="23"/>
      <c r="S215" s="23"/>
      <c r="T215" s="23"/>
    </row>
    <row r="216" spans="1:20" s="4" customFormat="1" ht="15" customHeight="1" x14ac:dyDescent="0.15">
      <c r="A216" s="20"/>
      <c r="D216" s="21"/>
      <c r="E216" s="67"/>
      <c r="F216" s="22"/>
      <c r="G216" s="22"/>
      <c r="H216" s="22"/>
      <c r="I216" s="23"/>
      <c r="J216" s="23"/>
      <c r="K216" s="23"/>
      <c r="L216" s="23"/>
      <c r="M216" s="23"/>
      <c r="N216" s="22"/>
      <c r="O216" s="22"/>
      <c r="P216" s="22"/>
      <c r="Q216" s="23"/>
      <c r="R216" s="23"/>
      <c r="S216" s="23"/>
      <c r="T216" s="23"/>
    </row>
    <row r="217" spans="1:20" s="4" customFormat="1" ht="15" customHeight="1" x14ac:dyDescent="0.15">
      <c r="A217" s="20"/>
      <c r="D217" s="21"/>
      <c r="E217" s="67"/>
      <c r="F217" s="22"/>
      <c r="G217" s="22"/>
      <c r="H217" s="22"/>
      <c r="I217" s="23"/>
      <c r="J217" s="23"/>
      <c r="K217" s="23"/>
      <c r="L217" s="23"/>
      <c r="M217" s="23"/>
      <c r="N217" s="22"/>
      <c r="O217" s="22"/>
      <c r="P217" s="22"/>
      <c r="Q217" s="23"/>
      <c r="R217" s="23"/>
      <c r="S217" s="23"/>
      <c r="T217" s="23"/>
    </row>
    <row r="218" spans="1:20" s="4" customFormat="1" ht="15" customHeight="1" x14ac:dyDescent="0.15">
      <c r="A218" s="20"/>
      <c r="D218" s="21"/>
      <c r="E218" s="67"/>
      <c r="F218" s="22"/>
      <c r="G218" s="22"/>
      <c r="H218" s="22"/>
      <c r="I218" s="23"/>
      <c r="J218" s="23"/>
      <c r="K218" s="23"/>
      <c r="L218" s="23"/>
      <c r="M218" s="23"/>
      <c r="N218" s="22"/>
      <c r="O218" s="22"/>
      <c r="P218" s="22"/>
      <c r="Q218" s="23"/>
      <c r="R218" s="23"/>
      <c r="S218" s="23"/>
      <c r="T218" s="23"/>
    </row>
    <row r="219" spans="1:20" s="4" customFormat="1" ht="15" customHeight="1" x14ac:dyDescent="0.15">
      <c r="A219" s="20"/>
      <c r="D219" s="21"/>
      <c r="E219" s="67"/>
      <c r="F219" s="22"/>
      <c r="G219" s="22"/>
      <c r="H219" s="22"/>
      <c r="I219" s="23"/>
      <c r="J219" s="23"/>
      <c r="K219" s="23"/>
      <c r="L219" s="23"/>
      <c r="M219" s="23"/>
      <c r="N219" s="22"/>
      <c r="O219" s="22"/>
      <c r="P219" s="22"/>
      <c r="Q219" s="23"/>
      <c r="R219" s="23"/>
      <c r="S219" s="23"/>
      <c r="T219" s="23"/>
    </row>
    <row r="220" spans="1:20" s="4" customFormat="1" ht="15" customHeight="1" x14ac:dyDescent="0.15">
      <c r="A220" s="20"/>
      <c r="D220" s="21"/>
      <c r="E220" s="67"/>
      <c r="F220" s="22"/>
      <c r="G220" s="22"/>
      <c r="H220" s="22"/>
      <c r="I220" s="23"/>
      <c r="J220" s="23"/>
      <c r="K220" s="23"/>
      <c r="L220" s="23"/>
      <c r="M220" s="23"/>
      <c r="N220" s="22"/>
      <c r="O220" s="22"/>
      <c r="P220" s="22"/>
      <c r="Q220" s="23"/>
      <c r="R220" s="23"/>
      <c r="S220" s="23"/>
      <c r="T220" s="23"/>
    </row>
    <row r="221" spans="1:20" s="4" customFormat="1" ht="15" customHeight="1" x14ac:dyDescent="0.15">
      <c r="A221" s="20"/>
      <c r="D221" s="21"/>
      <c r="E221" s="67"/>
      <c r="F221" s="22"/>
      <c r="G221" s="22"/>
      <c r="H221" s="22"/>
      <c r="I221" s="23"/>
      <c r="J221" s="23"/>
      <c r="K221" s="23"/>
      <c r="L221" s="23"/>
      <c r="M221" s="23"/>
      <c r="N221" s="22"/>
      <c r="O221" s="22"/>
      <c r="P221" s="22"/>
      <c r="Q221" s="23"/>
      <c r="R221" s="23"/>
      <c r="S221" s="23"/>
      <c r="T221" s="23"/>
    </row>
    <row r="222" spans="1:20" s="4" customFormat="1" ht="15" customHeight="1" x14ac:dyDescent="0.15">
      <c r="A222" s="20"/>
      <c r="D222" s="21"/>
      <c r="E222" s="67"/>
      <c r="F222" s="22"/>
      <c r="G222" s="22"/>
      <c r="H222" s="22"/>
      <c r="I222" s="23"/>
      <c r="J222" s="23"/>
      <c r="K222" s="23"/>
      <c r="L222" s="23"/>
      <c r="M222" s="23"/>
      <c r="N222" s="22"/>
      <c r="O222" s="22"/>
      <c r="P222" s="22"/>
      <c r="Q222" s="23"/>
      <c r="R222" s="23"/>
      <c r="S222" s="23"/>
      <c r="T222" s="23"/>
    </row>
    <row r="223" spans="1:20" s="4" customFormat="1" ht="15" customHeight="1" x14ac:dyDescent="0.15">
      <c r="A223" s="20"/>
      <c r="D223" s="21"/>
      <c r="E223" s="67"/>
      <c r="F223" s="22"/>
      <c r="G223" s="22"/>
      <c r="H223" s="22"/>
      <c r="I223" s="23"/>
      <c r="J223" s="23"/>
      <c r="K223" s="23"/>
      <c r="L223" s="23"/>
      <c r="M223" s="23"/>
      <c r="N223" s="22"/>
      <c r="O223" s="22"/>
      <c r="P223" s="22"/>
      <c r="Q223" s="23"/>
      <c r="R223" s="23"/>
      <c r="S223" s="23"/>
      <c r="T223" s="23"/>
    </row>
    <row r="224" spans="1:20" s="4" customFormat="1" ht="15" customHeight="1" x14ac:dyDescent="0.15">
      <c r="A224" s="20"/>
      <c r="D224" s="21"/>
      <c r="E224" s="67"/>
      <c r="F224" s="22"/>
      <c r="G224" s="22"/>
      <c r="H224" s="22"/>
      <c r="I224" s="23"/>
      <c r="J224" s="23"/>
      <c r="K224" s="23"/>
      <c r="L224" s="23"/>
      <c r="M224" s="23"/>
      <c r="N224" s="22"/>
      <c r="O224" s="22"/>
      <c r="P224" s="22"/>
      <c r="Q224" s="23"/>
      <c r="R224" s="23"/>
      <c r="S224" s="23"/>
      <c r="T224" s="23"/>
    </row>
    <row r="225" spans="1:20" s="4" customFormat="1" ht="15" customHeight="1" x14ac:dyDescent="0.15">
      <c r="A225" s="20"/>
      <c r="D225" s="21"/>
      <c r="E225" s="67"/>
      <c r="F225" s="22"/>
      <c r="G225" s="22"/>
      <c r="H225" s="22"/>
      <c r="I225" s="23"/>
      <c r="J225" s="23"/>
      <c r="K225" s="23"/>
      <c r="L225" s="23"/>
      <c r="M225" s="23"/>
      <c r="N225" s="22"/>
      <c r="O225" s="22"/>
      <c r="P225" s="22"/>
      <c r="Q225" s="23"/>
      <c r="R225" s="23"/>
      <c r="S225" s="23"/>
      <c r="T225" s="23"/>
    </row>
    <row r="226" spans="1:20" s="4" customFormat="1" ht="15" customHeight="1" x14ac:dyDescent="0.15">
      <c r="A226" s="20"/>
      <c r="D226" s="21"/>
      <c r="E226" s="67"/>
      <c r="F226" s="22"/>
      <c r="G226" s="22"/>
      <c r="H226" s="22"/>
      <c r="I226" s="23"/>
      <c r="J226" s="23"/>
      <c r="K226" s="23"/>
      <c r="L226" s="23"/>
      <c r="M226" s="23"/>
      <c r="N226" s="22"/>
      <c r="O226" s="22"/>
      <c r="P226" s="22"/>
      <c r="Q226" s="23"/>
      <c r="R226" s="23"/>
      <c r="S226" s="23"/>
      <c r="T226" s="23"/>
    </row>
    <row r="227" spans="1:20" s="4" customFormat="1" ht="15" customHeight="1" x14ac:dyDescent="0.15">
      <c r="A227" s="20"/>
      <c r="D227" s="21"/>
      <c r="E227" s="67"/>
      <c r="F227" s="22"/>
      <c r="G227" s="22"/>
      <c r="H227" s="22"/>
      <c r="I227" s="23"/>
      <c r="J227" s="23"/>
      <c r="K227" s="23"/>
      <c r="L227" s="23"/>
      <c r="M227" s="23"/>
      <c r="N227" s="22"/>
      <c r="O227" s="22"/>
      <c r="P227" s="22"/>
      <c r="Q227" s="23"/>
      <c r="R227" s="23"/>
      <c r="S227" s="23"/>
      <c r="T227" s="23"/>
    </row>
    <row r="228" spans="1:20" s="4" customFormat="1" ht="15" customHeight="1" x14ac:dyDescent="0.15">
      <c r="A228" s="20"/>
      <c r="D228" s="21"/>
      <c r="E228" s="67"/>
      <c r="F228" s="22"/>
      <c r="G228" s="22"/>
      <c r="H228" s="22"/>
      <c r="I228" s="23"/>
      <c r="J228" s="23"/>
      <c r="K228" s="23"/>
      <c r="L228" s="23"/>
      <c r="M228" s="23"/>
      <c r="N228" s="22"/>
      <c r="O228" s="22"/>
      <c r="P228" s="22"/>
      <c r="Q228" s="23"/>
      <c r="R228" s="23"/>
      <c r="S228" s="23"/>
      <c r="T228" s="23"/>
    </row>
    <row r="229" spans="1:20" s="4" customFormat="1" ht="15" customHeight="1" x14ac:dyDescent="0.15">
      <c r="A229" s="20"/>
      <c r="D229" s="21"/>
      <c r="E229" s="67"/>
      <c r="F229" s="22"/>
      <c r="G229" s="22"/>
      <c r="H229" s="22"/>
      <c r="I229" s="23"/>
      <c r="J229" s="23"/>
      <c r="K229" s="23"/>
      <c r="L229" s="23"/>
      <c r="M229" s="23"/>
      <c r="N229" s="22"/>
      <c r="O229" s="22"/>
      <c r="P229" s="22"/>
      <c r="Q229" s="23"/>
      <c r="R229" s="23"/>
      <c r="S229" s="23"/>
      <c r="T229" s="23"/>
    </row>
    <row r="230" spans="1:20" s="4" customFormat="1" ht="15" customHeight="1" x14ac:dyDescent="0.15">
      <c r="A230" s="20"/>
      <c r="D230" s="21"/>
      <c r="E230" s="67"/>
      <c r="F230" s="22"/>
      <c r="G230" s="22"/>
      <c r="H230" s="22"/>
      <c r="I230" s="23"/>
      <c r="J230" s="23"/>
      <c r="K230" s="23"/>
      <c r="L230" s="23"/>
      <c r="M230" s="23"/>
      <c r="N230" s="22"/>
      <c r="O230" s="22"/>
      <c r="P230" s="22"/>
      <c r="Q230" s="23"/>
      <c r="R230" s="23"/>
      <c r="S230" s="23"/>
      <c r="T230" s="23"/>
    </row>
    <row r="231" spans="1:20" s="4" customFormat="1" ht="15" customHeight="1" x14ac:dyDescent="0.15">
      <c r="A231" s="20"/>
      <c r="D231" s="21"/>
      <c r="E231" s="67"/>
      <c r="F231" s="22"/>
      <c r="G231" s="22"/>
      <c r="H231" s="22"/>
      <c r="I231" s="23"/>
      <c r="J231" s="23"/>
      <c r="K231" s="23"/>
      <c r="L231" s="23"/>
      <c r="M231" s="23"/>
      <c r="N231" s="22"/>
      <c r="O231" s="22"/>
      <c r="P231" s="22"/>
      <c r="Q231" s="23"/>
      <c r="R231" s="23"/>
      <c r="S231" s="23"/>
      <c r="T231" s="23"/>
    </row>
    <row r="232" spans="1:20" s="4" customFormat="1" ht="15" customHeight="1" x14ac:dyDescent="0.15">
      <c r="A232" s="20"/>
      <c r="D232" s="21"/>
      <c r="E232" s="67"/>
      <c r="F232" s="22"/>
      <c r="G232" s="22"/>
      <c r="H232" s="22"/>
      <c r="I232" s="23"/>
      <c r="J232" s="23"/>
      <c r="K232" s="23"/>
      <c r="L232" s="23"/>
      <c r="M232" s="23"/>
      <c r="N232" s="22"/>
      <c r="O232" s="22"/>
      <c r="P232" s="22"/>
      <c r="Q232" s="23"/>
      <c r="R232" s="23"/>
      <c r="S232" s="23"/>
      <c r="T232" s="23"/>
    </row>
    <row r="233" spans="1:20" s="4" customFormat="1" ht="15" customHeight="1" x14ac:dyDescent="0.15">
      <c r="A233" s="20"/>
      <c r="D233" s="21"/>
      <c r="E233" s="67"/>
      <c r="F233" s="22"/>
      <c r="G233" s="22"/>
      <c r="H233" s="22"/>
      <c r="I233" s="23"/>
      <c r="J233" s="23"/>
      <c r="K233" s="23"/>
      <c r="L233" s="23"/>
      <c r="M233" s="23"/>
      <c r="N233" s="22"/>
      <c r="O233" s="22"/>
      <c r="P233" s="22"/>
      <c r="Q233" s="23"/>
      <c r="R233" s="23"/>
      <c r="S233" s="23"/>
      <c r="T233" s="23"/>
    </row>
    <row r="234" spans="1:20" s="4" customFormat="1" ht="15" customHeight="1" x14ac:dyDescent="0.15">
      <c r="A234" s="20"/>
      <c r="D234" s="21"/>
      <c r="E234" s="67"/>
      <c r="F234" s="22"/>
      <c r="G234" s="22"/>
      <c r="H234" s="22"/>
      <c r="I234" s="23"/>
      <c r="J234" s="23"/>
      <c r="K234" s="23"/>
      <c r="L234" s="23"/>
      <c r="M234" s="23"/>
      <c r="N234" s="22"/>
      <c r="O234" s="22"/>
      <c r="P234" s="22"/>
      <c r="Q234" s="23"/>
      <c r="R234" s="23"/>
      <c r="S234" s="23"/>
      <c r="T234" s="23"/>
    </row>
    <row r="235" spans="1:20" s="4" customFormat="1" ht="15" customHeight="1" x14ac:dyDescent="0.15">
      <c r="A235" s="20"/>
      <c r="D235" s="21"/>
      <c r="E235" s="67"/>
      <c r="F235" s="22"/>
      <c r="G235" s="22"/>
      <c r="H235" s="22"/>
      <c r="I235" s="23"/>
      <c r="J235" s="23"/>
      <c r="K235" s="23"/>
      <c r="L235" s="23"/>
      <c r="M235" s="23"/>
      <c r="N235" s="22"/>
      <c r="O235" s="22"/>
      <c r="P235" s="22"/>
      <c r="Q235" s="23"/>
      <c r="R235" s="23"/>
      <c r="S235" s="23"/>
      <c r="T235" s="23"/>
    </row>
    <row r="236" spans="1:20" s="4" customFormat="1" ht="15" customHeight="1" x14ac:dyDescent="0.15">
      <c r="A236" s="20"/>
      <c r="D236" s="21"/>
      <c r="E236" s="67"/>
      <c r="F236" s="22"/>
      <c r="G236" s="22"/>
      <c r="H236" s="22"/>
      <c r="I236" s="23"/>
      <c r="J236" s="23"/>
      <c r="K236" s="23"/>
      <c r="L236" s="23"/>
      <c r="M236" s="23"/>
      <c r="N236" s="22"/>
      <c r="O236" s="22"/>
      <c r="P236" s="22"/>
      <c r="Q236" s="23"/>
      <c r="R236" s="23"/>
      <c r="S236" s="23"/>
      <c r="T236" s="23"/>
    </row>
    <row r="237" spans="1:20" s="4" customFormat="1" ht="15" customHeight="1" x14ac:dyDescent="0.15">
      <c r="A237" s="20"/>
      <c r="D237" s="21"/>
      <c r="E237" s="67"/>
      <c r="F237" s="22"/>
      <c r="G237" s="22"/>
      <c r="H237" s="22"/>
      <c r="I237" s="23"/>
      <c r="J237" s="23"/>
      <c r="K237" s="23"/>
      <c r="L237" s="23"/>
      <c r="M237" s="23"/>
      <c r="N237" s="22"/>
      <c r="O237" s="22"/>
      <c r="P237" s="22"/>
      <c r="Q237" s="23"/>
      <c r="R237" s="23"/>
      <c r="S237" s="23"/>
      <c r="T237" s="23"/>
    </row>
    <row r="238" spans="1:20" s="4" customFormat="1" ht="15" customHeight="1" x14ac:dyDescent="0.15">
      <c r="A238" s="20"/>
      <c r="D238" s="21"/>
      <c r="E238" s="67"/>
      <c r="F238" s="22"/>
      <c r="G238" s="22"/>
      <c r="H238" s="22"/>
      <c r="I238" s="23"/>
      <c r="J238" s="23"/>
      <c r="K238" s="23"/>
      <c r="L238" s="23"/>
      <c r="M238" s="23"/>
      <c r="N238" s="22"/>
      <c r="O238" s="22"/>
      <c r="P238" s="22"/>
      <c r="Q238" s="23"/>
      <c r="R238" s="23"/>
      <c r="S238" s="23"/>
      <c r="T238" s="23"/>
    </row>
    <row r="239" spans="1:20" s="4" customFormat="1" ht="15" customHeight="1" x14ac:dyDescent="0.15">
      <c r="A239" s="20"/>
      <c r="D239" s="21"/>
      <c r="E239" s="67"/>
      <c r="F239" s="22"/>
      <c r="G239" s="22"/>
      <c r="H239" s="22"/>
      <c r="I239" s="23"/>
      <c r="J239" s="23"/>
      <c r="K239" s="23"/>
      <c r="L239" s="23"/>
      <c r="M239" s="23"/>
      <c r="N239" s="22"/>
      <c r="O239" s="22"/>
      <c r="P239" s="22"/>
      <c r="Q239" s="23"/>
      <c r="R239" s="23"/>
      <c r="S239" s="23"/>
      <c r="T239" s="23"/>
    </row>
    <row r="240" spans="1:20" s="4" customFormat="1" ht="15" customHeight="1" x14ac:dyDescent="0.15">
      <c r="A240" s="20"/>
      <c r="D240" s="21"/>
      <c r="E240" s="67"/>
      <c r="F240" s="22"/>
      <c r="G240" s="22"/>
      <c r="H240" s="22"/>
      <c r="I240" s="23"/>
      <c r="J240" s="23"/>
      <c r="K240" s="23"/>
      <c r="L240" s="23"/>
      <c r="M240" s="23"/>
      <c r="N240" s="22"/>
      <c r="O240" s="22"/>
      <c r="P240" s="22"/>
      <c r="Q240" s="23"/>
      <c r="R240" s="23"/>
      <c r="S240" s="23"/>
      <c r="T240" s="23"/>
    </row>
    <row r="241" spans="1:20" s="4" customFormat="1" ht="15" customHeight="1" x14ac:dyDescent="0.15">
      <c r="A241" s="20"/>
      <c r="D241" s="21"/>
      <c r="E241" s="67"/>
      <c r="F241" s="22"/>
      <c r="G241" s="22"/>
      <c r="H241" s="22"/>
      <c r="I241" s="23"/>
      <c r="J241" s="23"/>
      <c r="K241" s="23"/>
      <c r="L241" s="23"/>
      <c r="M241" s="23"/>
      <c r="N241" s="22"/>
      <c r="O241" s="22"/>
      <c r="P241" s="22"/>
      <c r="Q241" s="23"/>
      <c r="R241" s="23"/>
      <c r="S241" s="23"/>
      <c r="T241" s="23"/>
    </row>
    <row r="242" spans="1:20" s="4" customFormat="1" ht="15" customHeight="1" x14ac:dyDescent="0.15">
      <c r="A242" s="20"/>
      <c r="D242" s="21"/>
      <c r="E242" s="67"/>
      <c r="F242" s="22"/>
      <c r="G242" s="22"/>
      <c r="H242" s="22"/>
      <c r="I242" s="23"/>
      <c r="J242" s="23"/>
      <c r="K242" s="23"/>
      <c r="L242" s="23"/>
      <c r="M242" s="23"/>
      <c r="N242" s="22"/>
      <c r="O242" s="22"/>
      <c r="P242" s="22"/>
      <c r="Q242" s="23"/>
      <c r="R242" s="23"/>
      <c r="S242" s="23"/>
      <c r="T242" s="23"/>
    </row>
    <row r="243" spans="1:20" s="4" customFormat="1" ht="15" customHeight="1" x14ac:dyDescent="0.15">
      <c r="A243" s="20"/>
      <c r="D243" s="21"/>
      <c r="E243" s="67"/>
      <c r="F243" s="22"/>
      <c r="G243" s="22"/>
      <c r="H243" s="22"/>
      <c r="I243" s="23"/>
      <c r="J243" s="23"/>
      <c r="K243" s="23"/>
      <c r="L243" s="23"/>
      <c r="M243" s="23"/>
      <c r="N243" s="22"/>
      <c r="O243" s="22"/>
      <c r="P243" s="22"/>
      <c r="Q243" s="23"/>
      <c r="R243" s="23"/>
      <c r="S243" s="23"/>
      <c r="T243" s="23"/>
    </row>
    <row r="244" spans="1:20" s="4" customFormat="1" ht="15" customHeight="1" x14ac:dyDescent="0.15">
      <c r="A244" s="20"/>
      <c r="D244" s="21"/>
      <c r="E244" s="67"/>
      <c r="F244" s="22"/>
      <c r="G244" s="22"/>
      <c r="H244" s="22"/>
      <c r="I244" s="23"/>
      <c r="J244" s="23"/>
      <c r="K244" s="23"/>
      <c r="L244" s="23"/>
      <c r="M244" s="23"/>
      <c r="N244" s="22"/>
      <c r="O244" s="22"/>
      <c r="P244" s="22"/>
      <c r="Q244" s="23"/>
      <c r="R244" s="23"/>
      <c r="S244" s="23"/>
      <c r="T244" s="23"/>
    </row>
    <row r="245" spans="1:20" s="4" customFormat="1" ht="15" customHeight="1" x14ac:dyDescent="0.15">
      <c r="A245" s="20"/>
      <c r="D245" s="21"/>
      <c r="E245" s="67"/>
      <c r="F245" s="22"/>
      <c r="G245" s="22"/>
      <c r="H245" s="22"/>
      <c r="I245" s="23"/>
      <c r="J245" s="23"/>
      <c r="K245" s="23"/>
      <c r="L245" s="23"/>
      <c r="M245" s="23"/>
      <c r="N245" s="22"/>
      <c r="O245" s="22"/>
      <c r="P245" s="22"/>
      <c r="Q245" s="23"/>
      <c r="R245" s="23"/>
      <c r="S245" s="23"/>
      <c r="T245" s="23"/>
    </row>
    <row r="246" spans="1:20" s="4" customFormat="1" ht="15" customHeight="1" x14ac:dyDescent="0.15">
      <c r="A246" s="20"/>
      <c r="D246" s="21"/>
      <c r="E246" s="67"/>
      <c r="F246" s="22"/>
      <c r="G246" s="22"/>
      <c r="H246" s="22"/>
      <c r="I246" s="23"/>
      <c r="J246" s="23"/>
      <c r="K246" s="23"/>
      <c r="L246" s="23"/>
      <c r="M246" s="23"/>
      <c r="N246" s="22"/>
      <c r="O246" s="22"/>
      <c r="P246" s="22"/>
      <c r="Q246" s="23"/>
      <c r="R246" s="23"/>
      <c r="S246" s="23"/>
      <c r="T246" s="23"/>
    </row>
    <row r="247" spans="1:20" s="4" customFormat="1" ht="15" customHeight="1" x14ac:dyDescent="0.15">
      <c r="A247" s="20"/>
      <c r="D247" s="21"/>
      <c r="E247" s="67"/>
      <c r="F247" s="22"/>
      <c r="G247" s="22"/>
      <c r="H247" s="22"/>
      <c r="I247" s="23"/>
      <c r="J247" s="23"/>
      <c r="K247" s="23"/>
      <c r="L247" s="23"/>
      <c r="M247" s="23"/>
      <c r="N247" s="22"/>
      <c r="O247" s="22"/>
      <c r="P247" s="22"/>
      <c r="Q247" s="23"/>
      <c r="R247" s="23"/>
      <c r="S247" s="23"/>
      <c r="T247" s="23"/>
    </row>
    <row r="248" spans="1:20" s="4" customFormat="1" ht="15" customHeight="1" x14ac:dyDescent="0.15">
      <c r="A248" s="20"/>
      <c r="D248" s="21"/>
      <c r="E248" s="67"/>
      <c r="F248" s="22"/>
      <c r="G248" s="22"/>
      <c r="H248" s="22"/>
      <c r="I248" s="23"/>
      <c r="J248" s="23"/>
      <c r="K248" s="23"/>
      <c r="L248" s="23"/>
      <c r="M248" s="23"/>
      <c r="N248" s="22"/>
      <c r="O248" s="22"/>
      <c r="P248" s="22"/>
      <c r="Q248" s="23"/>
      <c r="R248" s="23"/>
      <c r="S248" s="23"/>
      <c r="T248" s="23"/>
    </row>
    <row r="249" spans="1:20" s="4" customFormat="1" ht="15" customHeight="1" x14ac:dyDescent="0.15">
      <c r="A249" s="20"/>
      <c r="D249" s="21"/>
      <c r="E249" s="67"/>
      <c r="F249" s="22"/>
      <c r="G249" s="22"/>
      <c r="H249" s="22"/>
      <c r="I249" s="23"/>
      <c r="J249" s="23"/>
      <c r="K249" s="23"/>
      <c r="L249" s="23"/>
      <c r="M249" s="23"/>
      <c r="N249" s="22"/>
      <c r="O249" s="22"/>
      <c r="P249" s="22"/>
      <c r="Q249" s="23"/>
      <c r="R249" s="23"/>
      <c r="S249" s="23"/>
      <c r="T249" s="23"/>
    </row>
    <row r="250" spans="1:20" s="4" customFormat="1" ht="15" customHeight="1" x14ac:dyDescent="0.15">
      <c r="A250" s="20"/>
      <c r="D250" s="21"/>
      <c r="E250" s="67"/>
      <c r="F250" s="22"/>
      <c r="G250" s="22"/>
      <c r="H250" s="22"/>
      <c r="I250" s="23"/>
      <c r="J250" s="23"/>
      <c r="K250" s="23"/>
      <c r="L250" s="23"/>
      <c r="M250" s="23"/>
      <c r="N250" s="22"/>
      <c r="O250" s="22"/>
      <c r="P250" s="22"/>
      <c r="Q250" s="23"/>
      <c r="R250" s="23"/>
      <c r="S250" s="23"/>
      <c r="T250" s="23"/>
    </row>
    <row r="251" spans="1:20" s="4" customFormat="1" ht="15" customHeight="1" x14ac:dyDescent="0.15">
      <c r="A251" s="20"/>
      <c r="D251" s="21"/>
      <c r="E251" s="67"/>
      <c r="F251" s="22"/>
      <c r="G251" s="22"/>
      <c r="H251" s="22"/>
      <c r="I251" s="23"/>
      <c r="J251" s="23"/>
      <c r="K251" s="23"/>
      <c r="L251" s="23"/>
      <c r="M251" s="23"/>
      <c r="N251" s="22"/>
      <c r="O251" s="22"/>
      <c r="P251" s="22"/>
      <c r="Q251" s="23"/>
      <c r="R251" s="23"/>
      <c r="S251" s="23"/>
      <c r="T251" s="23"/>
    </row>
    <row r="252" spans="1:20" s="4" customFormat="1" ht="15" customHeight="1" x14ac:dyDescent="0.15">
      <c r="A252" s="20"/>
      <c r="D252" s="21"/>
      <c r="E252" s="67"/>
      <c r="F252" s="22"/>
      <c r="G252" s="22"/>
      <c r="H252" s="22"/>
      <c r="I252" s="23"/>
      <c r="J252" s="23"/>
      <c r="K252" s="23"/>
      <c r="L252" s="23"/>
      <c r="M252" s="23"/>
      <c r="N252" s="22"/>
      <c r="O252" s="22"/>
      <c r="P252" s="22"/>
      <c r="Q252" s="23"/>
      <c r="R252" s="23"/>
      <c r="S252" s="23"/>
      <c r="T252" s="23"/>
    </row>
    <row r="253" spans="1:20" s="4" customFormat="1" ht="15" customHeight="1" x14ac:dyDescent="0.15">
      <c r="A253" s="20"/>
      <c r="D253" s="21"/>
      <c r="E253" s="67"/>
      <c r="F253" s="22"/>
      <c r="G253" s="22"/>
      <c r="H253" s="22"/>
      <c r="I253" s="23"/>
      <c r="J253" s="23"/>
      <c r="K253" s="23"/>
      <c r="L253" s="23"/>
      <c r="M253" s="23"/>
      <c r="N253" s="22"/>
      <c r="O253" s="22"/>
      <c r="P253" s="22"/>
      <c r="Q253" s="23"/>
      <c r="R253" s="23"/>
      <c r="S253" s="23"/>
      <c r="T253" s="23"/>
    </row>
    <row r="254" spans="1:20" s="4" customFormat="1" ht="15" customHeight="1" x14ac:dyDescent="0.15">
      <c r="A254" s="20"/>
      <c r="D254" s="21"/>
      <c r="E254" s="67"/>
      <c r="F254" s="22"/>
      <c r="G254" s="22"/>
      <c r="H254" s="22"/>
      <c r="I254" s="23"/>
      <c r="J254" s="23"/>
      <c r="K254" s="23"/>
      <c r="L254" s="23"/>
      <c r="M254" s="23"/>
      <c r="N254" s="22"/>
      <c r="O254" s="22"/>
      <c r="P254" s="22"/>
      <c r="Q254" s="23"/>
      <c r="R254" s="23"/>
      <c r="S254" s="23"/>
      <c r="T254" s="23"/>
    </row>
    <row r="255" spans="1:20" s="4" customFormat="1" ht="15" customHeight="1" x14ac:dyDescent="0.15">
      <c r="A255" s="20"/>
      <c r="D255" s="21"/>
      <c r="E255" s="67"/>
      <c r="F255" s="22"/>
      <c r="G255" s="22"/>
      <c r="H255" s="22"/>
      <c r="I255" s="23"/>
      <c r="J255" s="23"/>
      <c r="K255" s="23"/>
      <c r="L255" s="23"/>
      <c r="M255" s="23"/>
      <c r="N255" s="22"/>
      <c r="O255" s="22"/>
      <c r="P255" s="22"/>
      <c r="Q255" s="23"/>
      <c r="R255" s="23"/>
      <c r="S255" s="23"/>
      <c r="T255" s="23"/>
    </row>
    <row r="256" spans="1:20" s="4" customFormat="1" ht="15" customHeight="1" x14ac:dyDescent="0.15">
      <c r="A256" s="20"/>
      <c r="D256" s="21"/>
      <c r="E256" s="67"/>
      <c r="F256" s="22"/>
      <c r="G256" s="22"/>
      <c r="H256" s="22"/>
      <c r="I256" s="23"/>
      <c r="J256" s="23"/>
      <c r="K256" s="23"/>
      <c r="L256" s="23"/>
      <c r="M256" s="23"/>
      <c r="N256" s="22"/>
      <c r="O256" s="22"/>
      <c r="P256" s="22"/>
      <c r="Q256" s="23"/>
      <c r="R256" s="23"/>
      <c r="S256" s="23"/>
      <c r="T256" s="23"/>
    </row>
    <row r="257" spans="1:20" s="4" customFormat="1" ht="15" customHeight="1" x14ac:dyDescent="0.15">
      <c r="A257" s="20"/>
      <c r="D257" s="21"/>
      <c r="E257" s="67"/>
      <c r="F257" s="22"/>
      <c r="G257" s="22"/>
      <c r="H257" s="22"/>
      <c r="I257" s="23"/>
      <c r="J257" s="23"/>
      <c r="K257" s="23"/>
      <c r="L257" s="23"/>
      <c r="M257" s="23"/>
      <c r="N257" s="22"/>
      <c r="O257" s="22"/>
      <c r="P257" s="22"/>
      <c r="Q257" s="23"/>
      <c r="R257" s="23"/>
      <c r="S257" s="23"/>
      <c r="T257" s="23"/>
    </row>
    <row r="258" spans="1:20" s="4" customFormat="1" ht="15" customHeight="1" x14ac:dyDescent="0.15">
      <c r="A258" s="20"/>
      <c r="D258" s="21"/>
      <c r="E258" s="67"/>
      <c r="F258" s="22"/>
      <c r="G258" s="22"/>
      <c r="H258" s="22"/>
      <c r="I258" s="23"/>
      <c r="J258" s="23"/>
      <c r="K258" s="23"/>
      <c r="L258" s="23"/>
      <c r="M258" s="23"/>
      <c r="N258" s="22"/>
      <c r="O258" s="22"/>
      <c r="P258" s="22"/>
      <c r="Q258" s="23"/>
      <c r="R258" s="23"/>
      <c r="S258" s="23"/>
      <c r="T258" s="23"/>
    </row>
    <row r="259" spans="1:20" s="4" customFormat="1" ht="15" customHeight="1" x14ac:dyDescent="0.15">
      <c r="A259" s="20"/>
      <c r="D259" s="21"/>
      <c r="E259" s="67"/>
      <c r="F259" s="22"/>
      <c r="G259" s="22"/>
      <c r="H259" s="22"/>
      <c r="I259" s="23"/>
      <c r="J259" s="23"/>
      <c r="K259" s="23"/>
      <c r="L259" s="23"/>
      <c r="M259" s="23"/>
      <c r="N259" s="22"/>
      <c r="O259" s="22"/>
      <c r="P259" s="22"/>
      <c r="Q259" s="23"/>
      <c r="R259" s="23"/>
      <c r="S259" s="23"/>
      <c r="T259" s="23"/>
    </row>
    <row r="260" spans="1:20" s="4" customFormat="1" ht="15" customHeight="1" x14ac:dyDescent="0.15">
      <c r="A260" s="20"/>
      <c r="D260" s="21"/>
      <c r="E260" s="67"/>
      <c r="F260" s="22"/>
      <c r="G260" s="22"/>
      <c r="H260" s="22"/>
      <c r="I260" s="23"/>
      <c r="J260" s="23"/>
      <c r="K260" s="23"/>
      <c r="L260" s="23"/>
      <c r="M260" s="23"/>
      <c r="N260" s="22"/>
      <c r="O260" s="22"/>
      <c r="P260" s="22"/>
      <c r="Q260" s="23"/>
      <c r="R260" s="23"/>
      <c r="S260" s="23"/>
      <c r="T260" s="23"/>
    </row>
    <row r="261" spans="1:20" s="4" customFormat="1" ht="15" customHeight="1" x14ac:dyDescent="0.15">
      <c r="A261" s="20"/>
      <c r="D261" s="21"/>
      <c r="E261" s="67"/>
      <c r="F261" s="22"/>
      <c r="G261" s="22"/>
      <c r="H261" s="22"/>
      <c r="I261" s="23"/>
      <c r="J261" s="23"/>
      <c r="K261" s="23"/>
      <c r="L261" s="23"/>
      <c r="M261" s="23"/>
      <c r="N261" s="22"/>
      <c r="O261" s="22"/>
      <c r="P261" s="22"/>
      <c r="Q261" s="23"/>
      <c r="R261" s="23"/>
      <c r="S261" s="23"/>
      <c r="T261" s="23"/>
    </row>
    <row r="262" spans="1:20" s="4" customFormat="1" ht="15" customHeight="1" x14ac:dyDescent="0.15">
      <c r="A262" s="20"/>
      <c r="D262" s="21"/>
      <c r="E262" s="67"/>
      <c r="F262" s="22"/>
      <c r="G262" s="22"/>
      <c r="H262" s="22"/>
      <c r="I262" s="23"/>
      <c r="J262" s="23"/>
      <c r="K262" s="23"/>
      <c r="L262" s="23"/>
      <c r="M262" s="23"/>
      <c r="N262" s="22"/>
      <c r="O262" s="22"/>
      <c r="P262" s="22"/>
      <c r="Q262" s="23"/>
      <c r="R262" s="23"/>
      <c r="S262" s="23"/>
      <c r="T262" s="23"/>
    </row>
    <row r="263" spans="1:20" s="4" customFormat="1" ht="15" customHeight="1" x14ac:dyDescent="0.15">
      <c r="A263" s="20"/>
      <c r="D263" s="21"/>
      <c r="E263" s="67"/>
      <c r="F263" s="22"/>
      <c r="G263" s="22"/>
      <c r="H263" s="22"/>
      <c r="I263" s="23"/>
      <c r="J263" s="23"/>
      <c r="K263" s="23"/>
      <c r="L263" s="23"/>
      <c r="M263" s="23"/>
      <c r="N263" s="22"/>
      <c r="O263" s="22"/>
      <c r="P263" s="22"/>
      <c r="Q263" s="23"/>
      <c r="R263" s="23"/>
      <c r="S263" s="23"/>
      <c r="T263" s="23"/>
    </row>
    <row r="264" spans="1:20" s="4" customFormat="1" ht="15" customHeight="1" x14ac:dyDescent="0.15">
      <c r="A264" s="20"/>
      <c r="D264" s="21"/>
      <c r="E264" s="67"/>
      <c r="F264" s="22"/>
      <c r="G264" s="22"/>
      <c r="H264" s="22"/>
      <c r="I264" s="23"/>
      <c r="J264" s="23"/>
      <c r="K264" s="23"/>
      <c r="L264" s="23"/>
      <c r="M264" s="23"/>
      <c r="N264" s="22"/>
      <c r="O264" s="22"/>
      <c r="P264" s="22"/>
      <c r="Q264" s="23"/>
      <c r="R264" s="23"/>
      <c r="S264" s="23"/>
      <c r="T264" s="23"/>
    </row>
    <row r="265" spans="1:20" s="4" customFormat="1" ht="15" customHeight="1" x14ac:dyDescent="0.15">
      <c r="A265" s="20"/>
      <c r="D265" s="21"/>
      <c r="E265" s="67"/>
      <c r="F265" s="22"/>
      <c r="G265" s="22"/>
      <c r="H265" s="22"/>
      <c r="I265" s="23"/>
      <c r="J265" s="23"/>
      <c r="K265" s="23"/>
      <c r="L265" s="23"/>
      <c r="M265" s="23"/>
      <c r="N265" s="22"/>
      <c r="O265" s="22"/>
      <c r="P265" s="22"/>
      <c r="Q265" s="23"/>
      <c r="R265" s="23"/>
      <c r="S265" s="23"/>
      <c r="T265" s="23"/>
    </row>
    <row r="266" spans="1:20" ht="15" customHeight="1" x14ac:dyDescent="0.15"/>
    <row r="267" spans="1:20" ht="15" customHeight="1" x14ac:dyDescent="0.15"/>
    <row r="268" spans="1:20" ht="15" customHeight="1" x14ac:dyDescent="0.15"/>
    <row r="269" spans="1:20" ht="15" customHeight="1" x14ac:dyDescent="0.15"/>
    <row r="270" spans="1:20" ht="15" customHeight="1" x14ac:dyDescent="0.15"/>
    <row r="271" spans="1:20" ht="15" customHeight="1" x14ac:dyDescent="0.15"/>
    <row r="272" spans="1:20"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row r="674" ht="15" customHeight="1" x14ac:dyDescent="0.15"/>
    <row r="675" ht="15" customHeight="1" x14ac:dyDescent="0.15"/>
    <row r="676" ht="15" customHeight="1" x14ac:dyDescent="0.15"/>
    <row r="677" ht="15" customHeight="1" x14ac:dyDescent="0.15"/>
    <row r="678" ht="15" customHeight="1" x14ac:dyDescent="0.15"/>
    <row r="679" ht="15" customHeight="1" x14ac:dyDescent="0.15"/>
    <row r="680" ht="15" customHeight="1" x14ac:dyDescent="0.15"/>
    <row r="681" ht="15" customHeight="1" x14ac:dyDescent="0.15"/>
    <row r="682" ht="15" customHeight="1" x14ac:dyDescent="0.15"/>
    <row r="683" ht="15" customHeight="1" x14ac:dyDescent="0.15"/>
    <row r="684" ht="15" customHeight="1" x14ac:dyDescent="0.15"/>
    <row r="685" ht="15" customHeight="1" x14ac:dyDescent="0.15"/>
    <row r="686" ht="15" customHeight="1" x14ac:dyDescent="0.15"/>
    <row r="687" ht="15" customHeight="1" x14ac:dyDescent="0.15"/>
    <row r="688" ht="15" customHeight="1" x14ac:dyDescent="0.15"/>
    <row r="689" ht="15" customHeight="1" x14ac:dyDescent="0.15"/>
    <row r="690" ht="15" customHeight="1" x14ac:dyDescent="0.15"/>
    <row r="691" ht="15" customHeight="1" x14ac:dyDescent="0.15"/>
    <row r="692" ht="15" customHeight="1" x14ac:dyDescent="0.15"/>
    <row r="693" ht="15" customHeight="1" x14ac:dyDescent="0.15"/>
    <row r="694" ht="15" customHeight="1" x14ac:dyDescent="0.15"/>
    <row r="695" ht="15" customHeight="1" x14ac:dyDescent="0.15"/>
    <row r="696" ht="15" customHeight="1" x14ac:dyDescent="0.15"/>
    <row r="697" ht="15" customHeight="1" x14ac:dyDescent="0.15"/>
    <row r="698" ht="15" customHeight="1" x14ac:dyDescent="0.15"/>
    <row r="699" ht="15" customHeight="1" x14ac:dyDescent="0.15"/>
    <row r="700" ht="15" customHeight="1" x14ac:dyDescent="0.15"/>
    <row r="701" ht="15" customHeight="1" x14ac:dyDescent="0.15"/>
    <row r="702" ht="15" customHeight="1" x14ac:dyDescent="0.15"/>
    <row r="703" ht="15" customHeight="1" x14ac:dyDescent="0.15"/>
    <row r="704" ht="15" customHeight="1" x14ac:dyDescent="0.15"/>
    <row r="705" ht="15" customHeight="1" x14ac:dyDescent="0.15"/>
    <row r="706" ht="15" customHeight="1" x14ac:dyDescent="0.15"/>
    <row r="707" ht="15" customHeight="1" x14ac:dyDescent="0.15"/>
    <row r="708" ht="15" customHeight="1" x14ac:dyDescent="0.15"/>
    <row r="709" ht="15" customHeight="1" x14ac:dyDescent="0.15"/>
    <row r="710" ht="15" customHeight="1" x14ac:dyDescent="0.15"/>
    <row r="711" ht="15" customHeight="1" x14ac:dyDescent="0.15"/>
    <row r="712" ht="15" customHeight="1" x14ac:dyDescent="0.15"/>
    <row r="713" ht="15" customHeight="1" x14ac:dyDescent="0.15"/>
    <row r="714" ht="15" customHeight="1" x14ac:dyDescent="0.15"/>
    <row r="715" ht="15" customHeight="1" x14ac:dyDescent="0.15"/>
    <row r="716" ht="15" customHeight="1" x14ac:dyDescent="0.15"/>
    <row r="717" ht="15" customHeight="1" x14ac:dyDescent="0.15"/>
    <row r="718" ht="15" customHeight="1" x14ac:dyDescent="0.15"/>
    <row r="719" ht="15" customHeight="1" x14ac:dyDescent="0.15"/>
    <row r="720" ht="15" customHeight="1" x14ac:dyDescent="0.15"/>
    <row r="721" ht="15" customHeight="1" x14ac:dyDescent="0.15"/>
    <row r="722" ht="15" customHeight="1" x14ac:dyDescent="0.15"/>
    <row r="723" ht="15" customHeight="1" x14ac:dyDescent="0.15"/>
    <row r="724" ht="15" customHeight="1" x14ac:dyDescent="0.15"/>
    <row r="725" ht="15" customHeight="1" x14ac:dyDescent="0.15"/>
    <row r="726" ht="15" customHeight="1" x14ac:dyDescent="0.15"/>
    <row r="727" ht="15" customHeight="1" x14ac:dyDescent="0.15"/>
    <row r="728" ht="15" customHeight="1" x14ac:dyDescent="0.15"/>
    <row r="729" ht="15" customHeight="1" x14ac:dyDescent="0.15"/>
    <row r="730" ht="15" customHeight="1" x14ac:dyDescent="0.15"/>
    <row r="731" ht="15" customHeight="1" x14ac:dyDescent="0.15"/>
    <row r="732" ht="15" customHeight="1" x14ac:dyDescent="0.15"/>
    <row r="733" ht="15" customHeight="1" x14ac:dyDescent="0.15"/>
    <row r="734" ht="15" customHeight="1" x14ac:dyDescent="0.15"/>
    <row r="735" ht="15" customHeight="1" x14ac:dyDescent="0.15"/>
    <row r="736" ht="15" customHeight="1" x14ac:dyDescent="0.15"/>
    <row r="737" ht="15" customHeight="1" x14ac:dyDescent="0.15"/>
    <row r="738" ht="15" customHeight="1" x14ac:dyDescent="0.15"/>
    <row r="739" ht="15" customHeight="1" x14ac:dyDescent="0.15"/>
    <row r="740" ht="15" customHeight="1" x14ac:dyDescent="0.15"/>
    <row r="741" ht="15" customHeight="1" x14ac:dyDescent="0.15"/>
    <row r="742" ht="15" customHeight="1" x14ac:dyDescent="0.15"/>
    <row r="743" ht="15" customHeight="1" x14ac:dyDescent="0.15"/>
    <row r="744" ht="15" customHeight="1" x14ac:dyDescent="0.15"/>
    <row r="745" ht="15" customHeight="1" x14ac:dyDescent="0.15"/>
    <row r="746" ht="15" customHeight="1" x14ac:dyDescent="0.15"/>
    <row r="747" ht="15" customHeight="1" x14ac:dyDescent="0.15"/>
    <row r="748" ht="15" customHeight="1" x14ac:dyDescent="0.15"/>
    <row r="749" ht="15" customHeight="1" x14ac:dyDescent="0.15"/>
    <row r="750" ht="15" customHeight="1" x14ac:dyDescent="0.15"/>
    <row r="751" ht="15" customHeight="1" x14ac:dyDescent="0.15"/>
    <row r="752" ht="15" customHeight="1" x14ac:dyDescent="0.15"/>
    <row r="753" ht="15" customHeight="1" x14ac:dyDescent="0.15"/>
    <row r="754" ht="15" customHeight="1" x14ac:dyDescent="0.15"/>
    <row r="755" ht="15" customHeight="1" x14ac:dyDescent="0.15"/>
    <row r="756" ht="15" customHeight="1" x14ac:dyDescent="0.15"/>
    <row r="757" ht="15" customHeight="1" x14ac:dyDescent="0.15"/>
    <row r="758" ht="15" customHeight="1" x14ac:dyDescent="0.15"/>
    <row r="759" ht="15" customHeight="1" x14ac:dyDescent="0.15"/>
    <row r="760" ht="15" customHeight="1" x14ac:dyDescent="0.15"/>
    <row r="761" ht="15" customHeight="1" x14ac:dyDescent="0.15"/>
    <row r="762" ht="15" customHeight="1" x14ac:dyDescent="0.15"/>
    <row r="763" ht="15" customHeight="1" x14ac:dyDescent="0.15"/>
    <row r="764" ht="15" customHeight="1" x14ac:dyDescent="0.15"/>
    <row r="765" ht="15" customHeight="1" x14ac:dyDescent="0.15"/>
  </sheetData>
  <autoFilter ref="A4:Z109">
    <filterColumn colId="2" showButton="0"/>
  </autoFilter>
  <mergeCells count="22">
    <mergeCell ref="X2:X4"/>
    <mergeCell ref="AB2:AB4"/>
    <mergeCell ref="AC2:AC4"/>
    <mergeCell ref="AA2:AA4"/>
    <mergeCell ref="AD2:AF2"/>
    <mergeCell ref="AD3:AE3"/>
    <mergeCell ref="AF3:AF4"/>
    <mergeCell ref="Y2:Y4"/>
    <mergeCell ref="Z2:Z4"/>
    <mergeCell ref="A2:A4"/>
    <mergeCell ref="C2:D4"/>
    <mergeCell ref="B2:B4"/>
    <mergeCell ref="W2:W4"/>
    <mergeCell ref="O3:Q3"/>
    <mergeCell ref="R3:T3"/>
    <mergeCell ref="N2:T2"/>
    <mergeCell ref="U2:U4"/>
    <mergeCell ref="V2:V4"/>
    <mergeCell ref="F2:L2"/>
    <mergeCell ref="J3:L3"/>
    <mergeCell ref="G3:I3"/>
    <mergeCell ref="E2:E4"/>
  </mergeCells>
  <phoneticPr fontId="2"/>
  <dataValidations count="1">
    <dataValidation type="list" allowBlank="1" showInputMessage="1" showErrorMessage="1" sqref="AF5:AF103 AD5:AD103">
      <formula1>"○"</formula1>
    </dataValidation>
  </dataValidations>
  <printOptions horizontalCentered="1"/>
  <pageMargins left="0.19685039370078741" right="0.19685039370078741" top="0.59055118110236227" bottom="0.39370078740157483" header="0.31496062992125984" footer="0.31496062992125984"/>
  <pageSetup paperSize="9" scale="33" fitToHeight="14" orientation="landscape" blackAndWhite="1" horizontalDpi="300" verticalDpi="300" r:id="rId1"/>
  <headerFooter alignWithMargins="0">
    <oddHeader>&amp;L&amp;A&amp;C&amp;F
&amp;A&amp;R&amp;D
&amp;T</oddHead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I765"/>
  <sheetViews>
    <sheetView view="pageBreakPreview" topLeftCell="B1" zoomScaleNormal="55" zoomScaleSheetLayoutView="100" workbookViewId="0">
      <pane xSplit="3" ySplit="4" topLeftCell="E5" activePane="bottomRight" state="frozen"/>
      <selection activeCell="C14" sqref="C14"/>
      <selection pane="topRight" activeCell="C14" sqref="C14"/>
      <selection pane="bottomLeft" activeCell="C14" sqref="C14"/>
      <selection pane="bottomRight" activeCell="B1" sqref="B1"/>
    </sheetView>
  </sheetViews>
  <sheetFormatPr defaultRowHeight="13.5" x14ac:dyDescent="0.15"/>
  <cols>
    <col min="1" max="1" width="4.625" style="5" hidden="1" customWidth="1"/>
    <col min="2" max="2" width="8.375" style="4" customWidth="1"/>
    <col min="3" max="3" width="4.5" style="4" bestFit="1" customWidth="1"/>
    <col min="4" max="4" width="38.625" style="2" customWidth="1"/>
    <col min="5" max="5" width="9.375" style="8" customWidth="1"/>
    <col min="6" max="6" width="6.75" style="17" customWidth="1"/>
    <col min="7" max="8" width="13.375" style="17" customWidth="1"/>
    <col min="9" max="9" width="13.375" style="3" customWidth="1"/>
    <col min="10" max="10" width="13" style="3" customWidth="1"/>
    <col min="11" max="11" width="12.25" style="3" customWidth="1"/>
    <col min="12" max="12" width="13" style="3" customWidth="1"/>
    <col min="13" max="13" width="3.125" style="3" customWidth="1"/>
    <col min="14" max="14" width="6.75" style="17" customWidth="1"/>
    <col min="15" max="16" width="13.375" style="17" customWidth="1"/>
    <col min="17" max="17" width="13.375" style="3" customWidth="1"/>
    <col min="18" max="18" width="13" style="3" customWidth="1"/>
    <col min="19" max="19" width="12.25" style="3" customWidth="1"/>
    <col min="20" max="20" width="13" style="3" customWidth="1"/>
    <col min="21" max="22" width="8.5" style="1" customWidth="1"/>
    <col min="23" max="29" width="11.625" style="1" customWidth="1"/>
    <col min="30" max="30" width="9" style="1"/>
    <col min="31" max="31" width="14.625" style="1" customWidth="1"/>
    <col min="32" max="16384" width="9" style="1"/>
  </cols>
  <sheetData>
    <row r="1" spans="1:32" s="4" customFormat="1" ht="13.5" customHeight="1" thickBot="1" x14ac:dyDescent="0.2">
      <c r="A1" s="20"/>
      <c r="D1" s="21"/>
      <c r="E1" s="27"/>
      <c r="F1" s="22"/>
      <c r="G1" s="22"/>
      <c r="H1" s="22"/>
      <c r="I1" s="23"/>
      <c r="J1" s="23"/>
      <c r="K1" s="23"/>
      <c r="L1" s="23"/>
      <c r="M1" s="23"/>
      <c r="N1" s="22"/>
      <c r="O1" s="22"/>
      <c r="P1" s="22"/>
      <c r="Q1" s="23"/>
      <c r="R1" s="23"/>
      <c r="S1" s="23"/>
      <c r="T1" s="23"/>
    </row>
    <row r="2" spans="1:32" s="4" customFormat="1" ht="16.5" customHeight="1" thickBot="1" x14ac:dyDescent="0.2">
      <c r="A2" s="241"/>
      <c r="B2" s="244" t="s">
        <v>3</v>
      </c>
      <c r="C2" s="244" t="s">
        <v>18</v>
      </c>
      <c r="D2" s="245"/>
      <c r="E2" s="264" t="s">
        <v>26</v>
      </c>
      <c r="F2" s="255" t="s">
        <v>28</v>
      </c>
      <c r="G2" s="256"/>
      <c r="H2" s="256"/>
      <c r="I2" s="256"/>
      <c r="J2" s="256"/>
      <c r="K2" s="256"/>
      <c r="L2" s="257"/>
      <c r="M2" s="19"/>
      <c r="N2" s="255" t="s">
        <v>29</v>
      </c>
      <c r="O2" s="256"/>
      <c r="P2" s="256"/>
      <c r="Q2" s="256"/>
      <c r="R2" s="256"/>
      <c r="S2" s="256"/>
      <c r="T2" s="257"/>
      <c r="U2" s="258" t="s">
        <v>7</v>
      </c>
      <c r="V2" s="258" t="s">
        <v>1</v>
      </c>
      <c r="W2" s="247" t="s">
        <v>19</v>
      </c>
      <c r="X2" s="265" t="s">
        <v>23</v>
      </c>
      <c r="Y2" s="268" t="s">
        <v>24</v>
      </c>
      <c r="Z2" s="274" t="s">
        <v>25</v>
      </c>
      <c r="AA2" s="265" t="s">
        <v>27</v>
      </c>
      <c r="AB2" s="268" t="s">
        <v>298</v>
      </c>
      <c r="AC2" s="271" t="s">
        <v>299</v>
      </c>
      <c r="AD2" s="277" t="s">
        <v>300</v>
      </c>
      <c r="AE2" s="278"/>
      <c r="AF2" s="279"/>
    </row>
    <row r="3" spans="1:32" s="4" customFormat="1" ht="16.5" customHeight="1" x14ac:dyDescent="0.15">
      <c r="A3" s="242"/>
      <c r="B3" s="244"/>
      <c r="C3" s="246"/>
      <c r="D3" s="245"/>
      <c r="E3" s="264"/>
      <c r="F3" s="26"/>
      <c r="G3" s="250" t="s">
        <v>17</v>
      </c>
      <c r="H3" s="251"/>
      <c r="I3" s="252"/>
      <c r="J3" s="253" t="s">
        <v>16</v>
      </c>
      <c r="K3" s="253"/>
      <c r="L3" s="254"/>
      <c r="M3" s="29"/>
      <c r="N3" s="26"/>
      <c r="O3" s="250" t="s">
        <v>17</v>
      </c>
      <c r="P3" s="251"/>
      <c r="Q3" s="252"/>
      <c r="R3" s="253" t="s">
        <v>16</v>
      </c>
      <c r="S3" s="253"/>
      <c r="T3" s="254"/>
      <c r="U3" s="259"/>
      <c r="V3" s="248"/>
      <c r="W3" s="248"/>
      <c r="X3" s="266"/>
      <c r="Y3" s="284"/>
      <c r="Z3" s="275"/>
      <c r="AA3" s="266"/>
      <c r="AB3" s="269"/>
      <c r="AC3" s="272"/>
      <c r="AD3" s="280" t="s">
        <v>301</v>
      </c>
      <c r="AE3" s="281"/>
      <c r="AF3" s="282" t="s">
        <v>302</v>
      </c>
    </row>
    <row r="4" spans="1:32" s="20" customFormat="1" ht="16.5" customHeight="1" thickBot="1" x14ac:dyDescent="0.2">
      <c r="A4" s="243"/>
      <c r="B4" s="244"/>
      <c r="C4" s="245"/>
      <c r="D4" s="245"/>
      <c r="E4" s="264"/>
      <c r="F4" s="41" t="s">
        <v>2</v>
      </c>
      <c r="G4" s="42" t="s">
        <v>0</v>
      </c>
      <c r="H4" s="43" t="s">
        <v>6</v>
      </c>
      <c r="I4" s="44" t="s">
        <v>5</v>
      </c>
      <c r="J4" s="45" t="s">
        <v>0</v>
      </c>
      <c r="K4" s="46" t="s">
        <v>6</v>
      </c>
      <c r="L4" s="47" t="s">
        <v>5</v>
      </c>
      <c r="M4" s="29"/>
      <c r="N4" s="41" t="s">
        <v>2</v>
      </c>
      <c r="O4" s="42" t="s">
        <v>0</v>
      </c>
      <c r="P4" s="43" t="s">
        <v>6</v>
      </c>
      <c r="Q4" s="44" t="s">
        <v>5</v>
      </c>
      <c r="R4" s="45" t="s">
        <v>0</v>
      </c>
      <c r="S4" s="46" t="s">
        <v>6</v>
      </c>
      <c r="T4" s="47" t="s">
        <v>5</v>
      </c>
      <c r="U4" s="260"/>
      <c r="V4" s="249"/>
      <c r="W4" s="249"/>
      <c r="X4" s="267"/>
      <c r="Y4" s="285"/>
      <c r="Z4" s="276"/>
      <c r="AA4" s="267"/>
      <c r="AB4" s="270"/>
      <c r="AC4" s="273"/>
      <c r="AD4" s="178" t="s">
        <v>303</v>
      </c>
      <c r="AE4" s="194" t="s">
        <v>304</v>
      </c>
      <c r="AF4" s="283"/>
    </row>
    <row r="5" spans="1:32" s="4" customFormat="1" ht="27" customHeight="1" thickTop="1" x14ac:dyDescent="0.15">
      <c r="A5" s="18"/>
      <c r="B5" s="140" t="s">
        <v>32</v>
      </c>
      <c r="C5" s="140">
        <v>1</v>
      </c>
      <c r="D5" s="141" t="s">
        <v>122</v>
      </c>
      <c r="E5" s="66">
        <v>2</v>
      </c>
      <c r="F5" s="48"/>
      <c r="G5" s="49"/>
      <c r="H5" s="50"/>
      <c r="I5" s="39">
        <f t="shared" ref="I5:I88" si="0">IF(AND(G5&gt;0,H5&gt;0),H5/G5,0)</f>
        <v>0</v>
      </c>
      <c r="J5" s="51"/>
      <c r="K5" s="50"/>
      <c r="L5" s="39">
        <f t="shared" ref="L5:L88" si="1">IF(AND(J5&gt;0,K5&gt;0),K5/J5,0)</f>
        <v>0</v>
      </c>
      <c r="M5" s="30"/>
      <c r="N5" s="48"/>
      <c r="O5" s="86"/>
      <c r="P5" s="87"/>
      <c r="Q5" s="88">
        <f t="shared" ref="Q5:Q103" si="2">IF(AND(O5&gt;0,P5&gt;0),P5/O5,0)</f>
        <v>0</v>
      </c>
      <c r="R5" s="89"/>
      <c r="S5" s="87">
        <f>P5</f>
        <v>0</v>
      </c>
      <c r="T5" s="88">
        <f t="shared" ref="T5:T81" si="3">IF(AND(R5&gt;0,S5&gt;0),S5/R5,0)</f>
        <v>0</v>
      </c>
      <c r="U5" s="52"/>
      <c r="V5" s="53"/>
      <c r="W5" s="71"/>
      <c r="X5" s="61"/>
      <c r="Y5" s="62"/>
      <c r="Z5" s="120"/>
      <c r="AA5" s="61"/>
      <c r="AB5" s="62"/>
      <c r="AC5" s="123"/>
      <c r="AD5" s="179"/>
      <c r="AE5" s="180"/>
      <c r="AF5" s="181"/>
    </row>
    <row r="6" spans="1:32" s="4" customFormat="1" ht="27" customHeight="1" x14ac:dyDescent="0.15">
      <c r="A6" s="18"/>
      <c r="B6" s="140" t="s">
        <v>32</v>
      </c>
      <c r="C6" s="140">
        <v>2</v>
      </c>
      <c r="D6" s="141" t="s">
        <v>123</v>
      </c>
      <c r="E6" s="66">
        <v>5</v>
      </c>
      <c r="F6" s="34"/>
      <c r="G6" s="35"/>
      <c r="H6" s="36"/>
      <c r="I6" s="39">
        <f t="shared" si="0"/>
        <v>0</v>
      </c>
      <c r="J6" s="37"/>
      <c r="K6" s="36"/>
      <c r="L6" s="39">
        <f t="shared" si="1"/>
        <v>0</v>
      </c>
      <c r="M6" s="30"/>
      <c r="N6" s="78"/>
      <c r="O6" s="79"/>
      <c r="P6" s="80"/>
      <c r="Q6" s="39">
        <f t="shared" ref="Q6:Q24" si="4">IF(AND(O6&gt;0,P6&gt;0),P6/O6,0)</f>
        <v>0</v>
      </c>
      <c r="R6" s="37"/>
      <c r="S6" s="36">
        <f t="shared" ref="S6:S69" si="5">P6</f>
        <v>0</v>
      </c>
      <c r="T6" s="39">
        <f t="shared" ref="T6:T24" si="6">IF(AND(R6&gt;0,S6&gt;0),S6/R6,0)</f>
        <v>0</v>
      </c>
      <c r="U6" s="81"/>
      <c r="V6" s="82"/>
      <c r="W6" s="83"/>
      <c r="X6" s="84"/>
      <c r="Y6" s="85"/>
      <c r="Z6" s="121"/>
      <c r="AA6" s="124"/>
      <c r="AB6" s="125"/>
      <c r="AC6" s="126"/>
      <c r="AD6" s="182"/>
      <c r="AE6" s="183"/>
      <c r="AF6" s="184"/>
    </row>
    <row r="7" spans="1:32" s="4" customFormat="1" ht="27" customHeight="1" x14ac:dyDescent="0.15">
      <c r="A7" s="18"/>
      <c r="B7" s="140" t="s">
        <v>32</v>
      </c>
      <c r="C7" s="140">
        <v>3</v>
      </c>
      <c r="D7" s="142" t="s">
        <v>35</v>
      </c>
      <c r="E7" s="66">
        <v>2</v>
      </c>
      <c r="F7" s="34"/>
      <c r="G7" s="35"/>
      <c r="H7" s="36"/>
      <c r="I7" s="39">
        <f t="shared" si="0"/>
        <v>0</v>
      </c>
      <c r="J7" s="37"/>
      <c r="K7" s="36"/>
      <c r="L7" s="39">
        <f t="shared" si="1"/>
        <v>0</v>
      </c>
      <c r="M7" s="30"/>
      <c r="N7" s="78"/>
      <c r="O7" s="79"/>
      <c r="P7" s="80"/>
      <c r="Q7" s="39">
        <f t="shared" si="4"/>
        <v>0</v>
      </c>
      <c r="R7" s="37"/>
      <c r="S7" s="36">
        <f t="shared" si="5"/>
        <v>0</v>
      </c>
      <c r="T7" s="39">
        <f t="shared" si="6"/>
        <v>0</v>
      </c>
      <c r="U7" s="81"/>
      <c r="V7" s="82"/>
      <c r="W7" s="83"/>
      <c r="X7" s="84"/>
      <c r="Y7" s="85"/>
      <c r="Z7" s="121"/>
      <c r="AA7" s="124"/>
      <c r="AB7" s="125"/>
      <c r="AC7" s="126"/>
      <c r="AD7" s="185"/>
      <c r="AE7" s="183"/>
      <c r="AF7" s="186"/>
    </row>
    <row r="8" spans="1:32" s="4" customFormat="1" ht="27" customHeight="1" x14ac:dyDescent="0.15">
      <c r="A8" s="18"/>
      <c r="B8" s="140" t="s">
        <v>32</v>
      </c>
      <c r="C8" s="140">
        <v>4</v>
      </c>
      <c r="D8" s="141" t="s">
        <v>36</v>
      </c>
      <c r="E8" s="66">
        <v>5</v>
      </c>
      <c r="F8" s="34"/>
      <c r="G8" s="35"/>
      <c r="H8" s="36"/>
      <c r="I8" s="39">
        <f t="shared" si="0"/>
        <v>0</v>
      </c>
      <c r="J8" s="37"/>
      <c r="K8" s="36"/>
      <c r="L8" s="39">
        <f t="shared" si="1"/>
        <v>0</v>
      </c>
      <c r="M8" s="30"/>
      <c r="N8" s="78"/>
      <c r="O8" s="79"/>
      <c r="P8" s="80"/>
      <c r="Q8" s="39">
        <f t="shared" si="4"/>
        <v>0</v>
      </c>
      <c r="R8" s="37"/>
      <c r="S8" s="36">
        <f t="shared" si="5"/>
        <v>0</v>
      </c>
      <c r="T8" s="39">
        <f t="shared" si="6"/>
        <v>0</v>
      </c>
      <c r="U8" s="81"/>
      <c r="V8" s="82"/>
      <c r="W8" s="83"/>
      <c r="X8" s="84"/>
      <c r="Y8" s="85"/>
      <c r="Z8" s="121"/>
      <c r="AA8" s="124"/>
      <c r="AB8" s="125"/>
      <c r="AC8" s="126"/>
      <c r="AD8" s="182"/>
      <c r="AE8" s="183"/>
      <c r="AF8" s="184"/>
    </row>
    <row r="9" spans="1:32" s="4" customFormat="1" ht="27" customHeight="1" x14ac:dyDescent="0.15">
      <c r="A9" s="18"/>
      <c r="B9" s="140" t="s">
        <v>32</v>
      </c>
      <c r="C9" s="140">
        <v>5</v>
      </c>
      <c r="D9" s="143" t="s">
        <v>37</v>
      </c>
      <c r="E9" s="66">
        <v>3</v>
      </c>
      <c r="F9" s="34"/>
      <c r="G9" s="35"/>
      <c r="H9" s="36"/>
      <c r="I9" s="39">
        <f t="shared" si="0"/>
        <v>0</v>
      </c>
      <c r="J9" s="37"/>
      <c r="K9" s="36"/>
      <c r="L9" s="39">
        <f t="shared" si="1"/>
        <v>0</v>
      </c>
      <c r="M9" s="30"/>
      <c r="N9" s="78"/>
      <c r="O9" s="79"/>
      <c r="P9" s="80"/>
      <c r="Q9" s="39">
        <f t="shared" si="4"/>
        <v>0</v>
      </c>
      <c r="R9" s="37"/>
      <c r="S9" s="36">
        <f t="shared" si="5"/>
        <v>0</v>
      </c>
      <c r="T9" s="39">
        <f t="shared" si="6"/>
        <v>0</v>
      </c>
      <c r="U9" s="81"/>
      <c r="V9" s="82"/>
      <c r="W9" s="83"/>
      <c r="X9" s="84"/>
      <c r="Y9" s="85"/>
      <c r="Z9" s="121"/>
      <c r="AA9" s="124"/>
      <c r="AB9" s="125"/>
      <c r="AC9" s="126"/>
      <c r="AD9" s="185"/>
      <c r="AE9" s="183"/>
      <c r="AF9" s="186"/>
    </row>
    <row r="10" spans="1:32" s="4" customFormat="1" ht="27" customHeight="1" x14ac:dyDescent="0.15">
      <c r="A10" s="18"/>
      <c r="B10" s="140" t="s">
        <v>32</v>
      </c>
      <c r="C10" s="140">
        <v>6</v>
      </c>
      <c r="D10" s="141" t="s">
        <v>38</v>
      </c>
      <c r="E10" s="66">
        <v>5</v>
      </c>
      <c r="F10" s="34"/>
      <c r="G10" s="35"/>
      <c r="H10" s="36"/>
      <c r="I10" s="39">
        <f t="shared" si="0"/>
        <v>0</v>
      </c>
      <c r="J10" s="37"/>
      <c r="K10" s="36"/>
      <c r="L10" s="39">
        <f t="shared" si="1"/>
        <v>0</v>
      </c>
      <c r="M10" s="30"/>
      <c r="N10" s="78"/>
      <c r="O10" s="79"/>
      <c r="P10" s="80"/>
      <c r="Q10" s="39">
        <f t="shared" si="4"/>
        <v>0</v>
      </c>
      <c r="R10" s="37"/>
      <c r="S10" s="36">
        <f t="shared" si="5"/>
        <v>0</v>
      </c>
      <c r="T10" s="39">
        <f t="shared" si="6"/>
        <v>0</v>
      </c>
      <c r="U10" s="81"/>
      <c r="V10" s="82"/>
      <c r="W10" s="83"/>
      <c r="X10" s="84"/>
      <c r="Y10" s="85"/>
      <c r="Z10" s="121"/>
      <c r="AA10" s="124"/>
      <c r="AB10" s="125"/>
      <c r="AC10" s="126"/>
      <c r="AD10" s="182"/>
      <c r="AE10" s="183"/>
      <c r="AF10" s="184"/>
    </row>
    <row r="11" spans="1:32" s="4" customFormat="1" ht="27" customHeight="1" x14ac:dyDescent="0.15">
      <c r="A11" s="18"/>
      <c r="B11" s="140" t="s">
        <v>32</v>
      </c>
      <c r="C11" s="140">
        <v>7</v>
      </c>
      <c r="D11" s="143" t="s">
        <v>39</v>
      </c>
      <c r="E11" s="66">
        <v>5</v>
      </c>
      <c r="F11" s="34"/>
      <c r="G11" s="35"/>
      <c r="H11" s="36"/>
      <c r="I11" s="39">
        <f t="shared" si="0"/>
        <v>0</v>
      </c>
      <c r="J11" s="37"/>
      <c r="K11" s="36"/>
      <c r="L11" s="39">
        <f t="shared" si="1"/>
        <v>0</v>
      </c>
      <c r="M11" s="30"/>
      <c r="N11" s="78"/>
      <c r="O11" s="79"/>
      <c r="P11" s="80"/>
      <c r="Q11" s="39">
        <f t="shared" si="4"/>
        <v>0</v>
      </c>
      <c r="R11" s="37"/>
      <c r="S11" s="36">
        <f t="shared" si="5"/>
        <v>0</v>
      </c>
      <c r="T11" s="39">
        <f t="shared" si="6"/>
        <v>0</v>
      </c>
      <c r="U11" s="81"/>
      <c r="V11" s="82"/>
      <c r="W11" s="83"/>
      <c r="X11" s="84"/>
      <c r="Y11" s="85"/>
      <c r="Z11" s="121"/>
      <c r="AA11" s="124"/>
      <c r="AB11" s="125"/>
      <c r="AC11" s="126"/>
      <c r="AD11" s="185"/>
      <c r="AE11" s="183"/>
      <c r="AF11" s="186"/>
    </row>
    <row r="12" spans="1:32" s="4" customFormat="1" ht="27" customHeight="1" x14ac:dyDescent="0.15">
      <c r="A12" s="18"/>
      <c r="B12" s="140" t="s">
        <v>32</v>
      </c>
      <c r="C12" s="140">
        <v>8</v>
      </c>
      <c r="D12" s="141" t="s">
        <v>40</v>
      </c>
      <c r="E12" s="66">
        <v>4</v>
      </c>
      <c r="F12" s="34"/>
      <c r="G12" s="35"/>
      <c r="H12" s="36"/>
      <c r="I12" s="39">
        <f t="shared" si="0"/>
        <v>0</v>
      </c>
      <c r="J12" s="37"/>
      <c r="K12" s="36"/>
      <c r="L12" s="39">
        <f t="shared" si="1"/>
        <v>0</v>
      </c>
      <c r="M12" s="30"/>
      <c r="N12" s="78"/>
      <c r="O12" s="79"/>
      <c r="P12" s="80"/>
      <c r="Q12" s="39">
        <f t="shared" si="4"/>
        <v>0</v>
      </c>
      <c r="R12" s="37"/>
      <c r="S12" s="36">
        <f t="shared" si="5"/>
        <v>0</v>
      </c>
      <c r="T12" s="39">
        <f t="shared" si="6"/>
        <v>0</v>
      </c>
      <c r="U12" s="81"/>
      <c r="V12" s="82"/>
      <c r="W12" s="83"/>
      <c r="X12" s="84"/>
      <c r="Y12" s="85"/>
      <c r="Z12" s="121"/>
      <c r="AA12" s="124"/>
      <c r="AB12" s="125"/>
      <c r="AC12" s="126"/>
      <c r="AD12" s="182"/>
      <c r="AE12" s="183"/>
      <c r="AF12" s="184"/>
    </row>
    <row r="13" spans="1:32" s="4" customFormat="1" ht="27" customHeight="1" x14ac:dyDescent="0.15">
      <c r="A13" s="18"/>
      <c r="B13" s="140" t="s">
        <v>32</v>
      </c>
      <c r="C13" s="140">
        <v>9</v>
      </c>
      <c r="D13" s="143" t="s">
        <v>41</v>
      </c>
      <c r="E13" s="66">
        <v>4</v>
      </c>
      <c r="F13" s="34"/>
      <c r="G13" s="35"/>
      <c r="H13" s="36"/>
      <c r="I13" s="39">
        <f t="shared" si="0"/>
        <v>0</v>
      </c>
      <c r="J13" s="37"/>
      <c r="K13" s="36"/>
      <c r="L13" s="39">
        <f t="shared" si="1"/>
        <v>0</v>
      </c>
      <c r="M13" s="30"/>
      <c r="N13" s="78"/>
      <c r="O13" s="79"/>
      <c r="P13" s="80"/>
      <c r="Q13" s="39">
        <f t="shared" si="4"/>
        <v>0</v>
      </c>
      <c r="R13" s="37"/>
      <c r="S13" s="36">
        <f t="shared" si="5"/>
        <v>0</v>
      </c>
      <c r="T13" s="39">
        <f t="shared" si="6"/>
        <v>0</v>
      </c>
      <c r="U13" s="81"/>
      <c r="V13" s="82"/>
      <c r="W13" s="83"/>
      <c r="X13" s="84"/>
      <c r="Y13" s="85"/>
      <c r="Z13" s="121"/>
      <c r="AA13" s="124"/>
      <c r="AB13" s="125"/>
      <c r="AC13" s="126"/>
      <c r="AD13" s="185"/>
      <c r="AE13" s="183"/>
      <c r="AF13" s="186"/>
    </row>
    <row r="14" spans="1:32" s="4" customFormat="1" ht="27" customHeight="1" x14ac:dyDescent="0.15">
      <c r="A14" s="18"/>
      <c r="B14" s="140" t="s">
        <v>32</v>
      </c>
      <c r="C14" s="140">
        <v>10</v>
      </c>
      <c r="D14" s="143" t="s">
        <v>42</v>
      </c>
      <c r="E14" s="66">
        <v>4</v>
      </c>
      <c r="F14" s="34"/>
      <c r="G14" s="35"/>
      <c r="H14" s="36"/>
      <c r="I14" s="39">
        <f t="shared" si="0"/>
        <v>0</v>
      </c>
      <c r="J14" s="37"/>
      <c r="K14" s="36"/>
      <c r="L14" s="39">
        <f t="shared" si="1"/>
        <v>0</v>
      </c>
      <c r="M14" s="30"/>
      <c r="N14" s="78"/>
      <c r="O14" s="79"/>
      <c r="P14" s="80"/>
      <c r="Q14" s="39">
        <f t="shared" si="4"/>
        <v>0</v>
      </c>
      <c r="R14" s="37"/>
      <c r="S14" s="36">
        <f t="shared" si="5"/>
        <v>0</v>
      </c>
      <c r="T14" s="39">
        <f t="shared" si="6"/>
        <v>0</v>
      </c>
      <c r="U14" s="81"/>
      <c r="V14" s="82"/>
      <c r="W14" s="83"/>
      <c r="X14" s="84"/>
      <c r="Y14" s="85"/>
      <c r="Z14" s="121"/>
      <c r="AA14" s="124"/>
      <c r="AB14" s="125"/>
      <c r="AC14" s="126"/>
      <c r="AD14" s="182"/>
      <c r="AE14" s="183"/>
      <c r="AF14" s="184"/>
    </row>
    <row r="15" spans="1:32" s="4" customFormat="1" ht="27" customHeight="1" x14ac:dyDescent="0.15">
      <c r="A15" s="18"/>
      <c r="B15" s="140" t="s">
        <v>32</v>
      </c>
      <c r="C15" s="140">
        <v>11</v>
      </c>
      <c r="D15" s="143" t="s">
        <v>43</v>
      </c>
      <c r="E15" s="66">
        <v>4</v>
      </c>
      <c r="F15" s="34"/>
      <c r="G15" s="35"/>
      <c r="H15" s="36"/>
      <c r="I15" s="39">
        <f t="shared" si="0"/>
        <v>0</v>
      </c>
      <c r="J15" s="37"/>
      <c r="K15" s="36"/>
      <c r="L15" s="39">
        <f t="shared" si="1"/>
        <v>0</v>
      </c>
      <c r="M15" s="30"/>
      <c r="N15" s="78"/>
      <c r="O15" s="79"/>
      <c r="P15" s="80"/>
      <c r="Q15" s="39">
        <f t="shared" si="4"/>
        <v>0</v>
      </c>
      <c r="R15" s="37"/>
      <c r="S15" s="36">
        <f t="shared" si="5"/>
        <v>0</v>
      </c>
      <c r="T15" s="39">
        <f t="shared" si="6"/>
        <v>0</v>
      </c>
      <c r="U15" s="81"/>
      <c r="V15" s="82"/>
      <c r="W15" s="83"/>
      <c r="X15" s="84"/>
      <c r="Y15" s="85"/>
      <c r="Z15" s="121"/>
      <c r="AA15" s="124"/>
      <c r="AB15" s="125"/>
      <c r="AC15" s="126"/>
      <c r="AD15" s="185"/>
      <c r="AE15" s="183"/>
      <c r="AF15" s="186"/>
    </row>
    <row r="16" spans="1:32" s="4" customFormat="1" ht="27" customHeight="1" x14ac:dyDescent="0.15">
      <c r="A16" s="18"/>
      <c r="B16" s="140" t="s">
        <v>32</v>
      </c>
      <c r="C16" s="140">
        <v>12</v>
      </c>
      <c r="D16" s="143" t="s">
        <v>44</v>
      </c>
      <c r="E16" s="66">
        <v>4</v>
      </c>
      <c r="F16" s="34"/>
      <c r="G16" s="35"/>
      <c r="H16" s="36"/>
      <c r="I16" s="39">
        <f t="shared" si="0"/>
        <v>0</v>
      </c>
      <c r="J16" s="37"/>
      <c r="K16" s="36"/>
      <c r="L16" s="39">
        <f t="shared" si="1"/>
        <v>0</v>
      </c>
      <c r="M16" s="30"/>
      <c r="N16" s="78"/>
      <c r="O16" s="79"/>
      <c r="P16" s="80"/>
      <c r="Q16" s="39">
        <f t="shared" si="4"/>
        <v>0</v>
      </c>
      <c r="R16" s="37"/>
      <c r="S16" s="36">
        <f t="shared" si="5"/>
        <v>0</v>
      </c>
      <c r="T16" s="39">
        <f t="shared" si="6"/>
        <v>0</v>
      </c>
      <c r="U16" s="81"/>
      <c r="V16" s="82"/>
      <c r="W16" s="83"/>
      <c r="X16" s="84"/>
      <c r="Y16" s="85"/>
      <c r="Z16" s="121"/>
      <c r="AA16" s="124"/>
      <c r="AB16" s="125"/>
      <c r="AC16" s="126"/>
      <c r="AD16" s="182"/>
      <c r="AE16" s="183"/>
      <c r="AF16" s="184"/>
    </row>
    <row r="17" spans="1:35" s="4" customFormat="1" ht="27" customHeight="1" x14ac:dyDescent="0.15">
      <c r="A17" s="18"/>
      <c r="B17" s="140" t="s">
        <v>32</v>
      </c>
      <c r="C17" s="140">
        <v>13</v>
      </c>
      <c r="D17" s="143" t="s">
        <v>124</v>
      </c>
      <c r="E17" s="66">
        <v>5</v>
      </c>
      <c r="F17" s="34"/>
      <c r="G17" s="35"/>
      <c r="H17" s="36"/>
      <c r="I17" s="39">
        <f t="shared" si="0"/>
        <v>0</v>
      </c>
      <c r="J17" s="37"/>
      <c r="K17" s="36"/>
      <c r="L17" s="39">
        <f t="shared" si="1"/>
        <v>0</v>
      </c>
      <c r="M17" s="30"/>
      <c r="N17" s="78"/>
      <c r="O17" s="79"/>
      <c r="P17" s="80"/>
      <c r="Q17" s="39">
        <f t="shared" si="4"/>
        <v>0</v>
      </c>
      <c r="R17" s="37"/>
      <c r="S17" s="36">
        <f t="shared" si="5"/>
        <v>0</v>
      </c>
      <c r="T17" s="39">
        <f t="shared" si="6"/>
        <v>0</v>
      </c>
      <c r="U17" s="81"/>
      <c r="V17" s="82"/>
      <c r="W17" s="83"/>
      <c r="X17" s="84"/>
      <c r="Y17" s="85"/>
      <c r="Z17" s="121"/>
      <c r="AA17" s="124"/>
      <c r="AB17" s="125"/>
      <c r="AC17" s="126"/>
      <c r="AD17" s="185"/>
      <c r="AE17" s="183"/>
      <c r="AF17" s="186"/>
    </row>
    <row r="18" spans="1:35" s="4" customFormat="1" ht="27" customHeight="1" x14ac:dyDescent="0.15">
      <c r="A18" s="18"/>
      <c r="B18" s="140" t="s">
        <v>32</v>
      </c>
      <c r="C18" s="140">
        <v>14</v>
      </c>
      <c r="D18" s="143" t="s">
        <v>125</v>
      </c>
      <c r="E18" s="66">
        <v>4</v>
      </c>
      <c r="F18" s="34"/>
      <c r="G18" s="35"/>
      <c r="H18" s="36"/>
      <c r="I18" s="39">
        <f t="shared" si="0"/>
        <v>0</v>
      </c>
      <c r="J18" s="37"/>
      <c r="K18" s="36"/>
      <c r="L18" s="39">
        <f t="shared" si="1"/>
        <v>0</v>
      </c>
      <c r="M18" s="30"/>
      <c r="N18" s="78"/>
      <c r="O18" s="79"/>
      <c r="P18" s="80"/>
      <c r="Q18" s="39">
        <f t="shared" si="4"/>
        <v>0</v>
      </c>
      <c r="R18" s="37"/>
      <c r="S18" s="36">
        <f t="shared" si="5"/>
        <v>0</v>
      </c>
      <c r="T18" s="39">
        <f t="shared" si="6"/>
        <v>0</v>
      </c>
      <c r="U18" s="81"/>
      <c r="V18" s="82"/>
      <c r="W18" s="83"/>
      <c r="X18" s="84"/>
      <c r="Y18" s="85"/>
      <c r="Z18" s="121"/>
      <c r="AA18" s="124"/>
      <c r="AB18" s="125"/>
      <c r="AC18" s="126"/>
      <c r="AD18" s="182"/>
      <c r="AE18" s="183"/>
      <c r="AF18" s="184"/>
    </row>
    <row r="19" spans="1:35" s="4" customFormat="1" ht="27" customHeight="1" x14ac:dyDescent="0.15">
      <c r="A19" s="18"/>
      <c r="B19" s="140" t="s">
        <v>32</v>
      </c>
      <c r="C19" s="140">
        <v>15</v>
      </c>
      <c r="D19" s="143" t="s">
        <v>47</v>
      </c>
      <c r="E19" s="66">
        <v>4</v>
      </c>
      <c r="F19" s="34"/>
      <c r="G19" s="35"/>
      <c r="H19" s="36"/>
      <c r="I19" s="39">
        <f t="shared" si="0"/>
        <v>0</v>
      </c>
      <c r="J19" s="37"/>
      <c r="K19" s="36"/>
      <c r="L19" s="39">
        <f t="shared" si="1"/>
        <v>0</v>
      </c>
      <c r="M19" s="30"/>
      <c r="N19" s="78"/>
      <c r="O19" s="79"/>
      <c r="P19" s="80"/>
      <c r="Q19" s="39">
        <f t="shared" si="4"/>
        <v>0</v>
      </c>
      <c r="R19" s="37"/>
      <c r="S19" s="36">
        <f t="shared" si="5"/>
        <v>0</v>
      </c>
      <c r="T19" s="39">
        <f t="shared" si="6"/>
        <v>0</v>
      </c>
      <c r="U19" s="81"/>
      <c r="V19" s="82"/>
      <c r="W19" s="83"/>
      <c r="X19" s="84"/>
      <c r="Y19" s="85"/>
      <c r="Z19" s="121"/>
      <c r="AA19" s="124"/>
      <c r="AB19" s="125"/>
      <c r="AC19" s="126"/>
      <c r="AD19" s="185"/>
      <c r="AE19" s="183"/>
      <c r="AF19" s="186"/>
    </row>
    <row r="20" spans="1:35" s="4" customFormat="1" ht="27" customHeight="1" x14ac:dyDescent="0.15">
      <c r="A20" s="18"/>
      <c r="B20" s="140" t="s">
        <v>32</v>
      </c>
      <c r="C20" s="140">
        <v>16</v>
      </c>
      <c r="D20" s="143" t="s">
        <v>48</v>
      </c>
      <c r="E20" s="66">
        <v>5</v>
      </c>
      <c r="F20" s="34"/>
      <c r="G20" s="35"/>
      <c r="H20" s="36"/>
      <c r="I20" s="39">
        <f t="shared" si="0"/>
        <v>0</v>
      </c>
      <c r="J20" s="37"/>
      <c r="K20" s="36"/>
      <c r="L20" s="39">
        <f t="shared" si="1"/>
        <v>0</v>
      </c>
      <c r="M20" s="30"/>
      <c r="N20" s="78"/>
      <c r="O20" s="79"/>
      <c r="P20" s="80"/>
      <c r="Q20" s="39">
        <f t="shared" si="4"/>
        <v>0</v>
      </c>
      <c r="R20" s="37"/>
      <c r="S20" s="36">
        <f t="shared" si="5"/>
        <v>0</v>
      </c>
      <c r="T20" s="39">
        <f t="shared" si="6"/>
        <v>0</v>
      </c>
      <c r="U20" s="81"/>
      <c r="V20" s="82"/>
      <c r="W20" s="83"/>
      <c r="X20" s="84"/>
      <c r="Y20" s="85"/>
      <c r="Z20" s="121"/>
      <c r="AA20" s="124"/>
      <c r="AB20" s="125"/>
      <c r="AC20" s="126"/>
      <c r="AD20" s="182"/>
      <c r="AE20" s="183"/>
      <c r="AF20" s="184"/>
      <c r="AH20" s="193"/>
      <c r="AI20" s="192"/>
    </row>
    <row r="21" spans="1:35" s="4" customFormat="1" ht="27" customHeight="1" x14ac:dyDescent="0.15">
      <c r="A21" s="18"/>
      <c r="B21" s="140" t="s">
        <v>32</v>
      </c>
      <c r="C21" s="140">
        <v>17</v>
      </c>
      <c r="D21" s="143" t="s">
        <v>49</v>
      </c>
      <c r="E21" s="66">
        <v>5</v>
      </c>
      <c r="F21" s="34"/>
      <c r="G21" s="35"/>
      <c r="H21" s="36"/>
      <c r="I21" s="39">
        <f t="shared" si="0"/>
        <v>0</v>
      </c>
      <c r="J21" s="37"/>
      <c r="K21" s="36"/>
      <c r="L21" s="39">
        <f t="shared" si="1"/>
        <v>0</v>
      </c>
      <c r="M21" s="30"/>
      <c r="N21" s="78"/>
      <c r="O21" s="79"/>
      <c r="P21" s="80"/>
      <c r="Q21" s="39">
        <f t="shared" si="4"/>
        <v>0</v>
      </c>
      <c r="R21" s="37"/>
      <c r="S21" s="36">
        <f t="shared" si="5"/>
        <v>0</v>
      </c>
      <c r="T21" s="39">
        <f t="shared" si="6"/>
        <v>0</v>
      </c>
      <c r="U21" s="81"/>
      <c r="V21" s="82"/>
      <c r="W21" s="83"/>
      <c r="X21" s="84"/>
      <c r="Y21" s="85"/>
      <c r="Z21" s="121"/>
      <c r="AA21" s="124"/>
      <c r="AB21" s="125"/>
      <c r="AC21" s="126"/>
      <c r="AD21" s="185"/>
      <c r="AE21" s="183"/>
      <c r="AF21" s="186"/>
    </row>
    <row r="22" spans="1:35" s="4" customFormat="1" ht="27" customHeight="1" x14ac:dyDescent="0.15">
      <c r="A22" s="18"/>
      <c r="B22" s="140" t="s">
        <v>32</v>
      </c>
      <c r="C22" s="140">
        <v>18</v>
      </c>
      <c r="D22" s="143" t="s">
        <v>50</v>
      </c>
      <c r="E22" s="66">
        <v>4</v>
      </c>
      <c r="F22" s="34"/>
      <c r="G22" s="35"/>
      <c r="H22" s="36"/>
      <c r="I22" s="39">
        <f t="shared" si="0"/>
        <v>0</v>
      </c>
      <c r="J22" s="37"/>
      <c r="K22" s="36"/>
      <c r="L22" s="39">
        <f t="shared" si="1"/>
        <v>0</v>
      </c>
      <c r="M22" s="30"/>
      <c r="N22" s="78"/>
      <c r="O22" s="79"/>
      <c r="P22" s="80"/>
      <c r="Q22" s="39">
        <f t="shared" si="4"/>
        <v>0</v>
      </c>
      <c r="R22" s="37"/>
      <c r="S22" s="36">
        <f t="shared" si="5"/>
        <v>0</v>
      </c>
      <c r="T22" s="39">
        <f t="shared" si="6"/>
        <v>0</v>
      </c>
      <c r="U22" s="81"/>
      <c r="V22" s="82"/>
      <c r="W22" s="83"/>
      <c r="X22" s="84"/>
      <c r="Y22" s="85"/>
      <c r="Z22" s="121"/>
      <c r="AA22" s="124"/>
      <c r="AB22" s="125"/>
      <c r="AC22" s="126"/>
      <c r="AD22" s="182"/>
      <c r="AE22" s="183"/>
      <c r="AF22" s="184"/>
    </row>
    <row r="23" spans="1:35" s="4" customFormat="1" ht="27" customHeight="1" x14ac:dyDescent="0.15">
      <c r="A23" s="18"/>
      <c r="B23" s="140" t="s">
        <v>32</v>
      </c>
      <c r="C23" s="140">
        <v>19</v>
      </c>
      <c r="D23" s="143" t="s">
        <v>51</v>
      </c>
      <c r="E23" s="66">
        <v>4</v>
      </c>
      <c r="F23" s="34"/>
      <c r="G23" s="35"/>
      <c r="H23" s="36"/>
      <c r="I23" s="39">
        <f t="shared" si="0"/>
        <v>0</v>
      </c>
      <c r="J23" s="37"/>
      <c r="K23" s="36"/>
      <c r="L23" s="39">
        <f t="shared" si="1"/>
        <v>0</v>
      </c>
      <c r="M23" s="30"/>
      <c r="N23" s="78"/>
      <c r="O23" s="79"/>
      <c r="P23" s="80"/>
      <c r="Q23" s="39">
        <f t="shared" si="4"/>
        <v>0</v>
      </c>
      <c r="R23" s="37"/>
      <c r="S23" s="36">
        <f t="shared" si="5"/>
        <v>0</v>
      </c>
      <c r="T23" s="39">
        <f t="shared" si="6"/>
        <v>0</v>
      </c>
      <c r="U23" s="81"/>
      <c r="V23" s="82"/>
      <c r="W23" s="83"/>
      <c r="X23" s="84"/>
      <c r="Y23" s="85"/>
      <c r="Z23" s="121"/>
      <c r="AA23" s="124"/>
      <c r="AB23" s="125"/>
      <c r="AC23" s="126"/>
      <c r="AD23" s="182"/>
      <c r="AE23" s="183"/>
      <c r="AF23" s="184"/>
    </row>
    <row r="24" spans="1:35" s="4" customFormat="1" ht="27" customHeight="1" x14ac:dyDescent="0.15">
      <c r="A24" s="18"/>
      <c r="B24" s="140" t="s">
        <v>32</v>
      </c>
      <c r="C24" s="140">
        <v>20</v>
      </c>
      <c r="D24" s="143" t="s">
        <v>52</v>
      </c>
      <c r="E24" s="66">
        <v>4</v>
      </c>
      <c r="F24" s="34"/>
      <c r="G24" s="35"/>
      <c r="H24" s="36"/>
      <c r="I24" s="39">
        <f t="shared" si="0"/>
        <v>0</v>
      </c>
      <c r="J24" s="37"/>
      <c r="K24" s="36"/>
      <c r="L24" s="39">
        <f t="shared" si="1"/>
        <v>0</v>
      </c>
      <c r="M24" s="30"/>
      <c r="N24" s="78"/>
      <c r="O24" s="79"/>
      <c r="P24" s="80"/>
      <c r="Q24" s="39">
        <f t="shared" si="4"/>
        <v>0</v>
      </c>
      <c r="R24" s="37"/>
      <c r="S24" s="36">
        <f t="shared" si="5"/>
        <v>0</v>
      </c>
      <c r="T24" s="39">
        <f t="shared" si="6"/>
        <v>0</v>
      </c>
      <c r="U24" s="81"/>
      <c r="V24" s="82"/>
      <c r="W24" s="83"/>
      <c r="X24" s="84"/>
      <c r="Y24" s="85"/>
      <c r="Z24" s="121"/>
      <c r="AA24" s="124"/>
      <c r="AB24" s="125"/>
      <c r="AC24" s="126"/>
      <c r="AD24" s="185"/>
      <c r="AE24" s="183"/>
      <c r="AF24" s="186"/>
    </row>
    <row r="25" spans="1:35" s="4" customFormat="1" ht="27" customHeight="1" x14ac:dyDescent="0.15">
      <c r="A25" s="18"/>
      <c r="B25" s="140" t="s">
        <v>32</v>
      </c>
      <c r="C25" s="140">
        <v>21</v>
      </c>
      <c r="D25" s="143" t="s">
        <v>53</v>
      </c>
      <c r="E25" s="66">
        <v>4</v>
      </c>
      <c r="F25" s="34"/>
      <c r="G25" s="35"/>
      <c r="H25" s="36"/>
      <c r="I25" s="39">
        <f t="shared" si="0"/>
        <v>0</v>
      </c>
      <c r="J25" s="37"/>
      <c r="K25" s="36"/>
      <c r="L25" s="39">
        <f t="shared" si="1"/>
        <v>0</v>
      </c>
      <c r="M25" s="30"/>
      <c r="N25" s="78"/>
      <c r="O25" s="79"/>
      <c r="P25" s="80"/>
      <c r="Q25" s="39">
        <f t="shared" si="2"/>
        <v>0</v>
      </c>
      <c r="R25" s="37"/>
      <c r="S25" s="36">
        <f t="shared" si="5"/>
        <v>0</v>
      </c>
      <c r="T25" s="39">
        <f t="shared" si="3"/>
        <v>0</v>
      </c>
      <c r="U25" s="81"/>
      <c r="V25" s="82"/>
      <c r="W25" s="83"/>
      <c r="X25" s="84"/>
      <c r="Y25" s="85"/>
      <c r="Z25" s="121"/>
      <c r="AA25" s="124"/>
      <c r="AB25" s="125"/>
      <c r="AC25" s="126"/>
      <c r="AD25" s="182"/>
      <c r="AE25" s="183"/>
      <c r="AF25" s="184"/>
    </row>
    <row r="26" spans="1:35" s="4" customFormat="1" ht="27" customHeight="1" x14ac:dyDescent="0.15">
      <c r="A26" s="18"/>
      <c r="B26" s="140" t="s">
        <v>32</v>
      </c>
      <c r="C26" s="140">
        <v>22</v>
      </c>
      <c r="D26" s="143" t="s">
        <v>54</v>
      </c>
      <c r="E26" s="66">
        <v>4</v>
      </c>
      <c r="F26" s="34"/>
      <c r="G26" s="35"/>
      <c r="H26" s="36"/>
      <c r="I26" s="39">
        <f t="shared" si="0"/>
        <v>0</v>
      </c>
      <c r="J26" s="37"/>
      <c r="K26" s="36"/>
      <c r="L26" s="39">
        <f t="shared" si="1"/>
        <v>0</v>
      </c>
      <c r="M26" s="30"/>
      <c r="N26" s="78"/>
      <c r="O26" s="79"/>
      <c r="P26" s="80"/>
      <c r="Q26" s="39">
        <f t="shared" si="2"/>
        <v>0</v>
      </c>
      <c r="R26" s="37"/>
      <c r="S26" s="36">
        <f t="shared" si="5"/>
        <v>0</v>
      </c>
      <c r="T26" s="39">
        <f t="shared" si="3"/>
        <v>0</v>
      </c>
      <c r="U26" s="81"/>
      <c r="V26" s="82"/>
      <c r="W26" s="83"/>
      <c r="X26" s="84"/>
      <c r="Y26" s="85"/>
      <c r="Z26" s="121"/>
      <c r="AA26" s="124"/>
      <c r="AB26" s="125"/>
      <c r="AC26" s="126"/>
      <c r="AD26" s="185"/>
      <c r="AE26" s="183"/>
      <c r="AF26" s="186"/>
    </row>
    <row r="27" spans="1:35" s="4" customFormat="1" ht="27" customHeight="1" x14ac:dyDescent="0.15">
      <c r="A27" s="18"/>
      <c r="B27" s="140" t="s">
        <v>32</v>
      </c>
      <c r="C27" s="140">
        <v>23</v>
      </c>
      <c r="D27" s="144" t="s">
        <v>305</v>
      </c>
      <c r="E27" s="66">
        <v>2</v>
      </c>
      <c r="F27" s="34"/>
      <c r="G27" s="35"/>
      <c r="H27" s="36"/>
      <c r="I27" s="39">
        <f t="shared" si="0"/>
        <v>0</v>
      </c>
      <c r="J27" s="37"/>
      <c r="K27" s="36"/>
      <c r="L27" s="39">
        <f t="shared" si="1"/>
        <v>0</v>
      </c>
      <c r="M27" s="30"/>
      <c r="N27" s="78"/>
      <c r="O27" s="79"/>
      <c r="P27" s="80"/>
      <c r="Q27" s="39">
        <f t="shared" si="2"/>
        <v>0</v>
      </c>
      <c r="R27" s="37"/>
      <c r="S27" s="36">
        <f t="shared" si="5"/>
        <v>0</v>
      </c>
      <c r="T27" s="39">
        <f t="shared" si="3"/>
        <v>0</v>
      </c>
      <c r="U27" s="81"/>
      <c r="V27" s="82"/>
      <c r="W27" s="83"/>
      <c r="X27" s="84"/>
      <c r="Y27" s="85"/>
      <c r="Z27" s="121"/>
      <c r="AA27" s="124"/>
      <c r="AB27" s="125"/>
      <c r="AC27" s="126"/>
      <c r="AD27" s="182"/>
      <c r="AE27" s="183"/>
      <c r="AF27" s="184"/>
    </row>
    <row r="28" spans="1:35" s="4" customFormat="1" ht="27" customHeight="1" x14ac:dyDescent="0.15">
      <c r="A28" s="18"/>
      <c r="B28" s="140" t="s">
        <v>32</v>
      </c>
      <c r="C28" s="140">
        <v>24</v>
      </c>
      <c r="D28" s="142" t="s">
        <v>55</v>
      </c>
      <c r="E28" s="66">
        <v>2</v>
      </c>
      <c r="F28" s="34">
        <v>19</v>
      </c>
      <c r="G28" s="35">
        <v>24</v>
      </c>
      <c r="H28" s="36">
        <v>108000</v>
      </c>
      <c r="I28" s="39">
        <f t="shared" si="0"/>
        <v>4500</v>
      </c>
      <c r="J28" s="37">
        <v>2606</v>
      </c>
      <c r="K28" s="36">
        <v>108000</v>
      </c>
      <c r="L28" s="39">
        <f t="shared" si="1"/>
        <v>41.442824251726783</v>
      </c>
      <c r="M28" s="30"/>
      <c r="N28" s="78">
        <v>19</v>
      </c>
      <c r="O28" s="79">
        <v>24</v>
      </c>
      <c r="P28" s="210">
        <v>108000</v>
      </c>
      <c r="Q28" s="39">
        <f t="shared" si="2"/>
        <v>4500</v>
      </c>
      <c r="R28" s="37">
        <v>2860</v>
      </c>
      <c r="S28" s="36">
        <f t="shared" si="5"/>
        <v>108000</v>
      </c>
      <c r="T28" s="39">
        <f t="shared" si="3"/>
        <v>37.76223776223776</v>
      </c>
      <c r="U28" s="81"/>
      <c r="V28" s="82"/>
      <c r="W28" s="83"/>
      <c r="X28" s="84"/>
      <c r="Y28" s="85"/>
      <c r="Z28" s="121"/>
      <c r="AA28" s="124"/>
      <c r="AB28" s="125"/>
      <c r="AC28" s="126"/>
      <c r="AD28" s="185"/>
      <c r="AE28" s="183"/>
      <c r="AF28" s="186"/>
    </row>
    <row r="29" spans="1:35" s="4" customFormat="1" ht="27" customHeight="1" x14ac:dyDescent="0.15">
      <c r="A29" s="18"/>
      <c r="B29" s="140" t="s">
        <v>32</v>
      </c>
      <c r="C29" s="195">
        <v>25</v>
      </c>
      <c r="D29" s="143" t="s">
        <v>56</v>
      </c>
      <c r="E29" s="66">
        <v>2</v>
      </c>
      <c r="F29" s="34"/>
      <c r="G29" s="35"/>
      <c r="H29" s="36"/>
      <c r="I29" s="39">
        <f t="shared" si="0"/>
        <v>0</v>
      </c>
      <c r="J29" s="37"/>
      <c r="K29" s="36"/>
      <c r="L29" s="39">
        <f t="shared" si="1"/>
        <v>0</v>
      </c>
      <c r="M29" s="30"/>
      <c r="N29" s="78"/>
      <c r="O29" s="79"/>
      <c r="P29" s="80"/>
      <c r="Q29" s="39">
        <f t="shared" si="2"/>
        <v>0</v>
      </c>
      <c r="R29" s="37"/>
      <c r="S29" s="36">
        <f t="shared" si="5"/>
        <v>0</v>
      </c>
      <c r="T29" s="39">
        <f t="shared" si="3"/>
        <v>0</v>
      </c>
      <c r="U29" s="81"/>
      <c r="V29" s="82"/>
      <c r="W29" s="83"/>
      <c r="X29" s="84"/>
      <c r="Y29" s="85"/>
      <c r="Z29" s="121"/>
      <c r="AA29" s="124"/>
      <c r="AB29" s="125"/>
      <c r="AC29" s="126"/>
      <c r="AD29" s="182"/>
      <c r="AE29" s="183"/>
      <c r="AF29" s="184"/>
    </row>
    <row r="30" spans="1:35" s="4" customFormat="1" ht="27" customHeight="1" x14ac:dyDescent="0.15">
      <c r="A30" s="18"/>
      <c r="B30" s="140" t="s">
        <v>32</v>
      </c>
      <c r="C30" s="195">
        <v>26</v>
      </c>
      <c r="D30" s="143" t="s">
        <v>57</v>
      </c>
      <c r="E30" s="66">
        <v>4</v>
      </c>
      <c r="F30" s="34"/>
      <c r="G30" s="35"/>
      <c r="H30" s="36"/>
      <c r="I30" s="39">
        <f t="shared" si="0"/>
        <v>0</v>
      </c>
      <c r="J30" s="37"/>
      <c r="K30" s="36"/>
      <c r="L30" s="39">
        <f t="shared" si="1"/>
        <v>0</v>
      </c>
      <c r="M30" s="30"/>
      <c r="N30" s="78"/>
      <c r="O30" s="79"/>
      <c r="P30" s="80"/>
      <c r="Q30" s="39">
        <f t="shared" si="2"/>
        <v>0</v>
      </c>
      <c r="R30" s="37"/>
      <c r="S30" s="36">
        <f t="shared" si="5"/>
        <v>0</v>
      </c>
      <c r="T30" s="39">
        <f t="shared" si="3"/>
        <v>0</v>
      </c>
      <c r="U30" s="81"/>
      <c r="V30" s="82"/>
      <c r="W30" s="83"/>
      <c r="X30" s="84"/>
      <c r="Y30" s="85"/>
      <c r="Z30" s="121"/>
      <c r="AA30" s="124"/>
      <c r="AB30" s="125"/>
      <c r="AC30" s="126"/>
      <c r="AD30" s="185"/>
      <c r="AE30" s="183"/>
      <c r="AF30" s="186"/>
    </row>
    <row r="31" spans="1:35" s="4" customFormat="1" ht="27" customHeight="1" x14ac:dyDescent="0.15">
      <c r="A31" s="18"/>
      <c r="B31" s="140" t="s">
        <v>32</v>
      </c>
      <c r="C31" s="195">
        <v>27</v>
      </c>
      <c r="D31" s="143" t="s">
        <v>58</v>
      </c>
      <c r="E31" s="66">
        <v>2</v>
      </c>
      <c r="F31" s="34"/>
      <c r="G31" s="35"/>
      <c r="H31" s="36"/>
      <c r="I31" s="39">
        <f t="shared" si="0"/>
        <v>0</v>
      </c>
      <c r="J31" s="37"/>
      <c r="K31" s="36"/>
      <c r="L31" s="39">
        <f t="shared" si="1"/>
        <v>0</v>
      </c>
      <c r="M31" s="30"/>
      <c r="N31" s="78"/>
      <c r="O31" s="79"/>
      <c r="P31" s="80"/>
      <c r="Q31" s="39">
        <f t="shared" si="2"/>
        <v>0</v>
      </c>
      <c r="R31" s="37"/>
      <c r="S31" s="36">
        <f t="shared" si="5"/>
        <v>0</v>
      </c>
      <c r="T31" s="39">
        <f t="shared" si="3"/>
        <v>0</v>
      </c>
      <c r="U31" s="81"/>
      <c r="V31" s="82"/>
      <c r="W31" s="83"/>
      <c r="X31" s="84"/>
      <c r="Y31" s="85"/>
      <c r="Z31" s="121"/>
      <c r="AA31" s="124"/>
      <c r="AB31" s="125"/>
      <c r="AC31" s="126"/>
      <c r="AD31" s="182"/>
      <c r="AE31" s="183"/>
      <c r="AF31" s="184"/>
    </row>
    <row r="32" spans="1:35" s="4" customFormat="1" ht="27" customHeight="1" x14ac:dyDescent="0.15">
      <c r="A32" s="18"/>
      <c r="B32" s="140" t="s">
        <v>32</v>
      </c>
      <c r="C32" s="195">
        <v>28</v>
      </c>
      <c r="D32" s="143" t="s">
        <v>59</v>
      </c>
      <c r="E32" s="66">
        <v>4</v>
      </c>
      <c r="F32" s="34"/>
      <c r="G32" s="35"/>
      <c r="H32" s="36"/>
      <c r="I32" s="39">
        <f t="shared" si="0"/>
        <v>0</v>
      </c>
      <c r="J32" s="37"/>
      <c r="K32" s="36"/>
      <c r="L32" s="39">
        <f t="shared" si="1"/>
        <v>0</v>
      </c>
      <c r="M32" s="30"/>
      <c r="N32" s="78"/>
      <c r="O32" s="79"/>
      <c r="P32" s="80"/>
      <c r="Q32" s="39">
        <f t="shared" si="2"/>
        <v>0</v>
      </c>
      <c r="R32" s="37"/>
      <c r="S32" s="36">
        <f t="shared" si="5"/>
        <v>0</v>
      </c>
      <c r="T32" s="39">
        <f t="shared" si="3"/>
        <v>0</v>
      </c>
      <c r="U32" s="81"/>
      <c r="V32" s="82"/>
      <c r="W32" s="83"/>
      <c r="X32" s="84"/>
      <c r="Y32" s="85"/>
      <c r="Z32" s="121"/>
      <c r="AA32" s="124"/>
      <c r="AB32" s="125"/>
      <c r="AC32" s="126"/>
      <c r="AD32" s="185"/>
      <c r="AE32" s="183"/>
      <c r="AF32" s="186"/>
    </row>
    <row r="33" spans="1:32" s="4" customFormat="1" ht="27" customHeight="1" x14ac:dyDescent="0.15">
      <c r="A33" s="18"/>
      <c r="B33" s="140" t="s">
        <v>32</v>
      </c>
      <c r="C33" s="195">
        <v>29</v>
      </c>
      <c r="D33" s="143" t="s">
        <v>60</v>
      </c>
      <c r="E33" s="66">
        <v>4</v>
      </c>
      <c r="F33" s="34"/>
      <c r="G33" s="35"/>
      <c r="H33" s="36"/>
      <c r="I33" s="39">
        <f t="shared" si="0"/>
        <v>0</v>
      </c>
      <c r="J33" s="37"/>
      <c r="K33" s="36"/>
      <c r="L33" s="39">
        <f t="shared" si="1"/>
        <v>0</v>
      </c>
      <c r="M33" s="30"/>
      <c r="N33" s="78"/>
      <c r="O33" s="79"/>
      <c r="P33" s="80"/>
      <c r="Q33" s="39">
        <f t="shared" si="2"/>
        <v>0</v>
      </c>
      <c r="R33" s="37"/>
      <c r="S33" s="36">
        <f t="shared" si="5"/>
        <v>0</v>
      </c>
      <c r="T33" s="39">
        <f t="shared" si="3"/>
        <v>0</v>
      </c>
      <c r="U33" s="81"/>
      <c r="V33" s="82"/>
      <c r="W33" s="83"/>
      <c r="X33" s="84"/>
      <c r="Y33" s="85"/>
      <c r="Z33" s="121"/>
      <c r="AA33" s="124"/>
      <c r="AB33" s="125"/>
      <c r="AC33" s="126"/>
      <c r="AD33" s="182"/>
      <c r="AE33" s="183"/>
      <c r="AF33" s="184"/>
    </row>
    <row r="34" spans="1:32" s="4" customFormat="1" ht="27" customHeight="1" x14ac:dyDescent="0.15">
      <c r="A34" s="18"/>
      <c r="B34" s="140" t="s">
        <v>32</v>
      </c>
      <c r="C34" s="195">
        <v>30</v>
      </c>
      <c r="D34" s="143" t="s">
        <v>61</v>
      </c>
      <c r="E34" s="66">
        <v>4</v>
      </c>
      <c r="F34" s="34"/>
      <c r="G34" s="35"/>
      <c r="H34" s="36"/>
      <c r="I34" s="39">
        <f t="shared" si="0"/>
        <v>0</v>
      </c>
      <c r="J34" s="37"/>
      <c r="K34" s="36"/>
      <c r="L34" s="39">
        <f t="shared" si="1"/>
        <v>0</v>
      </c>
      <c r="M34" s="30"/>
      <c r="N34" s="78"/>
      <c r="O34" s="79"/>
      <c r="P34" s="80"/>
      <c r="Q34" s="39">
        <f t="shared" si="2"/>
        <v>0</v>
      </c>
      <c r="R34" s="37"/>
      <c r="S34" s="36">
        <f t="shared" si="5"/>
        <v>0</v>
      </c>
      <c r="T34" s="39">
        <f t="shared" si="3"/>
        <v>0</v>
      </c>
      <c r="U34" s="81"/>
      <c r="V34" s="82"/>
      <c r="W34" s="83"/>
      <c r="X34" s="84"/>
      <c r="Y34" s="85"/>
      <c r="Z34" s="121"/>
      <c r="AA34" s="124"/>
      <c r="AB34" s="125"/>
      <c r="AC34" s="126"/>
      <c r="AD34" s="185"/>
      <c r="AE34" s="183"/>
      <c r="AF34" s="186"/>
    </row>
    <row r="35" spans="1:32" s="4" customFormat="1" ht="27" customHeight="1" x14ac:dyDescent="0.15">
      <c r="A35" s="18"/>
      <c r="B35" s="140" t="s">
        <v>32</v>
      </c>
      <c r="C35" s="195">
        <v>31</v>
      </c>
      <c r="D35" s="143" t="s">
        <v>62</v>
      </c>
      <c r="E35" s="66">
        <v>4</v>
      </c>
      <c r="F35" s="34"/>
      <c r="G35" s="35"/>
      <c r="H35" s="36"/>
      <c r="I35" s="39">
        <f t="shared" si="0"/>
        <v>0</v>
      </c>
      <c r="J35" s="37"/>
      <c r="K35" s="36"/>
      <c r="L35" s="39">
        <f t="shared" si="1"/>
        <v>0</v>
      </c>
      <c r="M35" s="30"/>
      <c r="N35" s="78"/>
      <c r="O35" s="79"/>
      <c r="P35" s="80"/>
      <c r="Q35" s="39">
        <f t="shared" si="2"/>
        <v>0</v>
      </c>
      <c r="R35" s="37"/>
      <c r="S35" s="36">
        <f t="shared" si="5"/>
        <v>0</v>
      </c>
      <c r="T35" s="39">
        <f t="shared" si="3"/>
        <v>0</v>
      </c>
      <c r="U35" s="81"/>
      <c r="V35" s="82"/>
      <c r="W35" s="83"/>
      <c r="X35" s="84"/>
      <c r="Y35" s="85"/>
      <c r="Z35" s="121"/>
      <c r="AA35" s="124"/>
      <c r="AB35" s="125"/>
      <c r="AC35" s="126"/>
      <c r="AD35" s="182"/>
      <c r="AE35" s="183"/>
      <c r="AF35" s="184"/>
    </row>
    <row r="36" spans="1:32" s="4" customFormat="1" ht="27" customHeight="1" x14ac:dyDescent="0.15">
      <c r="A36" s="18"/>
      <c r="B36" s="140" t="s">
        <v>32</v>
      </c>
      <c r="C36" s="195">
        <v>32</v>
      </c>
      <c r="D36" s="143" t="s">
        <v>63</v>
      </c>
      <c r="E36" s="66">
        <v>2</v>
      </c>
      <c r="F36" s="34">
        <v>15</v>
      </c>
      <c r="G36" s="35">
        <v>60</v>
      </c>
      <c r="H36" s="36">
        <v>761700</v>
      </c>
      <c r="I36" s="39">
        <f t="shared" si="0"/>
        <v>12695</v>
      </c>
      <c r="J36" s="37">
        <v>6780</v>
      </c>
      <c r="K36" s="36">
        <v>761700</v>
      </c>
      <c r="L36" s="39">
        <f t="shared" si="1"/>
        <v>112.34513274336283</v>
      </c>
      <c r="M36" s="30"/>
      <c r="N36" s="78">
        <v>15</v>
      </c>
      <c r="O36" s="79">
        <v>60</v>
      </c>
      <c r="P36" s="80">
        <v>781600</v>
      </c>
      <c r="Q36" s="39">
        <f t="shared" si="2"/>
        <v>13026.666666666666</v>
      </c>
      <c r="R36" s="37">
        <v>5725</v>
      </c>
      <c r="S36" s="36">
        <f t="shared" si="5"/>
        <v>781600</v>
      </c>
      <c r="T36" s="39">
        <f t="shared" si="3"/>
        <v>136.52401746724891</v>
      </c>
      <c r="U36" s="81"/>
      <c r="V36" s="82"/>
      <c r="W36" s="83"/>
      <c r="X36" s="84"/>
      <c r="Y36" s="85"/>
      <c r="Z36" s="121"/>
      <c r="AA36" s="124"/>
      <c r="AB36" s="125"/>
      <c r="AC36" s="126"/>
      <c r="AD36" s="185"/>
      <c r="AE36" s="183"/>
      <c r="AF36" s="186"/>
    </row>
    <row r="37" spans="1:32" s="4" customFormat="1" ht="27" customHeight="1" x14ac:dyDescent="0.15">
      <c r="A37" s="18"/>
      <c r="B37" s="140" t="s">
        <v>32</v>
      </c>
      <c r="C37" s="195">
        <v>33</v>
      </c>
      <c r="D37" s="143" t="s">
        <v>64</v>
      </c>
      <c r="E37" s="66">
        <v>4</v>
      </c>
      <c r="F37" s="34"/>
      <c r="G37" s="35"/>
      <c r="H37" s="36"/>
      <c r="I37" s="39">
        <f t="shared" si="0"/>
        <v>0</v>
      </c>
      <c r="J37" s="37"/>
      <c r="K37" s="36"/>
      <c r="L37" s="39">
        <f t="shared" si="1"/>
        <v>0</v>
      </c>
      <c r="M37" s="30"/>
      <c r="N37" s="78"/>
      <c r="O37" s="79"/>
      <c r="P37" s="80"/>
      <c r="Q37" s="39">
        <f t="shared" si="2"/>
        <v>0</v>
      </c>
      <c r="R37" s="37"/>
      <c r="S37" s="36">
        <f t="shared" si="5"/>
        <v>0</v>
      </c>
      <c r="T37" s="39">
        <f t="shared" si="3"/>
        <v>0</v>
      </c>
      <c r="U37" s="81"/>
      <c r="V37" s="82"/>
      <c r="W37" s="83"/>
      <c r="X37" s="84"/>
      <c r="Y37" s="85"/>
      <c r="Z37" s="121"/>
      <c r="AA37" s="124"/>
      <c r="AB37" s="125"/>
      <c r="AC37" s="126"/>
      <c r="AD37" s="182"/>
      <c r="AE37" s="183"/>
      <c r="AF37" s="184"/>
    </row>
    <row r="38" spans="1:32" s="4" customFormat="1" ht="27" customHeight="1" x14ac:dyDescent="0.15">
      <c r="A38" s="18"/>
      <c r="B38" s="140" t="s">
        <v>32</v>
      </c>
      <c r="C38" s="195">
        <v>34</v>
      </c>
      <c r="D38" s="143" t="s">
        <v>65</v>
      </c>
      <c r="E38" s="66">
        <v>4</v>
      </c>
      <c r="F38" s="34"/>
      <c r="G38" s="35"/>
      <c r="H38" s="36"/>
      <c r="I38" s="39">
        <f t="shared" si="0"/>
        <v>0</v>
      </c>
      <c r="J38" s="37"/>
      <c r="K38" s="36"/>
      <c r="L38" s="39">
        <f t="shared" si="1"/>
        <v>0</v>
      </c>
      <c r="M38" s="30"/>
      <c r="N38" s="78"/>
      <c r="O38" s="79"/>
      <c r="P38" s="80"/>
      <c r="Q38" s="39">
        <f t="shared" si="2"/>
        <v>0</v>
      </c>
      <c r="R38" s="37"/>
      <c r="S38" s="36">
        <f t="shared" si="5"/>
        <v>0</v>
      </c>
      <c r="T38" s="39">
        <f t="shared" si="3"/>
        <v>0</v>
      </c>
      <c r="U38" s="81"/>
      <c r="V38" s="82"/>
      <c r="W38" s="83"/>
      <c r="X38" s="84"/>
      <c r="Y38" s="85"/>
      <c r="Z38" s="121"/>
      <c r="AA38" s="124"/>
      <c r="AB38" s="125"/>
      <c r="AC38" s="126"/>
      <c r="AD38" s="185"/>
      <c r="AE38" s="183"/>
      <c r="AF38" s="186"/>
    </row>
    <row r="39" spans="1:32" s="4" customFormat="1" ht="27" customHeight="1" x14ac:dyDescent="0.15">
      <c r="A39" s="18"/>
      <c r="B39" s="140" t="s">
        <v>32</v>
      </c>
      <c r="C39" s="195">
        <v>35</v>
      </c>
      <c r="D39" s="143" t="s">
        <v>66</v>
      </c>
      <c r="E39" s="66">
        <v>4</v>
      </c>
      <c r="F39" s="34"/>
      <c r="G39" s="35"/>
      <c r="H39" s="36"/>
      <c r="I39" s="39">
        <f t="shared" si="0"/>
        <v>0</v>
      </c>
      <c r="J39" s="37"/>
      <c r="K39" s="38"/>
      <c r="L39" s="39">
        <f t="shared" si="1"/>
        <v>0</v>
      </c>
      <c r="M39" s="30"/>
      <c r="N39" s="78"/>
      <c r="O39" s="79"/>
      <c r="P39" s="80"/>
      <c r="Q39" s="39">
        <f t="shared" si="2"/>
        <v>0</v>
      </c>
      <c r="R39" s="37"/>
      <c r="S39" s="36">
        <f t="shared" si="5"/>
        <v>0</v>
      </c>
      <c r="T39" s="39">
        <f t="shared" si="3"/>
        <v>0</v>
      </c>
      <c r="U39" s="81"/>
      <c r="V39" s="82"/>
      <c r="W39" s="83"/>
      <c r="X39" s="84"/>
      <c r="Y39" s="85"/>
      <c r="Z39" s="121"/>
      <c r="AA39" s="124"/>
      <c r="AB39" s="125"/>
      <c r="AC39" s="126"/>
      <c r="AD39" s="182"/>
      <c r="AE39" s="183"/>
      <c r="AF39" s="184"/>
    </row>
    <row r="40" spans="1:32" s="4" customFormat="1" ht="27" customHeight="1" x14ac:dyDescent="0.15">
      <c r="A40" s="18"/>
      <c r="B40" s="140" t="s">
        <v>32</v>
      </c>
      <c r="C40" s="195">
        <v>36</v>
      </c>
      <c r="D40" s="143" t="s">
        <v>67</v>
      </c>
      <c r="E40" s="66">
        <v>5</v>
      </c>
      <c r="F40" s="34">
        <v>20</v>
      </c>
      <c r="G40" s="35">
        <v>30</v>
      </c>
      <c r="H40" s="36">
        <v>271500</v>
      </c>
      <c r="I40" s="39">
        <f t="shared" si="0"/>
        <v>9050</v>
      </c>
      <c r="J40" s="37">
        <v>1086</v>
      </c>
      <c r="K40" s="36">
        <v>271500</v>
      </c>
      <c r="L40" s="39">
        <f t="shared" si="1"/>
        <v>250</v>
      </c>
      <c r="M40" s="30"/>
      <c r="N40" s="78">
        <v>20</v>
      </c>
      <c r="O40" s="79">
        <v>58</v>
      </c>
      <c r="P40" s="80">
        <v>521000</v>
      </c>
      <c r="Q40" s="39">
        <f t="shared" si="2"/>
        <v>8982.7586206896558</v>
      </c>
      <c r="R40" s="37">
        <v>2084</v>
      </c>
      <c r="S40" s="36">
        <f t="shared" si="5"/>
        <v>521000</v>
      </c>
      <c r="T40" s="39">
        <f t="shared" si="3"/>
        <v>250</v>
      </c>
      <c r="U40" s="81"/>
      <c r="V40" s="82"/>
      <c r="W40" s="83"/>
      <c r="X40" s="84"/>
      <c r="Y40" s="85"/>
      <c r="Z40" s="121"/>
      <c r="AA40" s="124"/>
      <c r="AB40" s="125"/>
      <c r="AC40" s="126"/>
      <c r="AD40" s="182"/>
      <c r="AE40" s="183"/>
      <c r="AF40" s="184"/>
    </row>
    <row r="41" spans="1:32" s="4" customFormat="1" ht="27" customHeight="1" x14ac:dyDescent="0.15">
      <c r="A41" s="18"/>
      <c r="B41" s="140" t="s">
        <v>32</v>
      </c>
      <c r="C41" s="195">
        <v>37</v>
      </c>
      <c r="D41" s="143" t="s">
        <v>68</v>
      </c>
      <c r="E41" s="66">
        <v>2</v>
      </c>
      <c r="F41" s="34"/>
      <c r="G41" s="35"/>
      <c r="H41" s="36"/>
      <c r="I41" s="39">
        <f t="shared" si="0"/>
        <v>0</v>
      </c>
      <c r="J41" s="37"/>
      <c r="K41" s="36"/>
      <c r="L41" s="39">
        <f t="shared" si="1"/>
        <v>0</v>
      </c>
      <c r="M41" s="30"/>
      <c r="N41" s="78"/>
      <c r="O41" s="79"/>
      <c r="P41" s="80"/>
      <c r="Q41" s="39">
        <f t="shared" si="2"/>
        <v>0</v>
      </c>
      <c r="R41" s="37"/>
      <c r="S41" s="36">
        <f t="shared" si="5"/>
        <v>0</v>
      </c>
      <c r="T41" s="39">
        <f t="shared" si="3"/>
        <v>0</v>
      </c>
      <c r="U41" s="81"/>
      <c r="V41" s="82"/>
      <c r="W41" s="83"/>
      <c r="X41" s="84"/>
      <c r="Y41" s="85"/>
      <c r="Z41" s="121"/>
      <c r="AA41" s="124"/>
      <c r="AB41" s="125"/>
      <c r="AC41" s="126"/>
      <c r="AD41" s="185"/>
      <c r="AE41" s="183"/>
      <c r="AF41" s="186"/>
    </row>
    <row r="42" spans="1:32" s="4" customFormat="1" ht="27" customHeight="1" x14ac:dyDescent="0.15">
      <c r="A42" s="18"/>
      <c r="B42" s="140" t="s">
        <v>32</v>
      </c>
      <c r="C42" s="195">
        <v>38</v>
      </c>
      <c r="D42" s="143" t="s">
        <v>69</v>
      </c>
      <c r="E42" s="66">
        <v>5</v>
      </c>
      <c r="F42" s="34"/>
      <c r="G42" s="35"/>
      <c r="H42" s="36"/>
      <c r="I42" s="39">
        <f t="shared" si="0"/>
        <v>0</v>
      </c>
      <c r="J42" s="37"/>
      <c r="K42" s="36"/>
      <c r="L42" s="39">
        <f t="shared" si="1"/>
        <v>0</v>
      </c>
      <c r="M42" s="30"/>
      <c r="N42" s="78"/>
      <c r="O42" s="79"/>
      <c r="P42" s="80"/>
      <c r="Q42" s="39">
        <f t="shared" si="2"/>
        <v>0</v>
      </c>
      <c r="R42" s="37"/>
      <c r="S42" s="36">
        <f t="shared" si="5"/>
        <v>0</v>
      </c>
      <c r="T42" s="39">
        <f t="shared" si="3"/>
        <v>0</v>
      </c>
      <c r="U42" s="81"/>
      <c r="V42" s="82"/>
      <c r="W42" s="83"/>
      <c r="X42" s="84"/>
      <c r="Y42" s="85"/>
      <c r="Z42" s="121"/>
      <c r="AA42" s="124"/>
      <c r="AB42" s="125"/>
      <c r="AC42" s="126"/>
      <c r="AD42" s="182"/>
      <c r="AE42" s="183"/>
      <c r="AF42" s="184"/>
    </row>
    <row r="43" spans="1:32" s="4" customFormat="1" ht="27" customHeight="1" x14ac:dyDescent="0.15">
      <c r="A43" s="18"/>
      <c r="B43" s="140" t="s">
        <v>32</v>
      </c>
      <c r="C43" s="195">
        <v>39</v>
      </c>
      <c r="D43" s="143" t="s">
        <v>70</v>
      </c>
      <c r="E43" s="66">
        <v>5</v>
      </c>
      <c r="F43" s="34"/>
      <c r="G43" s="35"/>
      <c r="H43" s="36"/>
      <c r="I43" s="39">
        <f t="shared" si="0"/>
        <v>0</v>
      </c>
      <c r="J43" s="37"/>
      <c r="K43" s="36"/>
      <c r="L43" s="39">
        <f t="shared" si="1"/>
        <v>0</v>
      </c>
      <c r="M43" s="30"/>
      <c r="N43" s="78"/>
      <c r="O43" s="79"/>
      <c r="P43" s="80"/>
      <c r="Q43" s="39">
        <f t="shared" si="2"/>
        <v>0</v>
      </c>
      <c r="R43" s="37"/>
      <c r="S43" s="36">
        <f t="shared" si="5"/>
        <v>0</v>
      </c>
      <c r="T43" s="39">
        <f t="shared" si="3"/>
        <v>0</v>
      </c>
      <c r="U43" s="81"/>
      <c r="V43" s="82"/>
      <c r="W43" s="83"/>
      <c r="X43" s="84"/>
      <c r="Y43" s="85"/>
      <c r="Z43" s="121"/>
      <c r="AA43" s="124"/>
      <c r="AB43" s="125"/>
      <c r="AC43" s="126"/>
      <c r="AD43" s="185"/>
      <c r="AE43" s="183"/>
      <c r="AF43" s="186"/>
    </row>
    <row r="44" spans="1:32" s="4" customFormat="1" ht="27" customHeight="1" x14ac:dyDescent="0.15">
      <c r="A44" s="18"/>
      <c r="B44" s="140" t="s">
        <v>32</v>
      </c>
      <c r="C44" s="140">
        <v>40</v>
      </c>
      <c r="D44" s="143" t="s">
        <v>126</v>
      </c>
      <c r="E44" s="66">
        <v>4</v>
      </c>
      <c r="F44" s="34"/>
      <c r="G44" s="35"/>
      <c r="H44" s="36"/>
      <c r="I44" s="39"/>
      <c r="J44" s="37"/>
      <c r="K44" s="36"/>
      <c r="L44" s="39"/>
      <c r="M44" s="30"/>
      <c r="N44" s="78"/>
      <c r="O44" s="79"/>
      <c r="P44" s="80"/>
      <c r="Q44" s="39">
        <f t="shared" ref="Q44:Q62" si="7">IF(AND(O44&gt;0,P44&gt;0),P44/O44,0)</f>
        <v>0</v>
      </c>
      <c r="R44" s="37"/>
      <c r="S44" s="36">
        <f t="shared" si="5"/>
        <v>0</v>
      </c>
      <c r="T44" s="39">
        <f t="shared" ref="T44:T62" si="8">IF(AND(R44&gt;0,S44&gt;0),S44/R44,0)</f>
        <v>0</v>
      </c>
      <c r="U44" s="81"/>
      <c r="V44" s="82"/>
      <c r="W44" s="83"/>
      <c r="X44" s="84"/>
      <c r="Y44" s="85"/>
      <c r="Z44" s="121"/>
      <c r="AA44" s="124"/>
      <c r="AB44" s="125"/>
      <c r="AC44" s="126"/>
      <c r="AD44" s="182"/>
      <c r="AE44" s="183"/>
      <c r="AF44" s="184"/>
    </row>
    <row r="45" spans="1:32" s="4" customFormat="1" ht="27" customHeight="1" x14ac:dyDescent="0.15">
      <c r="A45" s="18"/>
      <c r="B45" s="140" t="s">
        <v>32</v>
      </c>
      <c r="C45" s="140">
        <v>41</v>
      </c>
      <c r="D45" s="142" t="s">
        <v>72</v>
      </c>
      <c r="E45" s="66">
        <v>2</v>
      </c>
      <c r="F45" s="34"/>
      <c r="G45" s="35"/>
      <c r="H45" s="36"/>
      <c r="I45" s="39">
        <f t="shared" si="0"/>
        <v>0</v>
      </c>
      <c r="J45" s="37"/>
      <c r="K45" s="36"/>
      <c r="L45" s="39">
        <f t="shared" si="1"/>
        <v>0</v>
      </c>
      <c r="M45" s="30"/>
      <c r="N45" s="78"/>
      <c r="O45" s="79"/>
      <c r="P45" s="80"/>
      <c r="Q45" s="39">
        <f t="shared" si="7"/>
        <v>0</v>
      </c>
      <c r="R45" s="37"/>
      <c r="S45" s="36">
        <f t="shared" si="5"/>
        <v>0</v>
      </c>
      <c r="T45" s="39">
        <f t="shared" si="8"/>
        <v>0</v>
      </c>
      <c r="U45" s="81"/>
      <c r="V45" s="82"/>
      <c r="W45" s="83"/>
      <c r="X45" s="84"/>
      <c r="Y45" s="85"/>
      <c r="Z45" s="121"/>
      <c r="AA45" s="124"/>
      <c r="AB45" s="125"/>
      <c r="AC45" s="126"/>
      <c r="AD45" s="185"/>
      <c r="AE45" s="183"/>
      <c r="AF45" s="186"/>
    </row>
    <row r="46" spans="1:32" s="4" customFormat="1" ht="27" customHeight="1" x14ac:dyDescent="0.15">
      <c r="A46" s="18"/>
      <c r="B46" s="140" t="s">
        <v>32</v>
      </c>
      <c r="C46" s="140">
        <v>42</v>
      </c>
      <c r="D46" s="141" t="s">
        <v>73</v>
      </c>
      <c r="E46" s="66">
        <v>5</v>
      </c>
      <c r="F46" s="34"/>
      <c r="G46" s="35"/>
      <c r="H46" s="36"/>
      <c r="I46" s="39">
        <f t="shared" si="0"/>
        <v>0</v>
      </c>
      <c r="J46" s="37"/>
      <c r="K46" s="36"/>
      <c r="L46" s="39">
        <f t="shared" si="1"/>
        <v>0</v>
      </c>
      <c r="M46" s="30"/>
      <c r="N46" s="78"/>
      <c r="O46" s="79"/>
      <c r="P46" s="80"/>
      <c r="Q46" s="39">
        <f t="shared" si="7"/>
        <v>0</v>
      </c>
      <c r="R46" s="37"/>
      <c r="S46" s="36">
        <f t="shared" si="5"/>
        <v>0</v>
      </c>
      <c r="T46" s="39">
        <f t="shared" si="8"/>
        <v>0</v>
      </c>
      <c r="U46" s="81"/>
      <c r="V46" s="82"/>
      <c r="W46" s="83"/>
      <c r="X46" s="84"/>
      <c r="Y46" s="85"/>
      <c r="Z46" s="121"/>
      <c r="AA46" s="124"/>
      <c r="AB46" s="125"/>
      <c r="AC46" s="126"/>
      <c r="AD46" s="182"/>
      <c r="AE46" s="183"/>
      <c r="AF46" s="184"/>
    </row>
    <row r="47" spans="1:32" s="4" customFormat="1" ht="27" customHeight="1" x14ac:dyDescent="0.15">
      <c r="A47" s="18"/>
      <c r="B47" s="140" t="s">
        <v>32</v>
      </c>
      <c r="C47" s="140">
        <v>43</v>
      </c>
      <c r="D47" s="143" t="s">
        <v>74</v>
      </c>
      <c r="E47" s="66">
        <v>3</v>
      </c>
      <c r="F47" s="34"/>
      <c r="G47" s="35"/>
      <c r="H47" s="36"/>
      <c r="I47" s="39">
        <f t="shared" si="0"/>
        <v>0</v>
      </c>
      <c r="J47" s="37"/>
      <c r="K47" s="36"/>
      <c r="L47" s="39">
        <f t="shared" si="1"/>
        <v>0</v>
      </c>
      <c r="M47" s="30"/>
      <c r="N47" s="78"/>
      <c r="O47" s="79"/>
      <c r="P47" s="80"/>
      <c r="Q47" s="39">
        <f t="shared" si="7"/>
        <v>0</v>
      </c>
      <c r="R47" s="37"/>
      <c r="S47" s="36">
        <f t="shared" si="5"/>
        <v>0</v>
      </c>
      <c r="T47" s="39">
        <f t="shared" si="8"/>
        <v>0</v>
      </c>
      <c r="U47" s="81"/>
      <c r="V47" s="82"/>
      <c r="W47" s="83"/>
      <c r="X47" s="84"/>
      <c r="Y47" s="85"/>
      <c r="Z47" s="121"/>
      <c r="AA47" s="124"/>
      <c r="AB47" s="125"/>
      <c r="AC47" s="126"/>
      <c r="AD47" s="185"/>
      <c r="AE47" s="183"/>
      <c r="AF47" s="186"/>
    </row>
    <row r="48" spans="1:32" s="4" customFormat="1" ht="27" customHeight="1" x14ac:dyDescent="0.15">
      <c r="A48" s="18"/>
      <c r="B48" s="140" t="s">
        <v>32</v>
      </c>
      <c r="C48" s="140">
        <v>44</v>
      </c>
      <c r="D48" s="141" t="s">
        <v>75</v>
      </c>
      <c r="E48" s="66">
        <v>5</v>
      </c>
      <c r="F48" s="34"/>
      <c r="G48" s="35"/>
      <c r="H48" s="36"/>
      <c r="I48" s="39">
        <f t="shared" si="0"/>
        <v>0</v>
      </c>
      <c r="J48" s="37"/>
      <c r="K48" s="36"/>
      <c r="L48" s="39">
        <f t="shared" si="1"/>
        <v>0</v>
      </c>
      <c r="M48" s="30"/>
      <c r="N48" s="78"/>
      <c r="O48" s="79"/>
      <c r="P48" s="80"/>
      <c r="Q48" s="39">
        <f t="shared" si="7"/>
        <v>0</v>
      </c>
      <c r="R48" s="37"/>
      <c r="S48" s="36">
        <f t="shared" si="5"/>
        <v>0</v>
      </c>
      <c r="T48" s="39">
        <f t="shared" si="8"/>
        <v>0</v>
      </c>
      <c r="U48" s="81"/>
      <c r="V48" s="82"/>
      <c r="W48" s="83"/>
      <c r="X48" s="84"/>
      <c r="Y48" s="85"/>
      <c r="Z48" s="121"/>
      <c r="AA48" s="124"/>
      <c r="AB48" s="125"/>
      <c r="AC48" s="126"/>
      <c r="AD48" s="182"/>
      <c r="AE48" s="183"/>
      <c r="AF48" s="184"/>
    </row>
    <row r="49" spans="1:32" s="4" customFormat="1" ht="27" customHeight="1" x14ac:dyDescent="0.15">
      <c r="A49" s="18"/>
      <c r="B49" s="140" t="s">
        <v>32</v>
      </c>
      <c r="C49" s="140">
        <v>45</v>
      </c>
      <c r="D49" s="141" t="s">
        <v>76</v>
      </c>
      <c r="E49" s="66">
        <v>4</v>
      </c>
      <c r="F49" s="34"/>
      <c r="G49" s="35"/>
      <c r="H49" s="36"/>
      <c r="I49" s="39">
        <f t="shared" si="0"/>
        <v>0</v>
      </c>
      <c r="J49" s="37"/>
      <c r="K49" s="36"/>
      <c r="L49" s="39">
        <f t="shared" si="1"/>
        <v>0</v>
      </c>
      <c r="M49" s="30"/>
      <c r="N49" s="78"/>
      <c r="O49" s="79"/>
      <c r="P49" s="80"/>
      <c r="Q49" s="39">
        <f t="shared" si="7"/>
        <v>0</v>
      </c>
      <c r="R49" s="37"/>
      <c r="S49" s="36">
        <f t="shared" si="5"/>
        <v>0</v>
      </c>
      <c r="T49" s="39">
        <f t="shared" si="8"/>
        <v>0</v>
      </c>
      <c r="U49" s="81"/>
      <c r="V49" s="82"/>
      <c r="W49" s="83"/>
      <c r="X49" s="84"/>
      <c r="Y49" s="85"/>
      <c r="Z49" s="121"/>
      <c r="AA49" s="124"/>
      <c r="AB49" s="125"/>
      <c r="AC49" s="126"/>
      <c r="AD49" s="185"/>
      <c r="AE49" s="183"/>
      <c r="AF49" s="186"/>
    </row>
    <row r="50" spans="1:32" s="4" customFormat="1" ht="27" customHeight="1" x14ac:dyDescent="0.15">
      <c r="A50" s="18"/>
      <c r="B50" s="140" t="s">
        <v>32</v>
      </c>
      <c r="C50" s="140">
        <v>46</v>
      </c>
      <c r="D50" s="141" t="s">
        <v>77</v>
      </c>
      <c r="E50" s="66">
        <v>5</v>
      </c>
      <c r="F50" s="34"/>
      <c r="G50" s="35"/>
      <c r="H50" s="36"/>
      <c r="I50" s="39">
        <f t="shared" si="0"/>
        <v>0</v>
      </c>
      <c r="J50" s="37"/>
      <c r="K50" s="36"/>
      <c r="L50" s="39">
        <f t="shared" si="1"/>
        <v>0</v>
      </c>
      <c r="M50" s="30"/>
      <c r="N50" s="78"/>
      <c r="O50" s="79"/>
      <c r="P50" s="80"/>
      <c r="Q50" s="39">
        <f t="shared" si="7"/>
        <v>0</v>
      </c>
      <c r="R50" s="37"/>
      <c r="S50" s="36">
        <f t="shared" si="5"/>
        <v>0</v>
      </c>
      <c r="T50" s="39">
        <f t="shared" si="8"/>
        <v>0</v>
      </c>
      <c r="U50" s="81"/>
      <c r="V50" s="82"/>
      <c r="W50" s="83"/>
      <c r="X50" s="84"/>
      <c r="Y50" s="85"/>
      <c r="Z50" s="121"/>
      <c r="AA50" s="124"/>
      <c r="AB50" s="125"/>
      <c r="AC50" s="126"/>
      <c r="AD50" s="182"/>
      <c r="AE50" s="183"/>
      <c r="AF50" s="184"/>
    </row>
    <row r="51" spans="1:32" s="4" customFormat="1" ht="27" customHeight="1" x14ac:dyDescent="0.15">
      <c r="A51" s="18"/>
      <c r="B51" s="140" t="s">
        <v>32</v>
      </c>
      <c r="C51" s="140">
        <v>47</v>
      </c>
      <c r="D51" s="141" t="s">
        <v>78</v>
      </c>
      <c r="E51" s="66">
        <v>4</v>
      </c>
      <c r="F51" s="34"/>
      <c r="G51" s="35"/>
      <c r="H51" s="36"/>
      <c r="I51" s="39">
        <f t="shared" si="0"/>
        <v>0</v>
      </c>
      <c r="J51" s="37"/>
      <c r="K51" s="36"/>
      <c r="L51" s="39">
        <f t="shared" si="1"/>
        <v>0</v>
      </c>
      <c r="M51" s="30"/>
      <c r="N51" s="78"/>
      <c r="O51" s="79"/>
      <c r="P51" s="80"/>
      <c r="Q51" s="39">
        <f t="shared" si="7"/>
        <v>0</v>
      </c>
      <c r="R51" s="37"/>
      <c r="S51" s="36">
        <f t="shared" si="5"/>
        <v>0</v>
      </c>
      <c r="T51" s="39">
        <f t="shared" si="8"/>
        <v>0</v>
      </c>
      <c r="U51" s="81"/>
      <c r="V51" s="82"/>
      <c r="W51" s="83"/>
      <c r="X51" s="84"/>
      <c r="Y51" s="85"/>
      <c r="Z51" s="121"/>
      <c r="AA51" s="124"/>
      <c r="AB51" s="125"/>
      <c r="AC51" s="126"/>
      <c r="AD51" s="185"/>
      <c r="AE51" s="183"/>
      <c r="AF51" s="186"/>
    </row>
    <row r="52" spans="1:32" s="4" customFormat="1" ht="27" customHeight="1" x14ac:dyDescent="0.15">
      <c r="A52" s="18"/>
      <c r="B52" s="140" t="s">
        <v>32</v>
      </c>
      <c r="C52" s="140">
        <v>48</v>
      </c>
      <c r="D52" s="141" t="s">
        <v>79</v>
      </c>
      <c r="E52" s="66">
        <v>6</v>
      </c>
      <c r="F52" s="34"/>
      <c r="G52" s="35"/>
      <c r="H52" s="36"/>
      <c r="I52" s="39">
        <f t="shared" si="0"/>
        <v>0</v>
      </c>
      <c r="J52" s="37"/>
      <c r="K52" s="36"/>
      <c r="L52" s="39">
        <f t="shared" si="1"/>
        <v>0</v>
      </c>
      <c r="M52" s="30"/>
      <c r="N52" s="78"/>
      <c r="O52" s="79"/>
      <c r="P52" s="80"/>
      <c r="Q52" s="39">
        <f t="shared" si="7"/>
        <v>0</v>
      </c>
      <c r="R52" s="37"/>
      <c r="S52" s="36">
        <f t="shared" si="5"/>
        <v>0</v>
      </c>
      <c r="T52" s="39">
        <f t="shared" si="8"/>
        <v>0</v>
      </c>
      <c r="U52" s="81"/>
      <c r="V52" s="82"/>
      <c r="W52" s="83"/>
      <c r="X52" s="84"/>
      <c r="Y52" s="85"/>
      <c r="Z52" s="121"/>
      <c r="AA52" s="124"/>
      <c r="AB52" s="125"/>
      <c r="AC52" s="126"/>
      <c r="AD52" s="182"/>
      <c r="AE52" s="183"/>
      <c r="AF52" s="184"/>
    </row>
    <row r="53" spans="1:32" s="4" customFormat="1" ht="27" customHeight="1" x14ac:dyDescent="0.15">
      <c r="A53" s="18"/>
      <c r="B53" s="140" t="s">
        <v>32</v>
      </c>
      <c r="C53" s="140">
        <v>49</v>
      </c>
      <c r="D53" s="141" t="s">
        <v>80</v>
      </c>
      <c r="E53" s="66">
        <v>4</v>
      </c>
      <c r="F53" s="34"/>
      <c r="G53" s="35"/>
      <c r="H53" s="36"/>
      <c r="I53" s="39">
        <f t="shared" si="0"/>
        <v>0</v>
      </c>
      <c r="J53" s="37"/>
      <c r="K53" s="36"/>
      <c r="L53" s="39">
        <f t="shared" si="1"/>
        <v>0</v>
      </c>
      <c r="M53" s="30"/>
      <c r="N53" s="78"/>
      <c r="O53" s="79"/>
      <c r="P53" s="80"/>
      <c r="Q53" s="39">
        <f t="shared" si="7"/>
        <v>0</v>
      </c>
      <c r="R53" s="37"/>
      <c r="S53" s="36">
        <f t="shared" si="5"/>
        <v>0</v>
      </c>
      <c r="T53" s="39">
        <f t="shared" si="8"/>
        <v>0</v>
      </c>
      <c r="U53" s="81"/>
      <c r="V53" s="82"/>
      <c r="W53" s="83"/>
      <c r="X53" s="84"/>
      <c r="Y53" s="85"/>
      <c r="Z53" s="121"/>
      <c r="AA53" s="124"/>
      <c r="AB53" s="125"/>
      <c r="AC53" s="126"/>
      <c r="AD53" s="185"/>
      <c r="AE53" s="183"/>
      <c r="AF53" s="186"/>
    </row>
    <row r="54" spans="1:32" s="4" customFormat="1" ht="27" customHeight="1" x14ac:dyDescent="0.15">
      <c r="A54" s="18"/>
      <c r="B54" s="140" t="s">
        <v>32</v>
      </c>
      <c r="C54" s="140">
        <v>50</v>
      </c>
      <c r="D54" s="141" t="s">
        <v>81</v>
      </c>
      <c r="E54" s="66">
        <v>4</v>
      </c>
      <c r="F54" s="34"/>
      <c r="G54" s="35"/>
      <c r="H54" s="36"/>
      <c r="I54" s="39">
        <f t="shared" si="0"/>
        <v>0</v>
      </c>
      <c r="J54" s="37"/>
      <c r="K54" s="36"/>
      <c r="L54" s="39">
        <f t="shared" si="1"/>
        <v>0</v>
      </c>
      <c r="M54" s="30"/>
      <c r="N54" s="78"/>
      <c r="O54" s="79"/>
      <c r="P54" s="80"/>
      <c r="Q54" s="39">
        <f t="shared" si="7"/>
        <v>0</v>
      </c>
      <c r="R54" s="37"/>
      <c r="S54" s="36">
        <f t="shared" si="5"/>
        <v>0</v>
      </c>
      <c r="T54" s="39">
        <f t="shared" si="8"/>
        <v>0</v>
      </c>
      <c r="U54" s="81"/>
      <c r="V54" s="82"/>
      <c r="W54" s="83"/>
      <c r="X54" s="84"/>
      <c r="Y54" s="85"/>
      <c r="Z54" s="121"/>
      <c r="AA54" s="124"/>
      <c r="AB54" s="125"/>
      <c r="AC54" s="126"/>
      <c r="AD54" s="182"/>
      <c r="AE54" s="183"/>
      <c r="AF54" s="184"/>
    </row>
    <row r="55" spans="1:32" s="4" customFormat="1" ht="27" customHeight="1" x14ac:dyDescent="0.15">
      <c r="A55" s="18"/>
      <c r="B55" s="140" t="s">
        <v>32</v>
      </c>
      <c r="C55" s="140">
        <v>51</v>
      </c>
      <c r="D55" s="141" t="s">
        <v>82</v>
      </c>
      <c r="E55" s="66">
        <v>4</v>
      </c>
      <c r="F55" s="34"/>
      <c r="G55" s="35"/>
      <c r="H55" s="36"/>
      <c r="I55" s="39">
        <f t="shared" si="0"/>
        <v>0</v>
      </c>
      <c r="J55" s="37"/>
      <c r="K55" s="36"/>
      <c r="L55" s="39">
        <f t="shared" si="1"/>
        <v>0</v>
      </c>
      <c r="M55" s="30"/>
      <c r="N55" s="78"/>
      <c r="O55" s="79"/>
      <c r="P55" s="80"/>
      <c r="Q55" s="39">
        <f t="shared" si="7"/>
        <v>0</v>
      </c>
      <c r="R55" s="37"/>
      <c r="S55" s="36">
        <f t="shared" si="5"/>
        <v>0</v>
      </c>
      <c r="T55" s="39">
        <f t="shared" si="8"/>
        <v>0</v>
      </c>
      <c r="U55" s="81"/>
      <c r="V55" s="82"/>
      <c r="W55" s="83"/>
      <c r="X55" s="84"/>
      <c r="Y55" s="85"/>
      <c r="Z55" s="121"/>
      <c r="AA55" s="124"/>
      <c r="AB55" s="125"/>
      <c r="AC55" s="126"/>
      <c r="AD55" s="185"/>
      <c r="AE55" s="183"/>
      <c r="AF55" s="186"/>
    </row>
    <row r="56" spans="1:32" s="4" customFormat="1" ht="27" customHeight="1" x14ac:dyDescent="0.15">
      <c r="A56" s="18"/>
      <c r="B56" s="140" t="s">
        <v>32</v>
      </c>
      <c r="C56" s="140">
        <v>52</v>
      </c>
      <c r="D56" s="141" t="s">
        <v>83</v>
      </c>
      <c r="E56" s="66">
        <v>6</v>
      </c>
      <c r="F56" s="34"/>
      <c r="G56" s="35"/>
      <c r="H56" s="36"/>
      <c r="I56" s="39">
        <f t="shared" si="0"/>
        <v>0</v>
      </c>
      <c r="J56" s="37"/>
      <c r="K56" s="38"/>
      <c r="L56" s="39">
        <f t="shared" si="1"/>
        <v>0</v>
      </c>
      <c r="M56" s="30"/>
      <c r="N56" s="78"/>
      <c r="O56" s="79"/>
      <c r="P56" s="80"/>
      <c r="Q56" s="39">
        <f t="shared" si="7"/>
        <v>0</v>
      </c>
      <c r="R56" s="37"/>
      <c r="S56" s="36">
        <f t="shared" si="5"/>
        <v>0</v>
      </c>
      <c r="T56" s="39">
        <f t="shared" si="8"/>
        <v>0</v>
      </c>
      <c r="U56" s="81"/>
      <c r="V56" s="82"/>
      <c r="W56" s="83"/>
      <c r="X56" s="84"/>
      <c r="Y56" s="85"/>
      <c r="Z56" s="121"/>
      <c r="AA56" s="124"/>
      <c r="AB56" s="125"/>
      <c r="AC56" s="126"/>
      <c r="AD56" s="182"/>
      <c r="AE56" s="183"/>
      <c r="AF56" s="184"/>
    </row>
    <row r="57" spans="1:32" s="4" customFormat="1" ht="27" customHeight="1" x14ac:dyDescent="0.15">
      <c r="A57" s="18"/>
      <c r="B57" s="140" t="s">
        <v>32</v>
      </c>
      <c r="C57" s="140">
        <v>53</v>
      </c>
      <c r="D57" s="141" t="s">
        <v>84</v>
      </c>
      <c r="E57" s="66">
        <v>4</v>
      </c>
      <c r="F57" s="34"/>
      <c r="G57" s="35"/>
      <c r="H57" s="36"/>
      <c r="I57" s="39">
        <f t="shared" si="0"/>
        <v>0</v>
      </c>
      <c r="J57" s="37"/>
      <c r="K57" s="36"/>
      <c r="L57" s="39">
        <f t="shared" si="1"/>
        <v>0</v>
      </c>
      <c r="M57" s="30"/>
      <c r="N57" s="78"/>
      <c r="O57" s="79"/>
      <c r="P57" s="80"/>
      <c r="Q57" s="39">
        <f t="shared" si="7"/>
        <v>0</v>
      </c>
      <c r="R57" s="37"/>
      <c r="S57" s="36">
        <f t="shared" si="5"/>
        <v>0</v>
      </c>
      <c r="T57" s="39">
        <f t="shared" si="8"/>
        <v>0</v>
      </c>
      <c r="U57" s="81"/>
      <c r="V57" s="82"/>
      <c r="W57" s="83"/>
      <c r="X57" s="84"/>
      <c r="Y57" s="85"/>
      <c r="Z57" s="121"/>
      <c r="AA57" s="124"/>
      <c r="AB57" s="125"/>
      <c r="AC57" s="126"/>
      <c r="AD57" s="182"/>
      <c r="AE57" s="183"/>
      <c r="AF57" s="184"/>
    </row>
    <row r="58" spans="1:32" s="4" customFormat="1" ht="27" customHeight="1" x14ac:dyDescent="0.15">
      <c r="A58" s="18"/>
      <c r="B58" s="140" t="s">
        <v>32</v>
      </c>
      <c r="C58" s="140">
        <v>54</v>
      </c>
      <c r="D58" s="141" t="s">
        <v>85</v>
      </c>
      <c r="E58" s="66">
        <v>4</v>
      </c>
      <c r="F58" s="34"/>
      <c r="G58" s="35"/>
      <c r="H58" s="36"/>
      <c r="I58" s="39">
        <f t="shared" si="0"/>
        <v>0</v>
      </c>
      <c r="J58" s="37"/>
      <c r="K58" s="36"/>
      <c r="L58" s="39">
        <f t="shared" si="1"/>
        <v>0</v>
      </c>
      <c r="M58" s="30"/>
      <c r="N58" s="78"/>
      <c r="O58" s="79"/>
      <c r="P58" s="80"/>
      <c r="Q58" s="39">
        <f t="shared" si="7"/>
        <v>0</v>
      </c>
      <c r="R58" s="37"/>
      <c r="S58" s="36">
        <f t="shared" si="5"/>
        <v>0</v>
      </c>
      <c r="T58" s="39">
        <f t="shared" si="8"/>
        <v>0</v>
      </c>
      <c r="U58" s="81"/>
      <c r="V58" s="82"/>
      <c r="W58" s="83"/>
      <c r="X58" s="84"/>
      <c r="Y58" s="85"/>
      <c r="Z58" s="121"/>
      <c r="AA58" s="124"/>
      <c r="AB58" s="125"/>
      <c r="AC58" s="126"/>
      <c r="AD58" s="185"/>
      <c r="AE58" s="183"/>
      <c r="AF58" s="186"/>
    </row>
    <row r="59" spans="1:32" s="4" customFormat="1" ht="27" customHeight="1" x14ac:dyDescent="0.15">
      <c r="A59" s="18"/>
      <c r="B59" s="140" t="s">
        <v>32</v>
      </c>
      <c r="C59" s="140">
        <v>55</v>
      </c>
      <c r="D59" s="141" t="s">
        <v>86</v>
      </c>
      <c r="E59" s="66">
        <v>4</v>
      </c>
      <c r="F59" s="34"/>
      <c r="G59" s="35"/>
      <c r="H59" s="36"/>
      <c r="I59" s="39">
        <f t="shared" si="0"/>
        <v>0</v>
      </c>
      <c r="J59" s="37"/>
      <c r="K59" s="36"/>
      <c r="L59" s="39">
        <f t="shared" si="1"/>
        <v>0</v>
      </c>
      <c r="M59" s="30"/>
      <c r="N59" s="78"/>
      <c r="O59" s="79"/>
      <c r="P59" s="80"/>
      <c r="Q59" s="39">
        <f t="shared" si="7"/>
        <v>0</v>
      </c>
      <c r="R59" s="37"/>
      <c r="S59" s="36">
        <f t="shared" si="5"/>
        <v>0</v>
      </c>
      <c r="T59" s="39">
        <f t="shared" si="8"/>
        <v>0</v>
      </c>
      <c r="U59" s="81"/>
      <c r="V59" s="82"/>
      <c r="W59" s="83"/>
      <c r="X59" s="84"/>
      <c r="Y59" s="85"/>
      <c r="Z59" s="121"/>
      <c r="AA59" s="124"/>
      <c r="AB59" s="125"/>
      <c r="AC59" s="126"/>
      <c r="AD59" s="182"/>
      <c r="AE59" s="183"/>
      <c r="AF59" s="184"/>
    </row>
    <row r="60" spans="1:32" s="4" customFormat="1" ht="27" customHeight="1" x14ac:dyDescent="0.15">
      <c r="A60" s="18"/>
      <c r="B60" s="140" t="s">
        <v>32</v>
      </c>
      <c r="C60" s="140">
        <v>56</v>
      </c>
      <c r="D60" s="141" t="s">
        <v>87</v>
      </c>
      <c r="E60" s="66">
        <v>4</v>
      </c>
      <c r="F60" s="34"/>
      <c r="G60" s="35"/>
      <c r="H60" s="36"/>
      <c r="I60" s="39">
        <f t="shared" si="0"/>
        <v>0</v>
      </c>
      <c r="J60" s="37"/>
      <c r="K60" s="36"/>
      <c r="L60" s="39">
        <f t="shared" si="1"/>
        <v>0</v>
      </c>
      <c r="M60" s="30"/>
      <c r="N60" s="78"/>
      <c r="O60" s="79"/>
      <c r="P60" s="80"/>
      <c r="Q60" s="39">
        <f t="shared" si="7"/>
        <v>0</v>
      </c>
      <c r="R60" s="37"/>
      <c r="S60" s="36">
        <f t="shared" si="5"/>
        <v>0</v>
      </c>
      <c r="T60" s="39">
        <f t="shared" si="8"/>
        <v>0</v>
      </c>
      <c r="U60" s="81"/>
      <c r="V60" s="82"/>
      <c r="W60" s="83"/>
      <c r="X60" s="84"/>
      <c r="Y60" s="85"/>
      <c r="Z60" s="121"/>
      <c r="AA60" s="124"/>
      <c r="AB60" s="125"/>
      <c r="AC60" s="126"/>
      <c r="AD60" s="185"/>
      <c r="AE60" s="183"/>
      <c r="AF60" s="186"/>
    </row>
    <row r="61" spans="1:32" s="4" customFormat="1" ht="27" customHeight="1" x14ac:dyDescent="0.15">
      <c r="A61" s="18"/>
      <c r="B61" s="140" t="s">
        <v>32</v>
      </c>
      <c r="C61" s="140">
        <v>57</v>
      </c>
      <c r="D61" s="143" t="s">
        <v>88</v>
      </c>
      <c r="E61" s="66">
        <v>2</v>
      </c>
      <c r="F61" s="34"/>
      <c r="G61" s="35"/>
      <c r="H61" s="36"/>
      <c r="I61" s="39">
        <f t="shared" si="0"/>
        <v>0</v>
      </c>
      <c r="J61" s="37"/>
      <c r="K61" s="38"/>
      <c r="L61" s="39">
        <f t="shared" si="1"/>
        <v>0</v>
      </c>
      <c r="M61" s="30"/>
      <c r="N61" s="78"/>
      <c r="O61" s="79"/>
      <c r="P61" s="80"/>
      <c r="Q61" s="39">
        <f t="shared" si="7"/>
        <v>0</v>
      </c>
      <c r="R61" s="37"/>
      <c r="S61" s="36">
        <f t="shared" si="5"/>
        <v>0</v>
      </c>
      <c r="T61" s="39">
        <f t="shared" si="8"/>
        <v>0</v>
      </c>
      <c r="U61" s="81"/>
      <c r="V61" s="82"/>
      <c r="W61" s="83"/>
      <c r="X61" s="84"/>
      <c r="Y61" s="85"/>
      <c r="Z61" s="121"/>
      <c r="AA61" s="124"/>
      <c r="AB61" s="125"/>
      <c r="AC61" s="126"/>
      <c r="AD61" s="182"/>
      <c r="AE61" s="183"/>
      <c r="AF61" s="184"/>
    </row>
    <row r="62" spans="1:32" s="4" customFormat="1" ht="27" customHeight="1" x14ac:dyDescent="0.15">
      <c r="A62" s="18"/>
      <c r="B62" s="140" t="s">
        <v>32</v>
      </c>
      <c r="C62" s="140">
        <v>58</v>
      </c>
      <c r="D62" s="141" t="s">
        <v>89</v>
      </c>
      <c r="E62" s="66">
        <v>2</v>
      </c>
      <c r="F62" s="34"/>
      <c r="G62" s="35"/>
      <c r="H62" s="36"/>
      <c r="I62" s="39">
        <f t="shared" si="0"/>
        <v>0</v>
      </c>
      <c r="J62" s="37"/>
      <c r="K62" s="36"/>
      <c r="L62" s="39">
        <f t="shared" si="1"/>
        <v>0</v>
      </c>
      <c r="M62" s="30"/>
      <c r="N62" s="78"/>
      <c r="O62" s="79"/>
      <c r="P62" s="80"/>
      <c r="Q62" s="39">
        <f t="shared" si="7"/>
        <v>0</v>
      </c>
      <c r="R62" s="37"/>
      <c r="S62" s="36">
        <f t="shared" si="5"/>
        <v>0</v>
      </c>
      <c r="T62" s="39">
        <f t="shared" si="8"/>
        <v>0</v>
      </c>
      <c r="U62" s="81"/>
      <c r="V62" s="82"/>
      <c r="W62" s="83"/>
      <c r="X62" s="84"/>
      <c r="Y62" s="85"/>
      <c r="Z62" s="121"/>
      <c r="AA62" s="124"/>
      <c r="AB62" s="125"/>
      <c r="AC62" s="126"/>
      <c r="AD62" s="185"/>
      <c r="AE62" s="183"/>
      <c r="AF62" s="186"/>
    </row>
    <row r="63" spans="1:32" s="4" customFormat="1" ht="27" customHeight="1" x14ac:dyDescent="0.15">
      <c r="A63" s="18"/>
      <c r="B63" s="140" t="s">
        <v>32</v>
      </c>
      <c r="C63" s="140">
        <v>59</v>
      </c>
      <c r="D63" s="143" t="s">
        <v>90</v>
      </c>
      <c r="E63" s="66">
        <v>4</v>
      </c>
      <c r="F63" s="34"/>
      <c r="G63" s="35"/>
      <c r="H63" s="36"/>
      <c r="I63" s="39">
        <f t="shared" si="0"/>
        <v>0</v>
      </c>
      <c r="J63" s="37"/>
      <c r="K63" s="36"/>
      <c r="L63" s="39">
        <f t="shared" si="1"/>
        <v>0</v>
      </c>
      <c r="M63" s="30"/>
      <c r="N63" s="78"/>
      <c r="O63" s="79"/>
      <c r="P63" s="80"/>
      <c r="Q63" s="39">
        <f t="shared" si="2"/>
        <v>0</v>
      </c>
      <c r="R63" s="37"/>
      <c r="S63" s="36">
        <f t="shared" si="5"/>
        <v>0</v>
      </c>
      <c r="T63" s="39">
        <f t="shared" si="3"/>
        <v>0</v>
      </c>
      <c r="U63" s="81"/>
      <c r="V63" s="82"/>
      <c r="W63" s="83"/>
      <c r="X63" s="84"/>
      <c r="Y63" s="85"/>
      <c r="Z63" s="121"/>
      <c r="AA63" s="124"/>
      <c r="AB63" s="125"/>
      <c r="AC63" s="126"/>
      <c r="AD63" s="182"/>
      <c r="AE63" s="183"/>
      <c r="AF63" s="184"/>
    </row>
    <row r="64" spans="1:32" s="4" customFormat="1" ht="27" customHeight="1" x14ac:dyDescent="0.15">
      <c r="A64" s="18"/>
      <c r="B64" s="140" t="s">
        <v>32</v>
      </c>
      <c r="C64" s="140">
        <v>60</v>
      </c>
      <c r="D64" s="143" t="s">
        <v>91</v>
      </c>
      <c r="E64" s="66">
        <v>6</v>
      </c>
      <c r="F64" s="34"/>
      <c r="G64" s="35"/>
      <c r="H64" s="36"/>
      <c r="I64" s="39">
        <f t="shared" si="0"/>
        <v>0</v>
      </c>
      <c r="J64" s="37"/>
      <c r="K64" s="36"/>
      <c r="L64" s="39">
        <f t="shared" si="1"/>
        <v>0</v>
      </c>
      <c r="M64" s="30"/>
      <c r="N64" s="78"/>
      <c r="O64" s="79"/>
      <c r="P64" s="80"/>
      <c r="Q64" s="39">
        <f t="shared" si="2"/>
        <v>0</v>
      </c>
      <c r="R64" s="37"/>
      <c r="S64" s="36">
        <f t="shared" si="5"/>
        <v>0</v>
      </c>
      <c r="T64" s="39">
        <f t="shared" si="3"/>
        <v>0</v>
      </c>
      <c r="U64" s="81"/>
      <c r="V64" s="82"/>
      <c r="W64" s="83"/>
      <c r="X64" s="84"/>
      <c r="Y64" s="85"/>
      <c r="Z64" s="121"/>
      <c r="AA64" s="124"/>
      <c r="AB64" s="125"/>
      <c r="AC64" s="126"/>
      <c r="AD64" s="185"/>
      <c r="AE64" s="183"/>
      <c r="AF64" s="186"/>
    </row>
    <row r="65" spans="1:32" s="4" customFormat="1" ht="27" customHeight="1" x14ac:dyDescent="0.15">
      <c r="A65" s="18"/>
      <c r="B65" s="140" t="s">
        <v>32</v>
      </c>
      <c r="C65" s="140">
        <v>61</v>
      </c>
      <c r="D65" s="143" t="s">
        <v>92</v>
      </c>
      <c r="E65" s="66">
        <v>4</v>
      </c>
      <c r="F65" s="34"/>
      <c r="G65" s="35"/>
      <c r="H65" s="36"/>
      <c r="I65" s="101">
        <f t="shared" si="0"/>
        <v>0</v>
      </c>
      <c r="J65" s="37"/>
      <c r="K65" s="38"/>
      <c r="L65" s="39">
        <f t="shared" si="1"/>
        <v>0</v>
      </c>
      <c r="M65" s="30"/>
      <c r="N65" s="78"/>
      <c r="O65" s="79"/>
      <c r="P65" s="80"/>
      <c r="Q65" s="39">
        <f t="shared" si="2"/>
        <v>0</v>
      </c>
      <c r="R65" s="37"/>
      <c r="S65" s="36">
        <f t="shared" si="5"/>
        <v>0</v>
      </c>
      <c r="T65" s="39">
        <f t="shared" si="3"/>
        <v>0</v>
      </c>
      <c r="U65" s="81"/>
      <c r="V65" s="82"/>
      <c r="W65" s="83"/>
      <c r="X65" s="84"/>
      <c r="Y65" s="85"/>
      <c r="Z65" s="121"/>
      <c r="AA65" s="124"/>
      <c r="AB65" s="125"/>
      <c r="AC65" s="126"/>
      <c r="AD65" s="182"/>
      <c r="AE65" s="183"/>
      <c r="AF65" s="184"/>
    </row>
    <row r="66" spans="1:32" s="4" customFormat="1" ht="27" customHeight="1" x14ac:dyDescent="0.15">
      <c r="A66" s="18"/>
      <c r="B66" s="140" t="s">
        <v>32</v>
      </c>
      <c r="C66" s="140">
        <v>62</v>
      </c>
      <c r="D66" s="143" t="s">
        <v>93</v>
      </c>
      <c r="E66" s="66">
        <v>4</v>
      </c>
      <c r="F66" s="34"/>
      <c r="G66" s="35"/>
      <c r="H66" s="36"/>
      <c r="I66" s="39">
        <f t="shared" si="0"/>
        <v>0</v>
      </c>
      <c r="J66" s="37"/>
      <c r="K66" s="36"/>
      <c r="L66" s="39">
        <f t="shared" si="1"/>
        <v>0</v>
      </c>
      <c r="M66" s="30"/>
      <c r="N66" s="78"/>
      <c r="O66" s="79"/>
      <c r="P66" s="80"/>
      <c r="Q66" s="39">
        <f t="shared" si="2"/>
        <v>0</v>
      </c>
      <c r="R66" s="37"/>
      <c r="S66" s="36">
        <f t="shared" si="5"/>
        <v>0</v>
      </c>
      <c r="T66" s="39">
        <f t="shared" si="3"/>
        <v>0</v>
      </c>
      <c r="U66" s="81"/>
      <c r="V66" s="82"/>
      <c r="W66" s="83"/>
      <c r="X66" s="84"/>
      <c r="Y66" s="85"/>
      <c r="Z66" s="121"/>
      <c r="AA66" s="124"/>
      <c r="AB66" s="125"/>
      <c r="AC66" s="126"/>
      <c r="AD66" s="185"/>
      <c r="AE66" s="183"/>
      <c r="AF66" s="186"/>
    </row>
    <row r="67" spans="1:32" s="4" customFormat="1" ht="27" customHeight="1" x14ac:dyDescent="0.15">
      <c r="A67" s="18"/>
      <c r="B67" s="140" t="s">
        <v>32</v>
      </c>
      <c r="C67" s="140">
        <v>63</v>
      </c>
      <c r="D67" s="143" t="s">
        <v>94</v>
      </c>
      <c r="E67" s="66">
        <v>4</v>
      </c>
      <c r="F67" s="34"/>
      <c r="G67" s="35"/>
      <c r="H67" s="36"/>
      <c r="I67" s="39">
        <f t="shared" si="0"/>
        <v>0</v>
      </c>
      <c r="J67" s="37"/>
      <c r="K67" s="36"/>
      <c r="L67" s="39">
        <f t="shared" si="1"/>
        <v>0</v>
      </c>
      <c r="M67" s="30"/>
      <c r="N67" s="78"/>
      <c r="O67" s="79"/>
      <c r="P67" s="80"/>
      <c r="Q67" s="39">
        <f t="shared" si="2"/>
        <v>0</v>
      </c>
      <c r="R67" s="37"/>
      <c r="S67" s="36">
        <f t="shared" si="5"/>
        <v>0</v>
      </c>
      <c r="T67" s="39">
        <f t="shared" si="3"/>
        <v>0</v>
      </c>
      <c r="U67" s="81"/>
      <c r="V67" s="82"/>
      <c r="W67" s="83"/>
      <c r="X67" s="84"/>
      <c r="Y67" s="85"/>
      <c r="Z67" s="121"/>
      <c r="AA67" s="124"/>
      <c r="AB67" s="125"/>
      <c r="AC67" s="126"/>
      <c r="AD67" s="182"/>
      <c r="AE67" s="183"/>
      <c r="AF67" s="184"/>
    </row>
    <row r="68" spans="1:32" s="4" customFormat="1" ht="27" customHeight="1" x14ac:dyDescent="0.15">
      <c r="A68" s="18"/>
      <c r="B68" s="140" t="s">
        <v>32</v>
      </c>
      <c r="C68" s="140">
        <v>64</v>
      </c>
      <c r="D68" s="143" t="s">
        <v>95</v>
      </c>
      <c r="E68" s="66">
        <v>4</v>
      </c>
      <c r="F68" s="34"/>
      <c r="G68" s="35"/>
      <c r="H68" s="36"/>
      <c r="I68" s="39">
        <f t="shared" si="0"/>
        <v>0</v>
      </c>
      <c r="J68" s="37"/>
      <c r="K68" s="36"/>
      <c r="L68" s="39">
        <f t="shared" si="1"/>
        <v>0</v>
      </c>
      <c r="M68" s="30"/>
      <c r="N68" s="78"/>
      <c r="O68" s="79"/>
      <c r="P68" s="80"/>
      <c r="Q68" s="39">
        <f t="shared" si="2"/>
        <v>0</v>
      </c>
      <c r="R68" s="37"/>
      <c r="S68" s="36">
        <f t="shared" si="5"/>
        <v>0</v>
      </c>
      <c r="T68" s="39">
        <f t="shared" si="3"/>
        <v>0</v>
      </c>
      <c r="U68" s="81"/>
      <c r="V68" s="82"/>
      <c r="W68" s="83"/>
      <c r="X68" s="84"/>
      <c r="Y68" s="85"/>
      <c r="Z68" s="121"/>
      <c r="AA68" s="124"/>
      <c r="AB68" s="125"/>
      <c r="AC68" s="126"/>
      <c r="AD68" s="185"/>
      <c r="AE68" s="183"/>
      <c r="AF68" s="186"/>
    </row>
    <row r="69" spans="1:32" s="4" customFormat="1" ht="27" customHeight="1" x14ac:dyDescent="0.15">
      <c r="A69" s="18"/>
      <c r="B69" s="140" t="s">
        <v>32</v>
      </c>
      <c r="C69" s="140">
        <v>65</v>
      </c>
      <c r="D69" s="141" t="s">
        <v>96</v>
      </c>
      <c r="E69" s="66">
        <v>6</v>
      </c>
      <c r="F69" s="34"/>
      <c r="G69" s="35"/>
      <c r="H69" s="36"/>
      <c r="I69" s="39">
        <f t="shared" si="0"/>
        <v>0</v>
      </c>
      <c r="J69" s="37"/>
      <c r="K69" s="36"/>
      <c r="L69" s="39">
        <f t="shared" si="1"/>
        <v>0</v>
      </c>
      <c r="M69" s="30"/>
      <c r="N69" s="78"/>
      <c r="O69" s="79"/>
      <c r="P69" s="80"/>
      <c r="Q69" s="39">
        <f t="shared" si="2"/>
        <v>0</v>
      </c>
      <c r="R69" s="37"/>
      <c r="S69" s="36">
        <f t="shared" si="5"/>
        <v>0</v>
      </c>
      <c r="T69" s="39">
        <f t="shared" si="3"/>
        <v>0</v>
      </c>
      <c r="U69" s="81"/>
      <c r="V69" s="82"/>
      <c r="W69" s="83"/>
      <c r="X69" s="84"/>
      <c r="Y69" s="85"/>
      <c r="Z69" s="121"/>
      <c r="AA69" s="124"/>
      <c r="AB69" s="125"/>
      <c r="AC69" s="126"/>
      <c r="AD69" s="182"/>
      <c r="AE69" s="183"/>
      <c r="AF69" s="184"/>
    </row>
    <row r="70" spans="1:32" s="4" customFormat="1" ht="27" customHeight="1" x14ac:dyDescent="0.15">
      <c r="A70" s="18"/>
      <c r="B70" s="140" t="s">
        <v>32</v>
      </c>
      <c r="C70" s="140">
        <v>66</v>
      </c>
      <c r="D70" s="141" t="s">
        <v>97</v>
      </c>
      <c r="E70" s="66">
        <v>6</v>
      </c>
      <c r="F70" s="34"/>
      <c r="G70" s="35"/>
      <c r="H70" s="36"/>
      <c r="I70" s="39">
        <f t="shared" si="0"/>
        <v>0</v>
      </c>
      <c r="J70" s="37"/>
      <c r="K70" s="36"/>
      <c r="L70" s="39">
        <f t="shared" si="1"/>
        <v>0</v>
      </c>
      <c r="M70" s="30"/>
      <c r="N70" s="78"/>
      <c r="O70" s="79"/>
      <c r="P70" s="80"/>
      <c r="Q70" s="39">
        <f t="shared" si="2"/>
        <v>0</v>
      </c>
      <c r="R70" s="37"/>
      <c r="S70" s="36">
        <f t="shared" ref="S70:S92" si="9">P70</f>
        <v>0</v>
      </c>
      <c r="T70" s="39">
        <f t="shared" si="3"/>
        <v>0</v>
      </c>
      <c r="U70" s="81"/>
      <c r="V70" s="82"/>
      <c r="W70" s="83"/>
      <c r="X70" s="84"/>
      <c r="Y70" s="85"/>
      <c r="Z70" s="121"/>
      <c r="AA70" s="124"/>
      <c r="AB70" s="125"/>
      <c r="AC70" s="126"/>
      <c r="AD70" s="185"/>
      <c r="AE70" s="183"/>
      <c r="AF70" s="186"/>
    </row>
    <row r="71" spans="1:32" s="4" customFormat="1" ht="27" customHeight="1" x14ac:dyDescent="0.15">
      <c r="A71" s="18"/>
      <c r="B71" s="140" t="s">
        <v>32</v>
      </c>
      <c r="C71" s="140">
        <v>67</v>
      </c>
      <c r="D71" s="143" t="s">
        <v>98</v>
      </c>
      <c r="E71" s="66">
        <v>6</v>
      </c>
      <c r="F71" s="34"/>
      <c r="G71" s="35"/>
      <c r="H71" s="36"/>
      <c r="I71" s="39">
        <f t="shared" si="0"/>
        <v>0</v>
      </c>
      <c r="J71" s="37"/>
      <c r="K71" s="36"/>
      <c r="L71" s="39">
        <f t="shared" si="1"/>
        <v>0</v>
      </c>
      <c r="M71" s="30"/>
      <c r="N71" s="78"/>
      <c r="O71" s="79"/>
      <c r="P71" s="80"/>
      <c r="Q71" s="39">
        <f t="shared" si="2"/>
        <v>0</v>
      </c>
      <c r="R71" s="37"/>
      <c r="S71" s="36">
        <f t="shared" si="9"/>
        <v>0</v>
      </c>
      <c r="T71" s="39">
        <f t="shared" si="3"/>
        <v>0</v>
      </c>
      <c r="U71" s="81"/>
      <c r="V71" s="82"/>
      <c r="W71" s="83"/>
      <c r="X71" s="84"/>
      <c r="Y71" s="85"/>
      <c r="Z71" s="121"/>
      <c r="AA71" s="124"/>
      <c r="AB71" s="125"/>
      <c r="AC71" s="126"/>
      <c r="AD71" s="182"/>
      <c r="AE71" s="183"/>
      <c r="AF71" s="184"/>
    </row>
    <row r="72" spans="1:32" s="4" customFormat="1" ht="27" customHeight="1" x14ac:dyDescent="0.15">
      <c r="A72" s="18"/>
      <c r="B72" s="140" t="s">
        <v>32</v>
      </c>
      <c r="C72" s="140">
        <v>68</v>
      </c>
      <c r="D72" s="143" t="s">
        <v>99</v>
      </c>
      <c r="E72" s="66">
        <v>4</v>
      </c>
      <c r="F72" s="34"/>
      <c r="G72" s="35"/>
      <c r="H72" s="36"/>
      <c r="I72" s="39">
        <f t="shared" si="0"/>
        <v>0</v>
      </c>
      <c r="J72" s="37"/>
      <c r="K72" s="36"/>
      <c r="L72" s="39">
        <f t="shared" si="1"/>
        <v>0</v>
      </c>
      <c r="M72" s="30"/>
      <c r="N72" s="78"/>
      <c r="O72" s="79"/>
      <c r="P72" s="80"/>
      <c r="Q72" s="39">
        <f t="shared" si="2"/>
        <v>0</v>
      </c>
      <c r="R72" s="37"/>
      <c r="S72" s="36">
        <f t="shared" si="9"/>
        <v>0</v>
      </c>
      <c r="T72" s="39">
        <f t="shared" si="3"/>
        <v>0</v>
      </c>
      <c r="U72" s="81"/>
      <c r="V72" s="82"/>
      <c r="W72" s="83"/>
      <c r="X72" s="84"/>
      <c r="Y72" s="85"/>
      <c r="Z72" s="121"/>
      <c r="AA72" s="124"/>
      <c r="AB72" s="125"/>
      <c r="AC72" s="126"/>
      <c r="AD72" s="185"/>
      <c r="AE72" s="183"/>
      <c r="AF72" s="186"/>
    </row>
    <row r="73" spans="1:32" s="4" customFormat="1" ht="27" customHeight="1" x14ac:dyDescent="0.15">
      <c r="A73" s="18"/>
      <c r="B73" s="140" t="s">
        <v>32</v>
      </c>
      <c r="C73" s="140">
        <v>69</v>
      </c>
      <c r="D73" s="143" t="s">
        <v>100</v>
      </c>
      <c r="E73" s="66">
        <v>2</v>
      </c>
      <c r="F73" s="34"/>
      <c r="G73" s="35"/>
      <c r="H73" s="36"/>
      <c r="I73" s="101">
        <f t="shared" si="0"/>
        <v>0</v>
      </c>
      <c r="J73" s="37"/>
      <c r="K73" s="38"/>
      <c r="L73" s="39">
        <f t="shared" si="1"/>
        <v>0</v>
      </c>
      <c r="M73" s="30"/>
      <c r="N73" s="78"/>
      <c r="O73" s="79"/>
      <c r="P73" s="80"/>
      <c r="Q73" s="39">
        <f t="shared" si="2"/>
        <v>0</v>
      </c>
      <c r="R73" s="37"/>
      <c r="S73" s="36">
        <f t="shared" si="9"/>
        <v>0</v>
      </c>
      <c r="T73" s="39">
        <f t="shared" si="3"/>
        <v>0</v>
      </c>
      <c r="U73" s="81"/>
      <c r="V73" s="82"/>
      <c r="W73" s="83"/>
      <c r="X73" s="84"/>
      <c r="Y73" s="85"/>
      <c r="Z73" s="121"/>
      <c r="AA73" s="124"/>
      <c r="AB73" s="125"/>
      <c r="AC73" s="126"/>
      <c r="AD73" s="182"/>
      <c r="AE73" s="183"/>
      <c r="AF73" s="184"/>
    </row>
    <row r="74" spans="1:32" s="4" customFormat="1" ht="27" customHeight="1" x14ac:dyDescent="0.15">
      <c r="A74" s="18"/>
      <c r="B74" s="140" t="s">
        <v>32</v>
      </c>
      <c r="C74" s="140">
        <v>70</v>
      </c>
      <c r="D74" s="141" t="s">
        <v>101</v>
      </c>
      <c r="E74" s="66">
        <v>5</v>
      </c>
      <c r="F74" s="34"/>
      <c r="G74" s="35"/>
      <c r="H74" s="36"/>
      <c r="I74" s="39">
        <f t="shared" si="0"/>
        <v>0</v>
      </c>
      <c r="J74" s="37"/>
      <c r="K74" s="36"/>
      <c r="L74" s="39">
        <f t="shared" si="1"/>
        <v>0</v>
      </c>
      <c r="M74" s="30"/>
      <c r="N74" s="78"/>
      <c r="O74" s="79"/>
      <c r="P74" s="80"/>
      <c r="Q74" s="39">
        <f t="shared" si="2"/>
        <v>0</v>
      </c>
      <c r="R74" s="37"/>
      <c r="S74" s="36">
        <f t="shared" si="9"/>
        <v>0</v>
      </c>
      <c r="T74" s="39">
        <f t="shared" si="3"/>
        <v>0</v>
      </c>
      <c r="U74" s="81"/>
      <c r="V74" s="82"/>
      <c r="W74" s="83"/>
      <c r="X74" s="84"/>
      <c r="Y74" s="85"/>
      <c r="Z74" s="121"/>
      <c r="AA74" s="124"/>
      <c r="AB74" s="125"/>
      <c r="AC74" s="126"/>
      <c r="AD74" s="182"/>
      <c r="AE74" s="183"/>
      <c r="AF74" s="184"/>
    </row>
    <row r="75" spans="1:32" s="4" customFormat="1" ht="27" customHeight="1" x14ac:dyDescent="0.15">
      <c r="A75" s="18"/>
      <c r="B75" s="140" t="s">
        <v>32</v>
      </c>
      <c r="C75" s="140">
        <v>71</v>
      </c>
      <c r="D75" s="143" t="s">
        <v>102</v>
      </c>
      <c r="E75" s="66">
        <v>4</v>
      </c>
      <c r="F75" s="34"/>
      <c r="G75" s="35"/>
      <c r="H75" s="36"/>
      <c r="I75" s="39">
        <f t="shared" si="0"/>
        <v>0</v>
      </c>
      <c r="J75" s="37"/>
      <c r="K75" s="36"/>
      <c r="L75" s="39">
        <f t="shared" si="1"/>
        <v>0</v>
      </c>
      <c r="M75" s="30"/>
      <c r="N75" s="78"/>
      <c r="O75" s="79"/>
      <c r="P75" s="80"/>
      <c r="Q75" s="39">
        <f t="shared" si="2"/>
        <v>0</v>
      </c>
      <c r="R75" s="37"/>
      <c r="S75" s="36">
        <f t="shared" si="9"/>
        <v>0</v>
      </c>
      <c r="T75" s="39">
        <f t="shared" si="3"/>
        <v>0</v>
      </c>
      <c r="U75" s="81"/>
      <c r="V75" s="82"/>
      <c r="W75" s="83"/>
      <c r="X75" s="84"/>
      <c r="Y75" s="85"/>
      <c r="Z75" s="121"/>
      <c r="AA75" s="124"/>
      <c r="AB75" s="125"/>
      <c r="AC75" s="126"/>
      <c r="AD75" s="185"/>
      <c r="AE75" s="183"/>
      <c r="AF75" s="186"/>
    </row>
    <row r="76" spans="1:32" s="4" customFormat="1" ht="27" customHeight="1" x14ac:dyDescent="0.15">
      <c r="A76" s="18"/>
      <c r="B76" s="140" t="s">
        <v>32</v>
      </c>
      <c r="C76" s="140">
        <v>72</v>
      </c>
      <c r="D76" s="141" t="s">
        <v>103</v>
      </c>
      <c r="E76" s="66">
        <v>2</v>
      </c>
      <c r="F76" s="34"/>
      <c r="G76" s="35"/>
      <c r="H76" s="36"/>
      <c r="I76" s="39">
        <f t="shared" si="0"/>
        <v>0</v>
      </c>
      <c r="J76" s="37"/>
      <c r="K76" s="36"/>
      <c r="L76" s="39">
        <f t="shared" si="1"/>
        <v>0</v>
      </c>
      <c r="M76" s="30"/>
      <c r="N76" s="78"/>
      <c r="O76" s="79"/>
      <c r="P76" s="80"/>
      <c r="Q76" s="39">
        <f t="shared" si="2"/>
        <v>0</v>
      </c>
      <c r="R76" s="37"/>
      <c r="S76" s="36">
        <f t="shared" si="9"/>
        <v>0</v>
      </c>
      <c r="T76" s="39">
        <f t="shared" si="3"/>
        <v>0</v>
      </c>
      <c r="U76" s="81"/>
      <c r="V76" s="82"/>
      <c r="W76" s="83"/>
      <c r="X76" s="84"/>
      <c r="Y76" s="85"/>
      <c r="Z76" s="121"/>
      <c r="AA76" s="124"/>
      <c r="AB76" s="125"/>
      <c r="AC76" s="126"/>
      <c r="AD76" s="182"/>
      <c r="AE76" s="183"/>
      <c r="AF76" s="184"/>
    </row>
    <row r="77" spans="1:32" s="4" customFormat="1" ht="27" customHeight="1" x14ac:dyDescent="0.15">
      <c r="A77" s="18"/>
      <c r="B77" s="140" t="s">
        <v>32</v>
      </c>
      <c r="C77" s="140">
        <v>73</v>
      </c>
      <c r="D77" s="143" t="s">
        <v>104</v>
      </c>
      <c r="E77" s="66">
        <v>4</v>
      </c>
      <c r="F77" s="34"/>
      <c r="G77" s="35"/>
      <c r="H77" s="36"/>
      <c r="I77" s="101">
        <f t="shared" si="0"/>
        <v>0</v>
      </c>
      <c r="J77" s="37"/>
      <c r="K77" s="38"/>
      <c r="L77" s="39">
        <f t="shared" si="1"/>
        <v>0</v>
      </c>
      <c r="M77" s="30"/>
      <c r="N77" s="78"/>
      <c r="O77" s="79"/>
      <c r="P77" s="80"/>
      <c r="Q77" s="39">
        <f t="shared" si="2"/>
        <v>0</v>
      </c>
      <c r="R77" s="37"/>
      <c r="S77" s="36">
        <f t="shared" si="9"/>
        <v>0</v>
      </c>
      <c r="T77" s="39">
        <f t="shared" si="3"/>
        <v>0</v>
      </c>
      <c r="U77" s="81"/>
      <c r="V77" s="82"/>
      <c r="W77" s="83"/>
      <c r="X77" s="84"/>
      <c r="Y77" s="85"/>
      <c r="Z77" s="121"/>
      <c r="AA77" s="124"/>
      <c r="AB77" s="125"/>
      <c r="AC77" s="126"/>
      <c r="AD77" s="185"/>
      <c r="AE77" s="183"/>
      <c r="AF77" s="186"/>
    </row>
    <row r="78" spans="1:32" s="4" customFormat="1" ht="27" customHeight="1" x14ac:dyDescent="0.15">
      <c r="A78" s="18"/>
      <c r="B78" s="140" t="s">
        <v>32</v>
      </c>
      <c r="C78" s="140">
        <v>74</v>
      </c>
      <c r="D78" s="143" t="s">
        <v>105</v>
      </c>
      <c r="E78" s="66">
        <v>2</v>
      </c>
      <c r="F78" s="34"/>
      <c r="G78" s="35"/>
      <c r="H78" s="36"/>
      <c r="I78" s="39">
        <f t="shared" si="0"/>
        <v>0</v>
      </c>
      <c r="J78" s="37"/>
      <c r="K78" s="36"/>
      <c r="L78" s="39">
        <f t="shared" si="1"/>
        <v>0</v>
      </c>
      <c r="M78" s="30"/>
      <c r="N78" s="78"/>
      <c r="O78" s="79"/>
      <c r="P78" s="80"/>
      <c r="Q78" s="39">
        <f t="shared" si="2"/>
        <v>0</v>
      </c>
      <c r="R78" s="37"/>
      <c r="S78" s="36">
        <f t="shared" si="9"/>
        <v>0</v>
      </c>
      <c r="T78" s="39">
        <f t="shared" si="3"/>
        <v>0</v>
      </c>
      <c r="U78" s="81"/>
      <c r="V78" s="82"/>
      <c r="W78" s="83"/>
      <c r="X78" s="84"/>
      <c r="Y78" s="85"/>
      <c r="Z78" s="121"/>
      <c r="AA78" s="124"/>
      <c r="AB78" s="125"/>
      <c r="AC78" s="126"/>
      <c r="AD78" s="182"/>
      <c r="AE78" s="183"/>
      <c r="AF78" s="184"/>
    </row>
    <row r="79" spans="1:32" s="4" customFormat="1" ht="27" customHeight="1" x14ac:dyDescent="0.15">
      <c r="A79" s="18"/>
      <c r="B79" s="140" t="s">
        <v>32</v>
      </c>
      <c r="C79" s="140">
        <v>75</v>
      </c>
      <c r="D79" s="141" t="s">
        <v>120</v>
      </c>
      <c r="E79" s="66">
        <v>2</v>
      </c>
      <c r="F79" s="34"/>
      <c r="G79" s="35"/>
      <c r="H79" s="36"/>
      <c r="I79" s="39">
        <f t="shared" si="0"/>
        <v>0</v>
      </c>
      <c r="J79" s="37"/>
      <c r="K79" s="36"/>
      <c r="L79" s="39">
        <f t="shared" si="1"/>
        <v>0</v>
      </c>
      <c r="M79" s="30"/>
      <c r="N79" s="78"/>
      <c r="O79" s="79"/>
      <c r="P79" s="80"/>
      <c r="Q79" s="39">
        <f t="shared" si="2"/>
        <v>0</v>
      </c>
      <c r="R79" s="37"/>
      <c r="S79" s="36">
        <f t="shared" si="9"/>
        <v>0</v>
      </c>
      <c r="T79" s="39">
        <f t="shared" si="3"/>
        <v>0</v>
      </c>
      <c r="U79" s="81"/>
      <c r="V79" s="82"/>
      <c r="W79" s="83"/>
      <c r="X79" s="84"/>
      <c r="Y79" s="85"/>
      <c r="Z79" s="121"/>
      <c r="AA79" s="124"/>
      <c r="AB79" s="125"/>
      <c r="AC79" s="126"/>
      <c r="AD79" s="185"/>
      <c r="AE79" s="183"/>
      <c r="AF79" s="186"/>
    </row>
    <row r="80" spans="1:32" s="4" customFormat="1" ht="27" customHeight="1" x14ac:dyDescent="0.15">
      <c r="A80" s="18"/>
      <c r="B80" s="140" t="s">
        <v>32</v>
      </c>
      <c r="C80" s="140">
        <v>76</v>
      </c>
      <c r="D80" s="141" t="s">
        <v>107</v>
      </c>
      <c r="E80" s="66">
        <v>6</v>
      </c>
      <c r="F80" s="34"/>
      <c r="G80" s="35"/>
      <c r="H80" s="36"/>
      <c r="I80" s="101">
        <f t="shared" si="0"/>
        <v>0</v>
      </c>
      <c r="J80" s="37"/>
      <c r="K80" s="38"/>
      <c r="L80" s="39">
        <f t="shared" si="1"/>
        <v>0</v>
      </c>
      <c r="M80" s="30"/>
      <c r="N80" s="78"/>
      <c r="O80" s="79"/>
      <c r="P80" s="80"/>
      <c r="Q80" s="39">
        <f t="shared" si="2"/>
        <v>0</v>
      </c>
      <c r="R80" s="37"/>
      <c r="S80" s="36">
        <f t="shared" si="9"/>
        <v>0</v>
      </c>
      <c r="T80" s="39">
        <f t="shared" si="3"/>
        <v>0</v>
      </c>
      <c r="U80" s="81"/>
      <c r="V80" s="82"/>
      <c r="W80" s="83"/>
      <c r="X80" s="84"/>
      <c r="Y80" s="85"/>
      <c r="Z80" s="121"/>
      <c r="AA80" s="124"/>
      <c r="AB80" s="125"/>
      <c r="AC80" s="126"/>
      <c r="AD80" s="182"/>
      <c r="AE80" s="183"/>
      <c r="AF80" s="184"/>
    </row>
    <row r="81" spans="1:32" s="4" customFormat="1" ht="27" customHeight="1" x14ac:dyDescent="0.15">
      <c r="A81" s="18"/>
      <c r="B81" s="140" t="s">
        <v>32</v>
      </c>
      <c r="C81" s="140">
        <v>77</v>
      </c>
      <c r="D81" s="143" t="s">
        <v>108</v>
      </c>
      <c r="E81" s="66">
        <v>5</v>
      </c>
      <c r="F81" s="34"/>
      <c r="G81" s="35"/>
      <c r="H81" s="36"/>
      <c r="I81" s="39">
        <f t="shared" si="0"/>
        <v>0</v>
      </c>
      <c r="J81" s="37"/>
      <c r="K81" s="36"/>
      <c r="L81" s="39">
        <f t="shared" si="1"/>
        <v>0</v>
      </c>
      <c r="M81" s="30"/>
      <c r="N81" s="78"/>
      <c r="O81" s="79"/>
      <c r="P81" s="80"/>
      <c r="Q81" s="39">
        <f t="shared" si="2"/>
        <v>0</v>
      </c>
      <c r="R81" s="37"/>
      <c r="S81" s="36">
        <f t="shared" si="9"/>
        <v>0</v>
      </c>
      <c r="T81" s="39">
        <f t="shared" si="3"/>
        <v>0</v>
      </c>
      <c r="U81" s="81"/>
      <c r="V81" s="82"/>
      <c r="W81" s="83"/>
      <c r="X81" s="84"/>
      <c r="Y81" s="85"/>
      <c r="Z81" s="121"/>
      <c r="AA81" s="124"/>
      <c r="AB81" s="125"/>
      <c r="AC81" s="126"/>
      <c r="AD81" s="185"/>
      <c r="AE81" s="183"/>
      <c r="AF81" s="186"/>
    </row>
    <row r="82" spans="1:32" s="4" customFormat="1" ht="27" customHeight="1" x14ac:dyDescent="0.15">
      <c r="A82" s="18"/>
      <c r="B82" s="140" t="s">
        <v>32</v>
      </c>
      <c r="C82" s="140">
        <v>78</v>
      </c>
      <c r="D82" s="143" t="s">
        <v>109</v>
      </c>
      <c r="E82" s="66">
        <v>2</v>
      </c>
      <c r="F82" s="34"/>
      <c r="G82" s="35"/>
      <c r="H82" s="36"/>
      <c r="I82" s="101">
        <f t="shared" si="0"/>
        <v>0</v>
      </c>
      <c r="J82" s="37"/>
      <c r="K82" s="38"/>
      <c r="L82" s="39">
        <f t="shared" si="1"/>
        <v>0</v>
      </c>
      <c r="M82" s="30"/>
      <c r="N82" s="78"/>
      <c r="O82" s="79"/>
      <c r="P82" s="80"/>
      <c r="Q82" s="39">
        <f t="shared" ref="Q82:Q100" si="10">IF(AND(O82&gt;0,P82&gt;0),P82/O82,0)</f>
        <v>0</v>
      </c>
      <c r="R82" s="37"/>
      <c r="S82" s="36">
        <f t="shared" si="9"/>
        <v>0</v>
      </c>
      <c r="T82" s="39">
        <f t="shared" ref="T82:T92" si="11">IF(AND(R82&gt;0,S82&gt;0),S82/R82,0)</f>
        <v>0</v>
      </c>
      <c r="U82" s="81"/>
      <c r="V82" s="82"/>
      <c r="W82" s="83"/>
      <c r="X82" s="84"/>
      <c r="Y82" s="85"/>
      <c r="Z82" s="121"/>
      <c r="AA82" s="124"/>
      <c r="AB82" s="125"/>
      <c r="AC82" s="126"/>
      <c r="AD82" s="182"/>
      <c r="AE82" s="183"/>
      <c r="AF82" s="184"/>
    </row>
    <row r="83" spans="1:32" s="4" customFormat="1" ht="27" customHeight="1" x14ac:dyDescent="0.15">
      <c r="A83" s="18"/>
      <c r="B83" s="140" t="s">
        <v>32</v>
      </c>
      <c r="C83" s="140">
        <v>79</v>
      </c>
      <c r="D83" s="143" t="s">
        <v>121</v>
      </c>
      <c r="E83" s="66">
        <v>4</v>
      </c>
      <c r="F83" s="34"/>
      <c r="G83" s="35"/>
      <c r="H83" s="36"/>
      <c r="I83" s="39">
        <f t="shared" si="0"/>
        <v>0</v>
      </c>
      <c r="J83" s="37"/>
      <c r="K83" s="36"/>
      <c r="L83" s="39">
        <f t="shared" si="1"/>
        <v>0</v>
      </c>
      <c r="M83" s="30"/>
      <c r="N83" s="78"/>
      <c r="O83" s="79"/>
      <c r="P83" s="80"/>
      <c r="Q83" s="39">
        <f t="shared" si="10"/>
        <v>0</v>
      </c>
      <c r="R83" s="37"/>
      <c r="S83" s="36">
        <f t="shared" si="9"/>
        <v>0</v>
      </c>
      <c r="T83" s="39">
        <f t="shared" si="11"/>
        <v>0</v>
      </c>
      <c r="U83" s="81"/>
      <c r="V83" s="82"/>
      <c r="W83" s="83"/>
      <c r="X83" s="84"/>
      <c r="Y83" s="85"/>
      <c r="Z83" s="121"/>
      <c r="AA83" s="124"/>
      <c r="AB83" s="125"/>
      <c r="AC83" s="126"/>
      <c r="AD83" s="185"/>
      <c r="AE83" s="183"/>
      <c r="AF83" s="186"/>
    </row>
    <row r="84" spans="1:32" s="4" customFormat="1" ht="27" customHeight="1" x14ac:dyDescent="0.15">
      <c r="A84" s="18"/>
      <c r="B84" s="140" t="s">
        <v>32</v>
      </c>
      <c r="C84" s="140">
        <v>80</v>
      </c>
      <c r="D84" s="142" t="s">
        <v>111</v>
      </c>
      <c r="E84" s="66">
        <v>4</v>
      </c>
      <c r="F84" s="34"/>
      <c r="G84" s="35"/>
      <c r="H84" s="36"/>
      <c r="I84" s="39">
        <f t="shared" si="0"/>
        <v>0</v>
      </c>
      <c r="J84" s="37"/>
      <c r="K84" s="36"/>
      <c r="L84" s="39">
        <f t="shared" si="1"/>
        <v>0</v>
      </c>
      <c r="M84" s="30"/>
      <c r="N84" s="78"/>
      <c r="O84" s="79"/>
      <c r="P84" s="80"/>
      <c r="Q84" s="39">
        <f t="shared" si="10"/>
        <v>0</v>
      </c>
      <c r="R84" s="37"/>
      <c r="S84" s="36">
        <f t="shared" si="9"/>
        <v>0</v>
      </c>
      <c r="T84" s="39">
        <f t="shared" si="11"/>
        <v>0</v>
      </c>
      <c r="U84" s="81"/>
      <c r="V84" s="82"/>
      <c r="W84" s="83"/>
      <c r="X84" s="84"/>
      <c r="Y84" s="85"/>
      <c r="Z84" s="121"/>
      <c r="AA84" s="124"/>
      <c r="AB84" s="125"/>
      <c r="AC84" s="126"/>
      <c r="AD84" s="182"/>
      <c r="AE84" s="183"/>
      <c r="AF84" s="184"/>
    </row>
    <row r="85" spans="1:32" s="4" customFormat="1" ht="27" customHeight="1" x14ac:dyDescent="0.15">
      <c r="A85" s="18"/>
      <c r="B85" s="140" t="s">
        <v>32</v>
      </c>
      <c r="C85" s="140">
        <v>81</v>
      </c>
      <c r="D85" s="143" t="s">
        <v>112</v>
      </c>
      <c r="E85" s="66">
        <v>6</v>
      </c>
      <c r="F85" s="34">
        <v>15</v>
      </c>
      <c r="G85" s="35">
        <v>68</v>
      </c>
      <c r="H85" s="36">
        <v>391852</v>
      </c>
      <c r="I85" s="39">
        <f t="shared" si="0"/>
        <v>5762.5294117647063</v>
      </c>
      <c r="J85" s="37">
        <v>3327</v>
      </c>
      <c r="K85" s="36">
        <v>391852</v>
      </c>
      <c r="L85" s="39">
        <f t="shared" si="1"/>
        <v>117.77938082356478</v>
      </c>
      <c r="M85" s="30"/>
      <c r="N85" s="78">
        <v>15</v>
      </c>
      <c r="O85" s="79">
        <v>100</v>
      </c>
      <c r="P85" s="80">
        <v>643200</v>
      </c>
      <c r="Q85" s="39">
        <f t="shared" si="10"/>
        <v>6432</v>
      </c>
      <c r="R85" s="37">
        <v>5273</v>
      </c>
      <c r="S85" s="36">
        <f t="shared" si="9"/>
        <v>643200</v>
      </c>
      <c r="T85" s="39">
        <f t="shared" si="11"/>
        <v>121.97989759150389</v>
      </c>
      <c r="U85" s="81"/>
      <c r="V85" s="82"/>
      <c r="W85" s="83"/>
      <c r="X85" s="84"/>
      <c r="Y85" s="85"/>
      <c r="Z85" s="121"/>
      <c r="AA85" s="124"/>
      <c r="AB85" s="125"/>
      <c r="AC85" s="126"/>
      <c r="AD85" s="185"/>
      <c r="AE85" s="183"/>
      <c r="AF85" s="186"/>
    </row>
    <row r="86" spans="1:32" s="4" customFormat="1" ht="27" customHeight="1" x14ac:dyDescent="0.15">
      <c r="A86" s="18"/>
      <c r="B86" s="140" t="s">
        <v>32</v>
      </c>
      <c r="C86" s="140">
        <v>82</v>
      </c>
      <c r="D86" s="141" t="s">
        <v>113</v>
      </c>
      <c r="E86" s="66">
        <v>2</v>
      </c>
      <c r="F86" s="36"/>
      <c r="G86" s="35"/>
      <c r="H86" s="36"/>
      <c r="I86" s="39">
        <f t="shared" si="0"/>
        <v>0</v>
      </c>
      <c r="J86" s="37"/>
      <c r="K86" s="36"/>
      <c r="L86" s="39">
        <f t="shared" si="1"/>
        <v>0</v>
      </c>
      <c r="M86" s="30"/>
      <c r="N86" s="78"/>
      <c r="O86" s="79"/>
      <c r="P86" s="80"/>
      <c r="Q86" s="39">
        <f t="shared" si="10"/>
        <v>0</v>
      </c>
      <c r="R86" s="37"/>
      <c r="S86" s="36">
        <f t="shared" si="9"/>
        <v>0</v>
      </c>
      <c r="T86" s="39">
        <f t="shared" si="11"/>
        <v>0</v>
      </c>
      <c r="U86" s="81"/>
      <c r="V86" s="82"/>
      <c r="W86" s="83"/>
      <c r="X86" s="84"/>
      <c r="Y86" s="85"/>
      <c r="Z86" s="121"/>
      <c r="AA86" s="124"/>
      <c r="AB86" s="125"/>
      <c r="AC86" s="126"/>
      <c r="AD86" s="182"/>
      <c r="AE86" s="183"/>
      <c r="AF86" s="184"/>
    </row>
    <row r="87" spans="1:32" s="4" customFormat="1" ht="27" customHeight="1" x14ac:dyDescent="0.15">
      <c r="A87" s="18"/>
      <c r="B87" s="140" t="s">
        <v>32</v>
      </c>
      <c r="C87" s="140">
        <v>83</v>
      </c>
      <c r="D87" s="141" t="s">
        <v>114</v>
      </c>
      <c r="E87" s="66">
        <v>2</v>
      </c>
      <c r="F87" s="34"/>
      <c r="G87" s="35"/>
      <c r="H87" s="36"/>
      <c r="I87" s="101">
        <f t="shared" si="0"/>
        <v>0</v>
      </c>
      <c r="J87" s="37"/>
      <c r="K87" s="38"/>
      <c r="L87" s="39">
        <f t="shared" si="1"/>
        <v>0</v>
      </c>
      <c r="M87" s="30"/>
      <c r="N87" s="78"/>
      <c r="O87" s="79"/>
      <c r="P87" s="80"/>
      <c r="Q87" s="39">
        <f t="shared" si="10"/>
        <v>0</v>
      </c>
      <c r="R87" s="37"/>
      <c r="S87" s="36">
        <f t="shared" si="9"/>
        <v>0</v>
      </c>
      <c r="T87" s="39">
        <f t="shared" si="11"/>
        <v>0</v>
      </c>
      <c r="U87" s="81"/>
      <c r="V87" s="82"/>
      <c r="W87" s="83"/>
      <c r="X87" s="84"/>
      <c r="Y87" s="85"/>
      <c r="Z87" s="121"/>
      <c r="AA87" s="124"/>
      <c r="AB87" s="125"/>
      <c r="AC87" s="126"/>
      <c r="AD87" s="185"/>
      <c r="AE87" s="183"/>
      <c r="AF87" s="186"/>
    </row>
    <row r="88" spans="1:32" s="4" customFormat="1" ht="27" customHeight="1" x14ac:dyDescent="0.15">
      <c r="A88" s="18"/>
      <c r="B88" s="140" t="s">
        <v>32</v>
      </c>
      <c r="C88" s="140">
        <v>84</v>
      </c>
      <c r="D88" s="141" t="s">
        <v>115</v>
      </c>
      <c r="E88" s="66">
        <v>4</v>
      </c>
      <c r="F88" s="34"/>
      <c r="G88" s="35"/>
      <c r="H88" s="36"/>
      <c r="I88" s="39">
        <f t="shared" si="0"/>
        <v>0</v>
      </c>
      <c r="J88" s="37"/>
      <c r="K88" s="36"/>
      <c r="L88" s="39">
        <f t="shared" si="1"/>
        <v>0</v>
      </c>
      <c r="M88" s="30"/>
      <c r="N88" s="78"/>
      <c r="O88" s="79"/>
      <c r="P88" s="80"/>
      <c r="Q88" s="39">
        <f t="shared" si="10"/>
        <v>0</v>
      </c>
      <c r="R88" s="37"/>
      <c r="S88" s="36">
        <f t="shared" si="9"/>
        <v>0</v>
      </c>
      <c r="T88" s="39">
        <f t="shared" si="11"/>
        <v>0</v>
      </c>
      <c r="U88" s="81"/>
      <c r="V88" s="82"/>
      <c r="W88" s="83"/>
      <c r="X88" s="84"/>
      <c r="Y88" s="85"/>
      <c r="Z88" s="121"/>
      <c r="AA88" s="124"/>
      <c r="AB88" s="125"/>
      <c r="AC88" s="126"/>
      <c r="AD88" s="182"/>
      <c r="AE88" s="183"/>
      <c r="AF88" s="184"/>
    </row>
    <row r="89" spans="1:32" s="4" customFormat="1" ht="27" customHeight="1" x14ac:dyDescent="0.15">
      <c r="A89" s="18"/>
      <c r="B89" s="140" t="s">
        <v>32</v>
      </c>
      <c r="C89" s="140">
        <v>85</v>
      </c>
      <c r="D89" s="141" t="s">
        <v>116</v>
      </c>
      <c r="E89" s="66">
        <v>4</v>
      </c>
      <c r="F89" s="36"/>
      <c r="G89" s="35"/>
      <c r="H89" s="36"/>
      <c r="I89" s="39">
        <f t="shared" ref="I89:I103" si="12">IF(AND(G89&gt;0,H89&gt;0),H89/G89,0)</f>
        <v>0</v>
      </c>
      <c r="J89" s="37"/>
      <c r="K89" s="36"/>
      <c r="L89" s="39">
        <f t="shared" ref="L89:L103" si="13">IF(AND(J89&gt;0,K89&gt;0),K89/J89,0)</f>
        <v>0</v>
      </c>
      <c r="M89" s="30"/>
      <c r="N89" s="78"/>
      <c r="O89" s="79"/>
      <c r="P89" s="80"/>
      <c r="Q89" s="39">
        <f t="shared" si="10"/>
        <v>0</v>
      </c>
      <c r="R89" s="37"/>
      <c r="S89" s="36">
        <f t="shared" si="9"/>
        <v>0</v>
      </c>
      <c r="T89" s="39">
        <f t="shared" si="11"/>
        <v>0</v>
      </c>
      <c r="U89" s="81"/>
      <c r="V89" s="82"/>
      <c r="W89" s="83"/>
      <c r="X89" s="84"/>
      <c r="Y89" s="85"/>
      <c r="Z89" s="121"/>
      <c r="AA89" s="124"/>
      <c r="AB89" s="125"/>
      <c r="AC89" s="126"/>
      <c r="AD89" s="185"/>
      <c r="AE89" s="183"/>
      <c r="AF89" s="186"/>
    </row>
    <row r="90" spans="1:32" s="4" customFormat="1" ht="27" customHeight="1" x14ac:dyDescent="0.15">
      <c r="A90" s="18"/>
      <c r="B90" s="140" t="s">
        <v>32</v>
      </c>
      <c r="C90" s="140">
        <v>86</v>
      </c>
      <c r="D90" s="141" t="s">
        <v>117</v>
      </c>
      <c r="E90" s="66">
        <v>2</v>
      </c>
      <c r="F90" s="36">
        <v>40</v>
      </c>
      <c r="G90" s="35">
        <v>136</v>
      </c>
      <c r="H90" s="36">
        <v>3479850</v>
      </c>
      <c r="I90" s="39">
        <f t="shared" si="12"/>
        <v>25587.132352941175</v>
      </c>
      <c r="J90" s="37">
        <v>11594</v>
      </c>
      <c r="K90" s="36">
        <v>3479850</v>
      </c>
      <c r="L90" s="39">
        <f t="shared" si="13"/>
        <v>300.14231499051232</v>
      </c>
      <c r="M90" s="30"/>
      <c r="N90" s="78">
        <v>40</v>
      </c>
      <c r="O90" s="79">
        <v>99</v>
      </c>
      <c r="P90" s="80">
        <v>2580300</v>
      </c>
      <c r="Q90" s="39">
        <f t="shared" si="10"/>
        <v>26063.636363636364</v>
      </c>
      <c r="R90" s="37">
        <v>8382</v>
      </c>
      <c r="S90" s="36">
        <f t="shared" si="9"/>
        <v>2580300</v>
      </c>
      <c r="T90" s="39">
        <f t="shared" si="11"/>
        <v>307.83822476735861</v>
      </c>
      <c r="U90" s="81"/>
      <c r="V90" s="82"/>
      <c r="W90" s="83"/>
      <c r="X90" s="84"/>
      <c r="Y90" s="85"/>
      <c r="Z90" s="121"/>
      <c r="AA90" s="124"/>
      <c r="AB90" s="125"/>
      <c r="AC90" s="126"/>
      <c r="AD90" s="182"/>
      <c r="AE90" s="183"/>
      <c r="AF90" s="184"/>
    </row>
    <row r="91" spans="1:32" s="4" customFormat="1" ht="27" customHeight="1" x14ac:dyDescent="0.15">
      <c r="A91" s="18"/>
      <c r="B91" s="140" t="s">
        <v>32</v>
      </c>
      <c r="C91" s="140">
        <v>87</v>
      </c>
      <c r="D91" s="141" t="s">
        <v>118</v>
      </c>
      <c r="E91" s="66">
        <v>5</v>
      </c>
      <c r="F91" s="36"/>
      <c r="G91" s="35"/>
      <c r="H91" s="36"/>
      <c r="I91" s="39">
        <f t="shared" si="12"/>
        <v>0</v>
      </c>
      <c r="J91" s="37"/>
      <c r="K91" s="38"/>
      <c r="L91" s="39">
        <f t="shared" si="13"/>
        <v>0</v>
      </c>
      <c r="M91" s="30"/>
      <c r="N91" s="78"/>
      <c r="O91" s="79"/>
      <c r="P91" s="80"/>
      <c r="Q91" s="39">
        <f t="shared" si="10"/>
        <v>0</v>
      </c>
      <c r="R91" s="37"/>
      <c r="S91" s="36">
        <f t="shared" si="9"/>
        <v>0</v>
      </c>
      <c r="T91" s="39">
        <f t="shared" si="11"/>
        <v>0</v>
      </c>
      <c r="U91" s="81"/>
      <c r="V91" s="82"/>
      <c r="W91" s="83"/>
      <c r="X91" s="84"/>
      <c r="Y91" s="85"/>
      <c r="Z91" s="121"/>
      <c r="AA91" s="124"/>
      <c r="AB91" s="125"/>
      <c r="AC91" s="126"/>
      <c r="AD91" s="182"/>
      <c r="AE91" s="183"/>
      <c r="AF91" s="184"/>
    </row>
    <row r="92" spans="1:32" s="4" customFormat="1" ht="27" customHeight="1" x14ac:dyDescent="0.15">
      <c r="A92" s="18"/>
      <c r="B92" s="140" t="s">
        <v>32</v>
      </c>
      <c r="C92" s="140">
        <v>88</v>
      </c>
      <c r="D92" s="141" t="s">
        <v>119</v>
      </c>
      <c r="E92" s="66">
        <v>2</v>
      </c>
      <c r="F92" s="102"/>
      <c r="G92" s="103"/>
      <c r="H92" s="104"/>
      <c r="I92" s="39">
        <f t="shared" si="12"/>
        <v>0</v>
      </c>
      <c r="J92" s="106"/>
      <c r="K92" s="158"/>
      <c r="L92" s="39">
        <f t="shared" si="13"/>
        <v>0</v>
      </c>
      <c r="M92" s="30"/>
      <c r="N92" s="78"/>
      <c r="O92" s="79"/>
      <c r="P92" s="80"/>
      <c r="Q92" s="39">
        <f t="shared" si="10"/>
        <v>0</v>
      </c>
      <c r="R92" s="37"/>
      <c r="S92" s="36">
        <f t="shared" si="9"/>
        <v>0</v>
      </c>
      <c r="T92" s="39">
        <f t="shared" si="11"/>
        <v>0</v>
      </c>
      <c r="U92" s="81"/>
      <c r="V92" s="82"/>
      <c r="W92" s="83"/>
      <c r="X92" s="84"/>
      <c r="Y92" s="85"/>
      <c r="Z92" s="121"/>
      <c r="AA92" s="124"/>
      <c r="AB92" s="125"/>
      <c r="AC92" s="126"/>
      <c r="AD92" s="185"/>
      <c r="AE92" s="183"/>
      <c r="AF92" s="186"/>
    </row>
    <row r="93" spans="1:32" s="4" customFormat="1" ht="27" customHeight="1" x14ac:dyDescent="0.15">
      <c r="A93" s="18"/>
      <c r="B93" s="140" t="s">
        <v>32</v>
      </c>
      <c r="C93" s="140">
        <v>89</v>
      </c>
      <c r="D93" s="141" t="s">
        <v>309</v>
      </c>
      <c r="E93" s="66">
        <v>2</v>
      </c>
      <c r="F93" s="34"/>
      <c r="G93" s="35"/>
      <c r="H93" s="36"/>
      <c r="I93" s="39">
        <f t="shared" si="12"/>
        <v>0</v>
      </c>
      <c r="J93" s="37"/>
      <c r="K93" s="38"/>
      <c r="L93" s="39">
        <f t="shared" si="13"/>
        <v>0</v>
      </c>
      <c r="M93" s="30"/>
      <c r="N93" s="78"/>
      <c r="O93" s="79"/>
      <c r="P93" s="80"/>
      <c r="Q93" s="39">
        <f t="shared" si="10"/>
        <v>0</v>
      </c>
      <c r="R93" s="37"/>
      <c r="S93" s="36">
        <f t="shared" ref="S93:S103" si="14">P93</f>
        <v>0</v>
      </c>
      <c r="T93" s="39">
        <f t="shared" ref="T93:T103" si="15">IF(AND(R93&gt;0,S93&gt;0),S93/R93,0)</f>
        <v>0</v>
      </c>
      <c r="U93" s="82" t="s">
        <v>307</v>
      </c>
      <c r="V93" s="82"/>
      <c r="W93" s="83"/>
      <c r="X93" s="84"/>
      <c r="Y93" s="85"/>
      <c r="Z93" s="121"/>
      <c r="AA93" s="124"/>
      <c r="AB93" s="125"/>
      <c r="AC93" s="126"/>
      <c r="AD93" s="182"/>
      <c r="AE93" s="183"/>
      <c r="AF93" s="184"/>
    </row>
    <row r="94" spans="1:32" s="4" customFormat="1" ht="27" customHeight="1" x14ac:dyDescent="0.15">
      <c r="A94" s="18"/>
      <c r="B94" s="140" t="s">
        <v>32</v>
      </c>
      <c r="C94" s="140">
        <v>90</v>
      </c>
      <c r="D94" s="141" t="s">
        <v>310</v>
      </c>
      <c r="E94" s="66">
        <v>5</v>
      </c>
      <c r="F94" s="34"/>
      <c r="G94" s="35"/>
      <c r="H94" s="36"/>
      <c r="I94" s="39">
        <f t="shared" si="12"/>
        <v>0</v>
      </c>
      <c r="J94" s="37"/>
      <c r="K94" s="38"/>
      <c r="L94" s="39">
        <f t="shared" si="13"/>
        <v>0</v>
      </c>
      <c r="M94" s="30"/>
      <c r="N94" s="78"/>
      <c r="O94" s="79"/>
      <c r="P94" s="80"/>
      <c r="Q94" s="39">
        <f t="shared" si="10"/>
        <v>0</v>
      </c>
      <c r="R94" s="37"/>
      <c r="S94" s="36">
        <f t="shared" si="14"/>
        <v>0</v>
      </c>
      <c r="T94" s="39">
        <f t="shared" si="15"/>
        <v>0</v>
      </c>
      <c r="U94" s="82" t="s">
        <v>307</v>
      </c>
      <c r="V94" s="82"/>
      <c r="W94" s="83"/>
      <c r="X94" s="84"/>
      <c r="Y94" s="85"/>
      <c r="Z94" s="121"/>
      <c r="AA94" s="124"/>
      <c r="AB94" s="125"/>
      <c r="AC94" s="126"/>
      <c r="AD94" s="185"/>
      <c r="AE94" s="183"/>
      <c r="AF94" s="186"/>
    </row>
    <row r="95" spans="1:32" s="4" customFormat="1" ht="27" customHeight="1" x14ac:dyDescent="0.15">
      <c r="A95" s="18"/>
      <c r="B95" s="140" t="s">
        <v>32</v>
      </c>
      <c r="C95" s="140">
        <v>91</v>
      </c>
      <c r="D95" s="141" t="s">
        <v>311</v>
      </c>
      <c r="E95" s="66">
        <v>4</v>
      </c>
      <c r="F95" s="34"/>
      <c r="G95" s="35"/>
      <c r="H95" s="36"/>
      <c r="I95" s="39">
        <f t="shared" si="12"/>
        <v>0</v>
      </c>
      <c r="J95" s="37"/>
      <c r="K95" s="38"/>
      <c r="L95" s="39">
        <f t="shared" si="13"/>
        <v>0</v>
      </c>
      <c r="M95" s="30"/>
      <c r="N95" s="78"/>
      <c r="O95" s="79"/>
      <c r="P95" s="80"/>
      <c r="Q95" s="39">
        <f t="shared" si="10"/>
        <v>0</v>
      </c>
      <c r="R95" s="37"/>
      <c r="S95" s="36">
        <f t="shared" si="14"/>
        <v>0</v>
      </c>
      <c r="T95" s="39">
        <f t="shared" si="15"/>
        <v>0</v>
      </c>
      <c r="U95" s="82" t="s">
        <v>307</v>
      </c>
      <c r="V95" s="82"/>
      <c r="W95" s="83"/>
      <c r="X95" s="84"/>
      <c r="Y95" s="85"/>
      <c r="Z95" s="121"/>
      <c r="AA95" s="124"/>
      <c r="AB95" s="125"/>
      <c r="AC95" s="126"/>
      <c r="AD95" s="185"/>
      <c r="AE95" s="183"/>
      <c r="AF95" s="186"/>
    </row>
    <row r="96" spans="1:32" s="4" customFormat="1" ht="27" customHeight="1" x14ac:dyDescent="0.15">
      <c r="A96" s="18"/>
      <c r="B96" s="140" t="s">
        <v>32</v>
      </c>
      <c r="C96" s="140">
        <v>92</v>
      </c>
      <c r="D96" s="141" t="s">
        <v>312</v>
      </c>
      <c r="E96" s="66">
        <v>4</v>
      </c>
      <c r="F96" s="34"/>
      <c r="G96" s="35"/>
      <c r="H96" s="36"/>
      <c r="I96" s="39">
        <f t="shared" si="12"/>
        <v>0</v>
      </c>
      <c r="J96" s="37"/>
      <c r="K96" s="38"/>
      <c r="L96" s="39">
        <f t="shared" si="13"/>
        <v>0</v>
      </c>
      <c r="M96" s="30"/>
      <c r="N96" s="78"/>
      <c r="O96" s="79"/>
      <c r="P96" s="80"/>
      <c r="Q96" s="39">
        <f t="shared" si="10"/>
        <v>0</v>
      </c>
      <c r="R96" s="37"/>
      <c r="S96" s="36">
        <f t="shared" si="14"/>
        <v>0</v>
      </c>
      <c r="T96" s="39">
        <f t="shared" si="15"/>
        <v>0</v>
      </c>
      <c r="U96" s="82" t="s">
        <v>307</v>
      </c>
      <c r="V96" s="82"/>
      <c r="W96" s="83"/>
      <c r="X96" s="84"/>
      <c r="Y96" s="85"/>
      <c r="Z96" s="121"/>
      <c r="AA96" s="124"/>
      <c r="AB96" s="125"/>
      <c r="AC96" s="126"/>
      <c r="AD96" s="185"/>
      <c r="AE96" s="183"/>
      <c r="AF96" s="186"/>
    </row>
    <row r="97" spans="1:32" s="4" customFormat="1" ht="27" customHeight="1" x14ac:dyDescent="0.15">
      <c r="A97" s="18"/>
      <c r="B97" s="140" t="s">
        <v>32</v>
      </c>
      <c r="C97" s="140">
        <v>93</v>
      </c>
      <c r="D97" s="141" t="s">
        <v>313</v>
      </c>
      <c r="E97" s="66">
        <v>4</v>
      </c>
      <c r="F97" s="34"/>
      <c r="G97" s="35"/>
      <c r="H97" s="36"/>
      <c r="I97" s="39">
        <f t="shared" si="12"/>
        <v>0</v>
      </c>
      <c r="J97" s="37"/>
      <c r="K97" s="38"/>
      <c r="L97" s="39">
        <f t="shared" si="13"/>
        <v>0</v>
      </c>
      <c r="M97" s="30"/>
      <c r="N97" s="78"/>
      <c r="O97" s="79"/>
      <c r="P97" s="80"/>
      <c r="Q97" s="39">
        <f t="shared" si="10"/>
        <v>0</v>
      </c>
      <c r="R97" s="37"/>
      <c r="S97" s="36">
        <f t="shared" si="14"/>
        <v>0</v>
      </c>
      <c r="T97" s="39">
        <f t="shared" si="15"/>
        <v>0</v>
      </c>
      <c r="U97" s="82" t="s">
        <v>307</v>
      </c>
      <c r="V97" s="82"/>
      <c r="W97" s="83"/>
      <c r="X97" s="84"/>
      <c r="Y97" s="85"/>
      <c r="Z97" s="121"/>
      <c r="AA97" s="124"/>
      <c r="AB97" s="125"/>
      <c r="AC97" s="126"/>
      <c r="AD97" s="185"/>
      <c r="AE97" s="183"/>
      <c r="AF97" s="186"/>
    </row>
    <row r="98" spans="1:32" s="4" customFormat="1" ht="27" customHeight="1" x14ac:dyDescent="0.15">
      <c r="A98" s="18"/>
      <c r="B98" s="140" t="s">
        <v>32</v>
      </c>
      <c r="C98" s="140">
        <v>94</v>
      </c>
      <c r="D98" s="141" t="s">
        <v>314</v>
      </c>
      <c r="E98" s="66">
        <v>4</v>
      </c>
      <c r="F98" s="34"/>
      <c r="G98" s="35"/>
      <c r="H98" s="36"/>
      <c r="I98" s="39">
        <f t="shared" si="12"/>
        <v>0</v>
      </c>
      <c r="J98" s="37"/>
      <c r="K98" s="38"/>
      <c r="L98" s="39">
        <f t="shared" si="13"/>
        <v>0</v>
      </c>
      <c r="M98" s="30"/>
      <c r="N98" s="78"/>
      <c r="O98" s="79"/>
      <c r="P98" s="80"/>
      <c r="Q98" s="39">
        <f t="shared" si="10"/>
        <v>0</v>
      </c>
      <c r="R98" s="37"/>
      <c r="S98" s="36">
        <f t="shared" si="14"/>
        <v>0</v>
      </c>
      <c r="T98" s="39">
        <f t="shared" si="15"/>
        <v>0</v>
      </c>
      <c r="U98" s="82" t="s">
        <v>307</v>
      </c>
      <c r="V98" s="82"/>
      <c r="W98" s="83"/>
      <c r="X98" s="84"/>
      <c r="Y98" s="85"/>
      <c r="Z98" s="121"/>
      <c r="AA98" s="124"/>
      <c r="AB98" s="125"/>
      <c r="AC98" s="126"/>
      <c r="AD98" s="185"/>
      <c r="AE98" s="183"/>
      <c r="AF98" s="186"/>
    </row>
    <row r="99" spans="1:32" s="4" customFormat="1" ht="27" customHeight="1" x14ac:dyDescent="0.15">
      <c r="A99" s="18"/>
      <c r="B99" s="140" t="s">
        <v>32</v>
      </c>
      <c r="C99" s="140">
        <v>95</v>
      </c>
      <c r="D99" s="141" t="s">
        <v>315</v>
      </c>
      <c r="E99" s="66">
        <v>5</v>
      </c>
      <c r="F99" s="34"/>
      <c r="G99" s="35"/>
      <c r="H99" s="36"/>
      <c r="I99" s="39">
        <f t="shared" si="12"/>
        <v>0</v>
      </c>
      <c r="J99" s="37"/>
      <c r="K99" s="38"/>
      <c r="L99" s="39">
        <f t="shared" si="13"/>
        <v>0</v>
      </c>
      <c r="M99" s="30"/>
      <c r="N99" s="78"/>
      <c r="O99" s="79"/>
      <c r="P99" s="80"/>
      <c r="Q99" s="39">
        <f t="shared" si="10"/>
        <v>0</v>
      </c>
      <c r="R99" s="37"/>
      <c r="S99" s="36">
        <f t="shared" si="14"/>
        <v>0</v>
      </c>
      <c r="T99" s="39">
        <f t="shared" si="15"/>
        <v>0</v>
      </c>
      <c r="U99" s="82" t="s">
        <v>307</v>
      </c>
      <c r="V99" s="82"/>
      <c r="W99" s="83"/>
      <c r="X99" s="84"/>
      <c r="Y99" s="85"/>
      <c r="Z99" s="121"/>
      <c r="AA99" s="124"/>
      <c r="AB99" s="125"/>
      <c r="AC99" s="126"/>
      <c r="AD99" s="185"/>
      <c r="AE99" s="183"/>
      <c r="AF99" s="186"/>
    </row>
    <row r="100" spans="1:32" s="4" customFormat="1" ht="27" customHeight="1" x14ac:dyDescent="0.15">
      <c r="A100" s="18"/>
      <c r="B100" s="140" t="s">
        <v>32</v>
      </c>
      <c r="C100" s="140">
        <v>96</v>
      </c>
      <c r="D100" s="141" t="s">
        <v>316</v>
      </c>
      <c r="E100" s="66">
        <v>4</v>
      </c>
      <c r="F100" s="34"/>
      <c r="G100" s="35"/>
      <c r="H100" s="36"/>
      <c r="I100" s="39">
        <f t="shared" si="12"/>
        <v>0</v>
      </c>
      <c r="J100" s="37"/>
      <c r="K100" s="38"/>
      <c r="L100" s="39">
        <f t="shared" si="13"/>
        <v>0</v>
      </c>
      <c r="M100" s="30"/>
      <c r="N100" s="78"/>
      <c r="O100" s="79"/>
      <c r="P100" s="80"/>
      <c r="Q100" s="39">
        <f t="shared" si="10"/>
        <v>0</v>
      </c>
      <c r="R100" s="37"/>
      <c r="S100" s="36">
        <f t="shared" si="14"/>
        <v>0</v>
      </c>
      <c r="T100" s="39">
        <f t="shared" si="15"/>
        <v>0</v>
      </c>
      <c r="U100" s="82" t="s">
        <v>307</v>
      </c>
      <c r="V100" s="82"/>
      <c r="W100" s="83"/>
      <c r="X100" s="84"/>
      <c r="Y100" s="85"/>
      <c r="Z100" s="121"/>
      <c r="AA100" s="124"/>
      <c r="AB100" s="125"/>
      <c r="AC100" s="126"/>
      <c r="AD100" s="185"/>
      <c r="AE100" s="183"/>
      <c r="AF100" s="186"/>
    </row>
    <row r="101" spans="1:32" s="4" customFormat="1" ht="27" customHeight="1" x14ac:dyDescent="0.15">
      <c r="A101" s="18"/>
      <c r="B101" s="140" t="s">
        <v>32</v>
      </c>
      <c r="C101" s="140">
        <v>97</v>
      </c>
      <c r="D101" s="141" t="s">
        <v>293</v>
      </c>
      <c r="E101" s="66">
        <v>2</v>
      </c>
      <c r="F101" s="34"/>
      <c r="G101" s="35"/>
      <c r="H101" s="36"/>
      <c r="I101" s="39">
        <f t="shared" si="12"/>
        <v>0</v>
      </c>
      <c r="J101" s="37"/>
      <c r="K101" s="38"/>
      <c r="L101" s="39">
        <f t="shared" si="13"/>
        <v>0</v>
      </c>
      <c r="M101" s="30"/>
      <c r="N101" s="78"/>
      <c r="O101" s="79"/>
      <c r="P101" s="80"/>
      <c r="Q101" s="39">
        <f t="shared" si="2"/>
        <v>0</v>
      </c>
      <c r="R101" s="37"/>
      <c r="S101" s="36">
        <f t="shared" si="14"/>
        <v>0</v>
      </c>
      <c r="T101" s="39">
        <f t="shared" si="15"/>
        <v>0</v>
      </c>
      <c r="U101" s="82" t="s">
        <v>307</v>
      </c>
      <c r="V101" s="82"/>
      <c r="W101" s="83"/>
      <c r="X101" s="84"/>
      <c r="Y101" s="85"/>
      <c r="Z101" s="121"/>
      <c r="AA101" s="124"/>
      <c r="AB101" s="125"/>
      <c r="AC101" s="126"/>
      <c r="AD101" s="185"/>
      <c r="AE101" s="183"/>
      <c r="AF101" s="186"/>
    </row>
    <row r="102" spans="1:32" s="4" customFormat="1" ht="27" customHeight="1" x14ac:dyDescent="0.15">
      <c r="A102" s="18"/>
      <c r="B102" s="196"/>
      <c r="C102" s="196"/>
      <c r="D102" s="197"/>
      <c r="E102" s="66"/>
      <c r="F102" s="102"/>
      <c r="G102" s="103"/>
      <c r="H102" s="104"/>
      <c r="I102" s="39">
        <f t="shared" ref="I102" si="16">IF(AND(G102&gt;0,H102&gt;0),H102/G102,0)</f>
        <v>0</v>
      </c>
      <c r="J102" s="37"/>
      <c r="K102" s="38"/>
      <c r="L102" s="39">
        <f t="shared" ref="L102" si="17">IF(AND(J102&gt;0,K102&gt;0),K102/J102,0)</f>
        <v>0</v>
      </c>
      <c r="M102" s="30"/>
      <c r="N102" s="198"/>
      <c r="O102" s="199"/>
      <c r="P102" s="200"/>
      <c r="Q102" s="39">
        <f t="shared" ref="Q102" si="18">IF(AND(O102&gt;0,P102&gt;0),P102/O102,0)</f>
        <v>0</v>
      </c>
      <c r="R102" s="37"/>
      <c r="S102" s="36">
        <f t="shared" ref="S102" si="19">P102</f>
        <v>0</v>
      </c>
      <c r="T102" s="39">
        <f t="shared" ref="T102" si="20">IF(AND(R102&gt;0,S102&gt;0),S102/R102,0)</f>
        <v>0</v>
      </c>
      <c r="U102" s="201"/>
      <c r="V102" s="202"/>
      <c r="W102" s="203"/>
      <c r="X102" s="204"/>
      <c r="Y102" s="205"/>
      <c r="Z102" s="206"/>
      <c r="AA102" s="207"/>
      <c r="AB102" s="208"/>
      <c r="AC102" s="209"/>
      <c r="AD102" s="185"/>
      <c r="AE102" s="188"/>
      <c r="AF102" s="186"/>
    </row>
    <row r="103" spans="1:32" s="4" customFormat="1" ht="27" customHeight="1" thickBot="1" x14ac:dyDescent="0.2">
      <c r="A103" s="18"/>
      <c r="B103" s="137"/>
      <c r="C103" s="137"/>
      <c r="D103" s="138"/>
      <c r="E103" s="90"/>
      <c r="F103" s="91"/>
      <c r="G103" s="92"/>
      <c r="H103" s="93"/>
      <c r="I103" s="39">
        <f t="shared" si="12"/>
        <v>0</v>
      </c>
      <c r="J103" s="94"/>
      <c r="K103" s="93"/>
      <c r="L103" s="39">
        <f t="shared" si="13"/>
        <v>0</v>
      </c>
      <c r="M103" s="30"/>
      <c r="N103" s="40"/>
      <c r="O103" s="54"/>
      <c r="P103" s="55"/>
      <c r="Q103" s="57">
        <f t="shared" si="2"/>
        <v>0</v>
      </c>
      <c r="R103" s="56"/>
      <c r="S103" s="55">
        <f t="shared" si="14"/>
        <v>0</v>
      </c>
      <c r="T103" s="57">
        <f t="shared" si="15"/>
        <v>0</v>
      </c>
      <c r="U103" s="32"/>
      <c r="V103" s="33"/>
      <c r="W103" s="73"/>
      <c r="X103" s="63"/>
      <c r="Y103" s="64"/>
      <c r="Z103" s="122"/>
      <c r="AA103" s="63"/>
      <c r="AB103" s="64"/>
      <c r="AC103" s="127"/>
      <c r="AD103" s="187"/>
      <c r="AE103" s="188"/>
      <c r="AF103" s="191"/>
    </row>
    <row r="104" spans="1:32" s="4" customFormat="1" ht="15" customHeight="1" x14ac:dyDescent="0.15">
      <c r="A104" s="20"/>
      <c r="B104" s="28" t="s">
        <v>20</v>
      </c>
      <c r="D104" s="21">
        <f>COUNTA(D5:D103)</f>
        <v>97</v>
      </c>
      <c r="E104" s="67">
        <f>COUNTIF(E5:E103,1)</f>
        <v>0</v>
      </c>
      <c r="F104" s="22">
        <f>SUM(F5:F103)</f>
        <v>109</v>
      </c>
      <c r="G104" s="22">
        <f>SUM(G5:G103)</f>
        <v>318</v>
      </c>
      <c r="H104" s="22">
        <f>SUM(H5:H103)</f>
        <v>5012902</v>
      </c>
      <c r="I104" s="24">
        <f>IF(AND(G104&gt;0,H104&gt;0),H104/G104,0)</f>
        <v>15763.842767295597</v>
      </c>
      <c r="J104" s="22">
        <f>SUM(J5:J103)</f>
        <v>25393</v>
      </c>
      <c r="K104" s="22">
        <f>SUM(K5:K103)</f>
        <v>5012902</v>
      </c>
      <c r="L104" s="24">
        <f>IF(AND(J104&gt;0,K104&gt;0),K104/J104,0)</f>
        <v>197.41275154570158</v>
      </c>
      <c r="M104" s="24"/>
      <c r="N104" s="22">
        <f>SUM(N5:N103)</f>
        <v>109</v>
      </c>
      <c r="O104" s="22">
        <f>SUM(O5:O103)</f>
        <v>341</v>
      </c>
      <c r="P104" s="22">
        <f>SUM(P5:P103)</f>
        <v>4634100</v>
      </c>
      <c r="Q104" s="24">
        <f>IF(AND(O104&gt;0,P104&gt;0),P104/O104,0)</f>
        <v>13589.736070381232</v>
      </c>
      <c r="R104" s="22">
        <f>SUM(R5:R103)</f>
        <v>24324</v>
      </c>
      <c r="S104" s="22">
        <f>SUM(S5:S103)</f>
        <v>4634100</v>
      </c>
      <c r="T104" s="24">
        <f>IF(AND(R104&gt;0,S104&gt;0),S104/R104,0)</f>
        <v>190.51554020720278</v>
      </c>
      <c r="AE104" s="189"/>
    </row>
    <row r="105" spans="1:32" s="4" customFormat="1" ht="15" customHeight="1" x14ac:dyDescent="0.15">
      <c r="A105" s="20"/>
      <c r="D105" s="21"/>
      <c r="E105" s="67">
        <f>COUNTIF(E5:E103,2)</f>
        <v>22</v>
      </c>
      <c r="F105" s="22"/>
      <c r="G105" s="22"/>
      <c r="H105" s="22"/>
      <c r="I105" s="23"/>
      <c r="J105" s="23"/>
      <c r="K105" s="23"/>
      <c r="L105" s="23"/>
      <c r="M105" s="23"/>
      <c r="N105" s="22"/>
      <c r="O105" s="22"/>
      <c r="P105" s="22"/>
      <c r="Q105" s="23"/>
      <c r="R105" s="23"/>
      <c r="S105" s="23"/>
      <c r="T105" s="23"/>
    </row>
    <row r="106" spans="1:32" s="4" customFormat="1" ht="15" customHeight="1" x14ac:dyDescent="0.15">
      <c r="A106" s="20"/>
      <c r="D106" s="21"/>
      <c r="E106" s="67">
        <f>COUNTIF(E5:E103,3)</f>
        <v>2</v>
      </c>
      <c r="F106" s="22">
        <f>COUNTA(F5:F103)</f>
        <v>5</v>
      </c>
      <c r="G106" s="22"/>
      <c r="H106" s="22"/>
      <c r="I106" s="23"/>
      <c r="J106" s="23"/>
      <c r="K106" s="23"/>
      <c r="L106" s="23"/>
      <c r="M106" s="23"/>
      <c r="N106" s="22">
        <f>COUNTA(N5:N103)</f>
        <v>5</v>
      </c>
      <c r="O106" s="22"/>
      <c r="P106" s="22"/>
      <c r="Q106" s="23"/>
      <c r="R106" s="23"/>
      <c r="S106" s="23"/>
      <c r="T106" s="23"/>
    </row>
    <row r="107" spans="1:32" s="4" customFormat="1" ht="15" customHeight="1" x14ac:dyDescent="0.15">
      <c r="A107" s="20"/>
      <c r="D107" s="21"/>
      <c r="E107" s="67">
        <f>COUNTIF(E5:E103,4)</f>
        <v>47</v>
      </c>
      <c r="F107" s="22"/>
      <c r="G107" s="22"/>
      <c r="H107" s="22"/>
      <c r="I107" s="23"/>
      <c r="J107" s="23"/>
      <c r="K107" s="23"/>
      <c r="L107" s="23"/>
      <c r="M107" s="23"/>
      <c r="N107" s="22"/>
      <c r="O107" s="22"/>
      <c r="P107" s="22"/>
      <c r="Q107" s="23"/>
      <c r="R107" s="23"/>
      <c r="S107" s="23"/>
      <c r="T107" s="23"/>
    </row>
    <row r="108" spans="1:32" s="4" customFormat="1" ht="15" customHeight="1" x14ac:dyDescent="0.15">
      <c r="A108" s="20"/>
      <c r="D108" s="21"/>
      <c r="E108" s="67">
        <f>COUNTIF(E5:E103,5)</f>
        <v>18</v>
      </c>
      <c r="F108" s="22"/>
      <c r="G108" s="22"/>
      <c r="H108" s="22"/>
      <c r="I108" s="23"/>
      <c r="J108" s="23"/>
      <c r="K108" s="23"/>
      <c r="L108" s="23"/>
      <c r="M108" s="23"/>
      <c r="N108" s="22"/>
      <c r="O108" s="22"/>
      <c r="P108" s="22"/>
      <c r="Q108" s="23"/>
      <c r="R108" s="23"/>
      <c r="S108" s="23"/>
      <c r="T108" s="23"/>
    </row>
    <row r="109" spans="1:32" s="4" customFormat="1" ht="15" customHeight="1" x14ac:dyDescent="0.15">
      <c r="A109" s="20"/>
      <c r="D109" s="21"/>
      <c r="E109" s="67">
        <f>COUNTIF(E5:E103,6)</f>
        <v>8</v>
      </c>
      <c r="F109" s="22"/>
      <c r="G109" s="22"/>
      <c r="H109" s="22"/>
      <c r="I109" s="23"/>
      <c r="J109" s="23"/>
      <c r="K109" s="23"/>
      <c r="L109" s="23"/>
      <c r="M109" s="23"/>
      <c r="N109" s="22"/>
      <c r="O109" s="22"/>
      <c r="P109" s="22"/>
      <c r="Q109" s="23"/>
      <c r="R109" s="23"/>
      <c r="S109" s="23"/>
      <c r="T109" s="23"/>
    </row>
    <row r="110" spans="1:32" s="4" customFormat="1" ht="15" customHeight="1" x14ac:dyDescent="0.15">
      <c r="A110" s="20"/>
      <c r="D110" s="21"/>
      <c r="E110" s="25"/>
      <c r="F110" s="22"/>
      <c r="G110" s="22"/>
      <c r="H110" s="22"/>
      <c r="I110" s="23"/>
      <c r="J110" s="23"/>
      <c r="K110" s="23"/>
      <c r="L110" s="23"/>
      <c r="M110" s="23"/>
      <c r="N110" s="22"/>
      <c r="O110" s="22"/>
      <c r="P110" s="22"/>
      <c r="Q110" s="23"/>
      <c r="R110" s="23"/>
      <c r="S110" s="23"/>
      <c r="T110" s="23"/>
    </row>
    <row r="111" spans="1:32" s="4" customFormat="1" ht="15" customHeight="1" x14ac:dyDescent="0.15">
      <c r="A111" s="20"/>
      <c r="D111" s="21"/>
      <c r="E111" s="25"/>
      <c r="F111" s="22"/>
      <c r="G111" s="22"/>
      <c r="H111" s="22"/>
      <c r="I111" s="23"/>
      <c r="J111" s="23"/>
      <c r="K111" s="23"/>
      <c r="L111" s="23"/>
      <c r="M111" s="23"/>
      <c r="N111" s="22"/>
      <c r="O111" s="22"/>
      <c r="P111" s="22"/>
      <c r="Q111" s="23"/>
      <c r="R111" s="23"/>
      <c r="S111" s="23"/>
      <c r="T111" s="23"/>
    </row>
    <row r="112" spans="1:32" s="4" customFormat="1" ht="15" customHeight="1" x14ac:dyDescent="0.15">
      <c r="A112" s="20"/>
      <c r="D112" s="21"/>
      <c r="E112" s="25"/>
      <c r="F112" s="22"/>
      <c r="G112" s="22"/>
      <c r="H112" s="22"/>
      <c r="I112" s="23"/>
      <c r="J112" s="23"/>
      <c r="K112" s="23"/>
      <c r="L112" s="23"/>
      <c r="M112" s="23"/>
      <c r="N112" s="22"/>
      <c r="O112" s="22"/>
      <c r="P112" s="22"/>
      <c r="Q112" s="23"/>
      <c r="R112" s="23"/>
      <c r="S112" s="23"/>
      <c r="T112" s="23"/>
    </row>
    <row r="113" spans="1:20" s="4" customFormat="1" ht="15" customHeight="1" x14ac:dyDescent="0.15">
      <c r="A113" s="20"/>
      <c r="D113" s="21"/>
      <c r="E113" s="25"/>
      <c r="F113" s="22"/>
      <c r="G113" s="22"/>
      <c r="H113" s="22"/>
      <c r="I113" s="23"/>
      <c r="J113" s="23"/>
      <c r="K113" s="23"/>
      <c r="L113" s="23"/>
      <c r="M113" s="23"/>
      <c r="N113" s="22"/>
      <c r="O113" s="22"/>
      <c r="P113" s="22"/>
      <c r="Q113" s="23"/>
      <c r="R113" s="23"/>
      <c r="S113" s="23"/>
      <c r="T113" s="23"/>
    </row>
    <row r="114" spans="1:20" s="4" customFormat="1" ht="15" customHeight="1" x14ac:dyDescent="0.15">
      <c r="A114" s="20"/>
      <c r="D114" s="21"/>
      <c r="E114" s="25"/>
      <c r="F114" s="22"/>
      <c r="G114" s="22"/>
      <c r="H114" s="22"/>
      <c r="I114" s="23"/>
      <c r="J114" s="23"/>
      <c r="K114" s="23"/>
      <c r="L114" s="23"/>
      <c r="M114" s="23"/>
      <c r="N114" s="22"/>
      <c r="O114" s="22"/>
      <c r="P114" s="22"/>
      <c r="Q114" s="23"/>
      <c r="R114" s="23"/>
      <c r="S114" s="23"/>
      <c r="T114" s="23"/>
    </row>
    <row r="115" spans="1:20" s="4" customFormat="1" ht="15" customHeight="1" x14ac:dyDescent="0.15">
      <c r="A115" s="20"/>
      <c r="D115" s="21"/>
      <c r="E115" s="25"/>
      <c r="F115" s="22"/>
      <c r="G115" s="22"/>
      <c r="H115" s="22"/>
      <c r="I115" s="23"/>
      <c r="J115" s="23"/>
      <c r="K115" s="23"/>
      <c r="L115" s="23"/>
      <c r="M115" s="23"/>
      <c r="N115" s="22"/>
      <c r="O115" s="22"/>
      <c r="P115" s="22"/>
      <c r="Q115" s="23"/>
      <c r="R115" s="23"/>
      <c r="S115" s="23"/>
      <c r="T115" s="23"/>
    </row>
    <row r="116" spans="1:20" s="4" customFormat="1" ht="15" customHeight="1" x14ac:dyDescent="0.15">
      <c r="A116" s="20"/>
      <c r="D116" s="21"/>
      <c r="E116" s="25"/>
      <c r="F116" s="22"/>
      <c r="G116" s="22"/>
      <c r="H116" s="22"/>
      <c r="I116" s="23"/>
      <c r="J116" s="23"/>
      <c r="K116" s="23"/>
      <c r="L116" s="23"/>
      <c r="M116" s="23"/>
      <c r="N116" s="22"/>
      <c r="O116" s="22"/>
      <c r="P116" s="22"/>
      <c r="Q116" s="23"/>
      <c r="R116" s="23"/>
      <c r="S116" s="23"/>
      <c r="T116" s="23"/>
    </row>
    <row r="117" spans="1:20" s="4" customFormat="1" ht="15" customHeight="1" x14ac:dyDescent="0.15">
      <c r="A117" s="20"/>
      <c r="D117" s="21"/>
      <c r="E117" s="25"/>
      <c r="F117" s="22"/>
      <c r="G117" s="22"/>
      <c r="H117" s="22"/>
      <c r="I117" s="23"/>
      <c r="J117" s="23"/>
      <c r="K117" s="23"/>
      <c r="L117" s="23"/>
      <c r="M117" s="23"/>
      <c r="N117" s="22"/>
      <c r="O117" s="22"/>
      <c r="P117" s="22"/>
      <c r="Q117" s="23"/>
      <c r="R117" s="23"/>
      <c r="S117" s="23"/>
      <c r="T117" s="23"/>
    </row>
    <row r="118" spans="1:20" s="4" customFormat="1" ht="15" customHeight="1" x14ac:dyDescent="0.15">
      <c r="A118" s="20"/>
      <c r="D118" s="21"/>
      <c r="E118" s="25"/>
      <c r="F118" s="22"/>
      <c r="G118" s="22"/>
      <c r="H118" s="22"/>
      <c r="I118" s="23"/>
      <c r="J118" s="23"/>
      <c r="K118" s="23"/>
      <c r="L118" s="23"/>
      <c r="M118" s="23"/>
      <c r="N118" s="22"/>
      <c r="O118" s="22"/>
      <c r="P118" s="22"/>
      <c r="Q118" s="23"/>
      <c r="R118" s="23"/>
      <c r="S118" s="23"/>
      <c r="T118" s="23"/>
    </row>
    <row r="119" spans="1:20" s="4" customFormat="1" ht="15" customHeight="1" x14ac:dyDescent="0.15">
      <c r="A119" s="20"/>
      <c r="D119" s="21"/>
      <c r="E119" s="25"/>
      <c r="F119" s="22"/>
      <c r="G119" s="22"/>
      <c r="H119" s="22"/>
      <c r="I119" s="23"/>
      <c r="J119" s="23"/>
      <c r="K119" s="23"/>
      <c r="L119" s="23"/>
      <c r="M119" s="23"/>
      <c r="N119" s="22"/>
      <c r="O119" s="22"/>
      <c r="P119" s="22"/>
      <c r="Q119" s="23"/>
      <c r="R119" s="23"/>
      <c r="S119" s="23"/>
      <c r="T119" s="23"/>
    </row>
    <row r="120" spans="1:20" s="4" customFormat="1" ht="15" customHeight="1" x14ac:dyDescent="0.15">
      <c r="A120" s="20"/>
      <c r="D120" s="21"/>
      <c r="E120" s="25"/>
      <c r="F120" s="22"/>
      <c r="G120" s="22"/>
      <c r="H120" s="22"/>
      <c r="I120" s="23"/>
      <c r="J120" s="23"/>
      <c r="K120" s="23"/>
      <c r="L120" s="23"/>
      <c r="M120" s="23"/>
      <c r="N120" s="22"/>
      <c r="O120" s="22"/>
      <c r="P120" s="22"/>
      <c r="Q120" s="23"/>
      <c r="R120" s="23"/>
      <c r="S120" s="23"/>
      <c r="T120" s="23"/>
    </row>
    <row r="121" spans="1:20" s="4" customFormat="1" ht="15" customHeight="1" x14ac:dyDescent="0.15">
      <c r="A121" s="20"/>
      <c r="D121" s="21"/>
      <c r="E121" s="25"/>
      <c r="F121" s="22"/>
      <c r="G121" s="22"/>
      <c r="H121" s="22"/>
      <c r="I121" s="23"/>
      <c r="J121" s="23"/>
      <c r="K121" s="23"/>
      <c r="L121" s="23"/>
      <c r="M121" s="23"/>
      <c r="N121" s="22"/>
      <c r="O121" s="22"/>
      <c r="P121" s="22"/>
      <c r="Q121" s="23"/>
      <c r="R121" s="23"/>
      <c r="S121" s="23"/>
      <c r="T121" s="23"/>
    </row>
    <row r="122" spans="1:20" s="4" customFormat="1" ht="15" customHeight="1" x14ac:dyDescent="0.15">
      <c r="A122" s="20"/>
      <c r="D122" s="21"/>
      <c r="E122" s="25"/>
      <c r="F122" s="22"/>
      <c r="G122" s="22"/>
      <c r="H122" s="22"/>
      <c r="I122" s="23"/>
      <c r="J122" s="23"/>
      <c r="K122" s="23"/>
      <c r="L122" s="23"/>
      <c r="M122" s="23"/>
      <c r="N122" s="22"/>
      <c r="O122" s="22"/>
      <c r="P122" s="22"/>
      <c r="Q122" s="23"/>
      <c r="R122" s="23"/>
      <c r="S122" s="23"/>
      <c r="T122" s="23"/>
    </row>
    <row r="123" spans="1:20" s="4" customFormat="1" ht="15" customHeight="1" x14ac:dyDescent="0.15">
      <c r="A123" s="20"/>
      <c r="D123" s="21"/>
      <c r="E123" s="25"/>
      <c r="F123" s="22"/>
      <c r="G123" s="22"/>
      <c r="H123" s="22"/>
      <c r="I123" s="23"/>
      <c r="J123" s="23"/>
      <c r="K123" s="23"/>
      <c r="L123" s="23"/>
      <c r="M123" s="23"/>
      <c r="N123" s="22"/>
      <c r="O123" s="22"/>
      <c r="P123" s="22"/>
      <c r="Q123" s="23"/>
      <c r="R123" s="23"/>
      <c r="S123" s="23"/>
      <c r="T123" s="23"/>
    </row>
    <row r="124" spans="1:20" s="4" customFormat="1" ht="15" customHeight="1" x14ac:dyDescent="0.15">
      <c r="A124" s="20"/>
      <c r="D124" s="21"/>
      <c r="E124" s="25"/>
      <c r="F124" s="22"/>
      <c r="G124" s="22"/>
      <c r="H124" s="22"/>
      <c r="I124" s="23"/>
      <c r="J124" s="23"/>
      <c r="K124" s="23"/>
      <c r="L124" s="23"/>
      <c r="M124" s="23"/>
      <c r="N124" s="22"/>
      <c r="O124" s="22"/>
      <c r="P124" s="22"/>
      <c r="Q124" s="23"/>
      <c r="R124" s="23"/>
      <c r="S124" s="23"/>
      <c r="T124" s="23"/>
    </row>
    <row r="125" spans="1:20" s="4" customFormat="1" ht="15" customHeight="1" x14ac:dyDescent="0.15">
      <c r="A125" s="20"/>
      <c r="D125" s="21"/>
      <c r="E125" s="25"/>
      <c r="F125" s="22"/>
      <c r="G125" s="22"/>
      <c r="H125" s="22"/>
      <c r="I125" s="23"/>
      <c r="J125" s="23"/>
      <c r="K125" s="23"/>
      <c r="L125" s="23"/>
      <c r="M125" s="23"/>
      <c r="N125" s="22"/>
      <c r="O125" s="22"/>
      <c r="P125" s="22"/>
      <c r="Q125" s="23"/>
      <c r="R125" s="23"/>
      <c r="S125" s="23"/>
      <c r="T125" s="23"/>
    </row>
    <row r="126" spans="1:20" s="4" customFormat="1" ht="15" customHeight="1" x14ac:dyDescent="0.15">
      <c r="A126" s="20"/>
      <c r="D126" s="21"/>
      <c r="E126" s="25"/>
      <c r="F126" s="22"/>
      <c r="G126" s="22"/>
      <c r="H126" s="22"/>
      <c r="I126" s="23"/>
      <c r="J126" s="23"/>
      <c r="K126" s="23"/>
      <c r="L126" s="23"/>
      <c r="M126" s="23"/>
      <c r="N126" s="22"/>
      <c r="O126" s="22"/>
      <c r="P126" s="22"/>
      <c r="Q126" s="23"/>
      <c r="R126" s="23"/>
      <c r="S126" s="23"/>
      <c r="T126" s="23"/>
    </row>
    <row r="127" spans="1:20" s="4" customFormat="1" ht="15" customHeight="1" x14ac:dyDescent="0.15">
      <c r="A127" s="20"/>
      <c r="D127" s="21"/>
      <c r="E127" s="25"/>
      <c r="F127" s="22"/>
      <c r="G127" s="22"/>
      <c r="H127" s="22"/>
      <c r="I127" s="23"/>
      <c r="J127" s="23"/>
      <c r="K127" s="23"/>
      <c r="L127" s="23"/>
      <c r="M127" s="23"/>
      <c r="N127" s="22"/>
      <c r="O127" s="22"/>
      <c r="P127" s="22"/>
      <c r="Q127" s="23"/>
      <c r="R127" s="23"/>
      <c r="S127" s="23"/>
      <c r="T127" s="23"/>
    </row>
    <row r="128" spans="1:20" s="4" customFormat="1" ht="15" customHeight="1" x14ac:dyDescent="0.15">
      <c r="A128" s="20"/>
      <c r="D128" s="21"/>
      <c r="E128" s="25"/>
      <c r="F128" s="22"/>
      <c r="G128" s="22"/>
      <c r="H128" s="22"/>
      <c r="I128" s="23"/>
      <c r="J128" s="23"/>
      <c r="K128" s="23"/>
      <c r="L128" s="23"/>
      <c r="M128" s="23"/>
      <c r="N128" s="22"/>
      <c r="O128" s="22"/>
      <c r="P128" s="22"/>
      <c r="Q128" s="23"/>
      <c r="R128" s="23"/>
      <c r="S128" s="23"/>
      <c r="T128" s="23"/>
    </row>
    <row r="129" spans="1:20" s="4" customFormat="1" ht="15" customHeight="1" x14ac:dyDescent="0.15">
      <c r="A129" s="20"/>
      <c r="D129" s="21"/>
      <c r="E129" s="25"/>
      <c r="F129" s="22"/>
      <c r="G129" s="22"/>
      <c r="H129" s="22"/>
      <c r="I129" s="23"/>
      <c r="J129" s="23"/>
      <c r="K129" s="23"/>
      <c r="L129" s="23"/>
      <c r="M129" s="23"/>
      <c r="N129" s="22"/>
      <c r="O129" s="22"/>
      <c r="P129" s="22"/>
      <c r="Q129" s="23"/>
      <c r="R129" s="23"/>
      <c r="S129" s="23"/>
      <c r="T129" s="23"/>
    </row>
    <row r="130" spans="1:20" s="4" customFormat="1" ht="15" customHeight="1" x14ac:dyDescent="0.15">
      <c r="A130" s="20"/>
      <c r="D130" s="21"/>
      <c r="E130" s="25"/>
      <c r="F130" s="22"/>
      <c r="G130" s="22"/>
      <c r="H130" s="22"/>
      <c r="I130" s="23"/>
      <c r="J130" s="23"/>
      <c r="K130" s="23"/>
      <c r="L130" s="23"/>
      <c r="M130" s="23"/>
      <c r="N130" s="22"/>
      <c r="O130" s="22"/>
      <c r="P130" s="22"/>
      <c r="Q130" s="23"/>
      <c r="R130" s="23"/>
      <c r="S130" s="23"/>
      <c r="T130" s="23"/>
    </row>
    <row r="131" spans="1:20" s="4" customFormat="1" ht="15" customHeight="1" x14ac:dyDescent="0.15">
      <c r="A131" s="20"/>
      <c r="D131" s="21"/>
      <c r="E131" s="25"/>
      <c r="F131" s="22"/>
      <c r="G131" s="22"/>
      <c r="H131" s="22"/>
      <c r="I131" s="23"/>
      <c r="J131" s="23"/>
      <c r="K131" s="23"/>
      <c r="L131" s="23"/>
      <c r="M131" s="23"/>
      <c r="N131" s="22"/>
      <c r="O131" s="22"/>
      <c r="P131" s="22"/>
      <c r="Q131" s="23"/>
      <c r="R131" s="23"/>
      <c r="S131" s="23"/>
      <c r="T131" s="23"/>
    </row>
    <row r="132" spans="1:20" s="4" customFormat="1" ht="15" customHeight="1" x14ac:dyDescent="0.15">
      <c r="A132" s="20"/>
      <c r="D132" s="21"/>
      <c r="E132" s="25"/>
      <c r="F132" s="22"/>
      <c r="G132" s="22"/>
      <c r="H132" s="22"/>
      <c r="I132" s="23"/>
      <c r="J132" s="23"/>
      <c r="K132" s="23"/>
      <c r="L132" s="23"/>
      <c r="M132" s="23"/>
      <c r="N132" s="22"/>
      <c r="O132" s="22"/>
      <c r="P132" s="22"/>
      <c r="Q132" s="23"/>
      <c r="R132" s="23"/>
      <c r="S132" s="23"/>
      <c r="T132" s="23"/>
    </row>
    <row r="133" spans="1:20" s="4" customFormat="1" ht="15" customHeight="1" x14ac:dyDescent="0.15">
      <c r="A133" s="20"/>
      <c r="D133" s="21"/>
      <c r="E133" s="25"/>
      <c r="F133" s="22"/>
      <c r="G133" s="22"/>
      <c r="H133" s="22"/>
      <c r="I133" s="23"/>
      <c r="J133" s="23"/>
      <c r="K133" s="23"/>
      <c r="L133" s="23"/>
      <c r="M133" s="23"/>
      <c r="N133" s="22"/>
      <c r="O133" s="22"/>
      <c r="P133" s="22"/>
      <c r="Q133" s="23"/>
      <c r="R133" s="23"/>
      <c r="S133" s="23"/>
      <c r="T133" s="23"/>
    </row>
    <row r="134" spans="1:20" s="4" customFormat="1" ht="15" customHeight="1" x14ac:dyDescent="0.15">
      <c r="A134" s="20"/>
      <c r="D134" s="21"/>
      <c r="E134" s="25"/>
      <c r="F134" s="22"/>
      <c r="G134" s="22"/>
      <c r="H134" s="22"/>
      <c r="I134" s="23"/>
      <c r="J134" s="23"/>
      <c r="K134" s="23"/>
      <c r="L134" s="23"/>
      <c r="M134" s="23"/>
      <c r="N134" s="22"/>
      <c r="O134" s="22"/>
      <c r="P134" s="22"/>
      <c r="Q134" s="23"/>
      <c r="R134" s="23"/>
      <c r="S134" s="23"/>
      <c r="T134" s="23"/>
    </row>
    <row r="135" spans="1:20" s="4" customFormat="1" ht="15" customHeight="1" x14ac:dyDescent="0.15">
      <c r="A135" s="20"/>
      <c r="D135" s="21"/>
      <c r="E135" s="25"/>
      <c r="F135" s="22"/>
      <c r="G135" s="22"/>
      <c r="H135" s="22"/>
      <c r="I135" s="23"/>
      <c r="J135" s="23"/>
      <c r="K135" s="23"/>
      <c r="L135" s="23"/>
      <c r="M135" s="23"/>
      <c r="N135" s="22"/>
      <c r="O135" s="22"/>
      <c r="P135" s="22"/>
      <c r="Q135" s="23"/>
      <c r="R135" s="23"/>
      <c r="S135" s="23"/>
      <c r="T135" s="23"/>
    </row>
    <row r="136" spans="1:20" s="4" customFormat="1" ht="15" customHeight="1" x14ac:dyDescent="0.15">
      <c r="A136" s="20"/>
      <c r="D136" s="21"/>
      <c r="E136" s="25"/>
      <c r="F136" s="22"/>
      <c r="G136" s="22"/>
      <c r="H136" s="22"/>
      <c r="I136" s="23"/>
      <c r="J136" s="23"/>
      <c r="K136" s="23"/>
      <c r="L136" s="23"/>
      <c r="M136" s="23"/>
      <c r="N136" s="22"/>
      <c r="O136" s="22"/>
      <c r="P136" s="22"/>
      <c r="Q136" s="23"/>
      <c r="R136" s="23"/>
      <c r="S136" s="23"/>
      <c r="T136" s="23"/>
    </row>
    <row r="137" spans="1:20" s="4" customFormat="1" ht="15" customHeight="1" x14ac:dyDescent="0.15">
      <c r="A137" s="20"/>
      <c r="D137" s="21"/>
      <c r="E137" s="25"/>
      <c r="F137" s="22"/>
      <c r="G137" s="22"/>
      <c r="H137" s="22"/>
      <c r="I137" s="23"/>
      <c r="J137" s="23"/>
      <c r="K137" s="23"/>
      <c r="L137" s="23"/>
      <c r="M137" s="23"/>
      <c r="N137" s="22"/>
      <c r="O137" s="22"/>
      <c r="P137" s="22"/>
      <c r="Q137" s="23"/>
      <c r="R137" s="23"/>
      <c r="S137" s="23"/>
      <c r="T137" s="23"/>
    </row>
    <row r="138" spans="1:20" s="4" customFormat="1" ht="15" customHeight="1" x14ac:dyDescent="0.15">
      <c r="A138" s="20"/>
      <c r="D138" s="21"/>
      <c r="E138" s="25"/>
      <c r="F138" s="22"/>
      <c r="G138" s="22"/>
      <c r="H138" s="22"/>
      <c r="I138" s="23"/>
      <c r="J138" s="23"/>
      <c r="K138" s="23"/>
      <c r="L138" s="23"/>
      <c r="M138" s="23"/>
      <c r="N138" s="22"/>
      <c r="O138" s="22"/>
      <c r="P138" s="22"/>
      <c r="Q138" s="23"/>
      <c r="R138" s="23"/>
      <c r="S138" s="23"/>
      <c r="T138" s="23"/>
    </row>
    <row r="139" spans="1:20" s="4" customFormat="1" ht="15" customHeight="1" x14ac:dyDescent="0.15">
      <c r="A139" s="20"/>
      <c r="D139" s="21"/>
      <c r="E139" s="25"/>
      <c r="F139" s="22"/>
      <c r="G139" s="22"/>
      <c r="H139" s="22"/>
      <c r="I139" s="23"/>
      <c r="J139" s="23"/>
      <c r="K139" s="23"/>
      <c r="L139" s="23"/>
      <c r="M139" s="23"/>
      <c r="N139" s="22"/>
      <c r="O139" s="22"/>
      <c r="P139" s="22"/>
      <c r="Q139" s="23"/>
      <c r="R139" s="23"/>
      <c r="S139" s="23"/>
      <c r="T139" s="23"/>
    </row>
    <row r="140" spans="1:20" s="4" customFormat="1" ht="15" customHeight="1" x14ac:dyDescent="0.15">
      <c r="A140" s="20"/>
      <c r="D140" s="21"/>
      <c r="E140" s="25"/>
      <c r="F140" s="22"/>
      <c r="G140" s="22"/>
      <c r="H140" s="22"/>
      <c r="I140" s="23"/>
      <c r="J140" s="23"/>
      <c r="K140" s="23"/>
      <c r="L140" s="23"/>
      <c r="M140" s="23"/>
      <c r="N140" s="22"/>
      <c r="O140" s="22"/>
      <c r="P140" s="22"/>
      <c r="Q140" s="23"/>
      <c r="R140" s="23"/>
      <c r="S140" s="23"/>
      <c r="T140" s="23"/>
    </row>
    <row r="141" spans="1:20" s="4" customFormat="1" ht="15" customHeight="1" x14ac:dyDescent="0.15">
      <c r="A141" s="20"/>
      <c r="D141" s="21"/>
      <c r="E141" s="25"/>
      <c r="F141" s="22"/>
      <c r="G141" s="22"/>
      <c r="H141" s="22"/>
      <c r="I141" s="23"/>
      <c r="J141" s="23"/>
      <c r="K141" s="23"/>
      <c r="L141" s="23"/>
      <c r="M141" s="23"/>
      <c r="N141" s="22"/>
      <c r="O141" s="22"/>
      <c r="P141" s="22"/>
      <c r="Q141" s="23"/>
      <c r="R141" s="23"/>
      <c r="S141" s="23"/>
      <c r="T141" s="23"/>
    </row>
    <row r="142" spans="1:20" s="4" customFormat="1" ht="15" customHeight="1" x14ac:dyDescent="0.15">
      <c r="A142" s="20"/>
      <c r="D142" s="21"/>
      <c r="E142" s="25"/>
      <c r="F142" s="22"/>
      <c r="G142" s="22"/>
      <c r="H142" s="22"/>
      <c r="I142" s="23"/>
      <c r="J142" s="23"/>
      <c r="K142" s="23"/>
      <c r="L142" s="23"/>
      <c r="M142" s="23"/>
      <c r="N142" s="22"/>
      <c r="O142" s="22"/>
      <c r="P142" s="22"/>
      <c r="Q142" s="23"/>
      <c r="R142" s="23"/>
      <c r="S142" s="23"/>
      <c r="T142" s="23"/>
    </row>
    <row r="143" spans="1:20" s="4" customFormat="1" ht="15" customHeight="1" x14ac:dyDescent="0.15">
      <c r="A143" s="20"/>
      <c r="D143" s="21"/>
      <c r="E143" s="25"/>
      <c r="F143" s="22"/>
      <c r="G143" s="22"/>
      <c r="H143" s="22"/>
      <c r="I143" s="23"/>
      <c r="J143" s="23"/>
      <c r="K143" s="23"/>
      <c r="L143" s="23"/>
      <c r="M143" s="23"/>
      <c r="N143" s="22"/>
      <c r="O143" s="22"/>
      <c r="P143" s="22"/>
      <c r="Q143" s="23"/>
      <c r="R143" s="23"/>
      <c r="S143" s="23"/>
      <c r="T143" s="23"/>
    </row>
    <row r="144" spans="1:20" s="4" customFormat="1" ht="15" customHeight="1" x14ac:dyDescent="0.15">
      <c r="A144" s="20"/>
      <c r="D144" s="21"/>
      <c r="E144" s="25"/>
      <c r="F144" s="22"/>
      <c r="G144" s="22"/>
      <c r="H144" s="22"/>
      <c r="I144" s="23"/>
      <c r="J144" s="23"/>
      <c r="K144" s="23"/>
      <c r="L144" s="23"/>
      <c r="M144" s="23"/>
      <c r="N144" s="22"/>
      <c r="O144" s="22"/>
      <c r="P144" s="22"/>
      <c r="Q144" s="23"/>
      <c r="R144" s="23"/>
      <c r="S144" s="23"/>
      <c r="T144" s="23"/>
    </row>
    <row r="145" spans="1:20" s="4" customFormat="1" ht="15" customHeight="1" x14ac:dyDescent="0.15">
      <c r="A145" s="20"/>
      <c r="D145" s="21"/>
      <c r="E145" s="25"/>
      <c r="F145" s="22"/>
      <c r="G145" s="22"/>
      <c r="H145" s="22"/>
      <c r="I145" s="23"/>
      <c r="J145" s="23"/>
      <c r="K145" s="23"/>
      <c r="L145" s="23"/>
      <c r="M145" s="23"/>
      <c r="N145" s="22"/>
      <c r="O145" s="22"/>
      <c r="P145" s="22"/>
      <c r="Q145" s="23"/>
      <c r="R145" s="23"/>
      <c r="S145" s="23"/>
      <c r="T145" s="23"/>
    </row>
    <row r="146" spans="1:20" s="4" customFormat="1" ht="15" customHeight="1" x14ac:dyDescent="0.15">
      <c r="A146" s="20"/>
      <c r="D146" s="21"/>
      <c r="E146" s="25"/>
      <c r="F146" s="22"/>
      <c r="G146" s="22"/>
      <c r="H146" s="22"/>
      <c r="I146" s="23"/>
      <c r="J146" s="23"/>
      <c r="K146" s="23"/>
      <c r="L146" s="23"/>
      <c r="M146" s="23"/>
      <c r="N146" s="22"/>
      <c r="O146" s="22"/>
      <c r="P146" s="22"/>
      <c r="Q146" s="23"/>
      <c r="R146" s="23"/>
      <c r="S146" s="23"/>
      <c r="T146" s="23"/>
    </row>
    <row r="147" spans="1:20" s="4" customFormat="1" ht="15" customHeight="1" x14ac:dyDescent="0.15">
      <c r="A147" s="20"/>
      <c r="D147" s="21"/>
      <c r="E147" s="25"/>
      <c r="F147" s="22"/>
      <c r="G147" s="22"/>
      <c r="H147" s="22"/>
      <c r="I147" s="23"/>
      <c r="J147" s="23"/>
      <c r="K147" s="23"/>
      <c r="L147" s="23"/>
      <c r="M147" s="23"/>
      <c r="N147" s="22"/>
      <c r="O147" s="22"/>
      <c r="P147" s="22"/>
      <c r="Q147" s="23"/>
      <c r="R147" s="23"/>
      <c r="S147" s="23"/>
      <c r="T147" s="23"/>
    </row>
    <row r="148" spans="1:20" s="4" customFormat="1" ht="15" customHeight="1" x14ac:dyDescent="0.15">
      <c r="A148" s="20"/>
      <c r="D148" s="21"/>
      <c r="E148" s="25"/>
      <c r="F148" s="22"/>
      <c r="G148" s="22"/>
      <c r="H148" s="22"/>
      <c r="I148" s="23"/>
      <c r="J148" s="23"/>
      <c r="K148" s="23"/>
      <c r="L148" s="23"/>
      <c r="M148" s="23"/>
      <c r="N148" s="22"/>
      <c r="O148" s="22"/>
      <c r="P148" s="22"/>
      <c r="Q148" s="23"/>
      <c r="R148" s="23"/>
      <c r="S148" s="23"/>
      <c r="T148" s="23"/>
    </row>
    <row r="149" spans="1:20" s="4" customFormat="1" ht="15" customHeight="1" x14ac:dyDescent="0.15">
      <c r="A149" s="20"/>
      <c r="D149" s="21"/>
      <c r="E149" s="25"/>
      <c r="F149" s="22"/>
      <c r="G149" s="22"/>
      <c r="H149" s="22"/>
      <c r="I149" s="23"/>
      <c r="J149" s="23"/>
      <c r="K149" s="23"/>
      <c r="L149" s="23"/>
      <c r="M149" s="23"/>
      <c r="N149" s="22"/>
      <c r="O149" s="22"/>
      <c r="P149" s="22"/>
      <c r="Q149" s="23"/>
      <c r="R149" s="23"/>
      <c r="S149" s="23"/>
      <c r="T149" s="23"/>
    </row>
    <row r="150" spans="1:20" s="4" customFormat="1" ht="15" customHeight="1" x14ac:dyDescent="0.15">
      <c r="A150" s="20"/>
      <c r="D150" s="21"/>
      <c r="E150" s="25"/>
      <c r="F150" s="22"/>
      <c r="G150" s="22"/>
      <c r="H150" s="22"/>
      <c r="I150" s="23"/>
      <c r="J150" s="23"/>
      <c r="K150" s="23"/>
      <c r="L150" s="23"/>
      <c r="M150" s="23"/>
      <c r="N150" s="22"/>
      <c r="O150" s="22"/>
      <c r="P150" s="22"/>
      <c r="Q150" s="23"/>
      <c r="R150" s="23"/>
      <c r="S150" s="23"/>
      <c r="T150" s="23"/>
    </row>
    <row r="151" spans="1:20" s="4" customFormat="1" ht="15" customHeight="1" x14ac:dyDescent="0.15">
      <c r="A151" s="20"/>
      <c r="D151" s="21"/>
      <c r="E151" s="25"/>
      <c r="F151" s="22"/>
      <c r="G151" s="22"/>
      <c r="H151" s="22"/>
      <c r="I151" s="23"/>
      <c r="J151" s="23"/>
      <c r="K151" s="23"/>
      <c r="L151" s="23"/>
      <c r="M151" s="23"/>
      <c r="N151" s="22"/>
      <c r="O151" s="22"/>
      <c r="P151" s="22"/>
      <c r="Q151" s="23"/>
      <c r="R151" s="23"/>
      <c r="S151" s="23"/>
      <c r="T151" s="23"/>
    </row>
    <row r="152" spans="1:20" s="4" customFormat="1" ht="15" customHeight="1" x14ac:dyDescent="0.15">
      <c r="A152" s="20"/>
      <c r="D152" s="21"/>
      <c r="E152" s="25"/>
      <c r="F152" s="22"/>
      <c r="G152" s="22"/>
      <c r="H152" s="22"/>
      <c r="I152" s="23"/>
      <c r="J152" s="23"/>
      <c r="K152" s="23"/>
      <c r="L152" s="23"/>
      <c r="M152" s="23"/>
      <c r="N152" s="22"/>
      <c r="O152" s="22"/>
      <c r="P152" s="22"/>
      <c r="Q152" s="23"/>
      <c r="R152" s="23"/>
      <c r="S152" s="23"/>
      <c r="T152" s="23"/>
    </row>
    <row r="153" spans="1:20" s="4" customFormat="1" ht="15" customHeight="1" x14ac:dyDescent="0.15">
      <c r="A153" s="20"/>
      <c r="D153" s="21"/>
      <c r="E153" s="25"/>
      <c r="F153" s="22"/>
      <c r="G153" s="22"/>
      <c r="H153" s="22"/>
      <c r="I153" s="23"/>
      <c r="J153" s="23"/>
      <c r="K153" s="23"/>
      <c r="L153" s="23"/>
      <c r="M153" s="23"/>
      <c r="N153" s="22"/>
      <c r="O153" s="22"/>
      <c r="P153" s="22"/>
      <c r="Q153" s="23"/>
      <c r="R153" s="23"/>
      <c r="S153" s="23"/>
      <c r="T153" s="23"/>
    </row>
    <row r="154" spans="1:20" s="4" customFormat="1" ht="15" customHeight="1" x14ac:dyDescent="0.15">
      <c r="A154" s="20"/>
      <c r="D154" s="21"/>
      <c r="E154" s="25"/>
      <c r="F154" s="22"/>
      <c r="G154" s="22"/>
      <c r="H154" s="22"/>
      <c r="I154" s="23"/>
      <c r="J154" s="23"/>
      <c r="K154" s="23"/>
      <c r="L154" s="23"/>
      <c r="M154" s="23"/>
      <c r="N154" s="22"/>
      <c r="O154" s="22"/>
      <c r="P154" s="22"/>
      <c r="Q154" s="23"/>
      <c r="R154" s="23"/>
      <c r="S154" s="23"/>
      <c r="T154" s="23"/>
    </row>
    <row r="155" spans="1:20" s="4" customFormat="1" ht="15" customHeight="1" x14ac:dyDescent="0.15">
      <c r="A155" s="20"/>
      <c r="D155" s="21"/>
      <c r="E155" s="25"/>
      <c r="F155" s="22"/>
      <c r="G155" s="22"/>
      <c r="H155" s="22"/>
      <c r="I155" s="23"/>
      <c r="J155" s="23"/>
      <c r="K155" s="23"/>
      <c r="L155" s="23"/>
      <c r="M155" s="23"/>
      <c r="N155" s="22"/>
      <c r="O155" s="22"/>
      <c r="P155" s="22"/>
      <c r="Q155" s="23"/>
      <c r="R155" s="23"/>
      <c r="S155" s="23"/>
      <c r="T155" s="23"/>
    </row>
    <row r="156" spans="1:20" s="4" customFormat="1" ht="15" customHeight="1" x14ac:dyDescent="0.15">
      <c r="A156" s="20"/>
      <c r="D156" s="21"/>
      <c r="E156" s="25"/>
      <c r="F156" s="22"/>
      <c r="G156" s="22"/>
      <c r="H156" s="22"/>
      <c r="I156" s="23"/>
      <c r="J156" s="23"/>
      <c r="K156" s="23"/>
      <c r="L156" s="23"/>
      <c r="M156" s="23"/>
      <c r="N156" s="22"/>
      <c r="O156" s="22"/>
      <c r="P156" s="22"/>
      <c r="Q156" s="23"/>
      <c r="R156" s="23"/>
      <c r="S156" s="23"/>
      <c r="T156" s="23"/>
    </row>
    <row r="157" spans="1:20" s="4" customFormat="1" ht="15" customHeight="1" x14ac:dyDescent="0.15">
      <c r="A157" s="20"/>
      <c r="D157" s="21"/>
      <c r="E157" s="25"/>
      <c r="F157" s="22"/>
      <c r="G157" s="22"/>
      <c r="H157" s="22"/>
      <c r="I157" s="23"/>
      <c r="J157" s="23"/>
      <c r="K157" s="23"/>
      <c r="L157" s="23"/>
      <c r="M157" s="23"/>
      <c r="N157" s="22"/>
      <c r="O157" s="22"/>
      <c r="P157" s="22"/>
      <c r="Q157" s="23"/>
      <c r="R157" s="23"/>
      <c r="S157" s="23"/>
      <c r="T157" s="23"/>
    </row>
    <row r="158" spans="1:20" s="4" customFormat="1" ht="15" customHeight="1" x14ac:dyDescent="0.15">
      <c r="A158" s="20"/>
      <c r="D158" s="21"/>
      <c r="E158" s="25"/>
      <c r="F158" s="22"/>
      <c r="G158" s="22"/>
      <c r="H158" s="22"/>
      <c r="I158" s="23"/>
      <c r="J158" s="23"/>
      <c r="K158" s="23"/>
      <c r="L158" s="23"/>
      <c r="M158" s="23"/>
      <c r="N158" s="22"/>
      <c r="O158" s="22"/>
      <c r="P158" s="22"/>
      <c r="Q158" s="23"/>
      <c r="R158" s="23"/>
      <c r="S158" s="23"/>
      <c r="T158" s="23"/>
    </row>
    <row r="159" spans="1:20" s="4" customFormat="1" ht="15" customHeight="1" x14ac:dyDescent="0.15">
      <c r="A159" s="20"/>
      <c r="D159" s="21"/>
      <c r="E159" s="25"/>
      <c r="F159" s="22"/>
      <c r="G159" s="22"/>
      <c r="H159" s="22"/>
      <c r="I159" s="23"/>
      <c r="J159" s="23"/>
      <c r="K159" s="23"/>
      <c r="L159" s="23"/>
      <c r="M159" s="23"/>
      <c r="N159" s="22"/>
      <c r="O159" s="22"/>
      <c r="P159" s="22"/>
      <c r="Q159" s="23"/>
      <c r="R159" s="23"/>
      <c r="S159" s="23"/>
      <c r="T159" s="23"/>
    </row>
    <row r="160" spans="1:20" s="4" customFormat="1" ht="15" customHeight="1" x14ac:dyDescent="0.15">
      <c r="A160" s="20"/>
      <c r="D160" s="21"/>
      <c r="E160" s="25"/>
      <c r="F160" s="22"/>
      <c r="G160" s="22"/>
      <c r="H160" s="22"/>
      <c r="I160" s="23"/>
      <c r="J160" s="23"/>
      <c r="K160" s="23"/>
      <c r="L160" s="23"/>
      <c r="M160" s="23"/>
      <c r="N160" s="22"/>
      <c r="O160" s="22"/>
      <c r="P160" s="22"/>
      <c r="Q160" s="23"/>
      <c r="R160" s="23"/>
      <c r="S160" s="23"/>
      <c r="T160" s="23"/>
    </row>
    <row r="161" spans="1:20" s="4" customFormat="1" ht="15" customHeight="1" x14ac:dyDescent="0.15">
      <c r="A161" s="20"/>
      <c r="D161" s="21"/>
      <c r="E161" s="25"/>
      <c r="F161" s="22"/>
      <c r="G161" s="22"/>
      <c r="H161" s="22"/>
      <c r="I161" s="23"/>
      <c r="J161" s="23"/>
      <c r="K161" s="23"/>
      <c r="L161" s="23"/>
      <c r="M161" s="23"/>
      <c r="N161" s="22"/>
      <c r="O161" s="22"/>
      <c r="P161" s="22"/>
      <c r="Q161" s="23"/>
      <c r="R161" s="23"/>
      <c r="S161" s="23"/>
      <c r="T161" s="23"/>
    </row>
    <row r="162" spans="1:20" s="4" customFormat="1" ht="15" customHeight="1" x14ac:dyDescent="0.15">
      <c r="A162" s="20"/>
      <c r="D162" s="21"/>
      <c r="E162" s="25"/>
      <c r="F162" s="22"/>
      <c r="G162" s="22"/>
      <c r="H162" s="22"/>
      <c r="I162" s="23"/>
      <c r="J162" s="23"/>
      <c r="K162" s="23"/>
      <c r="L162" s="23"/>
      <c r="M162" s="23"/>
      <c r="N162" s="22"/>
      <c r="O162" s="22"/>
      <c r="P162" s="22"/>
      <c r="Q162" s="23"/>
      <c r="R162" s="23"/>
      <c r="S162" s="23"/>
      <c r="T162" s="23"/>
    </row>
    <row r="163" spans="1:20" s="4" customFormat="1" ht="15" customHeight="1" x14ac:dyDescent="0.15">
      <c r="A163" s="20"/>
      <c r="D163" s="21"/>
      <c r="E163" s="25"/>
      <c r="F163" s="22"/>
      <c r="G163" s="22"/>
      <c r="H163" s="22"/>
      <c r="I163" s="23"/>
      <c r="J163" s="23"/>
      <c r="K163" s="23"/>
      <c r="L163" s="23"/>
      <c r="M163" s="23"/>
      <c r="N163" s="22"/>
      <c r="O163" s="22"/>
      <c r="P163" s="22"/>
      <c r="Q163" s="23"/>
      <c r="R163" s="23"/>
      <c r="S163" s="23"/>
      <c r="T163" s="23"/>
    </row>
    <row r="164" spans="1:20" s="4" customFormat="1" ht="15" customHeight="1" x14ac:dyDescent="0.15">
      <c r="A164" s="20"/>
      <c r="D164" s="21"/>
      <c r="E164" s="25"/>
      <c r="F164" s="22"/>
      <c r="G164" s="22"/>
      <c r="H164" s="22"/>
      <c r="I164" s="23"/>
      <c r="J164" s="23"/>
      <c r="K164" s="23"/>
      <c r="L164" s="23"/>
      <c r="M164" s="23"/>
      <c r="N164" s="22"/>
      <c r="O164" s="22"/>
      <c r="P164" s="22"/>
      <c r="Q164" s="23"/>
      <c r="R164" s="23"/>
      <c r="S164" s="23"/>
      <c r="T164" s="23"/>
    </row>
    <row r="165" spans="1:20" s="4" customFormat="1" ht="15" customHeight="1" x14ac:dyDescent="0.15">
      <c r="A165" s="20"/>
      <c r="D165" s="21"/>
      <c r="E165" s="25"/>
      <c r="F165" s="22"/>
      <c r="G165" s="22"/>
      <c r="H165" s="22"/>
      <c r="I165" s="23"/>
      <c r="J165" s="23"/>
      <c r="K165" s="23"/>
      <c r="L165" s="23"/>
      <c r="M165" s="23"/>
      <c r="N165" s="22"/>
      <c r="O165" s="22"/>
      <c r="P165" s="22"/>
      <c r="Q165" s="23"/>
      <c r="R165" s="23"/>
      <c r="S165" s="23"/>
      <c r="T165" s="23"/>
    </row>
    <row r="166" spans="1:20" s="4" customFormat="1" ht="15" customHeight="1" x14ac:dyDescent="0.15">
      <c r="A166" s="20"/>
      <c r="D166" s="21"/>
      <c r="E166" s="25"/>
      <c r="F166" s="22"/>
      <c r="G166" s="22"/>
      <c r="H166" s="22"/>
      <c r="I166" s="23"/>
      <c r="J166" s="23"/>
      <c r="K166" s="23"/>
      <c r="L166" s="23"/>
      <c r="M166" s="23"/>
      <c r="N166" s="22"/>
      <c r="O166" s="22"/>
      <c r="P166" s="22"/>
      <c r="Q166" s="23"/>
      <c r="R166" s="23"/>
      <c r="S166" s="23"/>
      <c r="T166" s="23"/>
    </row>
    <row r="167" spans="1:20" s="4" customFormat="1" ht="15" customHeight="1" x14ac:dyDescent="0.15">
      <c r="A167" s="20"/>
      <c r="D167" s="21"/>
      <c r="E167" s="25"/>
      <c r="F167" s="22"/>
      <c r="G167" s="22"/>
      <c r="H167" s="22"/>
      <c r="I167" s="23"/>
      <c r="J167" s="23"/>
      <c r="K167" s="23"/>
      <c r="L167" s="23"/>
      <c r="M167" s="23"/>
      <c r="N167" s="22"/>
      <c r="O167" s="22"/>
      <c r="P167" s="22"/>
      <c r="Q167" s="23"/>
      <c r="R167" s="23"/>
      <c r="S167" s="23"/>
      <c r="T167" s="23"/>
    </row>
    <row r="168" spans="1:20" s="4" customFormat="1" ht="15" customHeight="1" x14ac:dyDescent="0.15">
      <c r="A168" s="20"/>
      <c r="D168" s="21"/>
      <c r="E168" s="25"/>
      <c r="F168" s="22"/>
      <c r="G168" s="22"/>
      <c r="H168" s="22"/>
      <c r="I168" s="23"/>
      <c r="J168" s="23"/>
      <c r="K168" s="23"/>
      <c r="L168" s="23"/>
      <c r="M168" s="23"/>
      <c r="N168" s="22"/>
      <c r="O168" s="22"/>
      <c r="P168" s="22"/>
      <c r="Q168" s="23"/>
      <c r="R168" s="23"/>
      <c r="S168" s="23"/>
      <c r="T168" s="23"/>
    </row>
    <row r="169" spans="1:20" s="4" customFormat="1" ht="15" customHeight="1" x14ac:dyDescent="0.15">
      <c r="A169" s="20"/>
      <c r="D169" s="21"/>
      <c r="E169" s="25"/>
      <c r="F169" s="22"/>
      <c r="G169" s="22"/>
      <c r="H169" s="22"/>
      <c r="I169" s="23"/>
      <c r="J169" s="23"/>
      <c r="K169" s="23"/>
      <c r="L169" s="23"/>
      <c r="M169" s="23"/>
      <c r="N169" s="22"/>
      <c r="O169" s="22"/>
      <c r="P169" s="22"/>
      <c r="Q169" s="23"/>
      <c r="R169" s="23"/>
      <c r="S169" s="23"/>
      <c r="T169" s="23"/>
    </row>
    <row r="170" spans="1:20" s="4" customFormat="1" ht="15" customHeight="1" x14ac:dyDescent="0.15">
      <c r="A170" s="20"/>
      <c r="D170" s="21"/>
      <c r="E170" s="25"/>
      <c r="F170" s="22"/>
      <c r="G170" s="22"/>
      <c r="H170" s="22"/>
      <c r="I170" s="23"/>
      <c r="J170" s="23"/>
      <c r="K170" s="23"/>
      <c r="L170" s="23"/>
      <c r="M170" s="23"/>
      <c r="N170" s="22"/>
      <c r="O170" s="22"/>
      <c r="P170" s="22"/>
      <c r="Q170" s="23"/>
      <c r="R170" s="23"/>
      <c r="S170" s="23"/>
      <c r="T170" s="23"/>
    </row>
    <row r="171" spans="1:20" s="4" customFormat="1" ht="15" customHeight="1" x14ac:dyDescent="0.15">
      <c r="A171" s="20"/>
      <c r="D171" s="21"/>
      <c r="E171" s="25"/>
      <c r="F171" s="22"/>
      <c r="G171" s="22"/>
      <c r="H171" s="22"/>
      <c r="I171" s="23"/>
      <c r="J171" s="23"/>
      <c r="K171" s="23"/>
      <c r="L171" s="23"/>
      <c r="M171" s="23"/>
      <c r="N171" s="22"/>
      <c r="O171" s="22"/>
      <c r="P171" s="22"/>
      <c r="Q171" s="23"/>
      <c r="R171" s="23"/>
      <c r="S171" s="23"/>
      <c r="T171" s="23"/>
    </row>
    <row r="172" spans="1:20" s="4" customFormat="1" ht="15" customHeight="1" x14ac:dyDescent="0.15">
      <c r="A172" s="20"/>
      <c r="D172" s="21"/>
      <c r="E172" s="25"/>
      <c r="F172" s="22"/>
      <c r="G172" s="22"/>
      <c r="H172" s="22"/>
      <c r="I172" s="23"/>
      <c r="J172" s="23"/>
      <c r="K172" s="23"/>
      <c r="L172" s="23"/>
      <c r="M172" s="23"/>
      <c r="N172" s="22"/>
      <c r="O172" s="22"/>
      <c r="P172" s="22"/>
      <c r="Q172" s="23"/>
      <c r="R172" s="23"/>
      <c r="S172" s="23"/>
      <c r="T172" s="23"/>
    </row>
    <row r="173" spans="1:20" s="4" customFormat="1" ht="15" customHeight="1" x14ac:dyDescent="0.15">
      <c r="A173" s="20"/>
      <c r="D173" s="21"/>
      <c r="E173" s="25"/>
      <c r="F173" s="22"/>
      <c r="G173" s="22"/>
      <c r="H173" s="22"/>
      <c r="I173" s="23"/>
      <c r="J173" s="23"/>
      <c r="K173" s="23"/>
      <c r="L173" s="23"/>
      <c r="M173" s="23"/>
      <c r="N173" s="22"/>
      <c r="O173" s="22"/>
      <c r="P173" s="22"/>
      <c r="Q173" s="23"/>
      <c r="R173" s="23"/>
      <c r="S173" s="23"/>
      <c r="T173" s="23"/>
    </row>
    <row r="174" spans="1:20" s="4" customFormat="1" ht="15" customHeight="1" x14ac:dyDescent="0.15">
      <c r="A174" s="20"/>
      <c r="D174" s="21"/>
      <c r="E174" s="25"/>
      <c r="F174" s="22"/>
      <c r="G174" s="22"/>
      <c r="H174" s="22"/>
      <c r="I174" s="23"/>
      <c r="J174" s="23"/>
      <c r="K174" s="23"/>
      <c r="L174" s="23"/>
      <c r="M174" s="23"/>
      <c r="N174" s="22"/>
      <c r="O174" s="22"/>
      <c r="P174" s="22"/>
      <c r="Q174" s="23"/>
      <c r="R174" s="23"/>
      <c r="S174" s="23"/>
      <c r="T174" s="23"/>
    </row>
    <row r="175" spans="1:20" s="4" customFormat="1" ht="15" customHeight="1" x14ac:dyDescent="0.15">
      <c r="A175" s="20"/>
      <c r="D175" s="21"/>
      <c r="E175" s="25"/>
      <c r="F175" s="22"/>
      <c r="G175" s="22"/>
      <c r="H175" s="22"/>
      <c r="I175" s="23"/>
      <c r="J175" s="23"/>
      <c r="K175" s="23"/>
      <c r="L175" s="23"/>
      <c r="M175" s="23"/>
      <c r="N175" s="22"/>
      <c r="O175" s="22"/>
      <c r="P175" s="22"/>
      <c r="Q175" s="23"/>
      <c r="R175" s="23"/>
      <c r="S175" s="23"/>
      <c r="T175" s="23"/>
    </row>
    <row r="176" spans="1:20" s="4" customFormat="1" ht="15" customHeight="1" x14ac:dyDescent="0.15">
      <c r="A176" s="20"/>
      <c r="D176" s="21"/>
      <c r="E176" s="25"/>
      <c r="F176" s="22"/>
      <c r="G176" s="22"/>
      <c r="H176" s="22"/>
      <c r="I176" s="23"/>
      <c r="J176" s="23"/>
      <c r="K176" s="23"/>
      <c r="L176" s="23"/>
      <c r="M176" s="23"/>
      <c r="N176" s="22"/>
      <c r="O176" s="22"/>
      <c r="P176" s="22"/>
      <c r="Q176" s="23"/>
      <c r="R176" s="23"/>
      <c r="S176" s="23"/>
      <c r="T176" s="23"/>
    </row>
    <row r="177" spans="1:20" s="4" customFormat="1" ht="15" customHeight="1" x14ac:dyDescent="0.15">
      <c r="A177" s="20"/>
      <c r="D177" s="21"/>
      <c r="E177" s="25"/>
      <c r="F177" s="22"/>
      <c r="G177" s="22"/>
      <c r="H177" s="22"/>
      <c r="I177" s="23"/>
      <c r="J177" s="23"/>
      <c r="K177" s="23"/>
      <c r="L177" s="23"/>
      <c r="M177" s="23"/>
      <c r="N177" s="22"/>
      <c r="O177" s="22"/>
      <c r="P177" s="22"/>
      <c r="Q177" s="23"/>
      <c r="R177" s="23"/>
      <c r="S177" s="23"/>
      <c r="T177" s="23"/>
    </row>
    <row r="178" spans="1:20" s="4" customFormat="1" ht="15" customHeight="1" x14ac:dyDescent="0.15">
      <c r="A178" s="20"/>
      <c r="D178" s="21"/>
      <c r="E178" s="25"/>
      <c r="F178" s="22"/>
      <c r="G178" s="22"/>
      <c r="H178" s="22"/>
      <c r="I178" s="23"/>
      <c r="J178" s="23"/>
      <c r="K178" s="23"/>
      <c r="L178" s="23"/>
      <c r="M178" s="23"/>
      <c r="N178" s="22"/>
      <c r="O178" s="22"/>
      <c r="P178" s="22"/>
      <c r="Q178" s="23"/>
      <c r="R178" s="23"/>
      <c r="S178" s="23"/>
      <c r="T178" s="23"/>
    </row>
    <row r="179" spans="1:20" s="4" customFormat="1" ht="15" customHeight="1" x14ac:dyDescent="0.15">
      <c r="A179" s="20"/>
      <c r="D179" s="21"/>
      <c r="E179" s="25"/>
      <c r="F179" s="22"/>
      <c r="G179" s="22"/>
      <c r="H179" s="22"/>
      <c r="I179" s="23"/>
      <c r="J179" s="23"/>
      <c r="K179" s="23"/>
      <c r="L179" s="23"/>
      <c r="M179" s="23"/>
      <c r="N179" s="22"/>
      <c r="O179" s="22"/>
      <c r="P179" s="22"/>
      <c r="Q179" s="23"/>
      <c r="R179" s="23"/>
      <c r="S179" s="23"/>
      <c r="T179" s="23"/>
    </row>
    <row r="180" spans="1:20" s="4" customFormat="1" ht="15" customHeight="1" x14ac:dyDescent="0.15">
      <c r="A180" s="20"/>
      <c r="D180" s="21"/>
      <c r="E180" s="25"/>
      <c r="F180" s="22"/>
      <c r="G180" s="22"/>
      <c r="H180" s="22"/>
      <c r="I180" s="23"/>
      <c r="J180" s="23"/>
      <c r="K180" s="23"/>
      <c r="L180" s="23"/>
      <c r="M180" s="23"/>
      <c r="N180" s="22"/>
      <c r="O180" s="22"/>
      <c r="P180" s="22"/>
      <c r="Q180" s="23"/>
      <c r="R180" s="23"/>
      <c r="S180" s="23"/>
      <c r="T180" s="23"/>
    </row>
    <row r="181" spans="1:20" s="4" customFormat="1" ht="15" customHeight="1" x14ac:dyDescent="0.15">
      <c r="A181" s="20"/>
      <c r="D181" s="21"/>
      <c r="E181" s="25"/>
      <c r="F181" s="22"/>
      <c r="G181" s="22"/>
      <c r="H181" s="22"/>
      <c r="I181" s="23"/>
      <c r="J181" s="23"/>
      <c r="K181" s="23"/>
      <c r="L181" s="23"/>
      <c r="M181" s="23"/>
      <c r="N181" s="22"/>
      <c r="O181" s="22"/>
      <c r="P181" s="22"/>
      <c r="Q181" s="23"/>
      <c r="R181" s="23"/>
      <c r="S181" s="23"/>
      <c r="T181" s="23"/>
    </row>
    <row r="182" spans="1:20" s="4" customFormat="1" ht="15" customHeight="1" x14ac:dyDescent="0.15">
      <c r="A182" s="20"/>
      <c r="D182" s="21"/>
      <c r="E182" s="25"/>
      <c r="F182" s="22"/>
      <c r="G182" s="22"/>
      <c r="H182" s="22"/>
      <c r="I182" s="23"/>
      <c r="J182" s="23"/>
      <c r="K182" s="23"/>
      <c r="L182" s="23"/>
      <c r="M182" s="23"/>
      <c r="N182" s="22"/>
      <c r="O182" s="22"/>
      <c r="P182" s="22"/>
      <c r="Q182" s="23"/>
      <c r="R182" s="23"/>
      <c r="S182" s="23"/>
      <c r="T182" s="23"/>
    </row>
    <row r="183" spans="1:20" s="4" customFormat="1" ht="15" customHeight="1" x14ac:dyDescent="0.15">
      <c r="A183" s="20"/>
      <c r="D183" s="21"/>
      <c r="E183" s="25"/>
      <c r="F183" s="22"/>
      <c r="G183" s="22"/>
      <c r="H183" s="22"/>
      <c r="I183" s="23"/>
      <c r="J183" s="23"/>
      <c r="K183" s="23"/>
      <c r="L183" s="23"/>
      <c r="M183" s="23"/>
      <c r="N183" s="22"/>
      <c r="O183" s="22"/>
      <c r="P183" s="22"/>
      <c r="Q183" s="23"/>
      <c r="R183" s="23"/>
      <c r="S183" s="23"/>
      <c r="T183" s="23"/>
    </row>
    <row r="184" spans="1:20" s="4" customFormat="1" ht="15" customHeight="1" x14ac:dyDescent="0.15">
      <c r="A184" s="20"/>
      <c r="D184" s="21"/>
      <c r="E184" s="25"/>
      <c r="F184" s="22"/>
      <c r="G184" s="22"/>
      <c r="H184" s="22"/>
      <c r="I184" s="23"/>
      <c r="J184" s="23"/>
      <c r="K184" s="23"/>
      <c r="L184" s="23"/>
      <c r="M184" s="23"/>
      <c r="N184" s="22"/>
      <c r="O184" s="22"/>
      <c r="P184" s="22"/>
      <c r="Q184" s="23"/>
      <c r="R184" s="23"/>
      <c r="S184" s="23"/>
      <c r="T184" s="23"/>
    </row>
    <row r="185" spans="1:20" s="4" customFormat="1" ht="15" customHeight="1" x14ac:dyDescent="0.15">
      <c r="A185" s="20"/>
      <c r="D185" s="21"/>
      <c r="E185" s="25"/>
      <c r="F185" s="22"/>
      <c r="G185" s="22"/>
      <c r="H185" s="22"/>
      <c r="I185" s="23"/>
      <c r="J185" s="23"/>
      <c r="K185" s="23"/>
      <c r="L185" s="23"/>
      <c r="M185" s="23"/>
      <c r="N185" s="22"/>
      <c r="O185" s="22"/>
      <c r="P185" s="22"/>
      <c r="Q185" s="23"/>
      <c r="R185" s="23"/>
      <c r="S185" s="23"/>
      <c r="T185" s="23"/>
    </row>
    <row r="186" spans="1:20" s="4" customFormat="1" ht="15" customHeight="1" x14ac:dyDescent="0.15">
      <c r="A186" s="20"/>
      <c r="D186" s="21"/>
      <c r="E186" s="25"/>
      <c r="F186" s="22"/>
      <c r="G186" s="22"/>
      <c r="H186" s="22"/>
      <c r="I186" s="23"/>
      <c r="J186" s="23"/>
      <c r="K186" s="23"/>
      <c r="L186" s="23"/>
      <c r="M186" s="23"/>
      <c r="N186" s="22"/>
      <c r="O186" s="22"/>
      <c r="P186" s="22"/>
      <c r="Q186" s="23"/>
      <c r="R186" s="23"/>
      <c r="S186" s="23"/>
      <c r="T186" s="23"/>
    </row>
    <row r="187" spans="1:20" s="4" customFormat="1" ht="15" customHeight="1" x14ac:dyDescent="0.15">
      <c r="A187" s="20"/>
      <c r="D187" s="21"/>
      <c r="E187" s="25"/>
      <c r="F187" s="22"/>
      <c r="G187" s="22"/>
      <c r="H187" s="22"/>
      <c r="I187" s="23"/>
      <c r="J187" s="23"/>
      <c r="K187" s="23"/>
      <c r="L187" s="23"/>
      <c r="M187" s="23"/>
      <c r="N187" s="22"/>
      <c r="O187" s="22"/>
      <c r="P187" s="22"/>
      <c r="Q187" s="23"/>
      <c r="R187" s="23"/>
      <c r="S187" s="23"/>
      <c r="T187" s="23"/>
    </row>
    <row r="188" spans="1:20" s="4" customFormat="1" ht="15" customHeight="1" x14ac:dyDescent="0.15">
      <c r="A188" s="20"/>
      <c r="D188" s="21"/>
      <c r="E188" s="25"/>
      <c r="F188" s="22"/>
      <c r="G188" s="22"/>
      <c r="H188" s="22"/>
      <c r="I188" s="23"/>
      <c r="J188" s="23"/>
      <c r="K188" s="23"/>
      <c r="L188" s="23"/>
      <c r="M188" s="23"/>
      <c r="N188" s="22"/>
      <c r="O188" s="22"/>
      <c r="P188" s="22"/>
      <c r="Q188" s="23"/>
      <c r="R188" s="23"/>
      <c r="S188" s="23"/>
      <c r="T188" s="23"/>
    </row>
    <row r="189" spans="1:20" s="4" customFormat="1" ht="15" customHeight="1" x14ac:dyDescent="0.15">
      <c r="A189" s="20"/>
      <c r="D189" s="21"/>
      <c r="E189" s="25"/>
      <c r="F189" s="22"/>
      <c r="G189" s="22"/>
      <c r="H189" s="22"/>
      <c r="I189" s="23"/>
      <c r="J189" s="23"/>
      <c r="K189" s="23"/>
      <c r="L189" s="23"/>
      <c r="M189" s="23"/>
      <c r="N189" s="22"/>
      <c r="O189" s="22"/>
      <c r="P189" s="22"/>
      <c r="Q189" s="23"/>
      <c r="R189" s="23"/>
      <c r="S189" s="23"/>
      <c r="T189" s="23"/>
    </row>
    <row r="190" spans="1:20" s="4" customFormat="1" ht="15" customHeight="1" x14ac:dyDescent="0.15">
      <c r="A190" s="20"/>
      <c r="D190" s="21"/>
      <c r="E190" s="25"/>
      <c r="F190" s="22"/>
      <c r="G190" s="22"/>
      <c r="H190" s="22"/>
      <c r="I190" s="23"/>
      <c r="J190" s="23"/>
      <c r="K190" s="23"/>
      <c r="L190" s="23"/>
      <c r="M190" s="23"/>
      <c r="N190" s="22"/>
      <c r="O190" s="22"/>
      <c r="P190" s="22"/>
      <c r="Q190" s="23"/>
      <c r="R190" s="23"/>
      <c r="S190" s="23"/>
      <c r="T190" s="23"/>
    </row>
    <row r="191" spans="1:20" s="4" customFormat="1" ht="15" customHeight="1" x14ac:dyDescent="0.15">
      <c r="A191" s="20"/>
      <c r="D191" s="21"/>
      <c r="E191" s="25"/>
      <c r="F191" s="22"/>
      <c r="G191" s="22"/>
      <c r="H191" s="22"/>
      <c r="I191" s="23"/>
      <c r="J191" s="23"/>
      <c r="K191" s="23"/>
      <c r="L191" s="23"/>
      <c r="M191" s="23"/>
      <c r="N191" s="22"/>
      <c r="O191" s="22"/>
      <c r="P191" s="22"/>
      <c r="Q191" s="23"/>
      <c r="R191" s="23"/>
      <c r="S191" s="23"/>
      <c r="T191" s="23"/>
    </row>
    <row r="192" spans="1:20" s="4" customFormat="1" ht="15" customHeight="1" x14ac:dyDescent="0.15">
      <c r="A192" s="20"/>
      <c r="D192" s="21"/>
      <c r="E192" s="25"/>
      <c r="F192" s="22"/>
      <c r="G192" s="22"/>
      <c r="H192" s="22"/>
      <c r="I192" s="23"/>
      <c r="J192" s="23"/>
      <c r="K192" s="23"/>
      <c r="L192" s="23"/>
      <c r="M192" s="23"/>
      <c r="N192" s="22"/>
      <c r="O192" s="22"/>
      <c r="P192" s="22"/>
      <c r="Q192" s="23"/>
      <c r="R192" s="23"/>
      <c r="S192" s="23"/>
      <c r="T192" s="23"/>
    </row>
    <row r="193" spans="1:20" s="4" customFormat="1" ht="15" customHeight="1" x14ac:dyDescent="0.15">
      <c r="A193" s="20"/>
      <c r="D193" s="21"/>
      <c r="E193" s="25"/>
      <c r="F193" s="22"/>
      <c r="G193" s="22"/>
      <c r="H193" s="22"/>
      <c r="I193" s="23"/>
      <c r="J193" s="23"/>
      <c r="K193" s="23"/>
      <c r="L193" s="23"/>
      <c r="M193" s="23"/>
      <c r="N193" s="22"/>
      <c r="O193" s="22"/>
      <c r="P193" s="22"/>
      <c r="Q193" s="23"/>
      <c r="R193" s="23"/>
      <c r="S193" s="23"/>
      <c r="T193" s="23"/>
    </row>
    <row r="194" spans="1:20" s="4" customFormat="1" ht="15" customHeight="1" x14ac:dyDescent="0.15">
      <c r="A194" s="20"/>
      <c r="D194" s="21"/>
      <c r="E194" s="25"/>
      <c r="F194" s="22"/>
      <c r="G194" s="22"/>
      <c r="H194" s="22"/>
      <c r="I194" s="23"/>
      <c r="J194" s="23"/>
      <c r="K194" s="23"/>
      <c r="L194" s="23"/>
      <c r="M194" s="23"/>
      <c r="N194" s="22"/>
      <c r="O194" s="22"/>
      <c r="P194" s="22"/>
      <c r="Q194" s="23"/>
      <c r="R194" s="23"/>
      <c r="S194" s="23"/>
      <c r="T194" s="23"/>
    </row>
    <row r="195" spans="1:20" s="4" customFormat="1" ht="15" customHeight="1" x14ac:dyDescent="0.15">
      <c r="A195" s="20"/>
      <c r="D195" s="21"/>
      <c r="E195" s="25"/>
      <c r="F195" s="22"/>
      <c r="G195" s="22"/>
      <c r="H195" s="22"/>
      <c r="I195" s="23"/>
      <c r="J195" s="23"/>
      <c r="K195" s="23"/>
      <c r="L195" s="23"/>
      <c r="M195" s="23"/>
      <c r="N195" s="22"/>
      <c r="O195" s="22"/>
      <c r="P195" s="22"/>
      <c r="Q195" s="23"/>
      <c r="R195" s="23"/>
      <c r="S195" s="23"/>
      <c r="T195" s="23"/>
    </row>
    <row r="196" spans="1:20" s="4" customFormat="1" ht="15" customHeight="1" x14ac:dyDescent="0.15">
      <c r="A196" s="20"/>
      <c r="D196" s="21"/>
      <c r="E196" s="25"/>
      <c r="F196" s="22"/>
      <c r="G196" s="22"/>
      <c r="H196" s="22"/>
      <c r="I196" s="23"/>
      <c r="J196" s="23"/>
      <c r="K196" s="23"/>
      <c r="L196" s="23"/>
      <c r="M196" s="23"/>
      <c r="N196" s="22"/>
      <c r="O196" s="22"/>
      <c r="P196" s="22"/>
      <c r="Q196" s="23"/>
      <c r="R196" s="23"/>
      <c r="S196" s="23"/>
      <c r="T196" s="23"/>
    </row>
    <row r="197" spans="1:20" s="4" customFormat="1" ht="15" customHeight="1" x14ac:dyDescent="0.15">
      <c r="A197" s="20"/>
      <c r="D197" s="21"/>
      <c r="E197" s="25"/>
      <c r="F197" s="22"/>
      <c r="G197" s="22"/>
      <c r="H197" s="22"/>
      <c r="I197" s="23"/>
      <c r="J197" s="23"/>
      <c r="K197" s="23"/>
      <c r="L197" s="23"/>
      <c r="M197" s="23"/>
      <c r="N197" s="22"/>
      <c r="O197" s="22"/>
      <c r="P197" s="22"/>
      <c r="Q197" s="23"/>
      <c r="R197" s="23"/>
      <c r="S197" s="23"/>
      <c r="T197" s="23"/>
    </row>
    <row r="198" spans="1:20" s="4" customFormat="1" ht="15" customHeight="1" x14ac:dyDescent="0.15">
      <c r="A198" s="20"/>
      <c r="D198" s="21"/>
      <c r="E198" s="25"/>
      <c r="F198" s="22"/>
      <c r="G198" s="22"/>
      <c r="H198" s="22"/>
      <c r="I198" s="23"/>
      <c r="J198" s="23"/>
      <c r="K198" s="23"/>
      <c r="L198" s="23"/>
      <c r="M198" s="23"/>
      <c r="N198" s="22"/>
      <c r="O198" s="22"/>
      <c r="P198" s="22"/>
      <c r="Q198" s="23"/>
      <c r="R198" s="23"/>
      <c r="S198" s="23"/>
      <c r="T198" s="23"/>
    </row>
    <row r="199" spans="1:20" s="4" customFormat="1" ht="15" customHeight="1" x14ac:dyDescent="0.15">
      <c r="A199" s="20"/>
      <c r="D199" s="21"/>
      <c r="E199" s="25"/>
      <c r="F199" s="22"/>
      <c r="G199" s="22"/>
      <c r="H199" s="22"/>
      <c r="I199" s="23"/>
      <c r="J199" s="23"/>
      <c r="K199" s="23"/>
      <c r="L199" s="23"/>
      <c r="M199" s="23"/>
      <c r="N199" s="22"/>
      <c r="O199" s="22"/>
      <c r="P199" s="22"/>
      <c r="Q199" s="23"/>
      <c r="R199" s="23"/>
      <c r="S199" s="23"/>
      <c r="T199" s="23"/>
    </row>
    <row r="200" spans="1:20" s="4" customFormat="1" ht="15" customHeight="1" x14ac:dyDescent="0.15">
      <c r="A200" s="20"/>
      <c r="D200" s="21"/>
      <c r="E200" s="25"/>
      <c r="F200" s="22"/>
      <c r="G200" s="22"/>
      <c r="H200" s="22"/>
      <c r="I200" s="23"/>
      <c r="J200" s="23"/>
      <c r="K200" s="23"/>
      <c r="L200" s="23"/>
      <c r="M200" s="23"/>
      <c r="N200" s="22"/>
      <c r="O200" s="22"/>
      <c r="P200" s="22"/>
      <c r="Q200" s="23"/>
      <c r="R200" s="23"/>
      <c r="S200" s="23"/>
      <c r="T200" s="23"/>
    </row>
    <row r="201" spans="1:20" s="4" customFormat="1" ht="15" customHeight="1" x14ac:dyDescent="0.15">
      <c r="A201" s="20"/>
      <c r="D201" s="21"/>
      <c r="E201" s="25"/>
      <c r="F201" s="22"/>
      <c r="G201" s="22"/>
      <c r="H201" s="22"/>
      <c r="I201" s="23"/>
      <c r="J201" s="23"/>
      <c r="K201" s="23"/>
      <c r="L201" s="23"/>
      <c r="M201" s="23"/>
      <c r="N201" s="22"/>
      <c r="O201" s="22"/>
      <c r="P201" s="22"/>
      <c r="Q201" s="23"/>
      <c r="R201" s="23"/>
      <c r="S201" s="23"/>
      <c r="T201" s="23"/>
    </row>
    <row r="202" spans="1:20" s="4" customFormat="1" ht="15" customHeight="1" x14ac:dyDescent="0.15">
      <c r="A202" s="20"/>
      <c r="D202" s="21"/>
      <c r="E202" s="25"/>
      <c r="F202" s="22"/>
      <c r="G202" s="22"/>
      <c r="H202" s="22"/>
      <c r="I202" s="23"/>
      <c r="J202" s="23"/>
      <c r="K202" s="23"/>
      <c r="L202" s="23"/>
      <c r="M202" s="23"/>
      <c r="N202" s="22"/>
      <c r="O202" s="22"/>
      <c r="P202" s="22"/>
      <c r="Q202" s="23"/>
      <c r="R202" s="23"/>
      <c r="S202" s="23"/>
      <c r="T202" s="23"/>
    </row>
    <row r="203" spans="1:20" s="4" customFormat="1" ht="15" customHeight="1" x14ac:dyDescent="0.15">
      <c r="A203" s="20"/>
      <c r="D203" s="21"/>
      <c r="E203" s="25"/>
      <c r="F203" s="22"/>
      <c r="G203" s="22"/>
      <c r="H203" s="22"/>
      <c r="I203" s="23"/>
      <c r="J203" s="23"/>
      <c r="K203" s="23"/>
      <c r="L203" s="23"/>
      <c r="M203" s="23"/>
      <c r="N203" s="22"/>
      <c r="O203" s="22"/>
      <c r="P203" s="22"/>
      <c r="Q203" s="23"/>
      <c r="R203" s="23"/>
      <c r="S203" s="23"/>
      <c r="T203" s="23"/>
    </row>
    <row r="204" spans="1:20" s="4" customFormat="1" ht="15" customHeight="1" x14ac:dyDescent="0.15">
      <c r="A204" s="20"/>
      <c r="D204" s="21"/>
      <c r="E204" s="25"/>
      <c r="F204" s="22"/>
      <c r="G204" s="22"/>
      <c r="H204" s="22"/>
      <c r="I204" s="23"/>
      <c r="J204" s="23"/>
      <c r="K204" s="23"/>
      <c r="L204" s="23"/>
      <c r="M204" s="23"/>
      <c r="N204" s="22"/>
      <c r="O204" s="22"/>
      <c r="P204" s="22"/>
      <c r="Q204" s="23"/>
      <c r="R204" s="23"/>
      <c r="S204" s="23"/>
      <c r="T204" s="23"/>
    </row>
    <row r="205" spans="1:20" s="4" customFormat="1" ht="15" customHeight="1" x14ac:dyDescent="0.15">
      <c r="A205" s="20"/>
      <c r="D205" s="21"/>
      <c r="E205" s="25"/>
      <c r="F205" s="22"/>
      <c r="G205" s="22"/>
      <c r="H205" s="22"/>
      <c r="I205" s="23"/>
      <c r="J205" s="23"/>
      <c r="K205" s="23"/>
      <c r="L205" s="23"/>
      <c r="M205" s="23"/>
      <c r="N205" s="22"/>
      <c r="O205" s="22"/>
      <c r="P205" s="22"/>
      <c r="Q205" s="23"/>
      <c r="R205" s="23"/>
      <c r="S205" s="23"/>
      <c r="T205" s="23"/>
    </row>
    <row r="206" spans="1:20" s="4" customFormat="1" ht="15" customHeight="1" x14ac:dyDescent="0.15">
      <c r="A206" s="20"/>
      <c r="D206" s="21"/>
      <c r="E206" s="25"/>
      <c r="F206" s="22"/>
      <c r="G206" s="22"/>
      <c r="H206" s="22"/>
      <c r="I206" s="23"/>
      <c r="J206" s="23"/>
      <c r="K206" s="23"/>
      <c r="L206" s="23"/>
      <c r="M206" s="23"/>
      <c r="N206" s="22"/>
      <c r="O206" s="22"/>
      <c r="P206" s="22"/>
      <c r="Q206" s="23"/>
      <c r="R206" s="23"/>
      <c r="S206" s="23"/>
      <c r="T206" s="23"/>
    </row>
    <row r="207" spans="1:20" s="4" customFormat="1" ht="15" customHeight="1" x14ac:dyDescent="0.15">
      <c r="A207" s="20"/>
      <c r="D207" s="21"/>
      <c r="E207" s="25"/>
      <c r="F207" s="22"/>
      <c r="G207" s="22"/>
      <c r="H207" s="22"/>
      <c r="I207" s="23"/>
      <c r="J207" s="23"/>
      <c r="K207" s="23"/>
      <c r="L207" s="23"/>
      <c r="M207" s="23"/>
      <c r="N207" s="22"/>
      <c r="O207" s="22"/>
      <c r="P207" s="22"/>
      <c r="Q207" s="23"/>
      <c r="R207" s="23"/>
      <c r="S207" s="23"/>
      <c r="T207" s="23"/>
    </row>
    <row r="208" spans="1:20" s="4" customFormat="1" ht="15" customHeight="1" x14ac:dyDescent="0.15">
      <c r="A208" s="20"/>
      <c r="D208" s="21"/>
      <c r="E208" s="25"/>
      <c r="F208" s="22"/>
      <c r="G208" s="22"/>
      <c r="H208" s="22"/>
      <c r="I208" s="23"/>
      <c r="J208" s="23"/>
      <c r="K208" s="23"/>
      <c r="L208" s="23"/>
      <c r="M208" s="23"/>
      <c r="N208" s="22"/>
      <c r="O208" s="22"/>
      <c r="P208" s="22"/>
      <c r="Q208" s="23"/>
      <c r="R208" s="23"/>
      <c r="S208" s="23"/>
      <c r="T208" s="23"/>
    </row>
    <row r="209" spans="1:20" s="4" customFormat="1" ht="15" customHeight="1" x14ac:dyDescent="0.15">
      <c r="A209" s="20"/>
      <c r="D209" s="21"/>
      <c r="E209" s="25"/>
      <c r="F209" s="22"/>
      <c r="G209" s="22"/>
      <c r="H209" s="22"/>
      <c r="I209" s="23"/>
      <c r="J209" s="23"/>
      <c r="K209" s="23"/>
      <c r="L209" s="23"/>
      <c r="M209" s="23"/>
      <c r="N209" s="22"/>
      <c r="O209" s="22"/>
      <c r="P209" s="22"/>
      <c r="Q209" s="23"/>
      <c r="R209" s="23"/>
      <c r="S209" s="23"/>
      <c r="T209" s="23"/>
    </row>
    <row r="210" spans="1:20" s="4" customFormat="1" ht="15" customHeight="1" x14ac:dyDescent="0.15">
      <c r="A210" s="20"/>
      <c r="D210" s="21"/>
      <c r="E210" s="25"/>
      <c r="F210" s="22"/>
      <c r="G210" s="22"/>
      <c r="H210" s="22"/>
      <c r="I210" s="23"/>
      <c r="J210" s="23"/>
      <c r="K210" s="23"/>
      <c r="L210" s="23"/>
      <c r="M210" s="23"/>
      <c r="N210" s="22"/>
      <c r="O210" s="22"/>
      <c r="P210" s="22"/>
      <c r="Q210" s="23"/>
      <c r="R210" s="23"/>
      <c r="S210" s="23"/>
      <c r="T210" s="23"/>
    </row>
    <row r="211" spans="1:20" s="4" customFormat="1" ht="15" customHeight="1" x14ac:dyDescent="0.15">
      <c r="A211" s="20"/>
      <c r="D211" s="21"/>
      <c r="E211" s="25"/>
      <c r="F211" s="22"/>
      <c r="G211" s="22"/>
      <c r="H211" s="22"/>
      <c r="I211" s="23"/>
      <c r="J211" s="23"/>
      <c r="K211" s="23"/>
      <c r="L211" s="23"/>
      <c r="M211" s="23"/>
      <c r="N211" s="22"/>
      <c r="O211" s="22"/>
      <c r="P211" s="22"/>
      <c r="Q211" s="23"/>
      <c r="R211" s="23"/>
      <c r="S211" s="23"/>
      <c r="T211" s="23"/>
    </row>
    <row r="212" spans="1:20" s="4" customFormat="1" ht="15" customHeight="1" x14ac:dyDescent="0.15">
      <c r="A212" s="20"/>
      <c r="D212" s="21"/>
      <c r="E212" s="25"/>
      <c r="F212" s="22"/>
      <c r="G212" s="22"/>
      <c r="H212" s="22"/>
      <c r="I212" s="23"/>
      <c r="J212" s="23"/>
      <c r="K212" s="23"/>
      <c r="L212" s="23"/>
      <c r="M212" s="23"/>
      <c r="N212" s="22"/>
      <c r="O212" s="22"/>
      <c r="P212" s="22"/>
      <c r="Q212" s="23"/>
      <c r="R212" s="23"/>
      <c r="S212" s="23"/>
      <c r="T212" s="23"/>
    </row>
    <row r="213" spans="1:20" s="4" customFormat="1" ht="15" customHeight="1" x14ac:dyDescent="0.15">
      <c r="A213" s="20"/>
      <c r="D213" s="21"/>
      <c r="E213" s="25"/>
      <c r="F213" s="22"/>
      <c r="G213" s="22"/>
      <c r="H213" s="22"/>
      <c r="I213" s="23"/>
      <c r="J213" s="23"/>
      <c r="K213" s="23"/>
      <c r="L213" s="23"/>
      <c r="M213" s="23"/>
      <c r="N213" s="22"/>
      <c r="O213" s="22"/>
      <c r="P213" s="22"/>
      <c r="Q213" s="23"/>
      <c r="R213" s="23"/>
      <c r="S213" s="23"/>
      <c r="T213" s="23"/>
    </row>
    <row r="214" spans="1:20" s="4" customFormat="1" ht="15" customHeight="1" x14ac:dyDescent="0.15">
      <c r="A214" s="20"/>
      <c r="D214" s="21"/>
      <c r="E214" s="25"/>
      <c r="F214" s="22"/>
      <c r="G214" s="22"/>
      <c r="H214" s="22"/>
      <c r="I214" s="23"/>
      <c r="J214" s="23"/>
      <c r="K214" s="23"/>
      <c r="L214" s="23"/>
      <c r="M214" s="23"/>
      <c r="N214" s="22"/>
      <c r="O214" s="22"/>
      <c r="P214" s="22"/>
      <c r="Q214" s="23"/>
      <c r="R214" s="23"/>
      <c r="S214" s="23"/>
      <c r="T214" s="23"/>
    </row>
    <row r="215" spans="1:20" s="4" customFormat="1" ht="15" customHeight="1" x14ac:dyDescent="0.15">
      <c r="A215" s="20"/>
      <c r="D215" s="21"/>
      <c r="E215" s="25"/>
      <c r="F215" s="22"/>
      <c r="G215" s="22"/>
      <c r="H215" s="22"/>
      <c r="I215" s="23"/>
      <c r="J215" s="23"/>
      <c r="K215" s="23"/>
      <c r="L215" s="23"/>
      <c r="M215" s="23"/>
      <c r="N215" s="22"/>
      <c r="O215" s="22"/>
      <c r="P215" s="22"/>
      <c r="Q215" s="23"/>
      <c r="R215" s="23"/>
      <c r="S215" s="23"/>
      <c r="T215" s="23"/>
    </row>
    <row r="216" spans="1:20" s="4" customFormat="1" ht="15" customHeight="1" x14ac:dyDescent="0.15">
      <c r="A216" s="20"/>
      <c r="D216" s="21"/>
      <c r="E216" s="25"/>
      <c r="F216" s="22"/>
      <c r="G216" s="22"/>
      <c r="H216" s="22"/>
      <c r="I216" s="23"/>
      <c r="J216" s="23"/>
      <c r="K216" s="23"/>
      <c r="L216" s="23"/>
      <c r="M216" s="23"/>
      <c r="N216" s="22"/>
      <c r="O216" s="22"/>
      <c r="P216" s="22"/>
      <c r="Q216" s="23"/>
      <c r="R216" s="23"/>
      <c r="S216" s="23"/>
      <c r="T216" s="23"/>
    </row>
    <row r="217" spans="1:20" s="4" customFormat="1" ht="15" customHeight="1" x14ac:dyDescent="0.15">
      <c r="A217" s="20"/>
      <c r="D217" s="21"/>
      <c r="E217" s="25"/>
      <c r="F217" s="22"/>
      <c r="G217" s="22"/>
      <c r="H217" s="22"/>
      <c r="I217" s="23"/>
      <c r="J217" s="23"/>
      <c r="K217" s="23"/>
      <c r="L217" s="23"/>
      <c r="M217" s="23"/>
      <c r="N217" s="22"/>
      <c r="O217" s="22"/>
      <c r="P217" s="22"/>
      <c r="Q217" s="23"/>
      <c r="R217" s="23"/>
      <c r="S217" s="23"/>
      <c r="T217" s="23"/>
    </row>
    <row r="218" spans="1:20" s="4" customFormat="1" ht="15" customHeight="1" x14ac:dyDescent="0.15">
      <c r="A218" s="20"/>
      <c r="D218" s="21"/>
      <c r="E218" s="25"/>
      <c r="F218" s="22"/>
      <c r="G218" s="22"/>
      <c r="H218" s="22"/>
      <c r="I218" s="23"/>
      <c r="J218" s="23"/>
      <c r="K218" s="23"/>
      <c r="L218" s="23"/>
      <c r="M218" s="23"/>
      <c r="N218" s="22"/>
      <c r="O218" s="22"/>
      <c r="P218" s="22"/>
      <c r="Q218" s="23"/>
      <c r="R218" s="23"/>
      <c r="S218" s="23"/>
      <c r="T218" s="23"/>
    </row>
    <row r="219" spans="1:20" s="4" customFormat="1" ht="15" customHeight="1" x14ac:dyDescent="0.15">
      <c r="A219" s="20"/>
      <c r="D219" s="21"/>
      <c r="E219" s="25"/>
      <c r="F219" s="22"/>
      <c r="G219" s="22"/>
      <c r="H219" s="22"/>
      <c r="I219" s="23"/>
      <c r="J219" s="23"/>
      <c r="K219" s="23"/>
      <c r="L219" s="23"/>
      <c r="M219" s="23"/>
      <c r="N219" s="22"/>
      <c r="O219" s="22"/>
      <c r="P219" s="22"/>
      <c r="Q219" s="23"/>
      <c r="R219" s="23"/>
      <c r="S219" s="23"/>
      <c r="T219" s="23"/>
    </row>
    <row r="220" spans="1:20" s="4" customFormat="1" ht="15" customHeight="1" x14ac:dyDescent="0.15">
      <c r="A220" s="20"/>
      <c r="D220" s="21"/>
      <c r="E220" s="25"/>
      <c r="F220" s="22"/>
      <c r="G220" s="22"/>
      <c r="H220" s="22"/>
      <c r="I220" s="23"/>
      <c r="J220" s="23"/>
      <c r="K220" s="23"/>
      <c r="L220" s="23"/>
      <c r="M220" s="23"/>
      <c r="N220" s="22"/>
      <c r="O220" s="22"/>
      <c r="P220" s="22"/>
      <c r="Q220" s="23"/>
      <c r="R220" s="23"/>
      <c r="S220" s="23"/>
      <c r="T220" s="23"/>
    </row>
    <row r="221" spans="1:20" s="4" customFormat="1" ht="15" customHeight="1" x14ac:dyDescent="0.15">
      <c r="A221" s="20"/>
      <c r="D221" s="21"/>
      <c r="E221" s="25"/>
      <c r="F221" s="22"/>
      <c r="G221" s="22"/>
      <c r="H221" s="22"/>
      <c r="I221" s="23"/>
      <c r="J221" s="23"/>
      <c r="K221" s="23"/>
      <c r="L221" s="23"/>
      <c r="M221" s="23"/>
      <c r="N221" s="22"/>
      <c r="O221" s="22"/>
      <c r="P221" s="22"/>
      <c r="Q221" s="23"/>
      <c r="R221" s="23"/>
      <c r="S221" s="23"/>
      <c r="T221" s="23"/>
    </row>
    <row r="222" spans="1:20" s="4" customFormat="1" ht="15" customHeight="1" x14ac:dyDescent="0.15">
      <c r="A222" s="20"/>
      <c r="D222" s="21"/>
      <c r="E222" s="25"/>
      <c r="F222" s="22"/>
      <c r="G222" s="22"/>
      <c r="H222" s="22"/>
      <c r="I222" s="23"/>
      <c r="J222" s="23"/>
      <c r="K222" s="23"/>
      <c r="L222" s="23"/>
      <c r="M222" s="23"/>
      <c r="N222" s="22"/>
      <c r="O222" s="22"/>
      <c r="P222" s="22"/>
      <c r="Q222" s="23"/>
      <c r="R222" s="23"/>
      <c r="S222" s="23"/>
      <c r="T222" s="23"/>
    </row>
    <row r="223" spans="1:20" s="4" customFormat="1" ht="15" customHeight="1" x14ac:dyDescent="0.15">
      <c r="A223" s="20"/>
      <c r="D223" s="21"/>
      <c r="E223" s="25"/>
      <c r="F223" s="22"/>
      <c r="G223" s="22"/>
      <c r="H223" s="22"/>
      <c r="I223" s="23"/>
      <c r="J223" s="23"/>
      <c r="K223" s="23"/>
      <c r="L223" s="23"/>
      <c r="M223" s="23"/>
      <c r="N223" s="22"/>
      <c r="O223" s="22"/>
      <c r="P223" s="22"/>
      <c r="Q223" s="23"/>
      <c r="R223" s="23"/>
      <c r="S223" s="23"/>
      <c r="T223" s="23"/>
    </row>
    <row r="224" spans="1:20" s="4" customFormat="1" ht="15" customHeight="1" x14ac:dyDescent="0.15">
      <c r="A224" s="20"/>
      <c r="D224" s="21"/>
      <c r="E224" s="25"/>
      <c r="F224" s="22"/>
      <c r="G224" s="22"/>
      <c r="H224" s="22"/>
      <c r="I224" s="23"/>
      <c r="J224" s="23"/>
      <c r="K224" s="23"/>
      <c r="L224" s="23"/>
      <c r="M224" s="23"/>
      <c r="N224" s="22"/>
      <c r="O224" s="22"/>
      <c r="P224" s="22"/>
      <c r="Q224" s="23"/>
      <c r="R224" s="23"/>
      <c r="S224" s="23"/>
      <c r="T224" s="23"/>
    </row>
    <row r="225" spans="1:20" s="4" customFormat="1" ht="15" customHeight="1" x14ac:dyDescent="0.15">
      <c r="A225" s="20"/>
      <c r="D225" s="21"/>
      <c r="E225" s="25"/>
      <c r="F225" s="22"/>
      <c r="G225" s="22"/>
      <c r="H225" s="22"/>
      <c r="I225" s="23"/>
      <c r="J225" s="23"/>
      <c r="K225" s="23"/>
      <c r="L225" s="23"/>
      <c r="M225" s="23"/>
      <c r="N225" s="22"/>
      <c r="O225" s="22"/>
      <c r="P225" s="22"/>
      <c r="Q225" s="23"/>
      <c r="R225" s="23"/>
      <c r="S225" s="23"/>
      <c r="T225" s="23"/>
    </row>
    <row r="226" spans="1:20" s="4" customFormat="1" ht="15" customHeight="1" x14ac:dyDescent="0.15">
      <c r="A226" s="20"/>
      <c r="D226" s="21"/>
      <c r="E226" s="25"/>
      <c r="F226" s="22"/>
      <c r="G226" s="22"/>
      <c r="H226" s="22"/>
      <c r="I226" s="23"/>
      <c r="J226" s="23"/>
      <c r="K226" s="23"/>
      <c r="L226" s="23"/>
      <c r="M226" s="23"/>
      <c r="N226" s="22"/>
      <c r="O226" s="22"/>
      <c r="P226" s="22"/>
      <c r="Q226" s="23"/>
      <c r="R226" s="23"/>
      <c r="S226" s="23"/>
      <c r="T226" s="23"/>
    </row>
    <row r="227" spans="1:20" s="4" customFormat="1" ht="15" customHeight="1" x14ac:dyDescent="0.15">
      <c r="A227" s="20"/>
      <c r="D227" s="21"/>
      <c r="E227" s="25"/>
      <c r="F227" s="22"/>
      <c r="G227" s="22"/>
      <c r="H227" s="22"/>
      <c r="I227" s="23"/>
      <c r="J227" s="23"/>
      <c r="K227" s="23"/>
      <c r="L227" s="23"/>
      <c r="M227" s="23"/>
      <c r="N227" s="22"/>
      <c r="O227" s="22"/>
      <c r="P227" s="22"/>
      <c r="Q227" s="23"/>
      <c r="R227" s="23"/>
      <c r="S227" s="23"/>
      <c r="T227" s="23"/>
    </row>
    <row r="228" spans="1:20" s="4" customFormat="1" ht="15" customHeight="1" x14ac:dyDescent="0.15">
      <c r="A228" s="20"/>
      <c r="D228" s="21"/>
      <c r="E228" s="25"/>
      <c r="F228" s="22"/>
      <c r="G228" s="22"/>
      <c r="H228" s="22"/>
      <c r="I228" s="23"/>
      <c r="J228" s="23"/>
      <c r="K228" s="23"/>
      <c r="L228" s="23"/>
      <c r="M228" s="23"/>
      <c r="N228" s="22"/>
      <c r="O228" s="22"/>
      <c r="P228" s="22"/>
      <c r="Q228" s="23"/>
      <c r="R228" s="23"/>
      <c r="S228" s="23"/>
      <c r="T228" s="23"/>
    </row>
    <row r="229" spans="1:20" s="4" customFormat="1" ht="15" customHeight="1" x14ac:dyDescent="0.15">
      <c r="A229" s="20"/>
      <c r="D229" s="21"/>
      <c r="E229" s="25"/>
      <c r="F229" s="22"/>
      <c r="G229" s="22"/>
      <c r="H229" s="22"/>
      <c r="I229" s="23"/>
      <c r="J229" s="23"/>
      <c r="K229" s="23"/>
      <c r="L229" s="23"/>
      <c r="M229" s="23"/>
      <c r="N229" s="22"/>
      <c r="O229" s="22"/>
      <c r="P229" s="22"/>
      <c r="Q229" s="23"/>
      <c r="R229" s="23"/>
      <c r="S229" s="23"/>
      <c r="T229" s="23"/>
    </row>
    <row r="230" spans="1:20" s="4" customFormat="1" ht="15" customHeight="1" x14ac:dyDescent="0.15">
      <c r="A230" s="20"/>
      <c r="D230" s="21"/>
      <c r="E230" s="25"/>
      <c r="F230" s="22"/>
      <c r="G230" s="22"/>
      <c r="H230" s="22"/>
      <c r="I230" s="23"/>
      <c r="J230" s="23"/>
      <c r="K230" s="23"/>
      <c r="L230" s="23"/>
      <c r="M230" s="23"/>
      <c r="N230" s="22"/>
      <c r="O230" s="22"/>
      <c r="P230" s="22"/>
      <c r="Q230" s="23"/>
      <c r="R230" s="23"/>
      <c r="S230" s="23"/>
      <c r="T230" s="23"/>
    </row>
    <row r="231" spans="1:20" s="4" customFormat="1" ht="15" customHeight="1" x14ac:dyDescent="0.15">
      <c r="A231" s="20"/>
      <c r="D231" s="21"/>
      <c r="E231" s="25"/>
      <c r="F231" s="22"/>
      <c r="G231" s="22"/>
      <c r="H231" s="22"/>
      <c r="I231" s="23"/>
      <c r="J231" s="23"/>
      <c r="K231" s="23"/>
      <c r="L231" s="23"/>
      <c r="M231" s="23"/>
      <c r="N231" s="22"/>
      <c r="O231" s="22"/>
      <c r="P231" s="22"/>
      <c r="Q231" s="23"/>
      <c r="R231" s="23"/>
      <c r="S231" s="23"/>
      <c r="T231" s="23"/>
    </row>
    <row r="232" spans="1:20" s="4" customFormat="1" ht="15" customHeight="1" x14ac:dyDescent="0.15">
      <c r="A232" s="20"/>
      <c r="D232" s="21"/>
      <c r="E232" s="25"/>
      <c r="F232" s="22"/>
      <c r="G232" s="22"/>
      <c r="H232" s="22"/>
      <c r="I232" s="23"/>
      <c r="J232" s="23"/>
      <c r="K232" s="23"/>
      <c r="L232" s="23"/>
      <c r="M232" s="23"/>
      <c r="N232" s="22"/>
      <c r="O232" s="22"/>
      <c r="P232" s="22"/>
      <c r="Q232" s="23"/>
      <c r="R232" s="23"/>
      <c r="S232" s="23"/>
      <c r="T232" s="23"/>
    </row>
    <row r="233" spans="1:20" s="4" customFormat="1" ht="15" customHeight="1" x14ac:dyDescent="0.15">
      <c r="A233" s="20"/>
      <c r="D233" s="21"/>
      <c r="E233" s="25"/>
      <c r="F233" s="22"/>
      <c r="G233" s="22"/>
      <c r="H233" s="22"/>
      <c r="I233" s="23"/>
      <c r="J233" s="23"/>
      <c r="K233" s="23"/>
      <c r="L233" s="23"/>
      <c r="M233" s="23"/>
      <c r="N233" s="22"/>
      <c r="O233" s="22"/>
      <c r="P233" s="22"/>
      <c r="Q233" s="23"/>
      <c r="R233" s="23"/>
      <c r="S233" s="23"/>
      <c r="T233" s="23"/>
    </row>
    <row r="234" spans="1:20" s="4" customFormat="1" ht="15" customHeight="1" x14ac:dyDescent="0.15">
      <c r="A234" s="20"/>
      <c r="D234" s="21"/>
      <c r="E234" s="25"/>
      <c r="F234" s="22"/>
      <c r="G234" s="22"/>
      <c r="H234" s="22"/>
      <c r="I234" s="23"/>
      <c r="J234" s="23"/>
      <c r="K234" s="23"/>
      <c r="L234" s="23"/>
      <c r="M234" s="23"/>
      <c r="N234" s="22"/>
      <c r="O234" s="22"/>
      <c r="P234" s="22"/>
      <c r="Q234" s="23"/>
      <c r="R234" s="23"/>
      <c r="S234" s="23"/>
      <c r="T234" s="23"/>
    </row>
    <row r="235" spans="1:20" s="4" customFormat="1" ht="15" customHeight="1" x14ac:dyDescent="0.15">
      <c r="A235" s="20"/>
      <c r="D235" s="21"/>
      <c r="E235" s="25"/>
      <c r="F235" s="22"/>
      <c r="G235" s="22"/>
      <c r="H235" s="22"/>
      <c r="I235" s="23"/>
      <c r="J235" s="23"/>
      <c r="K235" s="23"/>
      <c r="L235" s="23"/>
      <c r="M235" s="23"/>
      <c r="N235" s="22"/>
      <c r="O235" s="22"/>
      <c r="P235" s="22"/>
      <c r="Q235" s="23"/>
      <c r="R235" s="23"/>
      <c r="S235" s="23"/>
      <c r="T235" s="23"/>
    </row>
    <row r="236" spans="1:20" s="4" customFormat="1" ht="15" customHeight="1" x14ac:dyDescent="0.15">
      <c r="A236" s="20"/>
      <c r="D236" s="21"/>
      <c r="E236" s="25"/>
      <c r="F236" s="22"/>
      <c r="G236" s="22"/>
      <c r="H236" s="22"/>
      <c r="I236" s="23"/>
      <c r="J236" s="23"/>
      <c r="K236" s="23"/>
      <c r="L236" s="23"/>
      <c r="M236" s="23"/>
      <c r="N236" s="22"/>
      <c r="O236" s="22"/>
      <c r="P236" s="22"/>
      <c r="Q236" s="23"/>
      <c r="R236" s="23"/>
      <c r="S236" s="23"/>
      <c r="T236" s="23"/>
    </row>
    <row r="237" spans="1:20" s="4" customFormat="1" ht="15" customHeight="1" x14ac:dyDescent="0.15">
      <c r="A237" s="20"/>
      <c r="D237" s="21"/>
      <c r="E237" s="25"/>
      <c r="F237" s="22"/>
      <c r="G237" s="22"/>
      <c r="H237" s="22"/>
      <c r="I237" s="23"/>
      <c r="J237" s="23"/>
      <c r="K237" s="23"/>
      <c r="L237" s="23"/>
      <c r="M237" s="23"/>
      <c r="N237" s="22"/>
      <c r="O237" s="22"/>
      <c r="P237" s="22"/>
      <c r="Q237" s="23"/>
      <c r="R237" s="23"/>
      <c r="S237" s="23"/>
      <c r="T237" s="23"/>
    </row>
    <row r="238" spans="1:20" s="4" customFormat="1" ht="15" customHeight="1" x14ac:dyDescent="0.15">
      <c r="A238" s="20"/>
      <c r="D238" s="21"/>
      <c r="E238" s="25"/>
      <c r="F238" s="22"/>
      <c r="G238" s="22"/>
      <c r="H238" s="22"/>
      <c r="I238" s="23"/>
      <c r="J238" s="23"/>
      <c r="K238" s="23"/>
      <c r="L238" s="23"/>
      <c r="M238" s="23"/>
      <c r="N238" s="22"/>
      <c r="O238" s="22"/>
      <c r="P238" s="22"/>
      <c r="Q238" s="23"/>
      <c r="R238" s="23"/>
      <c r="S238" s="23"/>
      <c r="T238" s="23"/>
    </row>
    <row r="239" spans="1:20" s="4" customFormat="1" ht="15" customHeight="1" x14ac:dyDescent="0.15">
      <c r="A239" s="20"/>
      <c r="D239" s="21"/>
      <c r="E239" s="25"/>
      <c r="F239" s="22"/>
      <c r="G239" s="22"/>
      <c r="H239" s="22"/>
      <c r="I239" s="23"/>
      <c r="J239" s="23"/>
      <c r="K239" s="23"/>
      <c r="L239" s="23"/>
      <c r="M239" s="23"/>
      <c r="N239" s="22"/>
      <c r="O239" s="22"/>
      <c r="P239" s="22"/>
      <c r="Q239" s="23"/>
      <c r="R239" s="23"/>
      <c r="S239" s="23"/>
      <c r="T239" s="23"/>
    </row>
    <row r="240" spans="1:20" s="4" customFormat="1" ht="15" customHeight="1" x14ac:dyDescent="0.15">
      <c r="A240" s="20"/>
      <c r="D240" s="21"/>
      <c r="E240" s="25"/>
      <c r="F240" s="22"/>
      <c r="G240" s="22"/>
      <c r="H240" s="22"/>
      <c r="I240" s="23"/>
      <c r="J240" s="23"/>
      <c r="K240" s="23"/>
      <c r="L240" s="23"/>
      <c r="M240" s="23"/>
      <c r="N240" s="22"/>
      <c r="O240" s="22"/>
      <c r="P240" s="22"/>
      <c r="Q240" s="23"/>
      <c r="R240" s="23"/>
      <c r="S240" s="23"/>
      <c r="T240" s="23"/>
    </row>
    <row r="241" spans="1:20" s="4" customFormat="1" ht="15" customHeight="1" x14ac:dyDescent="0.15">
      <c r="A241" s="20"/>
      <c r="D241" s="21"/>
      <c r="E241" s="25"/>
      <c r="F241" s="22"/>
      <c r="G241" s="22"/>
      <c r="H241" s="22"/>
      <c r="I241" s="23"/>
      <c r="J241" s="23"/>
      <c r="K241" s="23"/>
      <c r="L241" s="23"/>
      <c r="M241" s="23"/>
      <c r="N241" s="22"/>
      <c r="O241" s="22"/>
      <c r="P241" s="22"/>
      <c r="Q241" s="23"/>
      <c r="R241" s="23"/>
      <c r="S241" s="23"/>
      <c r="T241" s="23"/>
    </row>
    <row r="242" spans="1:20" s="4" customFormat="1" ht="15" customHeight="1" x14ac:dyDescent="0.15">
      <c r="A242" s="20"/>
      <c r="D242" s="21"/>
      <c r="E242" s="25"/>
      <c r="F242" s="22"/>
      <c r="G242" s="22"/>
      <c r="H242" s="22"/>
      <c r="I242" s="23"/>
      <c r="J242" s="23"/>
      <c r="K242" s="23"/>
      <c r="L242" s="23"/>
      <c r="M242" s="23"/>
      <c r="N242" s="22"/>
      <c r="O242" s="22"/>
      <c r="P242" s="22"/>
      <c r="Q242" s="23"/>
      <c r="R242" s="23"/>
      <c r="S242" s="23"/>
      <c r="T242" s="23"/>
    </row>
    <row r="243" spans="1:20" s="4" customFormat="1" ht="15" customHeight="1" x14ac:dyDescent="0.15">
      <c r="A243" s="20"/>
      <c r="D243" s="21"/>
      <c r="E243" s="25"/>
      <c r="F243" s="22"/>
      <c r="G243" s="22"/>
      <c r="H243" s="22"/>
      <c r="I243" s="23"/>
      <c r="J243" s="23"/>
      <c r="K243" s="23"/>
      <c r="L243" s="23"/>
      <c r="M243" s="23"/>
      <c r="N243" s="22"/>
      <c r="O243" s="22"/>
      <c r="P243" s="22"/>
      <c r="Q243" s="23"/>
      <c r="R243" s="23"/>
      <c r="S243" s="23"/>
      <c r="T243" s="23"/>
    </row>
    <row r="244" spans="1:20" s="4" customFormat="1" ht="15" customHeight="1" x14ac:dyDescent="0.15">
      <c r="A244" s="20"/>
      <c r="D244" s="21"/>
      <c r="E244" s="25"/>
      <c r="F244" s="22"/>
      <c r="G244" s="22"/>
      <c r="H244" s="22"/>
      <c r="I244" s="23"/>
      <c r="J244" s="23"/>
      <c r="K244" s="23"/>
      <c r="L244" s="23"/>
      <c r="M244" s="23"/>
      <c r="N244" s="22"/>
      <c r="O244" s="22"/>
      <c r="P244" s="22"/>
      <c r="Q244" s="23"/>
      <c r="R244" s="23"/>
      <c r="S244" s="23"/>
      <c r="T244" s="23"/>
    </row>
    <row r="245" spans="1:20" s="4" customFormat="1" ht="15" customHeight="1" x14ac:dyDescent="0.15">
      <c r="A245" s="20"/>
      <c r="D245" s="21"/>
      <c r="E245" s="25"/>
      <c r="F245" s="22"/>
      <c r="G245" s="22"/>
      <c r="H245" s="22"/>
      <c r="I245" s="23"/>
      <c r="J245" s="23"/>
      <c r="K245" s="23"/>
      <c r="L245" s="23"/>
      <c r="M245" s="23"/>
      <c r="N245" s="22"/>
      <c r="O245" s="22"/>
      <c r="P245" s="22"/>
      <c r="Q245" s="23"/>
      <c r="R245" s="23"/>
      <c r="S245" s="23"/>
      <c r="T245" s="23"/>
    </row>
    <row r="246" spans="1:20" s="4" customFormat="1" ht="15" customHeight="1" x14ac:dyDescent="0.15">
      <c r="A246" s="20"/>
      <c r="D246" s="21"/>
      <c r="E246" s="25"/>
      <c r="F246" s="22"/>
      <c r="G246" s="22"/>
      <c r="H246" s="22"/>
      <c r="I246" s="23"/>
      <c r="J246" s="23"/>
      <c r="K246" s="23"/>
      <c r="L246" s="23"/>
      <c r="M246" s="23"/>
      <c r="N246" s="22"/>
      <c r="O246" s="22"/>
      <c r="P246" s="22"/>
      <c r="Q246" s="23"/>
      <c r="R246" s="23"/>
      <c r="S246" s="23"/>
      <c r="T246" s="23"/>
    </row>
    <row r="247" spans="1:20" s="4" customFormat="1" ht="15" customHeight="1" x14ac:dyDescent="0.15">
      <c r="A247" s="20"/>
      <c r="D247" s="21"/>
      <c r="E247" s="25"/>
      <c r="F247" s="22"/>
      <c r="G247" s="22"/>
      <c r="H247" s="22"/>
      <c r="I247" s="23"/>
      <c r="J247" s="23"/>
      <c r="K247" s="23"/>
      <c r="L247" s="23"/>
      <c r="M247" s="23"/>
      <c r="N247" s="22"/>
      <c r="O247" s="22"/>
      <c r="P247" s="22"/>
      <c r="Q247" s="23"/>
      <c r="R247" s="23"/>
      <c r="S247" s="23"/>
      <c r="T247" s="23"/>
    </row>
    <row r="248" spans="1:20" s="4" customFormat="1" ht="15" customHeight="1" x14ac:dyDescent="0.15">
      <c r="A248" s="20"/>
      <c r="D248" s="21"/>
      <c r="E248" s="25"/>
      <c r="F248" s="22"/>
      <c r="G248" s="22"/>
      <c r="H248" s="22"/>
      <c r="I248" s="23"/>
      <c r="J248" s="23"/>
      <c r="K248" s="23"/>
      <c r="L248" s="23"/>
      <c r="M248" s="23"/>
      <c r="N248" s="22"/>
      <c r="O248" s="22"/>
      <c r="P248" s="22"/>
      <c r="Q248" s="23"/>
      <c r="R248" s="23"/>
      <c r="S248" s="23"/>
      <c r="T248" s="23"/>
    </row>
    <row r="249" spans="1:20" s="4" customFormat="1" ht="15" customHeight="1" x14ac:dyDescent="0.15">
      <c r="A249" s="20"/>
      <c r="D249" s="21"/>
      <c r="E249" s="25"/>
      <c r="F249" s="22"/>
      <c r="G249" s="22"/>
      <c r="H249" s="22"/>
      <c r="I249" s="23"/>
      <c r="J249" s="23"/>
      <c r="K249" s="23"/>
      <c r="L249" s="23"/>
      <c r="M249" s="23"/>
      <c r="N249" s="22"/>
      <c r="O249" s="22"/>
      <c r="P249" s="22"/>
      <c r="Q249" s="23"/>
      <c r="R249" s="23"/>
      <c r="S249" s="23"/>
      <c r="T249" s="23"/>
    </row>
    <row r="250" spans="1:20" s="4" customFormat="1" ht="15" customHeight="1" x14ac:dyDescent="0.15">
      <c r="A250" s="20"/>
      <c r="D250" s="21"/>
      <c r="E250" s="25"/>
      <c r="F250" s="22"/>
      <c r="G250" s="22"/>
      <c r="H250" s="22"/>
      <c r="I250" s="23"/>
      <c r="J250" s="23"/>
      <c r="K250" s="23"/>
      <c r="L250" s="23"/>
      <c r="M250" s="23"/>
      <c r="N250" s="22"/>
      <c r="O250" s="22"/>
      <c r="P250" s="22"/>
      <c r="Q250" s="23"/>
      <c r="R250" s="23"/>
      <c r="S250" s="23"/>
      <c r="T250" s="23"/>
    </row>
    <row r="251" spans="1:20" s="4" customFormat="1" ht="15" customHeight="1" x14ac:dyDescent="0.15">
      <c r="A251" s="20"/>
      <c r="D251" s="21"/>
      <c r="E251" s="25"/>
      <c r="F251" s="22"/>
      <c r="G251" s="22"/>
      <c r="H251" s="22"/>
      <c r="I251" s="23"/>
      <c r="J251" s="23"/>
      <c r="K251" s="23"/>
      <c r="L251" s="23"/>
      <c r="M251" s="23"/>
      <c r="N251" s="22"/>
      <c r="O251" s="22"/>
      <c r="P251" s="22"/>
      <c r="Q251" s="23"/>
      <c r="R251" s="23"/>
      <c r="S251" s="23"/>
      <c r="T251" s="23"/>
    </row>
    <row r="252" spans="1:20" s="4" customFormat="1" ht="15" customHeight="1" x14ac:dyDescent="0.15">
      <c r="A252" s="20"/>
      <c r="D252" s="21"/>
      <c r="E252" s="25"/>
      <c r="F252" s="22"/>
      <c r="G252" s="22"/>
      <c r="H252" s="22"/>
      <c r="I252" s="23"/>
      <c r="J252" s="23"/>
      <c r="K252" s="23"/>
      <c r="L252" s="23"/>
      <c r="M252" s="23"/>
      <c r="N252" s="22"/>
      <c r="O252" s="22"/>
      <c r="P252" s="22"/>
      <c r="Q252" s="23"/>
      <c r="R252" s="23"/>
      <c r="S252" s="23"/>
      <c r="T252" s="23"/>
    </row>
    <row r="253" spans="1:20" s="4" customFormat="1" ht="15" customHeight="1" x14ac:dyDescent="0.15">
      <c r="A253" s="20"/>
      <c r="D253" s="21"/>
      <c r="E253" s="25"/>
      <c r="F253" s="22"/>
      <c r="G253" s="22"/>
      <c r="H253" s="22"/>
      <c r="I253" s="23"/>
      <c r="J253" s="23"/>
      <c r="K253" s="23"/>
      <c r="L253" s="23"/>
      <c r="M253" s="23"/>
      <c r="N253" s="22"/>
      <c r="O253" s="22"/>
      <c r="P253" s="22"/>
      <c r="Q253" s="23"/>
      <c r="R253" s="23"/>
      <c r="S253" s="23"/>
      <c r="T253" s="23"/>
    </row>
    <row r="254" spans="1:20" s="4" customFormat="1" ht="15" customHeight="1" x14ac:dyDescent="0.15">
      <c r="A254" s="20"/>
      <c r="D254" s="21"/>
      <c r="E254" s="25"/>
      <c r="F254" s="22"/>
      <c r="G254" s="22"/>
      <c r="H254" s="22"/>
      <c r="I254" s="23"/>
      <c r="J254" s="23"/>
      <c r="K254" s="23"/>
      <c r="L254" s="23"/>
      <c r="M254" s="23"/>
      <c r="N254" s="22"/>
      <c r="O254" s="22"/>
      <c r="P254" s="22"/>
      <c r="Q254" s="23"/>
      <c r="R254" s="23"/>
      <c r="S254" s="23"/>
      <c r="T254" s="23"/>
    </row>
    <row r="255" spans="1:20" s="4" customFormat="1" ht="15" customHeight="1" x14ac:dyDescent="0.15">
      <c r="A255" s="20"/>
      <c r="D255" s="21"/>
      <c r="E255" s="25"/>
      <c r="F255" s="22"/>
      <c r="G255" s="22"/>
      <c r="H255" s="22"/>
      <c r="I255" s="23"/>
      <c r="J255" s="23"/>
      <c r="K255" s="23"/>
      <c r="L255" s="23"/>
      <c r="M255" s="23"/>
      <c r="N255" s="22"/>
      <c r="O255" s="22"/>
      <c r="P255" s="22"/>
      <c r="Q255" s="23"/>
      <c r="R255" s="23"/>
      <c r="S255" s="23"/>
      <c r="T255" s="23"/>
    </row>
    <row r="256" spans="1:20" s="4" customFormat="1" ht="15" customHeight="1" x14ac:dyDescent="0.15">
      <c r="A256" s="20"/>
      <c r="D256" s="21"/>
      <c r="E256" s="25"/>
      <c r="F256" s="22"/>
      <c r="G256" s="22"/>
      <c r="H256" s="22"/>
      <c r="I256" s="23"/>
      <c r="J256" s="23"/>
      <c r="K256" s="23"/>
      <c r="L256" s="23"/>
      <c r="M256" s="23"/>
      <c r="N256" s="22"/>
      <c r="O256" s="22"/>
      <c r="P256" s="22"/>
      <c r="Q256" s="23"/>
      <c r="R256" s="23"/>
      <c r="S256" s="23"/>
      <c r="T256" s="23"/>
    </row>
    <row r="257" spans="1:20" s="4" customFormat="1" ht="15" customHeight="1" x14ac:dyDescent="0.15">
      <c r="A257" s="20"/>
      <c r="D257" s="21"/>
      <c r="E257" s="25"/>
      <c r="F257" s="22"/>
      <c r="G257" s="22"/>
      <c r="H257" s="22"/>
      <c r="I257" s="23"/>
      <c r="J257" s="23"/>
      <c r="K257" s="23"/>
      <c r="L257" s="23"/>
      <c r="M257" s="23"/>
      <c r="N257" s="22"/>
      <c r="O257" s="22"/>
      <c r="P257" s="22"/>
      <c r="Q257" s="23"/>
      <c r="R257" s="23"/>
      <c r="S257" s="23"/>
      <c r="T257" s="23"/>
    </row>
    <row r="258" spans="1:20" s="4" customFormat="1" ht="15" customHeight="1" x14ac:dyDescent="0.15">
      <c r="A258" s="20"/>
      <c r="D258" s="21"/>
      <c r="E258" s="25"/>
      <c r="F258" s="22"/>
      <c r="G258" s="22"/>
      <c r="H258" s="22"/>
      <c r="I258" s="23"/>
      <c r="J258" s="23"/>
      <c r="K258" s="23"/>
      <c r="L258" s="23"/>
      <c r="M258" s="23"/>
      <c r="N258" s="22"/>
      <c r="O258" s="22"/>
      <c r="P258" s="22"/>
      <c r="Q258" s="23"/>
      <c r="R258" s="23"/>
      <c r="S258" s="23"/>
      <c r="T258" s="23"/>
    </row>
    <row r="259" spans="1:20" s="4" customFormat="1" ht="15" customHeight="1" x14ac:dyDescent="0.15">
      <c r="A259" s="20"/>
      <c r="D259" s="21"/>
      <c r="E259" s="25"/>
      <c r="F259" s="22"/>
      <c r="G259" s="22"/>
      <c r="H259" s="22"/>
      <c r="I259" s="23"/>
      <c r="J259" s="23"/>
      <c r="K259" s="23"/>
      <c r="L259" s="23"/>
      <c r="M259" s="23"/>
      <c r="N259" s="22"/>
      <c r="O259" s="22"/>
      <c r="P259" s="22"/>
      <c r="Q259" s="23"/>
      <c r="R259" s="23"/>
      <c r="S259" s="23"/>
      <c r="T259" s="23"/>
    </row>
    <row r="260" spans="1:20" s="4" customFormat="1" ht="15" customHeight="1" x14ac:dyDescent="0.15">
      <c r="A260" s="20"/>
      <c r="D260" s="21"/>
      <c r="E260" s="25"/>
      <c r="F260" s="22"/>
      <c r="G260" s="22"/>
      <c r="H260" s="22"/>
      <c r="I260" s="23"/>
      <c r="J260" s="23"/>
      <c r="K260" s="23"/>
      <c r="L260" s="23"/>
      <c r="M260" s="23"/>
      <c r="N260" s="22"/>
      <c r="O260" s="22"/>
      <c r="P260" s="22"/>
      <c r="Q260" s="23"/>
      <c r="R260" s="23"/>
      <c r="S260" s="23"/>
      <c r="T260" s="23"/>
    </row>
    <row r="261" spans="1:20" s="4" customFormat="1" ht="15" customHeight="1" x14ac:dyDescent="0.15">
      <c r="A261" s="20"/>
      <c r="D261" s="21"/>
      <c r="E261" s="25"/>
      <c r="F261" s="22"/>
      <c r="G261" s="22"/>
      <c r="H261" s="22"/>
      <c r="I261" s="23"/>
      <c r="J261" s="23"/>
      <c r="K261" s="23"/>
      <c r="L261" s="23"/>
      <c r="M261" s="23"/>
      <c r="N261" s="22"/>
      <c r="O261" s="22"/>
      <c r="P261" s="22"/>
      <c r="Q261" s="23"/>
      <c r="R261" s="23"/>
      <c r="S261" s="23"/>
      <c r="T261" s="23"/>
    </row>
    <row r="262" spans="1:20" s="4" customFormat="1" ht="15" customHeight="1" x14ac:dyDescent="0.15">
      <c r="A262" s="20"/>
      <c r="D262" s="21"/>
      <c r="E262" s="25"/>
      <c r="F262" s="22"/>
      <c r="G262" s="22"/>
      <c r="H262" s="22"/>
      <c r="I262" s="23"/>
      <c r="J262" s="23"/>
      <c r="K262" s="23"/>
      <c r="L262" s="23"/>
      <c r="M262" s="23"/>
      <c r="N262" s="22"/>
      <c r="O262" s="22"/>
      <c r="P262" s="22"/>
      <c r="Q262" s="23"/>
      <c r="R262" s="23"/>
      <c r="S262" s="23"/>
      <c r="T262" s="23"/>
    </row>
    <row r="263" spans="1:20" s="4" customFormat="1" ht="15" customHeight="1" x14ac:dyDescent="0.15">
      <c r="A263" s="20"/>
      <c r="D263" s="21"/>
      <c r="E263" s="25"/>
      <c r="F263" s="22"/>
      <c r="G263" s="22"/>
      <c r="H263" s="22"/>
      <c r="I263" s="23"/>
      <c r="J263" s="23"/>
      <c r="K263" s="23"/>
      <c r="L263" s="23"/>
      <c r="M263" s="23"/>
      <c r="N263" s="22"/>
      <c r="O263" s="22"/>
      <c r="P263" s="22"/>
      <c r="Q263" s="23"/>
      <c r="R263" s="23"/>
      <c r="S263" s="23"/>
      <c r="T263" s="23"/>
    </row>
    <row r="264" spans="1:20" s="4" customFormat="1" ht="15" customHeight="1" x14ac:dyDescent="0.15">
      <c r="A264" s="20"/>
      <c r="D264" s="21"/>
      <c r="E264" s="25"/>
      <c r="F264" s="22"/>
      <c r="G264" s="22"/>
      <c r="H264" s="22"/>
      <c r="I264" s="23"/>
      <c r="J264" s="23"/>
      <c r="K264" s="23"/>
      <c r="L264" s="23"/>
      <c r="M264" s="23"/>
      <c r="N264" s="22"/>
      <c r="O264" s="22"/>
      <c r="P264" s="22"/>
      <c r="Q264" s="23"/>
      <c r="R264" s="23"/>
      <c r="S264" s="23"/>
      <c r="T264" s="23"/>
    </row>
    <row r="265" spans="1:20" s="4" customFormat="1" ht="15" customHeight="1" x14ac:dyDescent="0.15">
      <c r="A265" s="20"/>
      <c r="D265" s="21"/>
      <c r="E265" s="25"/>
      <c r="F265" s="22"/>
      <c r="G265" s="22"/>
      <c r="H265" s="22"/>
      <c r="I265" s="23"/>
      <c r="J265" s="23"/>
      <c r="K265" s="23"/>
      <c r="L265" s="23"/>
      <c r="M265" s="23"/>
      <c r="N265" s="22"/>
      <c r="O265" s="22"/>
      <c r="P265" s="22"/>
      <c r="Q265" s="23"/>
      <c r="R265" s="23"/>
      <c r="S265" s="23"/>
      <c r="T265" s="23"/>
    </row>
    <row r="266" spans="1:20" ht="15" customHeight="1" x14ac:dyDescent="0.15"/>
    <row r="267" spans="1:20" ht="15" customHeight="1" x14ac:dyDescent="0.15"/>
    <row r="268" spans="1:20" ht="15" customHeight="1" x14ac:dyDescent="0.15"/>
    <row r="269" spans="1:20" ht="15" customHeight="1" x14ac:dyDescent="0.15"/>
    <row r="270" spans="1:20" ht="15" customHeight="1" x14ac:dyDescent="0.15"/>
    <row r="271" spans="1:20" ht="15" customHeight="1" x14ac:dyDescent="0.15"/>
    <row r="272" spans="1:20"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row r="674" ht="15" customHeight="1" x14ac:dyDescent="0.15"/>
    <row r="675" ht="15" customHeight="1" x14ac:dyDescent="0.15"/>
    <row r="676" ht="15" customHeight="1" x14ac:dyDescent="0.15"/>
    <row r="677" ht="15" customHeight="1" x14ac:dyDescent="0.15"/>
    <row r="678" ht="15" customHeight="1" x14ac:dyDescent="0.15"/>
    <row r="679" ht="15" customHeight="1" x14ac:dyDescent="0.15"/>
    <row r="680" ht="15" customHeight="1" x14ac:dyDescent="0.15"/>
    <row r="681" ht="15" customHeight="1" x14ac:dyDescent="0.15"/>
    <row r="682" ht="15" customHeight="1" x14ac:dyDescent="0.15"/>
    <row r="683" ht="15" customHeight="1" x14ac:dyDescent="0.15"/>
    <row r="684" ht="15" customHeight="1" x14ac:dyDescent="0.15"/>
    <row r="685" ht="15" customHeight="1" x14ac:dyDescent="0.15"/>
    <row r="686" ht="15" customHeight="1" x14ac:dyDescent="0.15"/>
    <row r="687" ht="15" customHeight="1" x14ac:dyDescent="0.15"/>
    <row r="688" ht="15" customHeight="1" x14ac:dyDescent="0.15"/>
    <row r="689" ht="15" customHeight="1" x14ac:dyDescent="0.15"/>
    <row r="690" ht="15" customHeight="1" x14ac:dyDescent="0.15"/>
    <row r="691" ht="15" customHeight="1" x14ac:dyDescent="0.15"/>
    <row r="692" ht="15" customHeight="1" x14ac:dyDescent="0.15"/>
    <row r="693" ht="15" customHeight="1" x14ac:dyDescent="0.15"/>
    <row r="694" ht="15" customHeight="1" x14ac:dyDescent="0.15"/>
    <row r="695" ht="15" customHeight="1" x14ac:dyDescent="0.15"/>
    <row r="696" ht="15" customHeight="1" x14ac:dyDescent="0.15"/>
    <row r="697" ht="15" customHeight="1" x14ac:dyDescent="0.15"/>
    <row r="698" ht="15" customHeight="1" x14ac:dyDescent="0.15"/>
    <row r="699" ht="15" customHeight="1" x14ac:dyDescent="0.15"/>
    <row r="700" ht="15" customHeight="1" x14ac:dyDescent="0.15"/>
    <row r="701" ht="15" customHeight="1" x14ac:dyDescent="0.15"/>
    <row r="702" ht="15" customHeight="1" x14ac:dyDescent="0.15"/>
    <row r="703" ht="15" customHeight="1" x14ac:dyDescent="0.15"/>
    <row r="704" ht="15" customHeight="1" x14ac:dyDescent="0.15"/>
    <row r="705" ht="15" customHeight="1" x14ac:dyDescent="0.15"/>
    <row r="706" ht="15" customHeight="1" x14ac:dyDescent="0.15"/>
    <row r="707" ht="15" customHeight="1" x14ac:dyDescent="0.15"/>
    <row r="708" ht="15" customHeight="1" x14ac:dyDescent="0.15"/>
    <row r="709" ht="15" customHeight="1" x14ac:dyDescent="0.15"/>
    <row r="710" ht="15" customHeight="1" x14ac:dyDescent="0.15"/>
    <row r="711" ht="15" customHeight="1" x14ac:dyDescent="0.15"/>
    <row r="712" ht="15" customHeight="1" x14ac:dyDescent="0.15"/>
    <row r="713" ht="15" customHeight="1" x14ac:dyDescent="0.15"/>
    <row r="714" ht="15" customHeight="1" x14ac:dyDescent="0.15"/>
    <row r="715" ht="15" customHeight="1" x14ac:dyDescent="0.15"/>
    <row r="716" ht="15" customHeight="1" x14ac:dyDescent="0.15"/>
    <row r="717" ht="15" customHeight="1" x14ac:dyDescent="0.15"/>
    <row r="718" ht="15" customHeight="1" x14ac:dyDescent="0.15"/>
    <row r="719" ht="15" customHeight="1" x14ac:dyDescent="0.15"/>
    <row r="720" ht="15" customHeight="1" x14ac:dyDescent="0.15"/>
    <row r="721" ht="15" customHeight="1" x14ac:dyDescent="0.15"/>
    <row r="722" ht="15" customHeight="1" x14ac:dyDescent="0.15"/>
    <row r="723" ht="15" customHeight="1" x14ac:dyDescent="0.15"/>
    <row r="724" ht="15" customHeight="1" x14ac:dyDescent="0.15"/>
    <row r="725" ht="15" customHeight="1" x14ac:dyDescent="0.15"/>
    <row r="726" ht="15" customHeight="1" x14ac:dyDescent="0.15"/>
    <row r="727" ht="15" customHeight="1" x14ac:dyDescent="0.15"/>
    <row r="728" ht="15" customHeight="1" x14ac:dyDescent="0.15"/>
    <row r="729" ht="15" customHeight="1" x14ac:dyDescent="0.15"/>
    <row r="730" ht="15" customHeight="1" x14ac:dyDescent="0.15"/>
    <row r="731" ht="15" customHeight="1" x14ac:dyDescent="0.15"/>
    <row r="732" ht="15" customHeight="1" x14ac:dyDescent="0.15"/>
    <row r="733" ht="15" customHeight="1" x14ac:dyDescent="0.15"/>
    <row r="734" ht="15" customHeight="1" x14ac:dyDescent="0.15"/>
    <row r="735" ht="15" customHeight="1" x14ac:dyDescent="0.15"/>
    <row r="736" ht="15" customHeight="1" x14ac:dyDescent="0.15"/>
    <row r="737" ht="15" customHeight="1" x14ac:dyDescent="0.15"/>
    <row r="738" ht="15" customHeight="1" x14ac:dyDescent="0.15"/>
    <row r="739" ht="15" customHeight="1" x14ac:dyDescent="0.15"/>
    <row r="740" ht="15" customHeight="1" x14ac:dyDescent="0.15"/>
    <row r="741" ht="15" customHeight="1" x14ac:dyDescent="0.15"/>
    <row r="742" ht="15" customHeight="1" x14ac:dyDescent="0.15"/>
    <row r="743" ht="15" customHeight="1" x14ac:dyDescent="0.15"/>
    <row r="744" ht="15" customHeight="1" x14ac:dyDescent="0.15"/>
    <row r="745" ht="15" customHeight="1" x14ac:dyDescent="0.15"/>
    <row r="746" ht="15" customHeight="1" x14ac:dyDescent="0.15"/>
    <row r="747" ht="15" customHeight="1" x14ac:dyDescent="0.15"/>
    <row r="748" ht="15" customHeight="1" x14ac:dyDescent="0.15"/>
    <row r="749" ht="15" customHeight="1" x14ac:dyDescent="0.15"/>
    <row r="750" ht="15" customHeight="1" x14ac:dyDescent="0.15"/>
    <row r="751" ht="15" customHeight="1" x14ac:dyDescent="0.15"/>
    <row r="752" ht="15" customHeight="1" x14ac:dyDescent="0.15"/>
    <row r="753" ht="15" customHeight="1" x14ac:dyDescent="0.15"/>
    <row r="754" ht="15" customHeight="1" x14ac:dyDescent="0.15"/>
    <row r="755" ht="15" customHeight="1" x14ac:dyDescent="0.15"/>
    <row r="756" ht="15" customHeight="1" x14ac:dyDescent="0.15"/>
    <row r="757" ht="15" customHeight="1" x14ac:dyDescent="0.15"/>
    <row r="758" ht="15" customHeight="1" x14ac:dyDescent="0.15"/>
    <row r="759" ht="15" customHeight="1" x14ac:dyDescent="0.15"/>
    <row r="760" ht="15" customHeight="1" x14ac:dyDescent="0.15"/>
    <row r="761" ht="15" customHeight="1" x14ac:dyDescent="0.15"/>
    <row r="762" ht="15" customHeight="1" x14ac:dyDescent="0.15"/>
    <row r="763" ht="15" customHeight="1" x14ac:dyDescent="0.15"/>
    <row r="764" ht="15" customHeight="1" x14ac:dyDescent="0.15"/>
    <row r="765" ht="15" customHeight="1" x14ac:dyDescent="0.15"/>
  </sheetData>
  <autoFilter ref="A1:L765"/>
  <mergeCells count="22">
    <mergeCell ref="AD2:AF2"/>
    <mergeCell ref="AD3:AE3"/>
    <mergeCell ref="AF3:AF4"/>
    <mergeCell ref="AB2:AB4"/>
    <mergeCell ref="AC2:AC4"/>
    <mergeCell ref="AA2:AA4"/>
    <mergeCell ref="U2:U4"/>
    <mergeCell ref="Y2:Y4"/>
    <mergeCell ref="Z2:Z4"/>
    <mergeCell ref="V2:V4"/>
    <mergeCell ref="W2:W4"/>
    <mergeCell ref="X2:X4"/>
    <mergeCell ref="A2:A4"/>
    <mergeCell ref="B2:B4"/>
    <mergeCell ref="C2:D4"/>
    <mergeCell ref="F2:L2"/>
    <mergeCell ref="N2:T2"/>
    <mergeCell ref="E2:E4"/>
    <mergeCell ref="G3:I3"/>
    <mergeCell ref="J3:L3"/>
    <mergeCell ref="O3:Q3"/>
    <mergeCell ref="R3:T3"/>
  </mergeCells>
  <phoneticPr fontId="2"/>
  <dataValidations disablePrompts="1" count="2">
    <dataValidation imeMode="on" allowBlank="1" showInputMessage="1" showErrorMessage="1" sqref="D103"/>
    <dataValidation type="list" allowBlank="1" showInputMessage="1" showErrorMessage="1" sqref="AD5:AD103 AF5:AF103">
      <formula1>"○"</formula1>
    </dataValidation>
  </dataValidations>
  <printOptions horizontalCentered="1"/>
  <pageMargins left="0.19685039370078741" right="0.19685039370078741" top="0.59055118110236227" bottom="0.39370078740157483" header="0.31496062992125984" footer="0.31496062992125984"/>
  <pageSetup paperSize="9" scale="35" fitToHeight="13" orientation="landscape" blackAndWhite="1" horizontalDpi="300" verticalDpi="300" r:id="rId1"/>
  <headerFooter alignWithMargins="0">
    <oddHeader>&amp;L&amp;A&amp;C&amp;F
&amp;A&amp;R&amp;D
&amp;T</oddHead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882"/>
  <sheetViews>
    <sheetView view="pageBreakPreview" topLeftCell="B1" zoomScaleNormal="100" zoomScaleSheetLayoutView="100" workbookViewId="0">
      <pane xSplit="3" ySplit="4" topLeftCell="E5" activePane="bottomRight" state="frozen"/>
      <selection activeCell="C14" sqref="C14"/>
      <selection pane="topRight" activeCell="C14" sqref="C14"/>
      <selection pane="bottomLeft" activeCell="C14" sqref="C14"/>
      <selection pane="bottomRight" activeCell="B1" sqref="B1"/>
    </sheetView>
  </sheetViews>
  <sheetFormatPr defaultRowHeight="13.5" x14ac:dyDescent="0.15"/>
  <cols>
    <col min="1" max="1" width="4.625" style="5" hidden="1" customWidth="1"/>
    <col min="2" max="2" width="8.375" style="4" customWidth="1"/>
    <col min="3" max="3" width="4.5" style="4" bestFit="1" customWidth="1"/>
    <col min="4" max="4" width="38.625" style="2" customWidth="1"/>
    <col min="5" max="5" width="9.375" style="68" customWidth="1"/>
    <col min="6" max="6" width="6.75" style="17" customWidth="1"/>
    <col min="7" max="8" width="13.375" style="17" customWidth="1"/>
    <col min="9" max="9" width="13.375" style="3" customWidth="1"/>
    <col min="10" max="10" width="13" style="3" customWidth="1"/>
    <col min="11" max="11" width="12.25" style="3" customWidth="1"/>
    <col min="12" max="12" width="13" style="3" customWidth="1"/>
    <col min="13" max="13" width="3.125" style="3" customWidth="1"/>
    <col min="14" max="14" width="6.75" style="17" customWidth="1"/>
    <col min="15" max="16" width="13.375" style="17" customWidth="1"/>
    <col min="17" max="17" width="13.375" style="3" customWidth="1"/>
    <col min="18" max="18" width="13" style="3" customWidth="1"/>
    <col min="19" max="19" width="12.25" style="3" customWidth="1"/>
    <col min="20" max="20" width="13" style="3" customWidth="1"/>
    <col min="21" max="22" width="7.875" style="1" customWidth="1"/>
    <col min="23" max="29" width="11.625" style="1" customWidth="1"/>
    <col min="30" max="30" width="9" style="1"/>
    <col min="31" max="31" width="14.875" style="1" customWidth="1"/>
    <col min="32" max="16384" width="9" style="1"/>
  </cols>
  <sheetData>
    <row r="1" spans="1:32" s="4" customFormat="1" ht="13.5" customHeight="1" thickBot="1" x14ac:dyDescent="0.2">
      <c r="A1" s="20"/>
      <c r="D1" s="21"/>
      <c r="E1" s="65"/>
      <c r="F1" s="22"/>
      <c r="G1" s="22"/>
      <c r="H1" s="22"/>
      <c r="I1" s="23"/>
      <c r="J1" s="23"/>
      <c r="K1" s="23"/>
      <c r="L1" s="23"/>
      <c r="M1" s="23"/>
      <c r="N1" s="22"/>
      <c r="O1" s="22"/>
      <c r="P1" s="22"/>
      <c r="Q1" s="23"/>
      <c r="R1" s="23"/>
      <c r="S1" s="23"/>
      <c r="T1" s="23"/>
    </row>
    <row r="2" spans="1:32" s="4" customFormat="1" ht="16.5" customHeight="1" thickBot="1" x14ac:dyDescent="0.2">
      <c r="A2" s="241"/>
      <c r="B2" s="244" t="s">
        <v>3</v>
      </c>
      <c r="C2" s="244" t="s">
        <v>18</v>
      </c>
      <c r="D2" s="245"/>
      <c r="E2" s="264" t="s">
        <v>26</v>
      </c>
      <c r="F2" s="255" t="s">
        <v>28</v>
      </c>
      <c r="G2" s="256"/>
      <c r="H2" s="256"/>
      <c r="I2" s="256"/>
      <c r="J2" s="256"/>
      <c r="K2" s="256"/>
      <c r="L2" s="256"/>
      <c r="M2" s="19"/>
      <c r="N2" s="255" t="s">
        <v>29</v>
      </c>
      <c r="O2" s="256"/>
      <c r="P2" s="256"/>
      <c r="Q2" s="256"/>
      <c r="R2" s="256"/>
      <c r="S2" s="256"/>
      <c r="T2" s="257"/>
      <c r="U2" s="258" t="s">
        <v>7</v>
      </c>
      <c r="V2" s="258" t="s">
        <v>1</v>
      </c>
      <c r="W2" s="247" t="s">
        <v>19</v>
      </c>
      <c r="X2" s="265" t="s">
        <v>23</v>
      </c>
      <c r="Y2" s="268" t="s">
        <v>24</v>
      </c>
      <c r="Z2" s="274" t="s">
        <v>25</v>
      </c>
      <c r="AA2" s="265" t="s">
        <v>27</v>
      </c>
      <c r="AB2" s="268" t="s">
        <v>298</v>
      </c>
      <c r="AC2" s="271" t="s">
        <v>299</v>
      </c>
      <c r="AD2" s="277" t="s">
        <v>300</v>
      </c>
      <c r="AE2" s="278"/>
      <c r="AF2" s="279"/>
    </row>
    <row r="3" spans="1:32" s="4" customFormat="1" ht="16.5" customHeight="1" x14ac:dyDescent="0.15">
      <c r="A3" s="242"/>
      <c r="B3" s="244"/>
      <c r="C3" s="246"/>
      <c r="D3" s="245"/>
      <c r="E3" s="264"/>
      <c r="F3" s="26"/>
      <c r="G3" s="250" t="s">
        <v>17</v>
      </c>
      <c r="H3" s="251"/>
      <c r="I3" s="252"/>
      <c r="J3" s="253" t="s">
        <v>16</v>
      </c>
      <c r="K3" s="253"/>
      <c r="L3" s="254"/>
      <c r="M3" s="29"/>
      <c r="N3" s="26"/>
      <c r="O3" s="250" t="s">
        <v>17</v>
      </c>
      <c r="P3" s="251"/>
      <c r="Q3" s="252"/>
      <c r="R3" s="253" t="s">
        <v>16</v>
      </c>
      <c r="S3" s="253"/>
      <c r="T3" s="254"/>
      <c r="U3" s="259"/>
      <c r="V3" s="248"/>
      <c r="W3" s="248"/>
      <c r="X3" s="266"/>
      <c r="Y3" s="284"/>
      <c r="Z3" s="275"/>
      <c r="AA3" s="266"/>
      <c r="AB3" s="269"/>
      <c r="AC3" s="272"/>
      <c r="AD3" s="280" t="s">
        <v>301</v>
      </c>
      <c r="AE3" s="281"/>
      <c r="AF3" s="282" t="s">
        <v>302</v>
      </c>
    </row>
    <row r="4" spans="1:32" s="20" customFormat="1" ht="16.5" customHeight="1" thickBot="1" x14ac:dyDescent="0.2">
      <c r="A4" s="243"/>
      <c r="B4" s="244"/>
      <c r="C4" s="245"/>
      <c r="D4" s="245"/>
      <c r="E4" s="264"/>
      <c r="F4" s="41" t="s">
        <v>2</v>
      </c>
      <c r="G4" s="42" t="s">
        <v>0</v>
      </c>
      <c r="H4" s="43" t="s">
        <v>6</v>
      </c>
      <c r="I4" s="44" t="s">
        <v>5</v>
      </c>
      <c r="J4" s="45" t="s">
        <v>0</v>
      </c>
      <c r="K4" s="46" t="s">
        <v>6</v>
      </c>
      <c r="L4" s="47" t="s">
        <v>5</v>
      </c>
      <c r="M4" s="29"/>
      <c r="N4" s="41" t="s">
        <v>2</v>
      </c>
      <c r="O4" s="42" t="s">
        <v>0</v>
      </c>
      <c r="P4" s="43" t="s">
        <v>6</v>
      </c>
      <c r="Q4" s="44" t="s">
        <v>5</v>
      </c>
      <c r="R4" s="45" t="s">
        <v>0</v>
      </c>
      <c r="S4" s="46" t="s">
        <v>6</v>
      </c>
      <c r="T4" s="47" t="s">
        <v>5</v>
      </c>
      <c r="U4" s="260"/>
      <c r="V4" s="249"/>
      <c r="W4" s="249"/>
      <c r="X4" s="267"/>
      <c r="Y4" s="285"/>
      <c r="Z4" s="276"/>
      <c r="AA4" s="267"/>
      <c r="AB4" s="270"/>
      <c r="AC4" s="273"/>
      <c r="AD4" s="178" t="s">
        <v>303</v>
      </c>
      <c r="AE4" s="194" t="s">
        <v>304</v>
      </c>
      <c r="AF4" s="283"/>
    </row>
    <row r="5" spans="1:32" s="4" customFormat="1" ht="27" customHeight="1" thickTop="1" x14ac:dyDescent="0.15">
      <c r="A5" s="18"/>
      <c r="B5" s="140" t="s">
        <v>32</v>
      </c>
      <c r="C5" s="140">
        <v>1</v>
      </c>
      <c r="D5" s="159" t="s">
        <v>127</v>
      </c>
      <c r="E5" s="66">
        <v>5</v>
      </c>
      <c r="F5" s="48">
        <v>20</v>
      </c>
      <c r="G5" s="49">
        <v>253</v>
      </c>
      <c r="H5" s="50">
        <v>3477784</v>
      </c>
      <c r="I5" s="39">
        <f t="shared" ref="I5:I69" si="0">IF(AND(G5&gt;0,H5&gt;0),H5/G5,0)</f>
        <v>13746.181818181818</v>
      </c>
      <c r="J5" s="51">
        <v>8858</v>
      </c>
      <c r="K5" s="50">
        <f>H5</f>
        <v>3477784</v>
      </c>
      <c r="L5" s="39">
        <f t="shared" ref="L5:L73" si="1">IF(AND(J5&gt;0,K5&gt;0),K5/J5,0)</f>
        <v>392.61503725445925</v>
      </c>
      <c r="M5" s="30"/>
      <c r="N5" s="48">
        <v>20</v>
      </c>
      <c r="O5" s="49">
        <v>273</v>
      </c>
      <c r="P5" s="50">
        <v>3297424</v>
      </c>
      <c r="Q5" s="39">
        <f t="shared" ref="Q5:Q200" si="2">IF(AND(O5&gt;0,P5&gt;0),P5/O5,0)</f>
        <v>12078.476190476191</v>
      </c>
      <c r="R5" s="51">
        <v>8588</v>
      </c>
      <c r="S5" s="50">
        <f>P5</f>
        <v>3297424</v>
      </c>
      <c r="T5" s="39">
        <f t="shared" ref="T5:T200" si="3">IF(AND(R5&gt;0,S5&gt;0),S5/R5,0)</f>
        <v>383.9571495109455</v>
      </c>
      <c r="U5" s="58"/>
      <c r="V5" s="53"/>
      <c r="W5" s="71"/>
      <c r="X5" s="128"/>
      <c r="Y5" s="129"/>
      <c r="Z5" s="166"/>
      <c r="AA5" s="128">
        <v>12800</v>
      </c>
      <c r="AB5" s="129">
        <v>13100</v>
      </c>
      <c r="AC5" s="130">
        <v>13400</v>
      </c>
      <c r="AD5" s="179"/>
      <c r="AE5" s="180"/>
      <c r="AF5" s="181"/>
    </row>
    <row r="6" spans="1:32" s="4" customFormat="1" ht="27" customHeight="1" x14ac:dyDescent="0.15">
      <c r="A6" s="18"/>
      <c r="B6" s="140" t="s">
        <v>32</v>
      </c>
      <c r="C6" s="140">
        <v>2</v>
      </c>
      <c r="D6" s="159" t="s">
        <v>128</v>
      </c>
      <c r="E6" s="66">
        <v>2</v>
      </c>
      <c r="F6" s="34">
        <v>20</v>
      </c>
      <c r="G6" s="35">
        <v>252</v>
      </c>
      <c r="H6" s="36">
        <v>4858858</v>
      </c>
      <c r="I6" s="39">
        <f t="shared" si="0"/>
        <v>19281.182539682541</v>
      </c>
      <c r="J6" s="37">
        <v>33703</v>
      </c>
      <c r="K6" s="36">
        <f>H6</f>
        <v>4858858</v>
      </c>
      <c r="L6" s="39">
        <f t="shared" si="1"/>
        <v>144.16692876005104</v>
      </c>
      <c r="M6" s="30"/>
      <c r="N6" s="34">
        <v>20</v>
      </c>
      <c r="O6" s="35">
        <v>233</v>
      </c>
      <c r="P6" s="36">
        <v>5329529</v>
      </c>
      <c r="Q6" s="39">
        <f t="shared" si="2"/>
        <v>22873.515021459229</v>
      </c>
      <c r="R6" s="37">
        <v>23514</v>
      </c>
      <c r="S6" s="36">
        <f>P6</f>
        <v>5329529</v>
      </c>
      <c r="T6" s="39">
        <f t="shared" si="3"/>
        <v>226.65344050352982</v>
      </c>
      <c r="U6" s="59"/>
      <c r="V6" s="31"/>
      <c r="W6" s="72"/>
      <c r="X6" s="74"/>
      <c r="Y6" s="75"/>
      <c r="Z6" s="167"/>
      <c r="AA6" s="74">
        <v>19367</v>
      </c>
      <c r="AB6" s="75">
        <v>19565</v>
      </c>
      <c r="AC6" s="116">
        <v>19762</v>
      </c>
      <c r="AD6" s="182"/>
      <c r="AE6" s="183"/>
      <c r="AF6" s="184"/>
    </row>
    <row r="7" spans="1:32" s="4" customFormat="1" ht="27" customHeight="1" x14ac:dyDescent="0.15">
      <c r="A7" s="18"/>
      <c r="B7" s="140" t="s">
        <v>32</v>
      </c>
      <c r="C7" s="140">
        <v>3</v>
      </c>
      <c r="D7" s="141" t="s">
        <v>129</v>
      </c>
      <c r="E7" s="66">
        <v>2</v>
      </c>
      <c r="F7" s="34">
        <v>10</v>
      </c>
      <c r="G7" s="35">
        <v>144</v>
      </c>
      <c r="H7" s="36">
        <v>677062</v>
      </c>
      <c r="I7" s="39">
        <f t="shared" si="0"/>
        <v>4701.8194444444443</v>
      </c>
      <c r="J7" s="37">
        <v>11340</v>
      </c>
      <c r="K7" s="36">
        <f t="shared" ref="K7:K73" si="4">H7</f>
        <v>677062</v>
      </c>
      <c r="L7" s="39">
        <f t="shared" si="1"/>
        <v>59.705643738977074</v>
      </c>
      <c r="M7" s="30"/>
      <c r="N7" s="34">
        <v>10</v>
      </c>
      <c r="O7" s="35">
        <v>138</v>
      </c>
      <c r="P7" s="36">
        <v>659652</v>
      </c>
      <c r="Q7" s="39">
        <f t="shared" ref="Q7:Q111" si="5">IF(AND(O7&gt;0,P7&gt;0),P7/O7,0)</f>
        <v>4780.086956521739</v>
      </c>
      <c r="R7" s="37">
        <v>10890</v>
      </c>
      <c r="S7" s="36">
        <f t="shared" ref="S7:S70" si="6">P7</f>
        <v>659652</v>
      </c>
      <c r="T7" s="39">
        <f t="shared" ref="T7:T111" si="7">IF(AND(R7&gt;0,S7&gt;0),S7/R7,0)</f>
        <v>60.574104683195593</v>
      </c>
      <c r="U7" s="59"/>
      <c r="V7" s="31"/>
      <c r="W7" s="72"/>
      <c r="X7" s="74"/>
      <c r="Y7" s="75"/>
      <c r="Z7" s="167"/>
      <c r="AA7" s="74">
        <v>5000</v>
      </c>
      <c r="AB7" s="75">
        <v>5100</v>
      </c>
      <c r="AC7" s="116">
        <v>5200</v>
      </c>
      <c r="AD7" s="185"/>
      <c r="AE7" s="183"/>
      <c r="AF7" s="186"/>
    </row>
    <row r="8" spans="1:32" s="4" customFormat="1" ht="27" customHeight="1" x14ac:dyDescent="0.15">
      <c r="A8" s="18"/>
      <c r="B8" s="140" t="s">
        <v>32</v>
      </c>
      <c r="C8" s="140">
        <v>4</v>
      </c>
      <c r="D8" s="159" t="s">
        <v>130</v>
      </c>
      <c r="E8" s="66">
        <v>2</v>
      </c>
      <c r="F8" s="34">
        <v>20</v>
      </c>
      <c r="G8" s="35">
        <v>270</v>
      </c>
      <c r="H8" s="36">
        <v>2128930</v>
      </c>
      <c r="I8" s="39">
        <f t="shared" si="0"/>
        <v>7884.9259259259261</v>
      </c>
      <c r="J8" s="37">
        <v>21522</v>
      </c>
      <c r="K8" s="36">
        <f t="shared" si="4"/>
        <v>2128930</v>
      </c>
      <c r="L8" s="39">
        <f t="shared" si="1"/>
        <v>98.918780782455158</v>
      </c>
      <c r="M8" s="30"/>
      <c r="N8" s="34">
        <v>20</v>
      </c>
      <c r="O8" s="35">
        <v>258</v>
      </c>
      <c r="P8" s="36">
        <v>2892080</v>
      </c>
      <c r="Q8" s="39">
        <f t="shared" si="5"/>
        <v>11209.612403100775</v>
      </c>
      <c r="R8" s="37">
        <v>24318</v>
      </c>
      <c r="S8" s="36">
        <f t="shared" si="6"/>
        <v>2892080</v>
      </c>
      <c r="T8" s="39">
        <f t="shared" si="7"/>
        <v>118.92754338350193</v>
      </c>
      <c r="U8" s="59"/>
      <c r="V8" s="31"/>
      <c r="W8" s="72"/>
      <c r="X8" s="74"/>
      <c r="Y8" s="75"/>
      <c r="Z8" s="167"/>
      <c r="AA8" s="74">
        <v>10000</v>
      </c>
      <c r="AB8" s="75">
        <v>11300</v>
      </c>
      <c r="AC8" s="116">
        <v>11400</v>
      </c>
      <c r="AD8" s="182" t="s">
        <v>307</v>
      </c>
      <c r="AE8" s="183">
        <v>1.9E-2</v>
      </c>
      <c r="AF8" s="184"/>
    </row>
    <row r="9" spans="1:32" s="4" customFormat="1" ht="27" customHeight="1" x14ac:dyDescent="0.15">
      <c r="A9" s="18"/>
      <c r="B9" s="140" t="s">
        <v>32</v>
      </c>
      <c r="C9" s="140">
        <v>5</v>
      </c>
      <c r="D9" s="141" t="s">
        <v>131</v>
      </c>
      <c r="E9" s="66">
        <v>2</v>
      </c>
      <c r="F9" s="34">
        <v>25</v>
      </c>
      <c r="G9" s="35">
        <v>330</v>
      </c>
      <c r="H9" s="36">
        <v>4236157</v>
      </c>
      <c r="I9" s="39">
        <f t="shared" si="0"/>
        <v>12836.839393939394</v>
      </c>
      <c r="J9" s="37">
        <v>27352</v>
      </c>
      <c r="K9" s="36">
        <f t="shared" si="4"/>
        <v>4236157</v>
      </c>
      <c r="L9" s="39">
        <f t="shared" si="1"/>
        <v>154.87558496636444</v>
      </c>
      <c r="M9" s="30"/>
      <c r="N9" s="34">
        <v>34</v>
      </c>
      <c r="O9" s="35">
        <v>280</v>
      </c>
      <c r="P9" s="36">
        <v>3491690</v>
      </c>
      <c r="Q9" s="39">
        <f t="shared" si="5"/>
        <v>12470.321428571429</v>
      </c>
      <c r="R9" s="37">
        <v>232260</v>
      </c>
      <c r="S9" s="36">
        <f t="shared" si="6"/>
        <v>3491690</v>
      </c>
      <c r="T9" s="39">
        <f t="shared" si="7"/>
        <v>15.033539998277792</v>
      </c>
      <c r="U9" s="59"/>
      <c r="V9" s="31"/>
      <c r="W9" s="72"/>
      <c r="X9" s="74"/>
      <c r="Y9" s="75"/>
      <c r="Z9" s="167"/>
      <c r="AA9" s="74">
        <v>10310</v>
      </c>
      <c r="AB9" s="75">
        <v>10810</v>
      </c>
      <c r="AC9" s="116">
        <v>11310</v>
      </c>
      <c r="AD9" s="185"/>
      <c r="AE9" s="183"/>
      <c r="AF9" s="186"/>
    </row>
    <row r="10" spans="1:32" s="4" customFormat="1" ht="27" customHeight="1" x14ac:dyDescent="0.15">
      <c r="A10" s="18"/>
      <c r="B10" s="140" t="s">
        <v>32</v>
      </c>
      <c r="C10" s="140">
        <v>6</v>
      </c>
      <c r="D10" s="159" t="s">
        <v>35</v>
      </c>
      <c r="E10" s="66">
        <v>2</v>
      </c>
      <c r="F10" s="34">
        <v>15</v>
      </c>
      <c r="G10" s="35">
        <v>191</v>
      </c>
      <c r="H10" s="36">
        <v>4967307</v>
      </c>
      <c r="I10" s="39">
        <f t="shared" si="0"/>
        <v>26006.842931937172</v>
      </c>
      <c r="J10" s="37">
        <v>21310</v>
      </c>
      <c r="K10" s="36">
        <f t="shared" si="4"/>
        <v>4967307</v>
      </c>
      <c r="L10" s="39">
        <f t="shared" si="1"/>
        <v>233.09746597841388</v>
      </c>
      <c r="M10" s="30"/>
      <c r="N10" s="34">
        <v>15</v>
      </c>
      <c r="O10" s="35">
        <v>188</v>
      </c>
      <c r="P10" s="36">
        <v>5015467</v>
      </c>
      <c r="Q10" s="39">
        <f t="shared" si="5"/>
        <v>26678.015957446809</v>
      </c>
      <c r="R10" s="37">
        <v>20765</v>
      </c>
      <c r="S10" s="36">
        <f t="shared" si="6"/>
        <v>5015467</v>
      </c>
      <c r="T10" s="39">
        <f t="shared" si="7"/>
        <v>241.53464965085482</v>
      </c>
      <c r="U10" s="59"/>
      <c r="V10" s="31"/>
      <c r="W10" s="72"/>
      <c r="X10" s="168"/>
      <c r="Y10" s="169"/>
      <c r="Z10" s="170"/>
      <c r="AA10" s="168">
        <v>29100</v>
      </c>
      <c r="AB10" s="169">
        <v>31250</v>
      </c>
      <c r="AC10" s="117">
        <v>32291</v>
      </c>
      <c r="AD10" s="182"/>
      <c r="AE10" s="183"/>
      <c r="AF10" s="184"/>
    </row>
    <row r="11" spans="1:32" s="4" customFormat="1" ht="27" customHeight="1" x14ac:dyDescent="0.15">
      <c r="A11" s="18"/>
      <c r="B11" s="140" t="s">
        <v>32</v>
      </c>
      <c r="C11" s="140">
        <v>7</v>
      </c>
      <c r="D11" s="159" t="s">
        <v>132</v>
      </c>
      <c r="E11" s="66">
        <v>5</v>
      </c>
      <c r="F11" s="34">
        <v>20</v>
      </c>
      <c r="G11" s="35">
        <v>241</v>
      </c>
      <c r="H11" s="36">
        <v>2811000</v>
      </c>
      <c r="I11" s="39">
        <f t="shared" si="0"/>
        <v>11663.90041493776</v>
      </c>
      <c r="J11" s="37">
        <v>29142</v>
      </c>
      <c r="K11" s="36">
        <f t="shared" si="4"/>
        <v>2811000</v>
      </c>
      <c r="L11" s="39">
        <f t="shared" si="1"/>
        <v>96.458719374099232</v>
      </c>
      <c r="M11" s="30"/>
      <c r="N11" s="34">
        <v>20</v>
      </c>
      <c r="O11" s="35">
        <v>250</v>
      </c>
      <c r="P11" s="36">
        <v>2729500</v>
      </c>
      <c r="Q11" s="39">
        <f t="shared" si="5"/>
        <v>10918</v>
      </c>
      <c r="R11" s="37">
        <v>29955</v>
      </c>
      <c r="S11" s="36">
        <f t="shared" si="6"/>
        <v>2729500</v>
      </c>
      <c r="T11" s="39">
        <f t="shared" si="7"/>
        <v>91.120013353363376</v>
      </c>
      <c r="U11" s="59"/>
      <c r="V11" s="31"/>
      <c r="W11" s="72"/>
      <c r="X11" s="168"/>
      <c r="Y11" s="169"/>
      <c r="Z11" s="170"/>
      <c r="AA11" s="168">
        <v>11850</v>
      </c>
      <c r="AB11" s="169">
        <v>11971</v>
      </c>
      <c r="AC11" s="117">
        <v>12092</v>
      </c>
      <c r="AD11" s="185"/>
      <c r="AE11" s="183"/>
      <c r="AF11" s="186"/>
    </row>
    <row r="12" spans="1:32" s="4" customFormat="1" ht="27" customHeight="1" x14ac:dyDescent="0.15">
      <c r="A12" s="18"/>
      <c r="B12" s="140" t="s">
        <v>32</v>
      </c>
      <c r="C12" s="140">
        <v>8</v>
      </c>
      <c r="D12" s="159" t="s">
        <v>133</v>
      </c>
      <c r="E12" s="66">
        <v>2</v>
      </c>
      <c r="F12" s="34">
        <v>40</v>
      </c>
      <c r="G12" s="35">
        <v>498</v>
      </c>
      <c r="H12" s="36">
        <v>7799788</v>
      </c>
      <c r="I12" s="39">
        <f t="shared" si="0"/>
        <v>15662.224899598394</v>
      </c>
      <c r="J12" s="37">
        <v>68644</v>
      </c>
      <c r="K12" s="36">
        <f t="shared" si="4"/>
        <v>7799788</v>
      </c>
      <c r="L12" s="39">
        <f t="shared" si="1"/>
        <v>113.62665345842316</v>
      </c>
      <c r="M12" s="30"/>
      <c r="N12" s="34">
        <v>40</v>
      </c>
      <c r="O12" s="35">
        <v>482</v>
      </c>
      <c r="P12" s="36">
        <v>8967851</v>
      </c>
      <c r="Q12" s="39">
        <f t="shared" si="5"/>
        <v>18605.5</v>
      </c>
      <c r="R12" s="37">
        <v>59522</v>
      </c>
      <c r="S12" s="36">
        <f t="shared" si="6"/>
        <v>8967851</v>
      </c>
      <c r="T12" s="39">
        <f t="shared" si="7"/>
        <v>150.66447700010082</v>
      </c>
      <c r="U12" s="59"/>
      <c r="V12" s="31"/>
      <c r="W12" s="72"/>
      <c r="X12" s="74"/>
      <c r="Y12" s="75"/>
      <c r="Z12" s="167"/>
      <c r="AA12" s="74">
        <v>15700</v>
      </c>
      <c r="AB12" s="75">
        <v>15850</v>
      </c>
      <c r="AC12" s="116">
        <v>16000</v>
      </c>
      <c r="AD12" s="182"/>
      <c r="AE12" s="183"/>
      <c r="AF12" s="184"/>
    </row>
    <row r="13" spans="1:32" s="4" customFormat="1" ht="27" customHeight="1" x14ac:dyDescent="0.15">
      <c r="A13" s="18"/>
      <c r="B13" s="140" t="s">
        <v>32</v>
      </c>
      <c r="C13" s="140">
        <v>9</v>
      </c>
      <c r="D13" s="143" t="s">
        <v>134</v>
      </c>
      <c r="E13" s="66">
        <v>2</v>
      </c>
      <c r="F13" s="34">
        <v>20</v>
      </c>
      <c r="G13" s="35">
        <v>333</v>
      </c>
      <c r="H13" s="36">
        <v>3910270</v>
      </c>
      <c r="I13" s="39">
        <f t="shared" si="0"/>
        <v>11742.552552552552</v>
      </c>
      <c r="J13" s="37">
        <v>21991</v>
      </c>
      <c r="K13" s="36">
        <f t="shared" si="4"/>
        <v>3910270</v>
      </c>
      <c r="L13" s="39">
        <f t="shared" si="1"/>
        <v>177.81228684461826</v>
      </c>
      <c r="M13" s="30"/>
      <c r="N13" s="34">
        <v>20</v>
      </c>
      <c r="O13" s="35">
        <v>351</v>
      </c>
      <c r="P13" s="36">
        <v>6112762</v>
      </c>
      <c r="Q13" s="39">
        <f t="shared" si="5"/>
        <v>17415.276353276353</v>
      </c>
      <c r="R13" s="37">
        <v>21978</v>
      </c>
      <c r="S13" s="36">
        <f t="shared" si="6"/>
        <v>6112762</v>
      </c>
      <c r="T13" s="39">
        <f t="shared" si="7"/>
        <v>278.13094913094915</v>
      </c>
      <c r="U13" s="59"/>
      <c r="V13" s="31"/>
      <c r="W13" s="72"/>
      <c r="X13" s="74"/>
      <c r="Y13" s="75"/>
      <c r="Z13" s="167"/>
      <c r="AA13" s="74">
        <v>15000</v>
      </c>
      <c r="AB13" s="75">
        <v>18000</v>
      </c>
      <c r="AC13" s="116">
        <v>20000</v>
      </c>
      <c r="AD13" s="185"/>
      <c r="AE13" s="183"/>
      <c r="AF13" s="186"/>
    </row>
    <row r="14" spans="1:32" s="4" customFormat="1" ht="27" customHeight="1" x14ac:dyDescent="0.15">
      <c r="A14" s="18"/>
      <c r="B14" s="140" t="s">
        <v>32</v>
      </c>
      <c r="C14" s="140">
        <v>10</v>
      </c>
      <c r="D14" s="143" t="s">
        <v>135</v>
      </c>
      <c r="E14" s="66">
        <v>5</v>
      </c>
      <c r="F14" s="34">
        <v>20</v>
      </c>
      <c r="G14" s="35">
        <v>144</v>
      </c>
      <c r="H14" s="36">
        <v>654700</v>
      </c>
      <c r="I14" s="39">
        <f t="shared" si="0"/>
        <v>4546.5277777777774</v>
      </c>
      <c r="J14" s="37">
        <v>12965</v>
      </c>
      <c r="K14" s="36">
        <f t="shared" si="4"/>
        <v>654700</v>
      </c>
      <c r="L14" s="39">
        <f t="shared" si="1"/>
        <v>50.497493251060547</v>
      </c>
      <c r="M14" s="30"/>
      <c r="N14" s="34">
        <v>20</v>
      </c>
      <c r="O14" s="35">
        <v>148</v>
      </c>
      <c r="P14" s="36">
        <v>684800</v>
      </c>
      <c r="Q14" s="39">
        <f t="shared" si="5"/>
        <v>4627.0270270270266</v>
      </c>
      <c r="R14" s="37">
        <v>13145</v>
      </c>
      <c r="S14" s="36">
        <f t="shared" si="6"/>
        <v>684800</v>
      </c>
      <c r="T14" s="39">
        <f t="shared" si="7"/>
        <v>52.09585393685812</v>
      </c>
      <c r="U14" s="59"/>
      <c r="V14" s="31"/>
      <c r="W14" s="72"/>
      <c r="X14" s="168"/>
      <c r="Y14" s="169"/>
      <c r="Z14" s="170"/>
      <c r="AA14" s="168">
        <v>4600</v>
      </c>
      <c r="AB14" s="169">
        <v>4700</v>
      </c>
      <c r="AC14" s="117">
        <v>4800</v>
      </c>
      <c r="AD14" s="182"/>
      <c r="AE14" s="183"/>
      <c r="AF14" s="184"/>
    </row>
    <row r="15" spans="1:32" s="4" customFormat="1" ht="27" customHeight="1" x14ac:dyDescent="0.15">
      <c r="A15" s="18"/>
      <c r="B15" s="140" t="s">
        <v>32</v>
      </c>
      <c r="C15" s="140">
        <v>11</v>
      </c>
      <c r="D15" s="143" t="s">
        <v>136</v>
      </c>
      <c r="E15" s="66">
        <v>2</v>
      </c>
      <c r="F15" s="34">
        <v>40</v>
      </c>
      <c r="G15" s="35">
        <v>348</v>
      </c>
      <c r="H15" s="36">
        <v>4037635</v>
      </c>
      <c r="I15" s="39">
        <f t="shared" si="0"/>
        <v>11602.399425287356</v>
      </c>
      <c r="J15" s="37">
        <v>51515</v>
      </c>
      <c r="K15" s="36">
        <f t="shared" si="4"/>
        <v>4037635</v>
      </c>
      <c r="L15" s="39">
        <f t="shared" si="1"/>
        <v>78.377851111326791</v>
      </c>
      <c r="M15" s="30"/>
      <c r="N15" s="34">
        <v>40</v>
      </c>
      <c r="O15" s="35">
        <v>302</v>
      </c>
      <c r="P15" s="36">
        <v>3584671</v>
      </c>
      <c r="Q15" s="39">
        <f t="shared" si="5"/>
        <v>11869.771523178808</v>
      </c>
      <c r="R15" s="37">
        <v>44303</v>
      </c>
      <c r="S15" s="36">
        <f t="shared" si="6"/>
        <v>3584671</v>
      </c>
      <c r="T15" s="39">
        <f t="shared" si="7"/>
        <v>80.91260185540483</v>
      </c>
      <c r="U15" s="59"/>
      <c r="V15" s="31"/>
      <c r="W15" s="72"/>
      <c r="X15" s="168"/>
      <c r="Y15" s="169"/>
      <c r="Z15" s="170"/>
      <c r="AA15" s="168">
        <v>11680</v>
      </c>
      <c r="AB15" s="169">
        <v>11738</v>
      </c>
      <c r="AC15" s="117">
        <v>11796</v>
      </c>
      <c r="AD15" s="185"/>
      <c r="AE15" s="183"/>
      <c r="AF15" s="186"/>
    </row>
    <row r="16" spans="1:32" s="4" customFormat="1" ht="27" customHeight="1" x14ac:dyDescent="0.15">
      <c r="A16" s="18"/>
      <c r="B16" s="140" t="s">
        <v>32</v>
      </c>
      <c r="C16" s="140">
        <v>12</v>
      </c>
      <c r="D16" s="143" t="s">
        <v>137</v>
      </c>
      <c r="E16" s="66">
        <v>5</v>
      </c>
      <c r="F16" s="34">
        <v>20</v>
      </c>
      <c r="G16" s="35">
        <v>250</v>
      </c>
      <c r="H16" s="36">
        <v>1312250</v>
      </c>
      <c r="I16" s="39">
        <f t="shared" si="0"/>
        <v>5249</v>
      </c>
      <c r="J16" s="37">
        <v>15440</v>
      </c>
      <c r="K16" s="36">
        <f t="shared" si="4"/>
        <v>1312250</v>
      </c>
      <c r="L16" s="39">
        <f t="shared" si="1"/>
        <v>84.990284974093271</v>
      </c>
      <c r="M16" s="30"/>
      <c r="N16" s="34">
        <v>20</v>
      </c>
      <c r="O16" s="35">
        <v>262</v>
      </c>
      <c r="P16" s="36">
        <v>1369700</v>
      </c>
      <c r="Q16" s="39">
        <f t="shared" si="5"/>
        <v>5227.8625954198469</v>
      </c>
      <c r="R16" s="37">
        <v>16452</v>
      </c>
      <c r="S16" s="36">
        <f t="shared" si="6"/>
        <v>1369700</v>
      </c>
      <c r="T16" s="39">
        <f t="shared" si="7"/>
        <v>83.254315584731344</v>
      </c>
      <c r="U16" s="59"/>
      <c r="V16" s="31"/>
      <c r="W16" s="72"/>
      <c r="X16" s="168"/>
      <c r="Y16" s="169"/>
      <c r="Z16" s="170"/>
      <c r="AA16" s="168">
        <v>5590</v>
      </c>
      <c r="AB16" s="169">
        <v>6552</v>
      </c>
      <c r="AC16" s="117">
        <v>7286</v>
      </c>
      <c r="AD16" s="182" t="s">
        <v>307</v>
      </c>
      <c r="AE16" s="183">
        <v>0.12</v>
      </c>
      <c r="AF16" s="184"/>
    </row>
    <row r="17" spans="1:32" s="4" customFormat="1" ht="27" customHeight="1" x14ac:dyDescent="0.15">
      <c r="A17" s="18"/>
      <c r="B17" s="140" t="s">
        <v>32</v>
      </c>
      <c r="C17" s="140">
        <v>13</v>
      </c>
      <c r="D17" s="143" t="s">
        <v>138</v>
      </c>
      <c r="E17" s="66">
        <v>5</v>
      </c>
      <c r="F17" s="34">
        <v>20</v>
      </c>
      <c r="G17" s="35">
        <v>107</v>
      </c>
      <c r="H17" s="36">
        <v>1637592</v>
      </c>
      <c r="I17" s="39">
        <f t="shared" si="0"/>
        <v>15304.598130841121</v>
      </c>
      <c r="J17" s="37">
        <v>7212</v>
      </c>
      <c r="K17" s="36">
        <f t="shared" si="4"/>
        <v>1637592</v>
      </c>
      <c r="L17" s="39">
        <f t="shared" si="1"/>
        <v>227.0648918469218</v>
      </c>
      <c r="M17" s="30"/>
      <c r="N17" s="34"/>
      <c r="O17" s="35"/>
      <c r="P17" s="36"/>
      <c r="Q17" s="39">
        <f t="shared" ref="Q17:Q58" si="8">IF(AND(O17&gt;0,P17&gt;0),P17/O17,0)</f>
        <v>0</v>
      </c>
      <c r="R17" s="37"/>
      <c r="S17" s="36">
        <f t="shared" si="6"/>
        <v>0</v>
      </c>
      <c r="T17" s="39">
        <f t="shared" ref="T17:T58" si="9">IF(AND(R17&gt;0,S17&gt;0),S17/R17,0)</f>
        <v>0</v>
      </c>
      <c r="U17" s="59"/>
      <c r="V17" s="31"/>
      <c r="W17" s="72" t="s">
        <v>308</v>
      </c>
      <c r="X17" s="74"/>
      <c r="Y17" s="75"/>
      <c r="Z17" s="167"/>
      <c r="AA17" s="74">
        <v>25000</v>
      </c>
      <c r="AB17" s="75">
        <v>25000</v>
      </c>
      <c r="AC17" s="116">
        <v>25000</v>
      </c>
      <c r="AD17" s="185"/>
      <c r="AE17" s="183"/>
      <c r="AF17" s="186"/>
    </row>
    <row r="18" spans="1:32" s="4" customFormat="1" ht="27" customHeight="1" x14ac:dyDescent="0.15">
      <c r="A18" s="18"/>
      <c r="B18" s="140" t="s">
        <v>32</v>
      </c>
      <c r="C18" s="140">
        <v>14</v>
      </c>
      <c r="D18" s="143" t="s">
        <v>139</v>
      </c>
      <c r="E18" s="66">
        <v>2</v>
      </c>
      <c r="F18" s="34">
        <v>30</v>
      </c>
      <c r="G18" s="35">
        <v>312</v>
      </c>
      <c r="H18" s="36">
        <v>3700515</v>
      </c>
      <c r="I18" s="39">
        <f t="shared" si="0"/>
        <v>11860.625</v>
      </c>
      <c r="J18" s="37">
        <v>24372</v>
      </c>
      <c r="K18" s="36">
        <f t="shared" si="4"/>
        <v>3700515</v>
      </c>
      <c r="L18" s="39">
        <f t="shared" si="1"/>
        <v>151.8346873461349</v>
      </c>
      <c r="M18" s="30"/>
      <c r="N18" s="34">
        <v>30</v>
      </c>
      <c r="O18" s="35">
        <v>324</v>
      </c>
      <c r="P18" s="36">
        <v>3518845</v>
      </c>
      <c r="Q18" s="39">
        <f t="shared" si="8"/>
        <v>10860.632716049382</v>
      </c>
      <c r="R18" s="37">
        <v>26568</v>
      </c>
      <c r="S18" s="36">
        <f t="shared" si="6"/>
        <v>3518845</v>
      </c>
      <c r="T18" s="39">
        <f t="shared" si="9"/>
        <v>132.44674043962661</v>
      </c>
      <c r="U18" s="59"/>
      <c r="V18" s="31"/>
      <c r="W18" s="72"/>
      <c r="X18" s="74"/>
      <c r="Y18" s="75"/>
      <c r="Z18" s="167"/>
      <c r="AA18" s="74">
        <v>13000</v>
      </c>
      <c r="AB18" s="75">
        <v>13300</v>
      </c>
      <c r="AC18" s="116">
        <v>13500</v>
      </c>
      <c r="AD18" s="182"/>
      <c r="AE18" s="183"/>
      <c r="AF18" s="184"/>
    </row>
    <row r="19" spans="1:32" s="4" customFormat="1" ht="27" customHeight="1" x14ac:dyDescent="0.15">
      <c r="A19" s="18"/>
      <c r="B19" s="140" t="s">
        <v>32</v>
      </c>
      <c r="C19" s="140">
        <v>15</v>
      </c>
      <c r="D19" s="143" t="s">
        <v>140</v>
      </c>
      <c r="E19" s="66">
        <v>2</v>
      </c>
      <c r="F19" s="34">
        <v>14</v>
      </c>
      <c r="G19" s="35">
        <v>210</v>
      </c>
      <c r="H19" s="36">
        <v>1787000</v>
      </c>
      <c r="I19" s="39">
        <f t="shared" si="0"/>
        <v>8509.5238095238092</v>
      </c>
      <c r="J19" s="37">
        <v>15568</v>
      </c>
      <c r="K19" s="36">
        <f t="shared" si="4"/>
        <v>1787000</v>
      </c>
      <c r="L19" s="39">
        <f t="shared" si="1"/>
        <v>114.78674203494347</v>
      </c>
      <c r="M19" s="30"/>
      <c r="N19" s="34">
        <v>13</v>
      </c>
      <c r="O19" s="35">
        <v>175</v>
      </c>
      <c r="P19" s="36">
        <v>2198000</v>
      </c>
      <c r="Q19" s="39">
        <f t="shared" si="8"/>
        <v>12560</v>
      </c>
      <c r="R19" s="37">
        <v>13164</v>
      </c>
      <c r="S19" s="36">
        <f t="shared" si="6"/>
        <v>2198000</v>
      </c>
      <c r="T19" s="39">
        <f t="shared" si="9"/>
        <v>166.97052567608628</v>
      </c>
      <c r="U19" s="59"/>
      <c r="V19" s="31"/>
      <c r="W19" s="72"/>
      <c r="X19" s="168"/>
      <c r="Y19" s="169"/>
      <c r="Z19" s="170"/>
      <c r="AA19" s="168">
        <v>10204</v>
      </c>
      <c r="AB19" s="169">
        <v>13690</v>
      </c>
      <c r="AC19" s="117">
        <v>14200</v>
      </c>
      <c r="AD19" s="185"/>
      <c r="AE19" s="183"/>
      <c r="AF19" s="186"/>
    </row>
    <row r="20" spans="1:32" s="4" customFormat="1" ht="27" customHeight="1" x14ac:dyDescent="0.15">
      <c r="A20" s="18"/>
      <c r="B20" s="140" t="s">
        <v>32</v>
      </c>
      <c r="C20" s="140">
        <v>16</v>
      </c>
      <c r="D20" s="143" t="s">
        <v>141</v>
      </c>
      <c r="E20" s="66">
        <v>2</v>
      </c>
      <c r="F20" s="34">
        <v>40</v>
      </c>
      <c r="G20" s="35">
        <v>475</v>
      </c>
      <c r="H20" s="36">
        <v>3374979</v>
      </c>
      <c r="I20" s="39">
        <f t="shared" si="0"/>
        <v>7105.2189473684211</v>
      </c>
      <c r="J20" s="37">
        <v>34198</v>
      </c>
      <c r="K20" s="36">
        <f t="shared" si="4"/>
        <v>3374979</v>
      </c>
      <c r="L20" s="39">
        <f t="shared" si="1"/>
        <v>98.689367799286515</v>
      </c>
      <c r="M20" s="30"/>
      <c r="N20" s="34">
        <v>40</v>
      </c>
      <c r="O20" s="35">
        <v>495</v>
      </c>
      <c r="P20" s="36">
        <v>3574290</v>
      </c>
      <c r="Q20" s="39">
        <f t="shared" si="8"/>
        <v>7220.787878787879</v>
      </c>
      <c r="R20" s="37">
        <v>35616</v>
      </c>
      <c r="S20" s="36">
        <f t="shared" si="6"/>
        <v>3574290</v>
      </c>
      <c r="T20" s="39">
        <f t="shared" si="9"/>
        <v>100.35630053908356</v>
      </c>
      <c r="U20" s="59"/>
      <c r="V20" s="31"/>
      <c r="W20" s="72"/>
      <c r="X20" s="168"/>
      <c r="Y20" s="169"/>
      <c r="Z20" s="170"/>
      <c r="AA20" s="168">
        <v>7496</v>
      </c>
      <c r="AB20" s="169">
        <v>7666</v>
      </c>
      <c r="AC20" s="117">
        <v>7833</v>
      </c>
      <c r="AD20" s="182"/>
      <c r="AE20" s="183"/>
      <c r="AF20" s="184"/>
    </row>
    <row r="21" spans="1:32" s="4" customFormat="1" ht="27" customHeight="1" x14ac:dyDescent="0.15">
      <c r="A21" s="18"/>
      <c r="B21" s="140" t="s">
        <v>32</v>
      </c>
      <c r="C21" s="140">
        <v>17</v>
      </c>
      <c r="D21" s="143" t="s">
        <v>142</v>
      </c>
      <c r="E21" s="66">
        <v>2</v>
      </c>
      <c r="F21" s="34">
        <v>20</v>
      </c>
      <c r="G21" s="35">
        <v>165</v>
      </c>
      <c r="H21" s="36">
        <v>1290187</v>
      </c>
      <c r="I21" s="39">
        <f t="shared" si="0"/>
        <v>7819.3151515151512</v>
      </c>
      <c r="J21" s="37">
        <v>7766</v>
      </c>
      <c r="K21" s="36">
        <f t="shared" si="4"/>
        <v>1290187</v>
      </c>
      <c r="L21" s="39">
        <f t="shared" si="1"/>
        <v>166.13275817666752</v>
      </c>
      <c r="M21" s="30"/>
      <c r="N21" s="34">
        <v>20</v>
      </c>
      <c r="O21" s="35">
        <v>142</v>
      </c>
      <c r="P21" s="36">
        <v>1196515</v>
      </c>
      <c r="Q21" s="39">
        <f t="shared" si="8"/>
        <v>8426.1619718309867</v>
      </c>
      <c r="R21" s="37">
        <v>7061</v>
      </c>
      <c r="S21" s="36">
        <f t="shared" si="6"/>
        <v>1196515</v>
      </c>
      <c r="T21" s="39">
        <f t="shared" si="9"/>
        <v>169.45404333663788</v>
      </c>
      <c r="U21" s="59"/>
      <c r="V21" s="31"/>
      <c r="W21" s="72"/>
      <c r="X21" s="74"/>
      <c r="Y21" s="75"/>
      <c r="Z21" s="167"/>
      <c r="AA21" s="74">
        <v>7850</v>
      </c>
      <c r="AB21" s="75">
        <v>7855</v>
      </c>
      <c r="AC21" s="116">
        <v>7890</v>
      </c>
      <c r="AD21" s="185"/>
      <c r="AE21" s="183"/>
      <c r="AF21" s="186"/>
    </row>
    <row r="22" spans="1:32" s="4" customFormat="1" ht="27" customHeight="1" x14ac:dyDescent="0.15">
      <c r="A22" s="18"/>
      <c r="B22" s="140" t="s">
        <v>32</v>
      </c>
      <c r="C22" s="140">
        <v>18</v>
      </c>
      <c r="D22" s="143" t="s">
        <v>143</v>
      </c>
      <c r="E22" s="66">
        <v>2</v>
      </c>
      <c r="F22" s="34">
        <v>20</v>
      </c>
      <c r="G22" s="35">
        <v>264</v>
      </c>
      <c r="H22" s="36">
        <v>3179675</v>
      </c>
      <c r="I22" s="39">
        <f t="shared" si="0"/>
        <v>12044.223484848484</v>
      </c>
      <c r="J22" s="37">
        <v>11026</v>
      </c>
      <c r="K22" s="36">
        <f t="shared" si="4"/>
        <v>3179675</v>
      </c>
      <c r="L22" s="39">
        <f t="shared" si="1"/>
        <v>288.3797387992019</v>
      </c>
      <c r="M22" s="30"/>
      <c r="N22" s="34">
        <v>20</v>
      </c>
      <c r="O22" s="35">
        <v>263</v>
      </c>
      <c r="P22" s="36">
        <v>3003250</v>
      </c>
      <c r="Q22" s="39">
        <f t="shared" si="8"/>
        <v>11419.201520912547</v>
      </c>
      <c r="R22" s="37">
        <v>11075</v>
      </c>
      <c r="S22" s="36">
        <f t="shared" si="6"/>
        <v>3003250</v>
      </c>
      <c r="T22" s="39">
        <f t="shared" si="9"/>
        <v>271.17381489841989</v>
      </c>
      <c r="U22" s="59"/>
      <c r="V22" s="31"/>
      <c r="W22" s="131"/>
      <c r="X22" s="168"/>
      <c r="Y22" s="169"/>
      <c r="Z22" s="170"/>
      <c r="AA22" s="168">
        <v>12750</v>
      </c>
      <c r="AB22" s="169">
        <v>13000</v>
      </c>
      <c r="AC22" s="117">
        <v>13250</v>
      </c>
      <c r="AD22" s="182"/>
      <c r="AE22" s="183"/>
      <c r="AF22" s="184"/>
    </row>
    <row r="23" spans="1:32" s="4" customFormat="1" ht="27" customHeight="1" x14ac:dyDescent="0.15">
      <c r="A23" s="18"/>
      <c r="B23" s="140" t="s">
        <v>32</v>
      </c>
      <c r="C23" s="140">
        <v>19</v>
      </c>
      <c r="D23" s="143" t="s">
        <v>37</v>
      </c>
      <c r="E23" s="66">
        <v>3</v>
      </c>
      <c r="F23" s="34">
        <v>10</v>
      </c>
      <c r="G23" s="35">
        <v>79</v>
      </c>
      <c r="H23" s="36">
        <v>485855</v>
      </c>
      <c r="I23" s="39">
        <f t="shared" si="0"/>
        <v>6150.0632911392404</v>
      </c>
      <c r="J23" s="37">
        <v>3108</v>
      </c>
      <c r="K23" s="36">
        <f t="shared" si="4"/>
        <v>485855</v>
      </c>
      <c r="L23" s="39">
        <f t="shared" si="1"/>
        <v>156.32400257400258</v>
      </c>
      <c r="M23" s="30"/>
      <c r="N23" s="34">
        <v>10</v>
      </c>
      <c r="O23" s="35">
        <v>40</v>
      </c>
      <c r="P23" s="36">
        <v>317545</v>
      </c>
      <c r="Q23" s="39">
        <f t="shared" si="8"/>
        <v>7938.625</v>
      </c>
      <c r="R23" s="37">
        <v>2125</v>
      </c>
      <c r="S23" s="36">
        <f t="shared" si="6"/>
        <v>317545</v>
      </c>
      <c r="T23" s="39">
        <f t="shared" si="9"/>
        <v>149.43294117647059</v>
      </c>
      <c r="U23" s="59"/>
      <c r="V23" s="31"/>
      <c r="W23" s="72"/>
      <c r="X23" s="168"/>
      <c r="Y23" s="169"/>
      <c r="Z23" s="170"/>
      <c r="AA23" s="168">
        <v>7000</v>
      </c>
      <c r="AB23" s="169">
        <v>8000</v>
      </c>
      <c r="AC23" s="117">
        <v>10000</v>
      </c>
      <c r="AD23" s="185" t="s">
        <v>307</v>
      </c>
      <c r="AE23" s="183">
        <v>0.04</v>
      </c>
      <c r="AF23" s="186"/>
    </row>
    <row r="24" spans="1:32" s="4" customFormat="1" ht="27" customHeight="1" x14ac:dyDescent="0.15">
      <c r="A24" s="18"/>
      <c r="B24" s="140" t="s">
        <v>32</v>
      </c>
      <c r="C24" s="140">
        <v>20</v>
      </c>
      <c r="D24" s="143" t="s">
        <v>144</v>
      </c>
      <c r="E24" s="66">
        <v>5</v>
      </c>
      <c r="F24" s="34">
        <v>20</v>
      </c>
      <c r="G24" s="35">
        <v>192</v>
      </c>
      <c r="H24" s="36">
        <v>1011076</v>
      </c>
      <c r="I24" s="39">
        <f t="shared" si="0"/>
        <v>5266.020833333333</v>
      </c>
      <c r="J24" s="37">
        <v>11505</v>
      </c>
      <c r="K24" s="36">
        <f t="shared" si="4"/>
        <v>1011076</v>
      </c>
      <c r="L24" s="39">
        <f t="shared" si="1"/>
        <v>87.881442850934377</v>
      </c>
      <c r="M24" s="30"/>
      <c r="N24" s="34">
        <v>20</v>
      </c>
      <c r="O24" s="35">
        <v>196</v>
      </c>
      <c r="P24" s="36">
        <v>1047313</v>
      </c>
      <c r="Q24" s="39">
        <f t="shared" si="8"/>
        <v>5343.4336734693879</v>
      </c>
      <c r="R24" s="37">
        <v>7160</v>
      </c>
      <c r="S24" s="36">
        <f t="shared" si="6"/>
        <v>1047313</v>
      </c>
      <c r="T24" s="39">
        <f t="shared" si="9"/>
        <v>146.27276536312849</v>
      </c>
      <c r="U24" s="59"/>
      <c r="V24" s="31"/>
      <c r="W24" s="72"/>
      <c r="X24" s="168"/>
      <c r="Y24" s="169"/>
      <c r="Z24" s="170"/>
      <c r="AA24" s="168">
        <v>5500</v>
      </c>
      <c r="AB24" s="169">
        <v>5600</v>
      </c>
      <c r="AC24" s="117">
        <v>5700</v>
      </c>
      <c r="AD24" s="182"/>
      <c r="AE24" s="183"/>
      <c r="AF24" s="184"/>
    </row>
    <row r="25" spans="1:32" s="4" customFormat="1" ht="27" customHeight="1" x14ac:dyDescent="0.15">
      <c r="A25" s="18"/>
      <c r="B25" s="140" t="s">
        <v>32</v>
      </c>
      <c r="C25" s="140">
        <v>21</v>
      </c>
      <c r="D25" s="143" t="s">
        <v>145</v>
      </c>
      <c r="E25" s="66">
        <v>2</v>
      </c>
      <c r="F25" s="34">
        <v>29</v>
      </c>
      <c r="G25" s="35">
        <v>292</v>
      </c>
      <c r="H25" s="36">
        <v>2997750</v>
      </c>
      <c r="I25" s="39">
        <f t="shared" si="0"/>
        <v>10266.267123287671</v>
      </c>
      <c r="J25" s="37">
        <v>27707</v>
      </c>
      <c r="K25" s="36">
        <f t="shared" si="4"/>
        <v>2997750</v>
      </c>
      <c r="L25" s="39">
        <f t="shared" si="1"/>
        <v>108.19468004475404</v>
      </c>
      <c r="M25" s="30"/>
      <c r="N25" s="34">
        <v>29</v>
      </c>
      <c r="O25" s="35">
        <v>312</v>
      </c>
      <c r="P25" s="36">
        <v>3183700</v>
      </c>
      <c r="Q25" s="39">
        <f t="shared" si="8"/>
        <v>10204.166666666666</v>
      </c>
      <c r="R25" s="37">
        <v>30241</v>
      </c>
      <c r="S25" s="36">
        <f t="shared" si="6"/>
        <v>3183700</v>
      </c>
      <c r="T25" s="39">
        <f t="shared" si="9"/>
        <v>105.27760325386065</v>
      </c>
      <c r="U25" s="59"/>
      <c r="V25" s="31"/>
      <c r="W25" s="72"/>
      <c r="X25" s="74"/>
      <c r="Y25" s="75"/>
      <c r="Z25" s="167"/>
      <c r="AA25" s="74">
        <v>10325</v>
      </c>
      <c r="AB25" s="75">
        <v>10424</v>
      </c>
      <c r="AC25" s="116">
        <v>10530</v>
      </c>
      <c r="AD25" s="185"/>
      <c r="AE25" s="183"/>
      <c r="AF25" s="186"/>
    </row>
    <row r="26" spans="1:32" s="4" customFormat="1" ht="27" customHeight="1" x14ac:dyDescent="0.15">
      <c r="A26" s="18"/>
      <c r="B26" s="140" t="s">
        <v>32</v>
      </c>
      <c r="C26" s="140">
        <v>22</v>
      </c>
      <c r="D26" s="143" t="s">
        <v>146</v>
      </c>
      <c r="E26" s="66">
        <v>5</v>
      </c>
      <c r="F26" s="34">
        <v>20</v>
      </c>
      <c r="G26" s="35">
        <v>222</v>
      </c>
      <c r="H26" s="36">
        <v>1743750</v>
      </c>
      <c r="I26" s="39">
        <f t="shared" si="0"/>
        <v>7854.72972972973</v>
      </c>
      <c r="J26" s="37">
        <v>15760</v>
      </c>
      <c r="K26" s="36">
        <f t="shared" si="4"/>
        <v>1743750</v>
      </c>
      <c r="L26" s="39">
        <f t="shared" si="1"/>
        <v>110.64403553299492</v>
      </c>
      <c r="M26" s="30"/>
      <c r="N26" s="34">
        <v>20</v>
      </c>
      <c r="O26" s="35">
        <v>208</v>
      </c>
      <c r="P26" s="36">
        <v>1730250</v>
      </c>
      <c r="Q26" s="39">
        <f t="shared" si="8"/>
        <v>8318.5096153846152</v>
      </c>
      <c r="R26" s="37">
        <v>15706</v>
      </c>
      <c r="S26" s="36">
        <f t="shared" si="6"/>
        <v>1730250</v>
      </c>
      <c r="T26" s="39">
        <f t="shared" si="9"/>
        <v>110.16490513179677</v>
      </c>
      <c r="U26" s="59"/>
      <c r="V26" s="31"/>
      <c r="W26" s="72"/>
      <c r="X26" s="74"/>
      <c r="Y26" s="75"/>
      <c r="Z26" s="167"/>
      <c r="AA26" s="74">
        <v>8040</v>
      </c>
      <c r="AB26" s="75">
        <v>8500</v>
      </c>
      <c r="AC26" s="116">
        <v>8500</v>
      </c>
      <c r="AD26" s="182"/>
      <c r="AE26" s="183"/>
      <c r="AF26" s="184"/>
    </row>
    <row r="27" spans="1:32" s="4" customFormat="1" ht="27" customHeight="1" x14ac:dyDescent="0.15">
      <c r="A27" s="18"/>
      <c r="B27" s="140" t="s">
        <v>32</v>
      </c>
      <c r="C27" s="140">
        <v>23</v>
      </c>
      <c r="D27" s="143" t="s">
        <v>147</v>
      </c>
      <c r="E27" s="66">
        <v>1</v>
      </c>
      <c r="F27" s="34">
        <v>10</v>
      </c>
      <c r="G27" s="35">
        <v>120</v>
      </c>
      <c r="H27" s="36">
        <v>1086211</v>
      </c>
      <c r="I27" s="39">
        <f t="shared" si="0"/>
        <v>9051.7583333333332</v>
      </c>
      <c r="J27" s="37">
        <v>13746</v>
      </c>
      <c r="K27" s="36">
        <f t="shared" si="4"/>
        <v>1086211</v>
      </c>
      <c r="L27" s="39">
        <f t="shared" si="1"/>
        <v>79.020151316746691</v>
      </c>
      <c r="M27" s="30"/>
      <c r="N27" s="34">
        <v>10</v>
      </c>
      <c r="O27" s="35">
        <v>120</v>
      </c>
      <c r="P27" s="36">
        <v>1262302</v>
      </c>
      <c r="Q27" s="39">
        <f t="shared" si="8"/>
        <v>10519.183333333332</v>
      </c>
      <c r="R27" s="37">
        <v>13710</v>
      </c>
      <c r="S27" s="36">
        <f t="shared" si="6"/>
        <v>1262302</v>
      </c>
      <c r="T27" s="39">
        <f t="shared" si="9"/>
        <v>92.071626549963526</v>
      </c>
      <c r="U27" s="59"/>
      <c r="V27" s="31"/>
      <c r="W27" s="72"/>
      <c r="X27" s="74"/>
      <c r="Y27" s="75"/>
      <c r="Z27" s="167"/>
      <c r="AA27" s="74">
        <v>9500</v>
      </c>
      <c r="AB27" s="75">
        <v>10000</v>
      </c>
      <c r="AC27" s="116">
        <v>10500</v>
      </c>
      <c r="AD27" s="185"/>
      <c r="AE27" s="183"/>
      <c r="AF27" s="186"/>
    </row>
    <row r="28" spans="1:32" s="4" customFormat="1" ht="27" customHeight="1" x14ac:dyDescent="0.15">
      <c r="A28" s="18"/>
      <c r="B28" s="140" t="s">
        <v>32</v>
      </c>
      <c r="C28" s="140">
        <v>24</v>
      </c>
      <c r="D28" s="143" t="s">
        <v>148</v>
      </c>
      <c r="E28" s="66">
        <v>5</v>
      </c>
      <c r="F28" s="34">
        <v>20</v>
      </c>
      <c r="G28" s="35">
        <v>132</v>
      </c>
      <c r="H28" s="36">
        <v>1683066</v>
      </c>
      <c r="I28" s="39">
        <f t="shared" si="0"/>
        <v>12750.5</v>
      </c>
      <c r="J28" s="37">
        <v>5019</v>
      </c>
      <c r="K28" s="36">
        <f t="shared" si="4"/>
        <v>1683066</v>
      </c>
      <c r="L28" s="39">
        <f t="shared" si="1"/>
        <v>335.3389121338912</v>
      </c>
      <c r="M28" s="30"/>
      <c r="N28" s="34">
        <v>20</v>
      </c>
      <c r="O28" s="35">
        <v>155</v>
      </c>
      <c r="P28" s="36">
        <v>2018100</v>
      </c>
      <c r="Q28" s="39">
        <f t="shared" si="8"/>
        <v>13020</v>
      </c>
      <c r="R28" s="37">
        <v>7017</v>
      </c>
      <c r="S28" s="36">
        <f t="shared" si="6"/>
        <v>2018100</v>
      </c>
      <c r="T28" s="39">
        <f t="shared" si="9"/>
        <v>287.60153911928177</v>
      </c>
      <c r="U28" s="59"/>
      <c r="V28" s="31"/>
      <c r="W28" s="72"/>
      <c r="X28" s="168"/>
      <c r="Y28" s="169"/>
      <c r="Z28" s="170"/>
      <c r="AA28" s="168">
        <v>12800</v>
      </c>
      <c r="AB28" s="169">
        <v>12850</v>
      </c>
      <c r="AC28" s="117">
        <v>12900</v>
      </c>
      <c r="AD28" s="182"/>
      <c r="AE28" s="183"/>
      <c r="AF28" s="184"/>
    </row>
    <row r="29" spans="1:32" s="4" customFormat="1" ht="27" customHeight="1" x14ac:dyDescent="0.15">
      <c r="A29" s="18"/>
      <c r="B29" s="140" t="s">
        <v>32</v>
      </c>
      <c r="C29" s="140">
        <v>25</v>
      </c>
      <c r="D29" s="143" t="s">
        <v>149</v>
      </c>
      <c r="E29" s="66">
        <v>2</v>
      </c>
      <c r="F29" s="34">
        <v>10</v>
      </c>
      <c r="G29" s="35">
        <v>112</v>
      </c>
      <c r="H29" s="36">
        <v>362600</v>
      </c>
      <c r="I29" s="39">
        <f t="shared" si="0"/>
        <v>3237.5</v>
      </c>
      <c r="J29" s="37">
        <v>9752</v>
      </c>
      <c r="K29" s="36">
        <f t="shared" si="4"/>
        <v>362600</v>
      </c>
      <c r="L29" s="39">
        <f t="shared" si="1"/>
        <v>37.182116488925345</v>
      </c>
      <c r="M29" s="30"/>
      <c r="N29" s="34">
        <v>10</v>
      </c>
      <c r="O29" s="35">
        <v>119</v>
      </c>
      <c r="P29" s="36">
        <v>374500</v>
      </c>
      <c r="Q29" s="39">
        <f t="shared" si="8"/>
        <v>3147.0588235294117</v>
      </c>
      <c r="R29" s="37">
        <v>11765</v>
      </c>
      <c r="S29" s="36">
        <f t="shared" si="6"/>
        <v>374500</v>
      </c>
      <c r="T29" s="39">
        <f t="shared" si="9"/>
        <v>31.831704207394814</v>
      </c>
      <c r="U29" s="59"/>
      <c r="V29" s="31"/>
      <c r="W29" s="72"/>
      <c r="X29" s="168"/>
      <c r="Y29" s="169"/>
      <c r="Z29" s="170"/>
      <c r="AA29" s="168">
        <v>3000</v>
      </c>
      <c r="AB29" s="169">
        <v>3000</v>
      </c>
      <c r="AC29" s="117">
        <v>3000</v>
      </c>
      <c r="AD29" s="185"/>
      <c r="AE29" s="183"/>
      <c r="AF29" s="186"/>
    </row>
    <row r="30" spans="1:32" s="4" customFormat="1" ht="27" customHeight="1" x14ac:dyDescent="0.15">
      <c r="A30" s="18"/>
      <c r="B30" s="140" t="s">
        <v>32</v>
      </c>
      <c r="C30" s="140">
        <v>26</v>
      </c>
      <c r="D30" s="143" t="s">
        <v>150</v>
      </c>
      <c r="E30" s="66">
        <v>5</v>
      </c>
      <c r="F30" s="34">
        <v>20</v>
      </c>
      <c r="G30" s="35">
        <v>226</v>
      </c>
      <c r="H30" s="36">
        <v>2247000</v>
      </c>
      <c r="I30" s="39">
        <f t="shared" si="0"/>
        <v>9942.4778761061953</v>
      </c>
      <c r="J30" s="37">
        <v>17976</v>
      </c>
      <c r="K30" s="36">
        <f t="shared" si="4"/>
        <v>2247000</v>
      </c>
      <c r="L30" s="39">
        <f t="shared" si="1"/>
        <v>125</v>
      </c>
      <c r="M30" s="30"/>
      <c r="N30" s="34">
        <v>20</v>
      </c>
      <c r="O30" s="35">
        <v>228</v>
      </c>
      <c r="P30" s="36">
        <v>2382000</v>
      </c>
      <c r="Q30" s="39">
        <f t="shared" si="8"/>
        <v>10447.368421052632</v>
      </c>
      <c r="R30" s="37">
        <v>19322</v>
      </c>
      <c r="S30" s="36">
        <f t="shared" si="6"/>
        <v>2382000</v>
      </c>
      <c r="T30" s="39">
        <f t="shared" si="9"/>
        <v>123.27916364765552</v>
      </c>
      <c r="U30" s="59"/>
      <c r="V30" s="31"/>
      <c r="W30" s="72"/>
      <c r="X30" s="74"/>
      <c r="Y30" s="75"/>
      <c r="Z30" s="167"/>
      <c r="AA30" s="74">
        <v>12000</v>
      </c>
      <c r="AB30" s="75">
        <v>17600</v>
      </c>
      <c r="AC30" s="116">
        <v>18150</v>
      </c>
      <c r="AD30" s="182"/>
      <c r="AE30" s="183"/>
      <c r="AF30" s="184"/>
    </row>
    <row r="31" spans="1:32" s="4" customFormat="1" ht="27" customHeight="1" x14ac:dyDescent="0.15">
      <c r="A31" s="18"/>
      <c r="B31" s="140" t="s">
        <v>32</v>
      </c>
      <c r="C31" s="140">
        <v>27</v>
      </c>
      <c r="D31" s="143" t="s">
        <v>151</v>
      </c>
      <c r="E31" s="66">
        <v>4</v>
      </c>
      <c r="F31" s="34"/>
      <c r="G31" s="35"/>
      <c r="H31" s="36"/>
      <c r="I31" s="39">
        <f t="shared" si="0"/>
        <v>0</v>
      </c>
      <c r="J31" s="37"/>
      <c r="K31" s="36">
        <f t="shared" si="4"/>
        <v>0</v>
      </c>
      <c r="L31" s="39">
        <f t="shared" si="1"/>
        <v>0</v>
      </c>
      <c r="M31" s="30"/>
      <c r="N31" s="34"/>
      <c r="O31" s="35"/>
      <c r="P31" s="36"/>
      <c r="Q31" s="39">
        <f t="shared" si="8"/>
        <v>0</v>
      </c>
      <c r="R31" s="37"/>
      <c r="S31" s="36">
        <f t="shared" si="6"/>
        <v>0</v>
      </c>
      <c r="T31" s="39">
        <f t="shared" si="9"/>
        <v>0</v>
      </c>
      <c r="U31" s="59"/>
      <c r="V31" s="31" t="s">
        <v>307</v>
      </c>
      <c r="W31" s="72"/>
      <c r="X31" s="74"/>
      <c r="Y31" s="75"/>
      <c r="Z31" s="167"/>
      <c r="AA31" s="74"/>
      <c r="AB31" s="75"/>
      <c r="AC31" s="116"/>
      <c r="AD31" s="185"/>
      <c r="AE31" s="183"/>
      <c r="AF31" s="186"/>
    </row>
    <row r="32" spans="1:32" s="4" customFormat="1" ht="27" customHeight="1" x14ac:dyDescent="0.15">
      <c r="A32" s="18"/>
      <c r="B32" s="140" t="s">
        <v>32</v>
      </c>
      <c r="C32" s="140">
        <v>28</v>
      </c>
      <c r="D32" s="143" t="s">
        <v>152</v>
      </c>
      <c r="E32" s="66">
        <v>4</v>
      </c>
      <c r="F32" s="34">
        <v>20</v>
      </c>
      <c r="G32" s="35">
        <v>100</v>
      </c>
      <c r="H32" s="36">
        <v>1285139</v>
      </c>
      <c r="I32" s="39">
        <f t="shared" si="0"/>
        <v>12851.39</v>
      </c>
      <c r="J32" s="37">
        <v>9736</v>
      </c>
      <c r="K32" s="36">
        <f t="shared" si="4"/>
        <v>1285139</v>
      </c>
      <c r="L32" s="39">
        <f t="shared" si="1"/>
        <v>131.99866474938372</v>
      </c>
      <c r="M32" s="30"/>
      <c r="N32" s="34">
        <v>20</v>
      </c>
      <c r="O32" s="35">
        <v>104</v>
      </c>
      <c r="P32" s="36">
        <v>1368229</v>
      </c>
      <c r="Q32" s="39">
        <f t="shared" si="8"/>
        <v>13156.048076923076</v>
      </c>
      <c r="R32" s="37">
        <v>10601</v>
      </c>
      <c r="S32" s="36">
        <f t="shared" si="6"/>
        <v>1368229</v>
      </c>
      <c r="T32" s="39">
        <f t="shared" si="9"/>
        <v>129.06603150646166</v>
      </c>
      <c r="U32" s="59"/>
      <c r="V32" s="31"/>
      <c r="W32" s="72"/>
      <c r="X32" s="168"/>
      <c r="Y32" s="169"/>
      <c r="Z32" s="170"/>
      <c r="AA32" s="168">
        <v>12300</v>
      </c>
      <c r="AB32" s="169">
        <v>12300</v>
      </c>
      <c r="AC32" s="117">
        <v>12300</v>
      </c>
      <c r="AD32" s="182"/>
      <c r="AE32" s="183"/>
      <c r="AF32" s="184"/>
    </row>
    <row r="33" spans="1:32" s="4" customFormat="1" ht="27" customHeight="1" x14ac:dyDescent="0.15">
      <c r="A33" s="18"/>
      <c r="B33" s="140" t="s">
        <v>32</v>
      </c>
      <c r="C33" s="140">
        <v>29</v>
      </c>
      <c r="D33" s="143" t="s">
        <v>153</v>
      </c>
      <c r="E33" s="66">
        <v>5</v>
      </c>
      <c r="F33" s="34">
        <v>20</v>
      </c>
      <c r="G33" s="35">
        <v>254</v>
      </c>
      <c r="H33" s="36">
        <v>1436500</v>
      </c>
      <c r="I33" s="39">
        <f t="shared" si="0"/>
        <v>5655.5118110236217</v>
      </c>
      <c r="J33" s="37">
        <v>13933</v>
      </c>
      <c r="K33" s="36">
        <f t="shared" si="4"/>
        <v>1436500</v>
      </c>
      <c r="L33" s="39">
        <f t="shared" si="1"/>
        <v>103.10055264480012</v>
      </c>
      <c r="M33" s="30"/>
      <c r="N33" s="34">
        <v>20</v>
      </c>
      <c r="O33" s="35">
        <v>287</v>
      </c>
      <c r="P33" s="36">
        <v>1510000</v>
      </c>
      <c r="Q33" s="39">
        <f t="shared" si="8"/>
        <v>5261.3240418118467</v>
      </c>
      <c r="R33" s="37">
        <v>11482</v>
      </c>
      <c r="S33" s="36">
        <f t="shared" si="6"/>
        <v>1510000</v>
      </c>
      <c r="T33" s="39">
        <f t="shared" si="9"/>
        <v>131.5101898623933</v>
      </c>
      <c r="U33" s="59"/>
      <c r="V33" s="31"/>
      <c r="W33" s="72"/>
      <c r="X33" s="74"/>
      <c r="Y33" s="75"/>
      <c r="Z33" s="167"/>
      <c r="AA33" s="74">
        <v>6450</v>
      </c>
      <c r="AB33" s="75">
        <v>6500</v>
      </c>
      <c r="AC33" s="116">
        <v>6550</v>
      </c>
      <c r="AD33" s="185"/>
      <c r="AE33" s="183"/>
      <c r="AF33" s="186"/>
    </row>
    <row r="34" spans="1:32" s="4" customFormat="1" ht="27" customHeight="1" x14ac:dyDescent="0.15">
      <c r="A34" s="18"/>
      <c r="B34" s="140" t="s">
        <v>32</v>
      </c>
      <c r="C34" s="140">
        <v>30</v>
      </c>
      <c r="D34" s="143" t="s">
        <v>154</v>
      </c>
      <c r="E34" s="66">
        <v>4</v>
      </c>
      <c r="F34" s="34">
        <v>10</v>
      </c>
      <c r="G34" s="35">
        <v>223</v>
      </c>
      <c r="H34" s="36">
        <v>1673150</v>
      </c>
      <c r="I34" s="39">
        <f t="shared" si="0"/>
        <v>7502.9147982062777</v>
      </c>
      <c r="J34" s="37">
        <v>9326</v>
      </c>
      <c r="K34" s="36">
        <f t="shared" si="4"/>
        <v>1673150</v>
      </c>
      <c r="L34" s="39">
        <f t="shared" si="1"/>
        <v>179.40703409822004</v>
      </c>
      <c r="M34" s="30"/>
      <c r="N34" s="34">
        <v>14</v>
      </c>
      <c r="O34" s="35">
        <v>269</v>
      </c>
      <c r="P34" s="36">
        <v>2954575</v>
      </c>
      <c r="Q34" s="39">
        <f t="shared" si="8"/>
        <v>10983.550185873606</v>
      </c>
      <c r="R34" s="37">
        <v>11868</v>
      </c>
      <c r="S34" s="36">
        <f t="shared" si="6"/>
        <v>2954575</v>
      </c>
      <c r="T34" s="39">
        <f t="shared" si="9"/>
        <v>248.95306707111561</v>
      </c>
      <c r="U34" s="59"/>
      <c r="V34" s="31"/>
      <c r="W34" s="72"/>
      <c r="X34" s="74"/>
      <c r="Y34" s="75"/>
      <c r="Z34" s="167"/>
      <c r="AA34" s="74">
        <v>3260</v>
      </c>
      <c r="AB34" s="75">
        <v>3265</v>
      </c>
      <c r="AC34" s="116">
        <v>3270</v>
      </c>
      <c r="AD34" s="182"/>
      <c r="AE34" s="183"/>
      <c r="AF34" s="184"/>
    </row>
    <row r="35" spans="1:32" s="4" customFormat="1" ht="27" customHeight="1" x14ac:dyDescent="0.15">
      <c r="A35" s="18"/>
      <c r="B35" s="140" t="s">
        <v>32</v>
      </c>
      <c r="C35" s="140">
        <v>31</v>
      </c>
      <c r="D35" s="143" t="s">
        <v>155</v>
      </c>
      <c r="E35" s="66">
        <v>4</v>
      </c>
      <c r="F35" s="34"/>
      <c r="G35" s="35"/>
      <c r="H35" s="36"/>
      <c r="I35" s="39">
        <f t="shared" si="0"/>
        <v>0</v>
      </c>
      <c r="J35" s="37"/>
      <c r="K35" s="36">
        <f t="shared" si="4"/>
        <v>0</v>
      </c>
      <c r="L35" s="39">
        <f t="shared" si="1"/>
        <v>0</v>
      </c>
      <c r="M35" s="30"/>
      <c r="N35" s="34"/>
      <c r="O35" s="35"/>
      <c r="P35" s="36"/>
      <c r="Q35" s="39">
        <f t="shared" si="8"/>
        <v>0</v>
      </c>
      <c r="R35" s="37"/>
      <c r="S35" s="36">
        <f t="shared" si="6"/>
        <v>0</v>
      </c>
      <c r="T35" s="39">
        <f t="shared" si="9"/>
        <v>0</v>
      </c>
      <c r="U35" s="59"/>
      <c r="V35" s="31" t="s">
        <v>307</v>
      </c>
      <c r="W35" s="72"/>
      <c r="X35" s="74"/>
      <c r="Y35" s="75"/>
      <c r="Z35" s="167"/>
      <c r="AA35" s="74"/>
      <c r="AB35" s="75"/>
      <c r="AC35" s="116"/>
      <c r="AD35" s="185"/>
      <c r="AE35" s="183"/>
      <c r="AF35" s="186"/>
    </row>
    <row r="36" spans="1:32" s="4" customFormat="1" ht="27" customHeight="1" x14ac:dyDescent="0.15">
      <c r="A36" s="18"/>
      <c r="B36" s="140" t="s">
        <v>32</v>
      </c>
      <c r="C36" s="140">
        <v>32</v>
      </c>
      <c r="D36" s="143" t="s">
        <v>44</v>
      </c>
      <c r="E36" s="66">
        <v>4</v>
      </c>
      <c r="F36" s="34">
        <v>20</v>
      </c>
      <c r="G36" s="35">
        <v>169</v>
      </c>
      <c r="H36" s="36">
        <v>1962705</v>
      </c>
      <c r="I36" s="39">
        <f t="shared" si="0"/>
        <v>11613.639053254437</v>
      </c>
      <c r="J36" s="37">
        <v>11021</v>
      </c>
      <c r="K36" s="36">
        <f t="shared" si="4"/>
        <v>1962705</v>
      </c>
      <c r="L36" s="39">
        <f t="shared" si="1"/>
        <v>178.08774158424825</v>
      </c>
      <c r="M36" s="30"/>
      <c r="N36" s="34">
        <v>20</v>
      </c>
      <c r="O36" s="35">
        <v>183</v>
      </c>
      <c r="P36" s="36">
        <v>2078132</v>
      </c>
      <c r="Q36" s="39">
        <f t="shared" si="8"/>
        <v>11355.91256830601</v>
      </c>
      <c r="R36" s="37">
        <v>11626</v>
      </c>
      <c r="S36" s="36">
        <f t="shared" si="6"/>
        <v>2078132</v>
      </c>
      <c r="T36" s="39">
        <f t="shared" si="9"/>
        <v>178.74866678135214</v>
      </c>
      <c r="U36" s="59"/>
      <c r="V36" s="31"/>
      <c r="W36" s="72"/>
      <c r="X36" s="168"/>
      <c r="Y36" s="169"/>
      <c r="Z36" s="170"/>
      <c r="AA36" s="168">
        <v>11850</v>
      </c>
      <c r="AB36" s="169">
        <v>11906</v>
      </c>
      <c r="AC36" s="117">
        <v>12978</v>
      </c>
      <c r="AD36" s="182"/>
      <c r="AE36" s="183"/>
      <c r="AF36" s="184"/>
    </row>
    <row r="37" spans="1:32" s="4" customFormat="1" ht="27" customHeight="1" x14ac:dyDescent="0.15">
      <c r="A37" s="18"/>
      <c r="B37" s="140" t="s">
        <v>32</v>
      </c>
      <c r="C37" s="140">
        <v>33</v>
      </c>
      <c r="D37" s="143" t="s">
        <v>156</v>
      </c>
      <c r="E37" s="66">
        <v>5</v>
      </c>
      <c r="F37" s="34">
        <v>20</v>
      </c>
      <c r="G37" s="35">
        <v>179</v>
      </c>
      <c r="H37" s="36">
        <v>1473470</v>
      </c>
      <c r="I37" s="39">
        <f t="shared" si="0"/>
        <v>8231.675977653631</v>
      </c>
      <c r="J37" s="37">
        <v>9479</v>
      </c>
      <c r="K37" s="36">
        <f t="shared" si="4"/>
        <v>1473470</v>
      </c>
      <c r="L37" s="39">
        <f t="shared" si="1"/>
        <v>155.44572212258677</v>
      </c>
      <c r="M37" s="30"/>
      <c r="N37" s="34">
        <v>20</v>
      </c>
      <c r="O37" s="35">
        <v>140</v>
      </c>
      <c r="P37" s="36">
        <v>1378540</v>
      </c>
      <c r="Q37" s="39">
        <f t="shared" si="8"/>
        <v>9846.7142857142862</v>
      </c>
      <c r="R37" s="37">
        <v>7983</v>
      </c>
      <c r="S37" s="36">
        <f t="shared" si="6"/>
        <v>1378540</v>
      </c>
      <c r="T37" s="39">
        <f t="shared" si="9"/>
        <v>172.68445446573969</v>
      </c>
      <c r="U37" s="59"/>
      <c r="V37" s="31"/>
      <c r="W37" s="72"/>
      <c r="X37" s="168"/>
      <c r="Y37" s="169"/>
      <c r="Z37" s="170"/>
      <c r="AA37" s="168">
        <v>9000</v>
      </c>
      <c r="AB37" s="169">
        <v>10000</v>
      </c>
      <c r="AC37" s="117">
        <v>11000</v>
      </c>
      <c r="AD37" s="185"/>
      <c r="AE37" s="183"/>
      <c r="AF37" s="186"/>
    </row>
    <row r="38" spans="1:32" s="4" customFormat="1" ht="27" customHeight="1" x14ac:dyDescent="0.15">
      <c r="A38" s="18"/>
      <c r="B38" s="140" t="s">
        <v>32</v>
      </c>
      <c r="C38" s="140">
        <v>34</v>
      </c>
      <c r="D38" s="143" t="s">
        <v>157</v>
      </c>
      <c r="E38" s="66">
        <v>4</v>
      </c>
      <c r="F38" s="34">
        <v>20</v>
      </c>
      <c r="G38" s="35">
        <v>264</v>
      </c>
      <c r="H38" s="36">
        <v>2133375</v>
      </c>
      <c r="I38" s="39">
        <f t="shared" si="0"/>
        <v>8080.965909090909</v>
      </c>
      <c r="J38" s="37">
        <v>10563</v>
      </c>
      <c r="K38" s="36">
        <f t="shared" si="4"/>
        <v>2133375</v>
      </c>
      <c r="L38" s="39">
        <f t="shared" si="1"/>
        <v>201.96677080374894</v>
      </c>
      <c r="M38" s="30"/>
      <c r="N38" s="34">
        <v>20</v>
      </c>
      <c r="O38" s="35">
        <v>233</v>
      </c>
      <c r="P38" s="36">
        <v>2340275</v>
      </c>
      <c r="Q38" s="39">
        <f t="shared" si="8"/>
        <v>10044.098712446352</v>
      </c>
      <c r="R38" s="37">
        <v>9560</v>
      </c>
      <c r="S38" s="36">
        <f t="shared" si="6"/>
        <v>2340275</v>
      </c>
      <c r="T38" s="39">
        <f t="shared" si="9"/>
        <v>244.79864016736403</v>
      </c>
      <c r="U38" s="59"/>
      <c r="V38" s="31"/>
      <c r="W38" s="72"/>
      <c r="X38" s="115"/>
      <c r="Y38" s="169"/>
      <c r="Z38" s="170"/>
      <c r="AA38" s="168">
        <v>8100</v>
      </c>
      <c r="AB38" s="169">
        <v>8200</v>
      </c>
      <c r="AC38" s="117">
        <v>8300</v>
      </c>
      <c r="AD38" s="182"/>
      <c r="AE38" s="183"/>
      <c r="AF38" s="184"/>
    </row>
    <row r="39" spans="1:32" s="4" customFormat="1" ht="27" customHeight="1" x14ac:dyDescent="0.15">
      <c r="A39" s="18"/>
      <c r="B39" s="140" t="s">
        <v>32</v>
      </c>
      <c r="C39" s="140">
        <v>35</v>
      </c>
      <c r="D39" s="143" t="s">
        <v>158</v>
      </c>
      <c r="E39" s="66">
        <v>4</v>
      </c>
      <c r="F39" s="34">
        <v>20</v>
      </c>
      <c r="G39" s="35">
        <v>246</v>
      </c>
      <c r="H39" s="36">
        <v>2527900</v>
      </c>
      <c r="I39" s="39">
        <f t="shared" si="0"/>
        <v>10276.016260162602</v>
      </c>
      <c r="J39" s="37">
        <v>10384</v>
      </c>
      <c r="K39" s="36">
        <f t="shared" si="4"/>
        <v>2527900</v>
      </c>
      <c r="L39" s="39">
        <f t="shared" si="1"/>
        <v>243.44183359013869</v>
      </c>
      <c r="M39" s="30"/>
      <c r="N39" s="34">
        <v>20</v>
      </c>
      <c r="O39" s="35">
        <v>259</v>
      </c>
      <c r="P39" s="36">
        <v>3198525</v>
      </c>
      <c r="Q39" s="39">
        <f t="shared" si="8"/>
        <v>12349.517374517374</v>
      </c>
      <c r="R39" s="37">
        <v>11945</v>
      </c>
      <c r="S39" s="36">
        <f t="shared" si="6"/>
        <v>3198525</v>
      </c>
      <c r="T39" s="39">
        <f t="shared" si="9"/>
        <v>267.77103390539975</v>
      </c>
      <c r="U39" s="59"/>
      <c r="V39" s="31"/>
      <c r="W39" s="72"/>
      <c r="X39" s="115"/>
      <c r="Y39" s="169"/>
      <c r="Z39" s="170"/>
      <c r="AA39" s="168">
        <v>10000</v>
      </c>
      <c r="AB39" s="169">
        <v>10100</v>
      </c>
      <c r="AC39" s="117">
        <v>10200</v>
      </c>
      <c r="AD39" s="185"/>
      <c r="AE39" s="183"/>
      <c r="AF39" s="186"/>
    </row>
    <row r="40" spans="1:32" s="4" customFormat="1" ht="27" customHeight="1" x14ac:dyDescent="0.15">
      <c r="A40" s="18"/>
      <c r="B40" s="140" t="s">
        <v>32</v>
      </c>
      <c r="C40" s="140">
        <v>36</v>
      </c>
      <c r="D40" s="143" t="s">
        <v>159</v>
      </c>
      <c r="E40" s="66">
        <v>2</v>
      </c>
      <c r="F40" s="34">
        <v>20</v>
      </c>
      <c r="G40" s="35">
        <v>184</v>
      </c>
      <c r="H40" s="36">
        <v>1893700</v>
      </c>
      <c r="I40" s="39">
        <f t="shared" si="0"/>
        <v>10291.847826086956</v>
      </c>
      <c r="J40" s="37">
        <v>18261</v>
      </c>
      <c r="K40" s="36">
        <f t="shared" si="4"/>
        <v>1893700</v>
      </c>
      <c r="L40" s="39">
        <f t="shared" si="1"/>
        <v>103.70187831991676</v>
      </c>
      <c r="M40" s="30"/>
      <c r="N40" s="34">
        <v>20</v>
      </c>
      <c r="O40" s="35">
        <v>179</v>
      </c>
      <c r="P40" s="36">
        <v>2447500</v>
      </c>
      <c r="Q40" s="39">
        <f t="shared" si="8"/>
        <v>13673.184357541899</v>
      </c>
      <c r="R40" s="37">
        <v>22284</v>
      </c>
      <c r="S40" s="36">
        <f t="shared" si="6"/>
        <v>2447500</v>
      </c>
      <c r="T40" s="39">
        <f t="shared" si="9"/>
        <v>109.83216657691618</v>
      </c>
      <c r="U40" s="59"/>
      <c r="V40" s="31"/>
      <c r="W40" s="72"/>
      <c r="X40" s="115"/>
      <c r="Y40" s="169"/>
      <c r="Z40" s="170"/>
      <c r="AA40" s="168">
        <v>10551</v>
      </c>
      <c r="AB40" s="169">
        <v>13888</v>
      </c>
      <c r="AC40" s="117">
        <v>14000</v>
      </c>
      <c r="AD40" s="182"/>
      <c r="AE40" s="183"/>
      <c r="AF40" s="184"/>
    </row>
    <row r="41" spans="1:32" s="4" customFormat="1" ht="27" customHeight="1" x14ac:dyDescent="0.15">
      <c r="A41" s="18"/>
      <c r="B41" s="140" t="s">
        <v>32</v>
      </c>
      <c r="C41" s="140">
        <v>37</v>
      </c>
      <c r="D41" s="143" t="s">
        <v>160</v>
      </c>
      <c r="E41" s="66">
        <v>4</v>
      </c>
      <c r="F41" s="34">
        <v>20</v>
      </c>
      <c r="G41" s="35">
        <v>358</v>
      </c>
      <c r="H41" s="36">
        <v>3296635</v>
      </c>
      <c r="I41" s="39">
        <f t="shared" si="0"/>
        <v>9208.4776536312856</v>
      </c>
      <c r="J41" s="37">
        <v>15393</v>
      </c>
      <c r="K41" s="36">
        <f t="shared" si="4"/>
        <v>3296635</v>
      </c>
      <c r="L41" s="39">
        <f t="shared" si="1"/>
        <v>214.16455531735204</v>
      </c>
      <c r="M41" s="30"/>
      <c r="N41" s="34">
        <v>20</v>
      </c>
      <c r="O41" s="35">
        <v>355</v>
      </c>
      <c r="P41" s="36">
        <v>3950500</v>
      </c>
      <c r="Q41" s="39">
        <f t="shared" si="8"/>
        <v>11128.169014084508</v>
      </c>
      <c r="R41" s="37">
        <v>15553</v>
      </c>
      <c r="S41" s="36">
        <f t="shared" si="6"/>
        <v>3950500</v>
      </c>
      <c r="T41" s="39">
        <f t="shared" si="9"/>
        <v>254.00244325853532</v>
      </c>
      <c r="U41" s="59"/>
      <c r="V41" s="31"/>
      <c r="W41" s="72"/>
      <c r="X41" s="115"/>
      <c r="Y41" s="169"/>
      <c r="Z41" s="170"/>
      <c r="AA41" s="168">
        <v>9100</v>
      </c>
      <c r="AB41" s="169">
        <v>9200</v>
      </c>
      <c r="AC41" s="117">
        <v>9300</v>
      </c>
      <c r="AD41" s="185"/>
      <c r="AE41" s="183"/>
      <c r="AF41" s="186"/>
    </row>
    <row r="42" spans="1:32" s="4" customFormat="1" ht="27" customHeight="1" x14ac:dyDescent="0.15">
      <c r="A42" s="18"/>
      <c r="B42" s="140" t="s">
        <v>32</v>
      </c>
      <c r="C42" s="140">
        <v>38</v>
      </c>
      <c r="D42" s="143" t="s">
        <v>161</v>
      </c>
      <c r="E42" s="66">
        <v>2</v>
      </c>
      <c r="F42" s="34">
        <v>20</v>
      </c>
      <c r="G42" s="35">
        <v>218</v>
      </c>
      <c r="H42" s="36">
        <v>3110150</v>
      </c>
      <c r="I42" s="39">
        <f t="shared" si="0"/>
        <v>14266.743119266055</v>
      </c>
      <c r="J42" s="37">
        <v>25149</v>
      </c>
      <c r="K42" s="36">
        <f t="shared" si="4"/>
        <v>3110150</v>
      </c>
      <c r="L42" s="39">
        <f t="shared" si="1"/>
        <v>123.66893315837608</v>
      </c>
      <c r="M42" s="30"/>
      <c r="N42" s="34">
        <v>20</v>
      </c>
      <c r="O42" s="35">
        <v>210</v>
      </c>
      <c r="P42" s="36">
        <v>3022800</v>
      </c>
      <c r="Q42" s="39">
        <f t="shared" si="8"/>
        <v>14394.285714285714</v>
      </c>
      <c r="R42" s="37">
        <v>24048</v>
      </c>
      <c r="S42" s="36">
        <f t="shared" si="6"/>
        <v>3022800</v>
      </c>
      <c r="T42" s="39">
        <f t="shared" si="9"/>
        <v>125.69860279441117</v>
      </c>
      <c r="U42" s="59"/>
      <c r="V42" s="31"/>
      <c r="W42" s="72"/>
      <c r="X42" s="115"/>
      <c r="Y42" s="169"/>
      <c r="Z42" s="170"/>
      <c r="AA42" s="168">
        <v>14353</v>
      </c>
      <c r="AB42" s="169">
        <v>15126</v>
      </c>
      <c r="AC42" s="117">
        <v>15428</v>
      </c>
      <c r="AD42" s="182"/>
      <c r="AE42" s="183"/>
      <c r="AF42" s="184"/>
    </row>
    <row r="43" spans="1:32" s="4" customFormat="1" ht="27" customHeight="1" x14ac:dyDescent="0.15">
      <c r="A43" s="18"/>
      <c r="B43" s="140" t="s">
        <v>32</v>
      </c>
      <c r="C43" s="140">
        <v>39</v>
      </c>
      <c r="D43" s="143" t="s">
        <v>162</v>
      </c>
      <c r="E43" s="66">
        <v>4</v>
      </c>
      <c r="F43" s="34">
        <v>10</v>
      </c>
      <c r="G43" s="35">
        <v>10</v>
      </c>
      <c r="H43" s="36">
        <v>78400</v>
      </c>
      <c r="I43" s="39">
        <f t="shared" si="0"/>
        <v>7840</v>
      </c>
      <c r="J43" s="37">
        <v>290</v>
      </c>
      <c r="K43" s="36">
        <f t="shared" si="4"/>
        <v>78400</v>
      </c>
      <c r="L43" s="39">
        <f t="shared" si="1"/>
        <v>270.34482758620692</v>
      </c>
      <c r="M43" s="30"/>
      <c r="N43" s="34">
        <v>10</v>
      </c>
      <c r="O43" s="35">
        <v>25</v>
      </c>
      <c r="P43" s="36">
        <v>140800</v>
      </c>
      <c r="Q43" s="39">
        <f t="shared" si="8"/>
        <v>5632</v>
      </c>
      <c r="R43" s="37">
        <v>607</v>
      </c>
      <c r="S43" s="36">
        <f t="shared" si="6"/>
        <v>140800</v>
      </c>
      <c r="T43" s="39">
        <f t="shared" si="9"/>
        <v>231.96046128500825</v>
      </c>
      <c r="U43" s="59"/>
      <c r="V43" s="31"/>
      <c r="W43" s="72"/>
      <c r="X43" s="115"/>
      <c r="Y43" s="171"/>
      <c r="Z43" s="172"/>
      <c r="AA43" s="115">
        <v>16000</v>
      </c>
      <c r="AB43" s="171">
        <v>16000</v>
      </c>
      <c r="AC43" s="173">
        <v>17000</v>
      </c>
      <c r="AD43" s="185"/>
      <c r="AE43" s="183"/>
      <c r="AF43" s="186"/>
    </row>
    <row r="44" spans="1:32" s="4" customFormat="1" ht="27" customHeight="1" x14ac:dyDescent="0.15">
      <c r="A44" s="18"/>
      <c r="B44" s="140" t="s">
        <v>32</v>
      </c>
      <c r="C44" s="140">
        <v>40</v>
      </c>
      <c r="D44" s="143" t="s">
        <v>52</v>
      </c>
      <c r="E44" s="66">
        <v>4</v>
      </c>
      <c r="F44" s="34"/>
      <c r="G44" s="35"/>
      <c r="H44" s="36"/>
      <c r="I44" s="101">
        <f t="shared" si="0"/>
        <v>0</v>
      </c>
      <c r="J44" s="37"/>
      <c r="K44" s="36">
        <f t="shared" si="4"/>
        <v>0</v>
      </c>
      <c r="L44" s="39">
        <f t="shared" si="1"/>
        <v>0</v>
      </c>
      <c r="M44" s="30"/>
      <c r="N44" s="34"/>
      <c r="O44" s="35"/>
      <c r="P44" s="36"/>
      <c r="Q44" s="39">
        <f t="shared" si="8"/>
        <v>0</v>
      </c>
      <c r="R44" s="37"/>
      <c r="S44" s="36">
        <f t="shared" si="6"/>
        <v>0</v>
      </c>
      <c r="T44" s="39">
        <f t="shared" si="9"/>
        <v>0</v>
      </c>
      <c r="U44" s="59"/>
      <c r="V44" s="31"/>
      <c r="W44" s="72" t="s">
        <v>308</v>
      </c>
      <c r="X44" s="115"/>
      <c r="Y44" s="171"/>
      <c r="Z44" s="172"/>
      <c r="AA44" s="115"/>
      <c r="AB44" s="171"/>
      <c r="AC44" s="173"/>
      <c r="AD44" s="182"/>
      <c r="AE44" s="183"/>
      <c r="AF44" s="184"/>
    </row>
    <row r="45" spans="1:32" s="4" customFormat="1" ht="27" customHeight="1" x14ac:dyDescent="0.15">
      <c r="A45" s="18"/>
      <c r="B45" s="140" t="s">
        <v>32</v>
      </c>
      <c r="C45" s="140">
        <v>41</v>
      </c>
      <c r="D45" s="143" t="s">
        <v>53</v>
      </c>
      <c r="E45" s="66">
        <v>4</v>
      </c>
      <c r="F45" s="34">
        <v>10</v>
      </c>
      <c r="G45" s="35">
        <v>24</v>
      </c>
      <c r="H45" s="36">
        <v>333750</v>
      </c>
      <c r="I45" s="39">
        <f t="shared" si="0"/>
        <v>13906.25</v>
      </c>
      <c r="J45" s="37">
        <v>1284</v>
      </c>
      <c r="K45" s="36">
        <f t="shared" si="4"/>
        <v>333750</v>
      </c>
      <c r="L45" s="39">
        <f t="shared" si="1"/>
        <v>259.92990654205607</v>
      </c>
      <c r="M45" s="30"/>
      <c r="N45" s="34">
        <v>10</v>
      </c>
      <c r="O45" s="35">
        <v>91</v>
      </c>
      <c r="P45" s="36">
        <v>1296058</v>
      </c>
      <c r="Q45" s="39">
        <f t="shared" si="8"/>
        <v>14242.395604395604</v>
      </c>
      <c r="R45" s="37">
        <v>4760</v>
      </c>
      <c r="S45" s="36">
        <f t="shared" si="6"/>
        <v>1296058</v>
      </c>
      <c r="T45" s="39">
        <f t="shared" si="9"/>
        <v>272.2810924369748</v>
      </c>
      <c r="U45" s="59"/>
      <c r="V45" s="31"/>
      <c r="W45" s="72"/>
      <c r="X45" s="115"/>
      <c r="Y45" s="171"/>
      <c r="Z45" s="172"/>
      <c r="AA45" s="115">
        <v>20000</v>
      </c>
      <c r="AB45" s="171">
        <v>21000</v>
      </c>
      <c r="AC45" s="173">
        <v>22000</v>
      </c>
      <c r="AD45" s="185" t="s">
        <v>307</v>
      </c>
      <c r="AE45" s="183">
        <v>0.09</v>
      </c>
      <c r="AF45" s="186"/>
    </row>
    <row r="46" spans="1:32" s="4" customFormat="1" ht="27" customHeight="1" x14ac:dyDescent="0.15">
      <c r="A46" s="18"/>
      <c r="B46" s="140" t="s">
        <v>32</v>
      </c>
      <c r="C46" s="140">
        <v>42</v>
      </c>
      <c r="D46" s="143" t="s">
        <v>163</v>
      </c>
      <c r="E46" s="66">
        <v>4</v>
      </c>
      <c r="F46" s="34">
        <v>10</v>
      </c>
      <c r="G46" s="35">
        <v>69</v>
      </c>
      <c r="H46" s="36">
        <v>568850</v>
      </c>
      <c r="I46" s="39">
        <f t="shared" si="0"/>
        <v>8244.2028985507241</v>
      </c>
      <c r="J46" s="37">
        <v>2484</v>
      </c>
      <c r="K46" s="36">
        <f t="shared" si="4"/>
        <v>568850</v>
      </c>
      <c r="L46" s="39">
        <f t="shared" si="1"/>
        <v>229.00563607085346</v>
      </c>
      <c r="M46" s="30"/>
      <c r="N46" s="34">
        <v>10</v>
      </c>
      <c r="O46" s="35">
        <v>72</v>
      </c>
      <c r="P46" s="36">
        <v>624000</v>
      </c>
      <c r="Q46" s="39">
        <f t="shared" si="8"/>
        <v>8666.6666666666661</v>
      </c>
      <c r="R46" s="37">
        <v>144</v>
      </c>
      <c r="S46" s="36">
        <f t="shared" si="6"/>
        <v>624000</v>
      </c>
      <c r="T46" s="39">
        <f t="shared" si="9"/>
        <v>4333.333333333333</v>
      </c>
      <c r="U46" s="59"/>
      <c r="V46" s="31"/>
      <c r="W46" s="72"/>
      <c r="X46" s="115"/>
      <c r="Y46" s="171"/>
      <c r="Z46" s="172"/>
      <c r="AA46" s="115">
        <v>42000</v>
      </c>
      <c r="AB46" s="171">
        <v>48000</v>
      </c>
      <c r="AC46" s="173">
        <v>60000</v>
      </c>
      <c r="AD46" s="182"/>
      <c r="AE46" s="183"/>
      <c r="AF46" s="184"/>
    </row>
    <row r="47" spans="1:32" s="4" customFormat="1" ht="27" customHeight="1" x14ac:dyDescent="0.15">
      <c r="A47" s="18"/>
      <c r="B47" s="140" t="s">
        <v>32</v>
      </c>
      <c r="C47" s="140">
        <v>43</v>
      </c>
      <c r="D47" s="143" t="s">
        <v>164</v>
      </c>
      <c r="E47" s="66">
        <v>5</v>
      </c>
      <c r="F47" s="34">
        <v>20</v>
      </c>
      <c r="G47" s="35">
        <v>14</v>
      </c>
      <c r="H47" s="36">
        <v>168959</v>
      </c>
      <c r="I47" s="39">
        <f t="shared" si="0"/>
        <v>12068.5</v>
      </c>
      <c r="J47" s="37">
        <v>750</v>
      </c>
      <c r="K47" s="36">
        <f t="shared" si="4"/>
        <v>168959</v>
      </c>
      <c r="L47" s="39">
        <f t="shared" si="1"/>
        <v>225.27866666666668</v>
      </c>
      <c r="M47" s="30"/>
      <c r="N47" s="34">
        <v>20</v>
      </c>
      <c r="O47" s="35">
        <v>76</v>
      </c>
      <c r="P47" s="36">
        <v>1312180</v>
      </c>
      <c r="Q47" s="39">
        <f t="shared" si="8"/>
        <v>17265.526315789473</v>
      </c>
      <c r="R47" s="37">
        <v>4191</v>
      </c>
      <c r="S47" s="36">
        <f t="shared" si="6"/>
        <v>1312180</v>
      </c>
      <c r="T47" s="39">
        <f t="shared" si="9"/>
        <v>313.09472679551419</v>
      </c>
      <c r="U47" s="59"/>
      <c r="V47" s="31"/>
      <c r="W47" s="72"/>
      <c r="X47" s="115"/>
      <c r="Y47" s="171"/>
      <c r="Z47" s="172"/>
      <c r="AA47" s="115">
        <v>12167</v>
      </c>
      <c r="AB47" s="171">
        <v>12297</v>
      </c>
      <c r="AC47" s="173">
        <v>12413</v>
      </c>
      <c r="AD47" s="185"/>
      <c r="AE47" s="183"/>
      <c r="AF47" s="186"/>
    </row>
    <row r="48" spans="1:32" s="4" customFormat="1" ht="27" customHeight="1" x14ac:dyDescent="0.15">
      <c r="A48" s="18"/>
      <c r="B48" s="140" t="s">
        <v>32</v>
      </c>
      <c r="C48" s="140">
        <v>44</v>
      </c>
      <c r="D48" s="143" t="s">
        <v>165</v>
      </c>
      <c r="E48" s="66">
        <v>4</v>
      </c>
      <c r="F48" s="34">
        <v>20</v>
      </c>
      <c r="G48" s="35">
        <v>3</v>
      </c>
      <c r="H48" s="36">
        <v>8950</v>
      </c>
      <c r="I48" s="39">
        <f t="shared" si="0"/>
        <v>2983.3333333333335</v>
      </c>
      <c r="J48" s="37">
        <v>64</v>
      </c>
      <c r="K48" s="36">
        <f t="shared" si="4"/>
        <v>8950</v>
      </c>
      <c r="L48" s="39">
        <f t="shared" si="1"/>
        <v>139.84375</v>
      </c>
      <c r="M48" s="30"/>
      <c r="N48" s="34">
        <v>20</v>
      </c>
      <c r="O48" s="35">
        <v>47</v>
      </c>
      <c r="P48" s="36">
        <v>256818</v>
      </c>
      <c r="Q48" s="39">
        <f t="shared" si="8"/>
        <v>5464.2127659574471</v>
      </c>
      <c r="R48" s="37">
        <v>2837</v>
      </c>
      <c r="S48" s="36">
        <f t="shared" si="6"/>
        <v>256818</v>
      </c>
      <c r="T48" s="39">
        <f t="shared" si="9"/>
        <v>90.524497708847377</v>
      </c>
      <c r="U48" s="59"/>
      <c r="V48" s="31"/>
      <c r="W48" s="72"/>
      <c r="X48" s="115"/>
      <c r="Y48" s="171"/>
      <c r="Z48" s="172"/>
      <c r="AA48" s="115">
        <v>5000</v>
      </c>
      <c r="AB48" s="171">
        <v>5500</v>
      </c>
      <c r="AC48" s="173">
        <v>6000</v>
      </c>
      <c r="AD48" s="182"/>
      <c r="AE48" s="183"/>
      <c r="AF48" s="184"/>
    </row>
    <row r="49" spans="1:32" s="4" customFormat="1" ht="27" customHeight="1" x14ac:dyDescent="0.15">
      <c r="A49" s="18"/>
      <c r="B49" s="140" t="s">
        <v>32</v>
      </c>
      <c r="C49" s="140">
        <v>45</v>
      </c>
      <c r="D49" s="160" t="s">
        <v>166</v>
      </c>
      <c r="E49" s="66">
        <v>2</v>
      </c>
      <c r="F49" s="34">
        <v>15</v>
      </c>
      <c r="G49" s="35">
        <v>108</v>
      </c>
      <c r="H49" s="36">
        <v>674600</v>
      </c>
      <c r="I49" s="39">
        <f t="shared" si="0"/>
        <v>6246.2962962962965</v>
      </c>
      <c r="J49" s="37">
        <v>12756</v>
      </c>
      <c r="K49" s="36">
        <f t="shared" si="4"/>
        <v>674600</v>
      </c>
      <c r="L49" s="39">
        <f t="shared" si="1"/>
        <v>52.884916901850112</v>
      </c>
      <c r="M49" s="30"/>
      <c r="N49" s="34">
        <v>15</v>
      </c>
      <c r="O49" s="35">
        <v>144</v>
      </c>
      <c r="P49" s="36">
        <v>959520</v>
      </c>
      <c r="Q49" s="39">
        <f t="shared" si="8"/>
        <v>6663.333333333333</v>
      </c>
      <c r="R49" s="37">
        <v>1315</v>
      </c>
      <c r="S49" s="36">
        <f t="shared" si="6"/>
        <v>959520</v>
      </c>
      <c r="T49" s="39">
        <f t="shared" si="9"/>
        <v>729.67300380228141</v>
      </c>
      <c r="U49" s="59"/>
      <c r="V49" s="31"/>
      <c r="W49" s="72"/>
      <c r="X49" s="168"/>
      <c r="Y49" s="169"/>
      <c r="Z49" s="170"/>
      <c r="AA49" s="168">
        <v>7500</v>
      </c>
      <c r="AB49" s="169">
        <v>7600</v>
      </c>
      <c r="AC49" s="117">
        <v>8000</v>
      </c>
      <c r="AD49" s="185"/>
      <c r="AE49" s="183"/>
      <c r="AF49" s="186"/>
    </row>
    <row r="50" spans="1:32" s="4" customFormat="1" ht="27" customHeight="1" x14ac:dyDescent="0.15">
      <c r="A50" s="18"/>
      <c r="B50" s="140" t="s">
        <v>32</v>
      </c>
      <c r="C50" s="140">
        <v>46</v>
      </c>
      <c r="D50" s="159" t="s">
        <v>167</v>
      </c>
      <c r="E50" s="66">
        <v>2</v>
      </c>
      <c r="F50" s="34">
        <v>20</v>
      </c>
      <c r="G50" s="35">
        <v>334</v>
      </c>
      <c r="H50" s="36">
        <v>3366295</v>
      </c>
      <c r="I50" s="39">
        <f t="shared" si="0"/>
        <v>10078.72754491018</v>
      </c>
      <c r="J50" s="37">
        <v>36600</v>
      </c>
      <c r="K50" s="36">
        <f t="shared" si="4"/>
        <v>3366295</v>
      </c>
      <c r="L50" s="39">
        <f t="shared" si="1"/>
        <v>91.975273224043718</v>
      </c>
      <c r="M50" s="30"/>
      <c r="N50" s="34">
        <v>20</v>
      </c>
      <c r="O50" s="35">
        <v>360</v>
      </c>
      <c r="P50" s="36">
        <v>3885165</v>
      </c>
      <c r="Q50" s="39">
        <f t="shared" si="8"/>
        <v>10792.125</v>
      </c>
      <c r="R50" s="37">
        <v>36600</v>
      </c>
      <c r="S50" s="36">
        <f t="shared" si="6"/>
        <v>3885165</v>
      </c>
      <c r="T50" s="39">
        <f t="shared" si="9"/>
        <v>106.15204918032786</v>
      </c>
      <c r="U50" s="59"/>
      <c r="V50" s="31"/>
      <c r="W50" s="72"/>
      <c r="X50" s="74"/>
      <c r="Y50" s="75"/>
      <c r="Z50" s="167"/>
      <c r="AA50" s="74">
        <v>11760</v>
      </c>
      <c r="AB50" s="75">
        <v>15000</v>
      </c>
      <c r="AC50" s="116">
        <v>16000</v>
      </c>
      <c r="AD50" s="182"/>
      <c r="AE50" s="183"/>
      <c r="AF50" s="184"/>
    </row>
    <row r="51" spans="1:32" s="4" customFormat="1" ht="27" customHeight="1" x14ac:dyDescent="0.15">
      <c r="A51" s="18"/>
      <c r="B51" s="140" t="s">
        <v>32</v>
      </c>
      <c r="C51" s="140">
        <v>47</v>
      </c>
      <c r="D51" s="161" t="s">
        <v>168</v>
      </c>
      <c r="E51" s="66">
        <v>2</v>
      </c>
      <c r="F51" s="34">
        <v>20</v>
      </c>
      <c r="G51" s="35">
        <v>247</v>
      </c>
      <c r="H51" s="36">
        <v>1465120</v>
      </c>
      <c r="I51" s="39">
        <f t="shared" si="0"/>
        <v>5931.6599190283405</v>
      </c>
      <c r="J51" s="37">
        <v>11534</v>
      </c>
      <c r="K51" s="36">
        <f t="shared" si="4"/>
        <v>1465120</v>
      </c>
      <c r="L51" s="39">
        <f t="shared" si="1"/>
        <v>127.02618345760361</v>
      </c>
      <c r="M51" s="30"/>
      <c r="N51" s="34">
        <v>20</v>
      </c>
      <c r="O51" s="35">
        <v>208</v>
      </c>
      <c r="P51" s="36">
        <v>1356420</v>
      </c>
      <c r="Q51" s="39">
        <f t="shared" si="8"/>
        <v>6521.25</v>
      </c>
      <c r="R51" s="37">
        <v>8693</v>
      </c>
      <c r="S51" s="36">
        <f t="shared" si="6"/>
        <v>1356420</v>
      </c>
      <c r="T51" s="39">
        <f t="shared" si="9"/>
        <v>156.03589094673876</v>
      </c>
      <c r="U51" s="59"/>
      <c r="V51" s="31"/>
      <c r="W51" s="72"/>
      <c r="X51" s="74"/>
      <c r="Y51" s="75"/>
      <c r="Z51" s="167"/>
      <c r="AA51" s="74">
        <v>6700</v>
      </c>
      <c r="AB51" s="75">
        <v>7000</v>
      </c>
      <c r="AC51" s="116">
        <v>7500</v>
      </c>
      <c r="AD51" s="185"/>
      <c r="AE51" s="183"/>
      <c r="AF51" s="186"/>
    </row>
    <row r="52" spans="1:32" s="4" customFormat="1" ht="27" customHeight="1" x14ac:dyDescent="0.15">
      <c r="A52" s="18"/>
      <c r="B52" s="140" t="s">
        <v>32</v>
      </c>
      <c r="C52" s="140">
        <v>48</v>
      </c>
      <c r="D52" s="143" t="s">
        <v>169</v>
      </c>
      <c r="E52" s="66">
        <v>5</v>
      </c>
      <c r="F52" s="34">
        <v>20</v>
      </c>
      <c r="G52" s="35">
        <v>133</v>
      </c>
      <c r="H52" s="36">
        <v>1696310</v>
      </c>
      <c r="I52" s="39">
        <f t="shared" si="0"/>
        <v>12754.21052631579</v>
      </c>
      <c r="J52" s="37">
        <v>5540</v>
      </c>
      <c r="K52" s="36">
        <f t="shared" si="4"/>
        <v>1696310</v>
      </c>
      <c r="L52" s="39">
        <f t="shared" si="1"/>
        <v>306.19314079422384</v>
      </c>
      <c r="M52" s="30"/>
      <c r="N52" s="34">
        <v>20</v>
      </c>
      <c r="O52" s="35">
        <v>135</v>
      </c>
      <c r="P52" s="36">
        <v>1664880</v>
      </c>
      <c r="Q52" s="39">
        <f t="shared" si="8"/>
        <v>12332.444444444445</v>
      </c>
      <c r="R52" s="37">
        <v>5652</v>
      </c>
      <c r="S52" s="36">
        <f t="shared" si="6"/>
        <v>1664880</v>
      </c>
      <c r="T52" s="39">
        <f t="shared" si="9"/>
        <v>294.56475583864119</v>
      </c>
      <c r="U52" s="59"/>
      <c r="V52" s="31"/>
      <c r="W52" s="72"/>
      <c r="X52" s="168"/>
      <c r="Y52" s="169"/>
      <c r="Z52" s="170"/>
      <c r="AA52" s="168">
        <v>25200</v>
      </c>
      <c r="AB52" s="169">
        <v>26100</v>
      </c>
      <c r="AC52" s="117">
        <v>27000</v>
      </c>
      <c r="AD52" s="182"/>
      <c r="AE52" s="183"/>
      <c r="AF52" s="184"/>
    </row>
    <row r="53" spans="1:32" s="4" customFormat="1" ht="27" customHeight="1" x14ac:dyDescent="0.15">
      <c r="A53" s="18"/>
      <c r="B53" s="140" t="s">
        <v>32</v>
      </c>
      <c r="C53" s="140">
        <v>49</v>
      </c>
      <c r="D53" s="159" t="s">
        <v>170</v>
      </c>
      <c r="E53" s="66">
        <v>2</v>
      </c>
      <c r="F53" s="34">
        <v>30</v>
      </c>
      <c r="G53" s="35">
        <v>254</v>
      </c>
      <c r="H53" s="36">
        <v>5333124</v>
      </c>
      <c r="I53" s="39">
        <f t="shared" si="0"/>
        <v>20996.551181102361</v>
      </c>
      <c r="J53" s="37">
        <v>15588</v>
      </c>
      <c r="K53" s="36">
        <f t="shared" si="4"/>
        <v>5333124</v>
      </c>
      <c r="L53" s="39">
        <f t="shared" si="1"/>
        <v>342.13010007698227</v>
      </c>
      <c r="M53" s="30"/>
      <c r="N53" s="34">
        <v>20</v>
      </c>
      <c r="O53" s="35">
        <v>262</v>
      </c>
      <c r="P53" s="36">
        <v>5353586</v>
      </c>
      <c r="Q53" s="39">
        <f t="shared" si="8"/>
        <v>20433.534351145037</v>
      </c>
      <c r="R53" s="37">
        <v>15283</v>
      </c>
      <c r="S53" s="36">
        <f t="shared" si="6"/>
        <v>5353586</v>
      </c>
      <c r="T53" s="39">
        <f t="shared" si="9"/>
        <v>350.2968003664202</v>
      </c>
      <c r="U53" s="59"/>
      <c r="V53" s="31"/>
      <c r="W53" s="72"/>
      <c r="X53" s="74"/>
      <c r="Y53" s="75"/>
      <c r="Z53" s="167"/>
      <c r="AA53" s="74">
        <v>22154</v>
      </c>
      <c r="AB53" s="75">
        <v>22400</v>
      </c>
      <c r="AC53" s="116">
        <v>22645</v>
      </c>
      <c r="AD53" s="185"/>
      <c r="AE53" s="183"/>
      <c r="AF53" s="186"/>
    </row>
    <row r="54" spans="1:32" s="4" customFormat="1" ht="27" customHeight="1" x14ac:dyDescent="0.15">
      <c r="A54" s="18"/>
      <c r="B54" s="140" t="s">
        <v>32</v>
      </c>
      <c r="C54" s="140">
        <v>50</v>
      </c>
      <c r="D54" s="143" t="s">
        <v>171</v>
      </c>
      <c r="E54" s="66">
        <v>2</v>
      </c>
      <c r="F54" s="34">
        <v>20</v>
      </c>
      <c r="G54" s="35">
        <v>314</v>
      </c>
      <c r="H54" s="36">
        <v>3283252</v>
      </c>
      <c r="I54" s="101">
        <f t="shared" si="0"/>
        <v>10456.216560509554</v>
      </c>
      <c r="J54" s="37">
        <v>38177</v>
      </c>
      <c r="K54" s="36">
        <f t="shared" si="4"/>
        <v>3283252</v>
      </c>
      <c r="L54" s="39">
        <f t="shared" si="1"/>
        <v>86.000785813447891</v>
      </c>
      <c r="M54" s="30"/>
      <c r="N54" s="34">
        <v>20</v>
      </c>
      <c r="O54" s="35">
        <v>345</v>
      </c>
      <c r="P54" s="36">
        <v>3356636</v>
      </c>
      <c r="Q54" s="39">
        <f t="shared" si="8"/>
        <v>9729.3797101449272</v>
      </c>
      <c r="R54" s="37">
        <v>28179</v>
      </c>
      <c r="S54" s="36">
        <f t="shared" si="6"/>
        <v>3356636</v>
      </c>
      <c r="T54" s="39">
        <f t="shared" si="9"/>
        <v>119.1183505447319</v>
      </c>
      <c r="U54" s="59"/>
      <c r="V54" s="31"/>
      <c r="W54" s="72"/>
      <c r="X54" s="74"/>
      <c r="Y54" s="75"/>
      <c r="Z54" s="167"/>
      <c r="AA54" s="74">
        <v>15000</v>
      </c>
      <c r="AB54" s="75">
        <v>16000</v>
      </c>
      <c r="AC54" s="116">
        <v>18000</v>
      </c>
      <c r="AD54" s="182" t="s">
        <v>307</v>
      </c>
      <c r="AE54" s="183">
        <v>0.189</v>
      </c>
      <c r="AF54" s="184" t="s">
        <v>307</v>
      </c>
    </row>
    <row r="55" spans="1:32" s="4" customFormat="1" ht="27" customHeight="1" x14ac:dyDescent="0.15">
      <c r="A55" s="18"/>
      <c r="B55" s="140" t="s">
        <v>32</v>
      </c>
      <c r="C55" s="140">
        <v>51</v>
      </c>
      <c r="D55" s="159" t="s">
        <v>172</v>
      </c>
      <c r="E55" s="66">
        <v>2</v>
      </c>
      <c r="F55" s="34">
        <v>20</v>
      </c>
      <c r="G55" s="35">
        <v>291</v>
      </c>
      <c r="H55" s="36">
        <v>2713198</v>
      </c>
      <c r="I55" s="39">
        <f t="shared" si="0"/>
        <v>9323.7044673539513</v>
      </c>
      <c r="J55" s="37">
        <v>28567</v>
      </c>
      <c r="K55" s="36">
        <f t="shared" si="4"/>
        <v>2713198</v>
      </c>
      <c r="L55" s="39">
        <f t="shared" si="1"/>
        <v>94.976651380964043</v>
      </c>
      <c r="M55" s="30"/>
      <c r="N55" s="34">
        <v>20</v>
      </c>
      <c r="O55" s="35">
        <v>266</v>
      </c>
      <c r="P55" s="36">
        <v>2941470</v>
      </c>
      <c r="Q55" s="39">
        <f t="shared" si="8"/>
        <v>11058.157894736842</v>
      </c>
      <c r="R55" s="37">
        <v>27065</v>
      </c>
      <c r="S55" s="36">
        <f t="shared" si="6"/>
        <v>2941470</v>
      </c>
      <c r="T55" s="39">
        <f t="shared" si="9"/>
        <v>108.68169222242749</v>
      </c>
      <c r="U55" s="59"/>
      <c r="V55" s="31"/>
      <c r="W55" s="72"/>
      <c r="X55" s="74"/>
      <c r="Y55" s="75"/>
      <c r="Z55" s="167"/>
      <c r="AA55" s="74">
        <v>10000</v>
      </c>
      <c r="AB55" s="75">
        <v>11000</v>
      </c>
      <c r="AC55" s="116">
        <v>12500</v>
      </c>
      <c r="AD55" s="185" t="s">
        <v>307</v>
      </c>
      <c r="AE55" s="215">
        <v>1E-3</v>
      </c>
      <c r="AF55" s="186"/>
    </row>
    <row r="56" spans="1:32" s="4" customFormat="1" ht="27" customHeight="1" x14ac:dyDescent="0.15">
      <c r="A56" s="18"/>
      <c r="B56" s="140" t="s">
        <v>32</v>
      </c>
      <c r="C56" s="140">
        <v>52</v>
      </c>
      <c r="D56" s="143" t="s">
        <v>173</v>
      </c>
      <c r="E56" s="66">
        <v>2</v>
      </c>
      <c r="F56" s="34">
        <v>10</v>
      </c>
      <c r="G56" s="35">
        <v>108</v>
      </c>
      <c r="H56" s="36">
        <v>1268971</v>
      </c>
      <c r="I56" s="39">
        <f t="shared" si="0"/>
        <v>11749.731481481482</v>
      </c>
      <c r="J56" s="37">
        <v>12532</v>
      </c>
      <c r="K56" s="36">
        <f t="shared" si="4"/>
        <v>1268971</v>
      </c>
      <c r="L56" s="39">
        <f t="shared" si="1"/>
        <v>101.25845834663262</v>
      </c>
      <c r="M56" s="30"/>
      <c r="N56" s="34">
        <v>10</v>
      </c>
      <c r="O56" s="35">
        <v>114</v>
      </c>
      <c r="P56" s="36">
        <v>1672410</v>
      </c>
      <c r="Q56" s="39">
        <f t="shared" si="8"/>
        <v>14670.263157894737</v>
      </c>
      <c r="R56" s="37">
        <v>11494</v>
      </c>
      <c r="S56" s="36">
        <f t="shared" si="6"/>
        <v>1672410</v>
      </c>
      <c r="T56" s="39">
        <f t="shared" si="9"/>
        <v>145.50287106316338</v>
      </c>
      <c r="U56" s="59"/>
      <c r="V56" s="31"/>
      <c r="W56" s="72"/>
      <c r="X56" s="74"/>
      <c r="Y56" s="75"/>
      <c r="Z56" s="167"/>
      <c r="AA56" s="74">
        <v>11944</v>
      </c>
      <c r="AB56" s="75">
        <v>12092</v>
      </c>
      <c r="AC56" s="116">
        <v>12240</v>
      </c>
      <c r="AD56" s="182" t="s">
        <v>307</v>
      </c>
      <c r="AE56" s="183">
        <v>0.31</v>
      </c>
      <c r="AF56" s="184"/>
    </row>
    <row r="57" spans="1:32" s="4" customFormat="1" ht="27" customHeight="1" x14ac:dyDescent="0.15">
      <c r="A57" s="18"/>
      <c r="B57" s="140" t="s">
        <v>32</v>
      </c>
      <c r="C57" s="140">
        <v>53</v>
      </c>
      <c r="D57" s="143" t="s">
        <v>174</v>
      </c>
      <c r="E57" s="66">
        <v>5</v>
      </c>
      <c r="F57" s="34">
        <v>20</v>
      </c>
      <c r="G57" s="35">
        <v>151</v>
      </c>
      <c r="H57" s="36">
        <v>1219160</v>
      </c>
      <c r="I57" s="39">
        <f t="shared" si="0"/>
        <v>8073.9072847682119</v>
      </c>
      <c r="J57" s="37">
        <v>10734</v>
      </c>
      <c r="K57" s="36">
        <f t="shared" si="4"/>
        <v>1219160</v>
      </c>
      <c r="L57" s="39">
        <f t="shared" si="1"/>
        <v>113.57928079001304</v>
      </c>
      <c r="M57" s="30"/>
      <c r="N57" s="34">
        <v>20</v>
      </c>
      <c r="O57" s="35">
        <v>138</v>
      </c>
      <c r="P57" s="36">
        <v>1382820</v>
      </c>
      <c r="Q57" s="39">
        <f t="shared" si="8"/>
        <v>10020.434782608696</v>
      </c>
      <c r="R57" s="37">
        <v>9908</v>
      </c>
      <c r="S57" s="36">
        <f t="shared" si="6"/>
        <v>1382820</v>
      </c>
      <c r="T57" s="39">
        <f t="shared" si="9"/>
        <v>139.56600726685505</v>
      </c>
      <c r="U57" s="59"/>
      <c r="V57" s="31"/>
      <c r="W57" s="72"/>
      <c r="X57" s="74"/>
      <c r="Y57" s="75"/>
      <c r="Z57" s="167"/>
      <c r="AA57" s="74">
        <v>8500</v>
      </c>
      <c r="AB57" s="75">
        <v>10100</v>
      </c>
      <c r="AC57" s="116">
        <v>10100</v>
      </c>
      <c r="AD57" s="185"/>
      <c r="AE57" s="183"/>
      <c r="AF57" s="186"/>
    </row>
    <row r="58" spans="1:32" s="4" customFormat="1" ht="27" customHeight="1" x14ac:dyDescent="0.15">
      <c r="A58" s="18"/>
      <c r="B58" s="140" t="s">
        <v>32</v>
      </c>
      <c r="C58" s="140">
        <v>54</v>
      </c>
      <c r="D58" s="143" t="s">
        <v>175</v>
      </c>
      <c r="E58" s="66">
        <v>2</v>
      </c>
      <c r="F58" s="34">
        <v>20</v>
      </c>
      <c r="G58" s="35">
        <v>224</v>
      </c>
      <c r="H58" s="36">
        <v>1273891</v>
      </c>
      <c r="I58" s="101">
        <f t="shared" si="0"/>
        <v>5687.0133928571431</v>
      </c>
      <c r="J58" s="37">
        <v>15195</v>
      </c>
      <c r="K58" s="36">
        <f t="shared" si="4"/>
        <v>1273891</v>
      </c>
      <c r="L58" s="39">
        <f t="shared" si="1"/>
        <v>83.8361961171438</v>
      </c>
      <c r="M58" s="30"/>
      <c r="N58" s="34">
        <v>20</v>
      </c>
      <c r="O58" s="35">
        <v>235</v>
      </c>
      <c r="P58" s="36">
        <v>1655366</v>
      </c>
      <c r="Q58" s="39">
        <f t="shared" si="8"/>
        <v>7044.1106382978724</v>
      </c>
      <c r="R58" s="37">
        <v>15832</v>
      </c>
      <c r="S58" s="36">
        <f t="shared" si="6"/>
        <v>1655366</v>
      </c>
      <c r="T58" s="39">
        <f t="shared" si="9"/>
        <v>104.55823648307226</v>
      </c>
      <c r="U58" s="59"/>
      <c r="V58" s="31"/>
      <c r="W58" s="72"/>
      <c r="X58" s="74"/>
      <c r="Y58" s="75"/>
      <c r="Z58" s="167"/>
      <c r="AA58" s="74">
        <v>6000</v>
      </c>
      <c r="AB58" s="75">
        <v>6500</v>
      </c>
      <c r="AC58" s="116">
        <v>7000</v>
      </c>
      <c r="AD58" s="182"/>
      <c r="AE58" s="183"/>
      <c r="AF58" s="184"/>
    </row>
    <row r="59" spans="1:32" s="4" customFormat="1" ht="27" customHeight="1" x14ac:dyDescent="0.15">
      <c r="A59" s="18"/>
      <c r="B59" s="140" t="s">
        <v>32</v>
      </c>
      <c r="C59" s="140">
        <v>55</v>
      </c>
      <c r="D59" s="143" t="s">
        <v>176</v>
      </c>
      <c r="E59" s="66">
        <v>2</v>
      </c>
      <c r="F59" s="34">
        <v>30</v>
      </c>
      <c r="G59" s="35">
        <v>438</v>
      </c>
      <c r="H59" s="36">
        <v>3585319</v>
      </c>
      <c r="I59" s="39">
        <f t="shared" si="0"/>
        <v>8185.6598173515986</v>
      </c>
      <c r="J59" s="37">
        <v>42840</v>
      </c>
      <c r="K59" s="36">
        <f t="shared" si="4"/>
        <v>3585319</v>
      </c>
      <c r="L59" s="39">
        <f t="shared" si="1"/>
        <v>83.690919701213815</v>
      </c>
      <c r="M59" s="30"/>
      <c r="N59" s="34">
        <v>30</v>
      </c>
      <c r="O59" s="35">
        <v>442</v>
      </c>
      <c r="P59" s="36">
        <v>4082852</v>
      </c>
      <c r="Q59" s="39">
        <f t="shared" si="5"/>
        <v>9237.221719457013</v>
      </c>
      <c r="R59" s="37">
        <v>42970</v>
      </c>
      <c r="S59" s="36">
        <f t="shared" si="6"/>
        <v>4082852</v>
      </c>
      <c r="T59" s="39">
        <f t="shared" si="7"/>
        <v>95.016336979287871</v>
      </c>
      <c r="U59" s="59"/>
      <c r="V59" s="31"/>
      <c r="W59" s="72"/>
      <c r="X59" s="74"/>
      <c r="Y59" s="75"/>
      <c r="Z59" s="167"/>
      <c r="AA59" s="74">
        <v>8665</v>
      </c>
      <c r="AB59" s="75">
        <v>8865</v>
      </c>
      <c r="AC59" s="116">
        <v>9065</v>
      </c>
      <c r="AD59" s="185" t="s">
        <v>307</v>
      </c>
      <c r="AE59" s="183">
        <v>4.2000000000000003E-2</v>
      </c>
      <c r="AF59" s="186"/>
    </row>
    <row r="60" spans="1:32" s="4" customFormat="1" ht="27" customHeight="1" x14ac:dyDescent="0.15">
      <c r="A60" s="18"/>
      <c r="B60" s="140" t="s">
        <v>32</v>
      </c>
      <c r="C60" s="140">
        <v>56</v>
      </c>
      <c r="D60" s="143" t="s">
        <v>177</v>
      </c>
      <c r="E60" s="66">
        <v>2</v>
      </c>
      <c r="F60" s="34">
        <v>22</v>
      </c>
      <c r="G60" s="35">
        <v>371</v>
      </c>
      <c r="H60" s="36">
        <v>3173164</v>
      </c>
      <c r="I60" s="39">
        <f t="shared" si="0"/>
        <v>8553.0026954177902</v>
      </c>
      <c r="J60" s="37">
        <v>15933</v>
      </c>
      <c r="K60" s="36">
        <f t="shared" si="4"/>
        <v>3173164</v>
      </c>
      <c r="L60" s="39">
        <f t="shared" si="1"/>
        <v>199.15671875980669</v>
      </c>
      <c r="M60" s="30"/>
      <c r="N60" s="34">
        <v>22</v>
      </c>
      <c r="O60" s="35">
        <v>331</v>
      </c>
      <c r="P60" s="36">
        <v>3842364</v>
      </c>
      <c r="Q60" s="39">
        <f t="shared" si="5"/>
        <v>11608.350453172205</v>
      </c>
      <c r="R60" s="37">
        <v>15958</v>
      </c>
      <c r="S60" s="36">
        <f t="shared" si="6"/>
        <v>3842364</v>
      </c>
      <c r="T60" s="39">
        <f t="shared" si="7"/>
        <v>240.77979696703846</v>
      </c>
      <c r="U60" s="59"/>
      <c r="V60" s="31"/>
      <c r="W60" s="72"/>
      <c r="X60" s="74"/>
      <c r="Y60" s="75"/>
      <c r="Z60" s="167"/>
      <c r="AA60" s="74">
        <v>10027</v>
      </c>
      <c r="AB60" s="75">
        <v>10512</v>
      </c>
      <c r="AC60" s="116">
        <v>11051</v>
      </c>
      <c r="AD60" s="182"/>
      <c r="AE60" s="183"/>
      <c r="AF60" s="184"/>
    </row>
    <row r="61" spans="1:32" s="4" customFormat="1" ht="27" customHeight="1" x14ac:dyDescent="0.15">
      <c r="A61" s="18"/>
      <c r="B61" s="140" t="s">
        <v>32</v>
      </c>
      <c r="C61" s="140">
        <v>57</v>
      </c>
      <c r="D61" s="143" t="s">
        <v>178</v>
      </c>
      <c r="E61" s="66">
        <v>2</v>
      </c>
      <c r="F61" s="34">
        <v>10</v>
      </c>
      <c r="G61" s="35">
        <v>132</v>
      </c>
      <c r="H61" s="36">
        <v>563745</v>
      </c>
      <c r="I61" s="101">
        <f t="shared" si="0"/>
        <v>4270.795454545455</v>
      </c>
      <c r="J61" s="37">
        <v>15468</v>
      </c>
      <c r="K61" s="36">
        <f t="shared" si="4"/>
        <v>563745</v>
      </c>
      <c r="L61" s="39">
        <f t="shared" si="1"/>
        <v>36.445888285492629</v>
      </c>
      <c r="M61" s="30"/>
      <c r="N61" s="34">
        <v>10</v>
      </c>
      <c r="O61" s="35">
        <v>129</v>
      </c>
      <c r="P61" s="36">
        <v>560085</v>
      </c>
      <c r="Q61" s="39">
        <f t="shared" si="5"/>
        <v>4341.7441860465115</v>
      </c>
      <c r="R61" s="37">
        <v>14346</v>
      </c>
      <c r="S61" s="36">
        <f t="shared" si="6"/>
        <v>560085</v>
      </c>
      <c r="T61" s="39">
        <f t="shared" si="7"/>
        <v>39.041196152237561</v>
      </c>
      <c r="U61" s="59"/>
      <c r="V61" s="31"/>
      <c r="W61" s="72"/>
      <c r="X61" s="168"/>
      <c r="Y61" s="169"/>
      <c r="Z61" s="170"/>
      <c r="AA61" s="168">
        <v>4500</v>
      </c>
      <c r="AB61" s="169">
        <v>5000</v>
      </c>
      <c r="AC61" s="117">
        <v>5500</v>
      </c>
      <c r="AD61" s="185"/>
      <c r="AE61" s="183"/>
      <c r="AF61" s="186"/>
    </row>
    <row r="62" spans="1:32" s="4" customFormat="1" ht="27" customHeight="1" x14ac:dyDescent="0.15">
      <c r="A62" s="18"/>
      <c r="B62" s="140" t="s">
        <v>32</v>
      </c>
      <c r="C62" s="140">
        <v>58</v>
      </c>
      <c r="D62" s="143" t="s">
        <v>58</v>
      </c>
      <c r="E62" s="66">
        <v>2</v>
      </c>
      <c r="F62" s="34">
        <v>10</v>
      </c>
      <c r="G62" s="35">
        <v>146</v>
      </c>
      <c r="H62" s="36">
        <v>661650</v>
      </c>
      <c r="I62" s="39">
        <f t="shared" si="0"/>
        <v>4531.8493150684935</v>
      </c>
      <c r="J62" s="37">
        <v>10878</v>
      </c>
      <c r="K62" s="36">
        <f t="shared" si="4"/>
        <v>661650</v>
      </c>
      <c r="L62" s="39">
        <f t="shared" si="1"/>
        <v>60.824600110314393</v>
      </c>
      <c r="M62" s="30"/>
      <c r="N62" s="34">
        <v>10</v>
      </c>
      <c r="O62" s="35">
        <v>105</v>
      </c>
      <c r="P62" s="36">
        <v>1271019</v>
      </c>
      <c r="Q62" s="39">
        <f t="shared" si="5"/>
        <v>12104.942857142858</v>
      </c>
      <c r="R62" s="37">
        <v>8907</v>
      </c>
      <c r="S62" s="36">
        <f t="shared" si="6"/>
        <v>1271019</v>
      </c>
      <c r="T62" s="39">
        <f t="shared" si="7"/>
        <v>142.6988885146514</v>
      </c>
      <c r="U62" s="59"/>
      <c r="V62" s="31"/>
      <c r="W62" s="72"/>
      <c r="X62" s="168"/>
      <c r="Y62" s="169"/>
      <c r="Z62" s="170"/>
      <c r="AA62" s="168">
        <v>10000</v>
      </c>
      <c r="AB62" s="169">
        <v>15000</v>
      </c>
      <c r="AC62" s="117">
        <v>20000</v>
      </c>
      <c r="AD62" s="182"/>
      <c r="AE62" s="183"/>
      <c r="AF62" s="184"/>
    </row>
    <row r="63" spans="1:32" s="4" customFormat="1" ht="27" customHeight="1" x14ac:dyDescent="0.15">
      <c r="A63" s="18"/>
      <c r="B63" s="140" t="s">
        <v>32</v>
      </c>
      <c r="C63" s="140">
        <v>59</v>
      </c>
      <c r="D63" s="143" t="s">
        <v>59</v>
      </c>
      <c r="E63" s="66">
        <v>4</v>
      </c>
      <c r="F63" s="34">
        <v>10</v>
      </c>
      <c r="G63" s="35">
        <v>319</v>
      </c>
      <c r="H63" s="36">
        <v>2683800</v>
      </c>
      <c r="I63" s="101">
        <f t="shared" si="0"/>
        <v>8413.1661442006261</v>
      </c>
      <c r="J63" s="37">
        <v>12891</v>
      </c>
      <c r="K63" s="36">
        <f t="shared" si="4"/>
        <v>2683800</v>
      </c>
      <c r="L63" s="39">
        <f t="shared" si="1"/>
        <v>208.19176169420527</v>
      </c>
      <c r="M63" s="30"/>
      <c r="N63" s="34">
        <v>20</v>
      </c>
      <c r="O63" s="35">
        <v>364</v>
      </c>
      <c r="P63" s="36">
        <v>3817425</v>
      </c>
      <c r="Q63" s="39">
        <f t="shared" si="5"/>
        <v>10487.431318681318</v>
      </c>
      <c r="R63" s="37">
        <v>15227</v>
      </c>
      <c r="S63" s="36">
        <f t="shared" si="6"/>
        <v>3817425</v>
      </c>
      <c r="T63" s="39">
        <f t="shared" si="7"/>
        <v>250.70105733237014</v>
      </c>
      <c r="U63" s="59"/>
      <c r="V63" s="31"/>
      <c r="W63" s="72"/>
      <c r="X63" s="168"/>
      <c r="Y63" s="169"/>
      <c r="Z63" s="170"/>
      <c r="AA63" s="168">
        <v>8500</v>
      </c>
      <c r="AB63" s="169">
        <v>8510</v>
      </c>
      <c r="AC63" s="117">
        <v>8520</v>
      </c>
      <c r="AD63" s="185"/>
      <c r="AE63" s="183"/>
      <c r="AF63" s="186"/>
    </row>
    <row r="64" spans="1:32" s="4" customFormat="1" ht="27" customHeight="1" x14ac:dyDescent="0.15">
      <c r="A64" s="18"/>
      <c r="B64" s="140" t="s">
        <v>32</v>
      </c>
      <c r="C64" s="140">
        <v>60</v>
      </c>
      <c r="D64" s="143" t="s">
        <v>179</v>
      </c>
      <c r="E64" s="66">
        <v>2</v>
      </c>
      <c r="F64" s="34">
        <v>20</v>
      </c>
      <c r="G64" s="35">
        <v>290</v>
      </c>
      <c r="H64" s="36">
        <v>2953101</v>
      </c>
      <c r="I64" s="39">
        <f t="shared" si="0"/>
        <v>10183.106896551724</v>
      </c>
      <c r="J64" s="37">
        <v>13836</v>
      </c>
      <c r="K64" s="36">
        <f t="shared" si="4"/>
        <v>2953101</v>
      </c>
      <c r="L64" s="39">
        <f t="shared" si="1"/>
        <v>213.43603642671292</v>
      </c>
      <c r="M64" s="30"/>
      <c r="N64" s="34">
        <v>20</v>
      </c>
      <c r="O64" s="35">
        <v>288</v>
      </c>
      <c r="P64" s="36">
        <v>2890791</v>
      </c>
      <c r="Q64" s="39">
        <f t="shared" si="5"/>
        <v>10037.46875</v>
      </c>
      <c r="R64" s="37">
        <v>12397</v>
      </c>
      <c r="S64" s="36">
        <f t="shared" si="6"/>
        <v>2890791</v>
      </c>
      <c r="T64" s="39">
        <f t="shared" si="7"/>
        <v>233.18472211018795</v>
      </c>
      <c r="U64" s="59"/>
      <c r="V64" s="31"/>
      <c r="W64" s="72"/>
      <c r="X64" s="168"/>
      <c r="Y64" s="169"/>
      <c r="Z64" s="170"/>
      <c r="AA64" s="168">
        <v>10210</v>
      </c>
      <c r="AB64" s="169">
        <v>10257</v>
      </c>
      <c r="AC64" s="117">
        <v>10305</v>
      </c>
      <c r="AD64" s="182"/>
      <c r="AE64" s="183"/>
      <c r="AF64" s="184"/>
    </row>
    <row r="65" spans="1:32" s="4" customFormat="1" ht="27" customHeight="1" x14ac:dyDescent="0.15">
      <c r="A65" s="18"/>
      <c r="B65" s="140" t="s">
        <v>32</v>
      </c>
      <c r="C65" s="140">
        <v>61</v>
      </c>
      <c r="D65" s="143" t="s">
        <v>180</v>
      </c>
      <c r="E65" s="66">
        <v>5</v>
      </c>
      <c r="F65" s="34"/>
      <c r="G65" s="35"/>
      <c r="H65" s="36"/>
      <c r="I65" s="39">
        <f t="shared" si="0"/>
        <v>0</v>
      </c>
      <c r="J65" s="37"/>
      <c r="K65" s="36">
        <f t="shared" si="4"/>
        <v>0</v>
      </c>
      <c r="L65" s="39">
        <f t="shared" si="1"/>
        <v>0</v>
      </c>
      <c r="M65" s="30"/>
      <c r="N65" s="34"/>
      <c r="O65" s="35"/>
      <c r="P65" s="36"/>
      <c r="Q65" s="39">
        <f t="shared" si="5"/>
        <v>0</v>
      </c>
      <c r="R65" s="37"/>
      <c r="S65" s="36">
        <f t="shared" si="6"/>
        <v>0</v>
      </c>
      <c r="T65" s="39">
        <f t="shared" si="7"/>
        <v>0</v>
      </c>
      <c r="U65" s="59"/>
      <c r="V65" s="31" t="s">
        <v>307</v>
      </c>
      <c r="W65" s="72"/>
      <c r="X65" s="115"/>
      <c r="Y65" s="169"/>
      <c r="Z65" s="170"/>
      <c r="AA65" s="168"/>
      <c r="AB65" s="169"/>
      <c r="AC65" s="117"/>
      <c r="AD65" s="185"/>
      <c r="AE65" s="183"/>
      <c r="AF65" s="186"/>
    </row>
    <row r="66" spans="1:32" s="4" customFormat="1" ht="27" customHeight="1" x14ac:dyDescent="0.15">
      <c r="A66" s="18"/>
      <c r="B66" s="140" t="s">
        <v>32</v>
      </c>
      <c r="C66" s="140">
        <v>62</v>
      </c>
      <c r="D66" s="143" t="s">
        <v>181</v>
      </c>
      <c r="E66" s="66">
        <v>5</v>
      </c>
      <c r="F66" s="34"/>
      <c r="G66" s="35"/>
      <c r="H66" s="36"/>
      <c r="I66" s="39">
        <f t="shared" si="0"/>
        <v>0</v>
      </c>
      <c r="J66" s="37"/>
      <c r="K66" s="36">
        <f t="shared" si="4"/>
        <v>0</v>
      </c>
      <c r="L66" s="39">
        <f t="shared" si="1"/>
        <v>0</v>
      </c>
      <c r="M66" s="30"/>
      <c r="N66" s="34"/>
      <c r="O66" s="35"/>
      <c r="P66" s="36"/>
      <c r="Q66" s="39">
        <f t="shared" si="5"/>
        <v>0</v>
      </c>
      <c r="R66" s="37"/>
      <c r="S66" s="36">
        <f t="shared" si="6"/>
        <v>0</v>
      </c>
      <c r="T66" s="39">
        <f t="shared" si="7"/>
        <v>0</v>
      </c>
      <c r="U66" s="59"/>
      <c r="V66" s="31"/>
      <c r="W66" s="72" t="s">
        <v>308</v>
      </c>
      <c r="X66" s="115"/>
      <c r="Y66" s="171"/>
      <c r="Z66" s="172"/>
      <c r="AA66" s="115"/>
      <c r="AB66" s="171"/>
      <c r="AC66" s="173"/>
      <c r="AD66" s="182"/>
      <c r="AE66" s="183"/>
      <c r="AF66" s="184"/>
    </row>
    <row r="67" spans="1:32" s="4" customFormat="1" ht="27" customHeight="1" x14ac:dyDescent="0.15">
      <c r="A67" s="18"/>
      <c r="B67" s="140" t="s">
        <v>32</v>
      </c>
      <c r="C67" s="140">
        <v>63</v>
      </c>
      <c r="D67" s="143" t="s">
        <v>182</v>
      </c>
      <c r="E67" s="66">
        <v>4</v>
      </c>
      <c r="F67" s="36">
        <v>10</v>
      </c>
      <c r="G67" s="35">
        <v>18</v>
      </c>
      <c r="H67" s="36">
        <v>351825</v>
      </c>
      <c r="I67" s="39">
        <f t="shared" si="0"/>
        <v>19545.833333333332</v>
      </c>
      <c r="J67" s="37">
        <v>1702</v>
      </c>
      <c r="K67" s="36">
        <f t="shared" si="4"/>
        <v>351825</v>
      </c>
      <c r="L67" s="39">
        <f t="shared" si="1"/>
        <v>206.7126909518214</v>
      </c>
      <c r="M67" s="30"/>
      <c r="N67" s="34">
        <v>10</v>
      </c>
      <c r="O67" s="35">
        <v>26</v>
      </c>
      <c r="P67" s="36">
        <v>365530</v>
      </c>
      <c r="Q67" s="39">
        <f t="shared" si="5"/>
        <v>14058.846153846154</v>
      </c>
      <c r="R67" s="37">
        <v>1728.5</v>
      </c>
      <c r="S67" s="36">
        <f t="shared" si="6"/>
        <v>365530</v>
      </c>
      <c r="T67" s="39">
        <f t="shared" si="7"/>
        <v>211.47237489152445</v>
      </c>
      <c r="U67" s="59"/>
      <c r="V67" s="31"/>
      <c r="W67" s="72"/>
      <c r="X67" s="115"/>
      <c r="Y67" s="171"/>
      <c r="Z67" s="172"/>
      <c r="AA67" s="115"/>
      <c r="AB67" s="171"/>
      <c r="AC67" s="173"/>
      <c r="AD67" s="185" t="s">
        <v>307</v>
      </c>
      <c r="AE67" s="183">
        <v>0.69</v>
      </c>
      <c r="AF67" s="186"/>
    </row>
    <row r="68" spans="1:32" s="4" customFormat="1" ht="27" customHeight="1" x14ac:dyDescent="0.15">
      <c r="A68" s="18"/>
      <c r="B68" s="140" t="s">
        <v>32</v>
      </c>
      <c r="C68" s="140">
        <v>64</v>
      </c>
      <c r="D68" s="143" t="s">
        <v>66</v>
      </c>
      <c r="E68" s="66">
        <v>4</v>
      </c>
      <c r="F68" s="34">
        <v>10</v>
      </c>
      <c r="G68" s="35">
        <v>94</v>
      </c>
      <c r="H68" s="36">
        <v>1187374</v>
      </c>
      <c r="I68" s="101">
        <f t="shared" si="0"/>
        <v>12631.63829787234</v>
      </c>
      <c r="J68" s="37">
        <v>5387</v>
      </c>
      <c r="K68" s="36">
        <f t="shared" si="4"/>
        <v>1187374</v>
      </c>
      <c r="L68" s="39">
        <f t="shared" si="1"/>
        <v>220.41470206051605</v>
      </c>
      <c r="M68" s="30"/>
      <c r="N68" s="34">
        <v>10</v>
      </c>
      <c r="O68" s="35">
        <v>110</v>
      </c>
      <c r="P68" s="36">
        <v>1774802</v>
      </c>
      <c r="Q68" s="39">
        <f t="shared" si="5"/>
        <v>16134.563636363637</v>
      </c>
      <c r="R68" s="37">
        <v>6975.5</v>
      </c>
      <c r="S68" s="36">
        <f t="shared" si="6"/>
        <v>1774802</v>
      </c>
      <c r="T68" s="39">
        <f t="shared" si="7"/>
        <v>254.43366066948604</v>
      </c>
      <c r="U68" s="59"/>
      <c r="V68" s="31"/>
      <c r="W68" s="72"/>
      <c r="X68" s="115"/>
      <c r="Y68" s="171"/>
      <c r="Z68" s="172"/>
      <c r="AA68" s="115">
        <v>15000</v>
      </c>
      <c r="AB68" s="171">
        <v>15000</v>
      </c>
      <c r="AC68" s="173">
        <v>15000</v>
      </c>
      <c r="AD68" s="182"/>
      <c r="AE68" s="183"/>
      <c r="AF68" s="184"/>
    </row>
    <row r="69" spans="1:32" s="4" customFormat="1" ht="27" customHeight="1" x14ac:dyDescent="0.15">
      <c r="A69" s="18"/>
      <c r="B69" s="140" t="s">
        <v>32</v>
      </c>
      <c r="C69" s="140">
        <v>65</v>
      </c>
      <c r="D69" s="143" t="s">
        <v>69</v>
      </c>
      <c r="E69" s="66">
        <v>5</v>
      </c>
      <c r="F69" s="34">
        <v>10</v>
      </c>
      <c r="G69" s="35">
        <v>16</v>
      </c>
      <c r="H69" s="36">
        <v>160000</v>
      </c>
      <c r="I69" s="39">
        <f t="shared" si="0"/>
        <v>10000</v>
      </c>
      <c r="J69" s="37">
        <v>1932</v>
      </c>
      <c r="K69" s="36">
        <f t="shared" si="4"/>
        <v>160000</v>
      </c>
      <c r="L69" s="39">
        <f t="shared" si="1"/>
        <v>82.815734989648035</v>
      </c>
      <c r="M69" s="30"/>
      <c r="N69" s="34">
        <v>10</v>
      </c>
      <c r="O69" s="35"/>
      <c r="P69" s="36"/>
      <c r="Q69" s="39">
        <f t="shared" si="5"/>
        <v>0</v>
      </c>
      <c r="R69" s="37"/>
      <c r="S69" s="36">
        <f t="shared" si="6"/>
        <v>0</v>
      </c>
      <c r="T69" s="39">
        <f t="shared" si="7"/>
        <v>0</v>
      </c>
      <c r="U69" s="59"/>
      <c r="V69" s="31"/>
      <c r="W69" s="218" t="s">
        <v>336</v>
      </c>
      <c r="X69" s="115"/>
      <c r="Y69" s="171"/>
      <c r="Z69" s="172"/>
      <c r="AA69" s="115">
        <v>10050</v>
      </c>
      <c r="AB69" s="171">
        <v>10100</v>
      </c>
      <c r="AC69" s="173">
        <v>10150</v>
      </c>
      <c r="AD69" s="185"/>
      <c r="AE69" s="183"/>
      <c r="AF69" s="186"/>
    </row>
    <row r="70" spans="1:32" s="4" customFormat="1" ht="27" customHeight="1" x14ac:dyDescent="0.15">
      <c r="A70" s="18"/>
      <c r="B70" s="140" t="s">
        <v>32</v>
      </c>
      <c r="C70" s="140">
        <v>66</v>
      </c>
      <c r="D70" s="143" t="s">
        <v>70</v>
      </c>
      <c r="E70" s="66">
        <v>5</v>
      </c>
      <c r="F70" s="34">
        <v>10</v>
      </c>
      <c r="G70" s="35">
        <v>111</v>
      </c>
      <c r="H70" s="36">
        <v>730043</v>
      </c>
      <c r="I70" s="101">
        <f t="shared" ref="I70:I133" si="10">IF(AND(G70&gt;0,H70&gt;0),H70/G70,0)</f>
        <v>6576.9639639639636</v>
      </c>
      <c r="J70" s="37">
        <v>5675</v>
      </c>
      <c r="K70" s="36">
        <f t="shared" si="4"/>
        <v>730043</v>
      </c>
      <c r="L70" s="39">
        <f t="shared" si="1"/>
        <v>128.64193832599119</v>
      </c>
      <c r="M70" s="30"/>
      <c r="N70" s="34">
        <v>10</v>
      </c>
      <c r="O70" s="35">
        <v>190</v>
      </c>
      <c r="P70" s="36">
        <v>1776520</v>
      </c>
      <c r="Q70" s="39">
        <f t="shared" si="5"/>
        <v>9350.105263157895</v>
      </c>
      <c r="R70" s="37">
        <v>11859</v>
      </c>
      <c r="S70" s="36">
        <f t="shared" si="6"/>
        <v>1776520</v>
      </c>
      <c r="T70" s="39">
        <f t="shared" si="7"/>
        <v>149.80352474913568</v>
      </c>
      <c r="U70" s="59"/>
      <c r="V70" s="31"/>
      <c r="W70" s="72"/>
      <c r="X70" s="115"/>
      <c r="Y70" s="171"/>
      <c r="Z70" s="172"/>
      <c r="AA70" s="115">
        <v>9000</v>
      </c>
      <c r="AB70" s="171">
        <v>10000</v>
      </c>
      <c r="AC70" s="173">
        <v>11000</v>
      </c>
      <c r="AD70" s="182"/>
      <c r="AE70" s="183"/>
      <c r="AF70" s="184"/>
    </row>
    <row r="71" spans="1:32" s="4" customFormat="1" ht="27" customHeight="1" x14ac:dyDescent="0.15">
      <c r="A71" s="18"/>
      <c r="B71" s="140" t="s">
        <v>32</v>
      </c>
      <c r="C71" s="140">
        <v>67</v>
      </c>
      <c r="D71" s="143" t="s">
        <v>183</v>
      </c>
      <c r="E71" s="66">
        <v>4</v>
      </c>
      <c r="F71" s="34">
        <v>10</v>
      </c>
      <c r="G71" s="35">
        <v>75</v>
      </c>
      <c r="H71" s="36">
        <v>769434</v>
      </c>
      <c r="I71" s="101">
        <f t="shared" si="10"/>
        <v>10259.120000000001</v>
      </c>
      <c r="J71" s="37">
        <v>3789</v>
      </c>
      <c r="K71" s="36">
        <f t="shared" si="4"/>
        <v>769434</v>
      </c>
      <c r="L71" s="39">
        <f t="shared" si="1"/>
        <v>203.07046714172606</v>
      </c>
      <c r="M71" s="30"/>
      <c r="N71" s="34">
        <v>10</v>
      </c>
      <c r="O71" s="35">
        <v>180</v>
      </c>
      <c r="P71" s="36">
        <v>1635361</v>
      </c>
      <c r="Q71" s="39">
        <f t="shared" si="5"/>
        <v>9085.3388888888894</v>
      </c>
      <c r="R71" s="37">
        <v>8220</v>
      </c>
      <c r="S71" s="36">
        <f t="shared" ref="S71:S134" si="11">P71</f>
        <v>1635361</v>
      </c>
      <c r="T71" s="39">
        <f t="shared" si="7"/>
        <v>198.94902676399028</v>
      </c>
      <c r="U71" s="59"/>
      <c r="V71" s="31"/>
      <c r="W71" s="72"/>
      <c r="X71" s="115"/>
      <c r="Y71" s="171"/>
      <c r="Z71" s="172"/>
      <c r="AA71" s="115">
        <v>10000</v>
      </c>
      <c r="AB71" s="171">
        <v>10100</v>
      </c>
      <c r="AC71" s="173">
        <v>10200</v>
      </c>
      <c r="AD71" s="185"/>
      <c r="AE71" s="183"/>
      <c r="AF71" s="186"/>
    </row>
    <row r="72" spans="1:32" s="4" customFormat="1" ht="27" customHeight="1" x14ac:dyDescent="0.15">
      <c r="A72" s="18"/>
      <c r="B72" s="140" t="s">
        <v>32</v>
      </c>
      <c r="C72" s="140">
        <v>68</v>
      </c>
      <c r="D72" s="159" t="s">
        <v>184</v>
      </c>
      <c r="E72" s="66">
        <v>2</v>
      </c>
      <c r="F72" s="36">
        <v>20</v>
      </c>
      <c r="G72" s="35">
        <v>277</v>
      </c>
      <c r="H72" s="36">
        <v>3465425</v>
      </c>
      <c r="I72" s="39">
        <f t="shared" si="10"/>
        <v>12510.559566787004</v>
      </c>
      <c r="J72" s="37">
        <v>24477</v>
      </c>
      <c r="K72" s="36">
        <f t="shared" si="4"/>
        <v>3465425</v>
      </c>
      <c r="L72" s="39">
        <f>IF(AND(J72&gt;0,K72&gt;0),K72/J72,0)</f>
        <v>141.57882910487396</v>
      </c>
      <c r="M72" s="30"/>
      <c r="N72" s="34">
        <v>20</v>
      </c>
      <c r="O72" s="35">
        <v>258</v>
      </c>
      <c r="P72" s="36">
        <v>3036704</v>
      </c>
      <c r="Q72" s="39">
        <f t="shared" si="5"/>
        <v>11770.170542635658</v>
      </c>
      <c r="R72" s="37">
        <v>21931</v>
      </c>
      <c r="S72" s="36">
        <f t="shared" si="11"/>
        <v>3036704</v>
      </c>
      <c r="T72" s="39">
        <f t="shared" si="7"/>
        <v>138.46628060735944</v>
      </c>
      <c r="U72" s="59"/>
      <c r="V72" s="31"/>
      <c r="W72" s="72"/>
      <c r="X72" s="74"/>
      <c r="Y72" s="75"/>
      <c r="Z72" s="167"/>
      <c r="AA72" s="74">
        <v>12400</v>
      </c>
      <c r="AB72" s="75">
        <v>12500</v>
      </c>
      <c r="AC72" s="116">
        <v>12600</v>
      </c>
      <c r="AD72" s="182" t="s">
        <v>307</v>
      </c>
      <c r="AE72" s="215">
        <v>7.0000000000000001E-3</v>
      </c>
      <c r="AF72" s="184"/>
    </row>
    <row r="73" spans="1:32" s="4" customFormat="1" ht="27" customHeight="1" x14ac:dyDescent="0.15">
      <c r="A73" s="18"/>
      <c r="B73" s="140" t="s">
        <v>32</v>
      </c>
      <c r="C73" s="140">
        <v>69</v>
      </c>
      <c r="D73" s="159" t="s">
        <v>72</v>
      </c>
      <c r="E73" s="66">
        <v>2</v>
      </c>
      <c r="F73" s="36">
        <v>40</v>
      </c>
      <c r="G73" s="35">
        <v>259</v>
      </c>
      <c r="H73" s="36">
        <v>9517754</v>
      </c>
      <c r="I73" s="39">
        <f t="shared" si="10"/>
        <v>36748.084942084941</v>
      </c>
      <c r="J73" s="37">
        <v>20224</v>
      </c>
      <c r="K73" s="36">
        <f t="shared" si="4"/>
        <v>9517754</v>
      </c>
      <c r="L73" s="39">
        <f t="shared" si="1"/>
        <v>470.61679193037975</v>
      </c>
      <c r="M73" s="30"/>
      <c r="N73" s="34">
        <v>40</v>
      </c>
      <c r="O73" s="35">
        <v>208</v>
      </c>
      <c r="P73" s="36">
        <v>7277280</v>
      </c>
      <c r="Q73" s="39">
        <f t="shared" si="5"/>
        <v>34986.923076923078</v>
      </c>
      <c r="R73" s="37">
        <v>17985</v>
      </c>
      <c r="S73" s="36">
        <f t="shared" si="11"/>
        <v>7277280</v>
      </c>
      <c r="T73" s="39">
        <f t="shared" si="7"/>
        <v>404.63052543786489</v>
      </c>
      <c r="U73" s="59"/>
      <c r="V73" s="31"/>
      <c r="W73" s="72"/>
      <c r="X73" s="74"/>
      <c r="Y73" s="75"/>
      <c r="Z73" s="167"/>
      <c r="AA73" s="74">
        <v>31240</v>
      </c>
      <c r="AB73" s="75">
        <v>31680</v>
      </c>
      <c r="AC73" s="116">
        <v>32120</v>
      </c>
      <c r="AD73" s="185"/>
      <c r="AE73" s="183"/>
      <c r="AF73" s="186"/>
    </row>
    <row r="74" spans="1:32" s="4" customFormat="1" ht="27" customHeight="1" x14ac:dyDescent="0.15">
      <c r="A74" s="18"/>
      <c r="B74" s="140" t="s">
        <v>32</v>
      </c>
      <c r="C74" s="140">
        <v>70</v>
      </c>
      <c r="D74" s="159" t="s">
        <v>185</v>
      </c>
      <c r="E74" s="66">
        <v>2</v>
      </c>
      <c r="F74" s="34">
        <v>30</v>
      </c>
      <c r="G74" s="35">
        <v>449</v>
      </c>
      <c r="H74" s="36">
        <v>4159619</v>
      </c>
      <c r="I74" s="39">
        <f t="shared" si="10"/>
        <v>9264.1848552338524</v>
      </c>
      <c r="J74" s="37">
        <v>38235</v>
      </c>
      <c r="K74" s="36">
        <f t="shared" ref="K74:K142" si="12">H74</f>
        <v>4159619</v>
      </c>
      <c r="L74" s="39">
        <f t="shared" ref="L74:L142" si="13">IF(AND(J74&gt;0,K74&gt;0),K74/J74,0)</f>
        <v>108.79087223747875</v>
      </c>
      <c r="M74" s="30"/>
      <c r="N74" s="34">
        <v>30</v>
      </c>
      <c r="O74" s="35">
        <v>435</v>
      </c>
      <c r="P74" s="36">
        <v>3633316</v>
      </c>
      <c r="Q74" s="39">
        <f t="shared" si="5"/>
        <v>8352.4505747126441</v>
      </c>
      <c r="R74" s="37">
        <v>36960</v>
      </c>
      <c r="S74" s="36">
        <f t="shared" si="11"/>
        <v>3633316</v>
      </c>
      <c r="T74" s="39">
        <f t="shared" si="7"/>
        <v>98.304004329004329</v>
      </c>
      <c r="U74" s="59"/>
      <c r="V74" s="31"/>
      <c r="W74" s="72"/>
      <c r="X74" s="168"/>
      <c r="Y74" s="169"/>
      <c r="Z74" s="170"/>
      <c r="AA74" s="168">
        <v>9684</v>
      </c>
      <c r="AB74" s="169">
        <v>10227</v>
      </c>
      <c r="AC74" s="117">
        <v>10636</v>
      </c>
      <c r="AD74" s="182" t="s">
        <v>307</v>
      </c>
      <c r="AE74" s="183">
        <v>2.4E-2</v>
      </c>
      <c r="AF74" s="184"/>
    </row>
    <row r="75" spans="1:32" s="4" customFormat="1" ht="27" customHeight="1" x14ac:dyDescent="0.15">
      <c r="A75" s="18"/>
      <c r="B75" s="140" t="s">
        <v>32</v>
      </c>
      <c r="C75" s="140">
        <v>71</v>
      </c>
      <c r="D75" s="143" t="s">
        <v>186</v>
      </c>
      <c r="E75" s="66">
        <v>5</v>
      </c>
      <c r="F75" s="34"/>
      <c r="G75" s="35"/>
      <c r="H75" s="36"/>
      <c r="I75" s="39">
        <f t="shared" si="10"/>
        <v>0</v>
      </c>
      <c r="J75" s="37"/>
      <c r="K75" s="36">
        <f t="shared" si="12"/>
        <v>0</v>
      </c>
      <c r="L75" s="39">
        <f t="shared" si="13"/>
        <v>0</v>
      </c>
      <c r="M75" s="30"/>
      <c r="N75" s="34"/>
      <c r="O75" s="35"/>
      <c r="P75" s="36"/>
      <c r="Q75" s="39">
        <f t="shared" si="5"/>
        <v>0</v>
      </c>
      <c r="R75" s="37"/>
      <c r="S75" s="36">
        <f t="shared" si="11"/>
        <v>0</v>
      </c>
      <c r="T75" s="39">
        <f t="shared" si="7"/>
        <v>0</v>
      </c>
      <c r="U75" s="59"/>
      <c r="V75" s="31" t="s">
        <v>307</v>
      </c>
      <c r="W75" s="72"/>
      <c r="X75" s="74"/>
      <c r="Y75" s="75"/>
      <c r="Z75" s="167"/>
      <c r="AA75" s="74"/>
      <c r="AB75" s="75"/>
      <c r="AC75" s="116"/>
      <c r="AD75" s="185"/>
      <c r="AE75" s="183"/>
      <c r="AF75" s="186"/>
    </row>
    <row r="76" spans="1:32" s="4" customFormat="1" ht="27" customHeight="1" x14ac:dyDescent="0.15">
      <c r="A76" s="18"/>
      <c r="B76" s="140" t="s">
        <v>32</v>
      </c>
      <c r="C76" s="140">
        <v>72</v>
      </c>
      <c r="D76" s="143" t="s">
        <v>187</v>
      </c>
      <c r="E76" s="66">
        <v>5</v>
      </c>
      <c r="F76" s="34">
        <v>40</v>
      </c>
      <c r="G76" s="35">
        <v>381</v>
      </c>
      <c r="H76" s="36">
        <v>3765600</v>
      </c>
      <c r="I76" s="101">
        <f t="shared" si="10"/>
        <v>9883.4645669291331</v>
      </c>
      <c r="J76" s="37">
        <v>44765</v>
      </c>
      <c r="K76" s="36">
        <f t="shared" si="12"/>
        <v>3765600</v>
      </c>
      <c r="L76" s="39">
        <f t="shared" si="13"/>
        <v>84.119289623589864</v>
      </c>
      <c r="M76" s="30"/>
      <c r="N76" s="34">
        <v>40</v>
      </c>
      <c r="O76" s="35">
        <v>417</v>
      </c>
      <c r="P76" s="36">
        <v>3358300</v>
      </c>
      <c r="Q76" s="39">
        <f t="shared" si="5"/>
        <v>8053.4772182254201</v>
      </c>
      <c r="R76" s="37">
        <v>48990</v>
      </c>
      <c r="S76" s="36">
        <f t="shared" si="11"/>
        <v>3358300</v>
      </c>
      <c r="T76" s="39">
        <f t="shared" si="7"/>
        <v>68.550724637681157</v>
      </c>
      <c r="U76" s="59"/>
      <c r="V76" s="31"/>
      <c r="W76" s="72"/>
      <c r="X76" s="74"/>
      <c r="Y76" s="75"/>
      <c r="Z76" s="167"/>
      <c r="AA76" s="74">
        <v>7800</v>
      </c>
      <c r="AB76" s="75">
        <v>7900</v>
      </c>
      <c r="AC76" s="116">
        <v>8000</v>
      </c>
      <c r="AD76" s="182"/>
      <c r="AE76" s="183"/>
      <c r="AF76" s="184"/>
    </row>
    <row r="77" spans="1:32" s="4" customFormat="1" ht="27" customHeight="1" x14ac:dyDescent="0.15">
      <c r="A77" s="18"/>
      <c r="B77" s="140" t="s">
        <v>32</v>
      </c>
      <c r="C77" s="140">
        <v>73</v>
      </c>
      <c r="D77" s="143" t="s">
        <v>188</v>
      </c>
      <c r="E77" s="66">
        <v>5</v>
      </c>
      <c r="F77" s="34">
        <v>25</v>
      </c>
      <c r="G77" s="35">
        <v>116</v>
      </c>
      <c r="H77" s="36">
        <v>1045060</v>
      </c>
      <c r="I77" s="39">
        <f t="shared" si="10"/>
        <v>9009.1379310344819</v>
      </c>
      <c r="J77" s="37">
        <v>7964</v>
      </c>
      <c r="K77" s="36">
        <f t="shared" si="12"/>
        <v>1045060</v>
      </c>
      <c r="L77" s="39">
        <f t="shared" si="13"/>
        <v>131.2230035158212</v>
      </c>
      <c r="M77" s="30"/>
      <c r="N77" s="34">
        <v>25</v>
      </c>
      <c r="O77" s="35">
        <v>121</v>
      </c>
      <c r="P77" s="36">
        <v>1280810</v>
      </c>
      <c r="Q77" s="39">
        <f t="shared" si="5"/>
        <v>10585.206611570247</v>
      </c>
      <c r="R77" s="37">
        <v>7831</v>
      </c>
      <c r="S77" s="36">
        <f t="shared" si="11"/>
        <v>1280810</v>
      </c>
      <c r="T77" s="39">
        <f t="shared" si="7"/>
        <v>163.55637849572213</v>
      </c>
      <c r="U77" s="59"/>
      <c r="V77" s="31"/>
      <c r="W77" s="72"/>
      <c r="X77" s="74"/>
      <c r="Y77" s="75"/>
      <c r="Z77" s="167"/>
      <c r="AA77" s="74">
        <v>7850</v>
      </c>
      <c r="AB77" s="75">
        <v>9500</v>
      </c>
      <c r="AC77" s="116">
        <v>9800</v>
      </c>
      <c r="AD77" s="185"/>
      <c r="AE77" s="183"/>
      <c r="AF77" s="186"/>
    </row>
    <row r="78" spans="1:32" s="4" customFormat="1" ht="27" customHeight="1" x14ac:dyDescent="0.15">
      <c r="A78" s="18"/>
      <c r="B78" s="140" t="s">
        <v>32</v>
      </c>
      <c r="C78" s="140">
        <v>74</v>
      </c>
      <c r="D78" s="143" t="s">
        <v>189</v>
      </c>
      <c r="E78" s="66">
        <v>5</v>
      </c>
      <c r="F78" s="34">
        <v>20</v>
      </c>
      <c r="G78" s="35">
        <v>109</v>
      </c>
      <c r="H78" s="36">
        <v>338000</v>
      </c>
      <c r="I78" s="39">
        <f t="shared" si="10"/>
        <v>3100.9174311926604</v>
      </c>
      <c r="J78" s="37">
        <v>5616</v>
      </c>
      <c r="K78" s="36">
        <f t="shared" si="12"/>
        <v>338000</v>
      </c>
      <c r="L78" s="39">
        <f t="shared" si="13"/>
        <v>60.185185185185183</v>
      </c>
      <c r="M78" s="30"/>
      <c r="N78" s="34">
        <v>20</v>
      </c>
      <c r="O78" s="35">
        <v>107</v>
      </c>
      <c r="P78" s="36">
        <v>957675</v>
      </c>
      <c r="Q78" s="39">
        <f t="shared" si="5"/>
        <v>8950.2336448598126</v>
      </c>
      <c r="R78" s="37">
        <v>6668</v>
      </c>
      <c r="S78" s="36">
        <f t="shared" si="11"/>
        <v>957675</v>
      </c>
      <c r="T78" s="39">
        <f t="shared" si="7"/>
        <v>143.62252549490103</v>
      </c>
      <c r="U78" s="59"/>
      <c r="V78" s="31"/>
      <c r="W78" s="72"/>
      <c r="X78" s="168"/>
      <c r="Y78" s="169"/>
      <c r="Z78" s="170"/>
      <c r="AA78" s="168">
        <v>9000</v>
      </c>
      <c r="AB78" s="169">
        <v>9100</v>
      </c>
      <c r="AC78" s="117">
        <v>9200</v>
      </c>
      <c r="AD78" s="182"/>
      <c r="AE78" s="183"/>
      <c r="AF78" s="184"/>
    </row>
    <row r="79" spans="1:32" s="4" customFormat="1" ht="27" customHeight="1" x14ac:dyDescent="0.15">
      <c r="A79" s="18"/>
      <c r="B79" s="140" t="s">
        <v>32</v>
      </c>
      <c r="C79" s="140">
        <v>75</v>
      </c>
      <c r="D79" s="143" t="s">
        <v>190</v>
      </c>
      <c r="E79" s="66">
        <v>2</v>
      </c>
      <c r="F79" s="34">
        <v>23</v>
      </c>
      <c r="G79" s="35">
        <v>343</v>
      </c>
      <c r="H79" s="36">
        <v>4066823</v>
      </c>
      <c r="I79" s="39">
        <f t="shared" si="10"/>
        <v>11856.626822157434</v>
      </c>
      <c r="J79" s="37">
        <v>23262</v>
      </c>
      <c r="K79" s="36">
        <f t="shared" si="12"/>
        <v>4066823</v>
      </c>
      <c r="L79" s="39">
        <f t="shared" si="13"/>
        <v>174.82688504857708</v>
      </c>
      <c r="M79" s="30"/>
      <c r="N79" s="34">
        <v>23</v>
      </c>
      <c r="O79" s="35">
        <v>312</v>
      </c>
      <c r="P79" s="36">
        <v>4248482</v>
      </c>
      <c r="Q79" s="39">
        <f t="shared" si="5"/>
        <v>13616.929487179486</v>
      </c>
      <c r="R79" s="37">
        <v>23936</v>
      </c>
      <c r="S79" s="36">
        <f t="shared" si="11"/>
        <v>4248482</v>
      </c>
      <c r="T79" s="39">
        <f t="shared" si="7"/>
        <v>177.49339906417111</v>
      </c>
      <c r="U79" s="59"/>
      <c r="V79" s="31"/>
      <c r="W79" s="72"/>
      <c r="X79" s="74"/>
      <c r="Y79" s="75"/>
      <c r="Z79" s="167"/>
      <c r="AA79" s="74">
        <v>12857</v>
      </c>
      <c r="AB79" s="75">
        <v>14286</v>
      </c>
      <c r="AC79" s="116">
        <v>15714</v>
      </c>
      <c r="AD79" s="185"/>
      <c r="AE79" s="183"/>
      <c r="AF79" s="186"/>
    </row>
    <row r="80" spans="1:32" s="4" customFormat="1" ht="27" customHeight="1" x14ac:dyDescent="0.15">
      <c r="A80" s="18"/>
      <c r="B80" s="140" t="s">
        <v>32</v>
      </c>
      <c r="C80" s="140">
        <v>76</v>
      </c>
      <c r="D80" s="143" t="s">
        <v>191</v>
      </c>
      <c r="E80" s="66">
        <v>2</v>
      </c>
      <c r="F80" s="34">
        <v>44</v>
      </c>
      <c r="G80" s="35">
        <v>687</v>
      </c>
      <c r="H80" s="36">
        <v>9959892</v>
      </c>
      <c r="I80" s="39">
        <f t="shared" si="10"/>
        <v>14497.659388646289</v>
      </c>
      <c r="J80" s="37">
        <v>50256</v>
      </c>
      <c r="K80" s="36">
        <f t="shared" si="12"/>
        <v>9959892</v>
      </c>
      <c r="L80" s="39">
        <f t="shared" si="13"/>
        <v>198.1831423113658</v>
      </c>
      <c r="M80" s="30"/>
      <c r="N80" s="34">
        <v>44</v>
      </c>
      <c r="O80" s="35">
        <v>576</v>
      </c>
      <c r="P80" s="36">
        <v>8624796</v>
      </c>
      <c r="Q80" s="39">
        <f t="shared" si="5"/>
        <v>14973.604166666666</v>
      </c>
      <c r="R80" s="37">
        <v>48004</v>
      </c>
      <c r="S80" s="36">
        <f t="shared" si="11"/>
        <v>8624796</v>
      </c>
      <c r="T80" s="39">
        <f t="shared" si="7"/>
        <v>179.66827764352971</v>
      </c>
      <c r="U80" s="59"/>
      <c r="V80" s="31"/>
      <c r="W80" s="72"/>
      <c r="X80" s="74"/>
      <c r="Y80" s="75"/>
      <c r="Z80" s="167"/>
      <c r="AA80" s="74">
        <v>15873</v>
      </c>
      <c r="AB80" s="75">
        <v>16078</v>
      </c>
      <c r="AC80" s="116">
        <v>16471</v>
      </c>
      <c r="AD80" s="182" t="s">
        <v>307</v>
      </c>
      <c r="AE80" s="183">
        <v>0.14000000000000001</v>
      </c>
      <c r="AF80" s="184" t="s">
        <v>307</v>
      </c>
    </row>
    <row r="81" spans="1:32" s="4" customFormat="1" ht="27" customHeight="1" x14ac:dyDescent="0.15">
      <c r="A81" s="18"/>
      <c r="B81" s="140" t="s">
        <v>32</v>
      </c>
      <c r="C81" s="140">
        <v>77</v>
      </c>
      <c r="D81" s="141" t="s">
        <v>192</v>
      </c>
      <c r="E81" s="66">
        <v>2</v>
      </c>
      <c r="F81" s="34">
        <v>17</v>
      </c>
      <c r="G81" s="35">
        <v>162</v>
      </c>
      <c r="H81" s="36">
        <v>2145738</v>
      </c>
      <c r="I81" s="39">
        <f t="shared" si="10"/>
        <v>13245.296296296296</v>
      </c>
      <c r="J81" s="37">
        <v>11583</v>
      </c>
      <c r="K81" s="36">
        <f t="shared" si="12"/>
        <v>2145738</v>
      </c>
      <c r="L81" s="39">
        <f t="shared" si="13"/>
        <v>185.24889924889925</v>
      </c>
      <c r="M81" s="30"/>
      <c r="N81" s="34">
        <v>17</v>
      </c>
      <c r="O81" s="35">
        <v>175</v>
      </c>
      <c r="P81" s="36">
        <v>2627600</v>
      </c>
      <c r="Q81" s="39">
        <f t="shared" si="5"/>
        <v>15014.857142857143</v>
      </c>
      <c r="R81" s="37">
        <v>10325</v>
      </c>
      <c r="S81" s="36">
        <f t="shared" si="11"/>
        <v>2627600</v>
      </c>
      <c r="T81" s="39">
        <f t="shared" si="7"/>
        <v>254.48910411622276</v>
      </c>
      <c r="U81" s="59"/>
      <c r="V81" s="31"/>
      <c r="W81" s="72"/>
      <c r="X81" s="74"/>
      <c r="Y81" s="75"/>
      <c r="Z81" s="167"/>
      <c r="AA81" s="74">
        <v>15099</v>
      </c>
      <c r="AB81" s="75">
        <v>16515</v>
      </c>
      <c r="AC81" s="116">
        <v>18167</v>
      </c>
      <c r="AD81" s="185"/>
      <c r="AE81" s="183"/>
      <c r="AF81" s="186"/>
    </row>
    <row r="82" spans="1:32" s="4" customFormat="1" ht="27" customHeight="1" x14ac:dyDescent="0.15">
      <c r="A82" s="18"/>
      <c r="B82" s="140" t="s">
        <v>32</v>
      </c>
      <c r="C82" s="140">
        <v>78</v>
      </c>
      <c r="D82" s="143" t="s">
        <v>193</v>
      </c>
      <c r="E82" s="66">
        <v>4</v>
      </c>
      <c r="F82" s="34">
        <v>30</v>
      </c>
      <c r="G82" s="35">
        <v>412</v>
      </c>
      <c r="H82" s="36">
        <v>4830300</v>
      </c>
      <c r="I82" s="39">
        <f t="shared" si="10"/>
        <v>11724.029126213592</v>
      </c>
      <c r="J82" s="37">
        <v>27949</v>
      </c>
      <c r="K82" s="36">
        <f t="shared" si="12"/>
        <v>4830300</v>
      </c>
      <c r="L82" s="39">
        <f t="shared" si="13"/>
        <v>172.82550359583527</v>
      </c>
      <c r="M82" s="30"/>
      <c r="N82" s="34">
        <v>30</v>
      </c>
      <c r="O82" s="35">
        <v>359</v>
      </c>
      <c r="P82" s="36">
        <v>4781000</v>
      </c>
      <c r="Q82" s="39">
        <f t="shared" si="5"/>
        <v>13317.548746518105</v>
      </c>
      <c r="R82" s="37">
        <v>25385</v>
      </c>
      <c r="S82" s="36">
        <f t="shared" si="11"/>
        <v>4781000</v>
      </c>
      <c r="T82" s="39">
        <f t="shared" si="7"/>
        <v>188.33957061256649</v>
      </c>
      <c r="U82" s="59"/>
      <c r="V82" s="31"/>
      <c r="W82" s="72"/>
      <c r="X82" s="168"/>
      <c r="Y82" s="169"/>
      <c r="Z82" s="170"/>
      <c r="AA82" s="168">
        <v>12000</v>
      </c>
      <c r="AB82" s="169">
        <v>12500</v>
      </c>
      <c r="AC82" s="117">
        <v>13000</v>
      </c>
      <c r="AD82" s="182"/>
      <c r="AE82" s="183"/>
      <c r="AF82" s="184"/>
    </row>
    <row r="83" spans="1:32" s="4" customFormat="1" ht="27" customHeight="1" x14ac:dyDescent="0.15">
      <c r="A83" s="18"/>
      <c r="B83" s="140" t="s">
        <v>32</v>
      </c>
      <c r="C83" s="140">
        <v>79</v>
      </c>
      <c r="D83" s="143" t="s">
        <v>194</v>
      </c>
      <c r="E83" s="66">
        <v>2</v>
      </c>
      <c r="F83" s="34">
        <v>22</v>
      </c>
      <c r="G83" s="35">
        <v>231</v>
      </c>
      <c r="H83" s="36">
        <v>2350660</v>
      </c>
      <c r="I83" s="39">
        <f t="shared" si="10"/>
        <v>10176.017316017316</v>
      </c>
      <c r="J83" s="37">
        <v>21710</v>
      </c>
      <c r="K83" s="36">
        <f t="shared" si="12"/>
        <v>2350660</v>
      </c>
      <c r="L83" s="39">
        <f t="shared" si="13"/>
        <v>108.27544910179641</v>
      </c>
      <c r="M83" s="30"/>
      <c r="N83" s="34">
        <v>22</v>
      </c>
      <c r="O83" s="35">
        <v>197</v>
      </c>
      <c r="P83" s="36">
        <v>2089050</v>
      </c>
      <c r="Q83" s="39">
        <f t="shared" si="5"/>
        <v>10604.314720812183</v>
      </c>
      <c r="R83" s="37">
        <v>17180</v>
      </c>
      <c r="S83" s="36">
        <f t="shared" si="11"/>
        <v>2089050</v>
      </c>
      <c r="T83" s="39">
        <f t="shared" si="7"/>
        <v>121.59778812572759</v>
      </c>
      <c r="U83" s="59"/>
      <c r="V83" s="31"/>
      <c r="W83" s="72"/>
      <c r="X83" s="168"/>
      <c r="Y83" s="169"/>
      <c r="Z83" s="170"/>
      <c r="AA83" s="168">
        <v>10500</v>
      </c>
      <c r="AB83" s="169">
        <v>10600</v>
      </c>
      <c r="AC83" s="117">
        <v>10700</v>
      </c>
      <c r="AD83" s="185"/>
      <c r="AE83" s="183"/>
      <c r="AF83" s="186"/>
    </row>
    <row r="84" spans="1:32" s="4" customFormat="1" ht="27" customHeight="1" x14ac:dyDescent="0.15">
      <c r="A84" s="18"/>
      <c r="B84" s="140" t="s">
        <v>32</v>
      </c>
      <c r="C84" s="140">
        <v>80</v>
      </c>
      <c r="D84" s="143" t="s">
        <v>195</v>
      </c>
      <c r="E84" s="66">
        <v>5</v>
      </c>
      <c r="F84" s="34">
        <v>20</v>
      </c>
      <c r="G84" s="35">
        <v>107</v>
      </c>
      <c r="H84" s="36">
        <v>1544052</v>
      </c>
      <c r="I84" s="39">
        <f t="shared" si="10"/>
        <v>14430.392523364486</v>
      </c>
      <c r="J84" s="37">
        <v>11178</v>
      </c>
      <c r="K84" s="36">
        <f t="shared" si="12"/>
        <v>1544052</v>
      </c>
      <c r="L84" s="39">
        <f t="shared" si="13"/>
        <v>138.13311862587224</v>
      </c>
      <c r="M84" s="30"/>
      <c r="N84" s="34">
        <v>20</v>
      </c>
      <c r="O84" s="35">
        <v>138</v>
      </c>
      <c r="P84" s="36">
        <v>1815187</v>
      </c>
      <c r="Q84" s="39">
        <f t="shared" si="5"/>
        <v>13153.528985507246</v>
      </c>
      <c r="R84" s="37">
        <v>13200</v>
      </c>
      <c r="S84" s="36">
        <f t="shared" si="11"/>
        <v>1815187</v>
      </c>
      <c r="T84" s="39">
        <f t="shared" si="7"/>
        <v>137.51416666666665</v>
      </c>
      <c r="U84" s="59"/>
      <c r="V84" s="31"/>
      <c r="W84" s="72"/>
      <c r="X84" s="74"/>
      <c r="Y84" s="75"/>
      <c r="Z84" s="167"/>
      <c r="AA84" s="74">
        <v>13200</v>
      </c>
      <c r="AB84" s="75">
        <v>13210</v>
      </c>
      <c r="AC84" s="116">
        <v>13220</v>
      </c>
      <c r="AD84" s="182"/>
      <c r="AE84" s="183"/>
      <c r="AF84" s="184"/>
    </row>
    <row r="85" spans="1:32" s="4" customFormat="1" ht="27" customHeight="1" x14ac:dyDescent="0.15">
      <c r="A85" s="18"/>
      <c r="B85" s="140" t="s">
        <v>32</v>
      </c>
      <c r="C85" s="140">
        <v>81</v>
      </c>
      <c r="D85" s="143" t="s">
        <v>196</v>
      </c>
      <c r="E85" s="66">
        <v>2</v>
      </c>
      <c r="F85" s="34">
        <v>20</v>
      </c>
      <c r="G85" s="35">
        <v>204</v>
      </c>
      <c r="H85" s="36">
        <v>5665980</v>
      </c>
      <c r="I85" s="39">
        <f t="shared" si="10"/>
        <v>27774.411764705881</v>
      </c>
      <c r="J85" s="37">
        <v>19677</v>
      </c>
      <c r="K85" s="36">
        <f t="shared" si="12"/>
        <v>5665980</v>
      </c>
      <c r="L85" s="39">
        <f t="shared" si="13"/>
        <v>287.94938252782435</v>
      </c>
      <c r="M85" s="30"/>
      <c r="N85" s="34">
        <v>20</v>
      </c>
      <c r="O85" s="35">
        <v>192</v>
      </c>
      <c r="P85" s="36">
        <v>5760219</v>
      </c>
      <c r="Q85" s="39">
        <f t="shared" si="5"/>
        <v>30001.140625</v>
      </c>
      <c r="R85" s="37">
        <v>16202</v>
      </c>
      <c r="S85" s="36">
        <f t="shared" si="11"/>
        <v>5760219</v>
      </c>
      <c r="T85" s="39">
        <f t="shared" si="7"/>
        <v>355.52518207628685</v>
      </c>
      <c r="U85" s="59"/>
      <c r="V85" s="31"/>
      <c r="W85" s="72"/>
      <c r="X85" s="74"/>
      <c r="Y85" s="75"/>
      <c r="Z85" s="167"/>
      <c r="AA85" s="74">
        <v>30000</v>
      </c>
      <c r="AB85" s="75">
        <v>30500</v>
      </c>
      <c r="AC85" s="116">
        <v>31000</v>
      </c>
      <c r="AD85" s="185"/>
      <c r="AE85" s="183"/>
      <c r="AF85" s="186"/>
    </row>
    <row r="86" spans="1:32" s="4" customFormat="1" ht="27" customHeight="1" x14ac:dyDescent="0.15">
      <c r="A86" s="18"/>
      <c r="B86" s="140" t="s">
        <v>32</v>
      </c>
      <c r="C86" s="140">
        <v>82</v>
      </c>
      <c r="D86" s="143" t="s">
        <v>197</v>
      </c>
      <c r="E86" s="66">
        <v>2</v>
      </c>
      <c r="F86" s="34">
        <v>10</v>
      </c>
      <c r="G86" s="35">
        <v>118</v>
      </c>
      <c r="H86" s="36">
        <v>1485080</v>
      </c>
      <c r="I86" s="39">
        <f t="shared" si="10"/>
        <v>12585.423728813559</v>
      </c>
      <c r="J86" s="37">
        <v>12910</v>
      </c>
      <c r="K86" s="36">
        <f t="shared" si="12"/>
        <v>1485080</v>
      </c>
      <c r="L86" s="39">
        <f t="shared" si="13"/>
        <v>115.03330751355539</v>
      </c>
      <c r="M86" s="30"/>
      <c r="N86" s="34">
        <v>10</v>
      </c>
      <c r="O86" s="35">
        <v>118</v>
      </c>
      <c r="P86" s="36">
        <v>1562930</v>
      </c>
      <c r="Q86" s="39">
        <f t="shared" si="5"/>
        <v>13245.169491525423</v>
      </c>
      <c r="R86" s="37">
        <v>13110</v>
      </c>
      <c r="S86" s="36">
        <f t="shared" si="11"/>
        <v>1562930</v>
      </c>
      <c r="T86" s="39">
        <f t="shared" si="7"/>
        <v>119.21662852784134</v>
      </c>
      <c r="U86" s="59"/>
      <c r="V86" s="31"/>
      <c r="W86" s="72"/>
      <c r="X86" s="168"/>
      <c r="Y86" s="169"/>
      <c r="Z86" s="170"/>
      <c r="AA86" s="168">
        <v>13050</v>
      </c>
      <c r="AB86" s="169">
        <v>13162</v>
      </c>
      <c r="AC86" s="117">
        <v>13275</v>
      </c>
      <c r="AD86" s="182" t="s">
        <v>307</v>
      </c>
      <c r="AE86" s="183">
        <v>0.46100000000000002</v>
      </c>
      <c r="AF86" s="184"/>
    </row>
    <row r="87" spans="1:32" s="4" customFormat="1" ht="27" customHeight="1" x14ac:dyDescent="0.15">
      <c r="A87" s="18"/>
      <c r="B87" s="140" t="s">
        <v>32</v>
      </c>
      <c r="C87" s="140">
        <v>83</v>
      </c>
      <c r="D87" s="143" t="s">
        <v>198</v>
      </c>
      <c r="E87" s="66">
        <v>2</v>
      </c>
      <c r="F87" s="34">
        <v>10</v>
      </c>
      <c r="G87" s="35">
        <v>116</v>
      </c>
      <c r="H87" s="36">
        <v>1145840</v>
      </c>
      <c r="I87" s="39">
        <f t="shared" si="10"/>
        <v>9877.9310344827591</v>
      </c>
      <c r="J87" s="37">
        <v>11645</v>
      </c>
      <c r="K87" s="36">
        <f t="shared" si="12"/>
        <v>1145840</v>
      </c>
      <c r="L87" s="39">
        <f t="shared" si="13"/>
        <v>98.397595534564189</v>
      </c>
      <c r="M87" s="30"/>
      <c r="N87" s="34">
        <v>10</v>
      </c>
      <c r="O87" s="35">
        <v>123</v>
      </c>
      <c r="P87" s="36">
        <v>1211300</v>
      </c>
      <c r="Q87" s="39">
        <f t="shared" si="5"/>
        <v>9847.9674796747968</v>
      </c>
      <c r="R87" s="37">
        <v>12285</v>
      </c>
      <c r="S87" s="36">
        <f t="shared" si="11"/>
        <v>1211300</v>
      </c>
      <c r="T87" s="39">
        <f t="shared" si="7"/>
        <v>98.599918599918595</v>
      </c>
      <c r="U87" s="59"/>
      <c r="V87" s="31"/>
      <c r="W87" s="72"/>
      <c r="X87" s="74"/>
      <c r="Y87" s="75"/>
      <c r="Z87" s="167"/>
      <c r="AA87" s="74">
        <v>11000</v>
      </c>
      <c r="AB87" s="75">
        <v>11100</v>
      </c>
      <c r="AC87" s="116">
        <v>11200</v>
      </c>
      <c r="AD87" s="185"/>
      <c r="AE87" s="183"/>
      <c r="AF87" s="186"/>
    </row>
    <row r="88" spans="1:32" s="4" customFormat="1" ht="27" customHeight="1" x14ac:dyDescent="0.15">
      <c r="A88" s="18"/>
      <c r="B88" s="140" t="s">
        <v>32</v>
      </c>
      <c r="C88" s="140">
        <v>84</v>
      </c>
      <c r="D88" s="143" t="s">
        <v>199</v>
      </c>
      <c r="E88" s="66">
        <v>2</v>
      </c>
      <c r="F88" s="34">
        <v>15</v>
      </c>
      <c r="G88" s="35">
        <v>181</v>
      </c>
      <c r="H88" s="36">
        <v>1576975</v>
      </c>
      <c r="I88" s="101">
        <f t="shared" si="10"/>
        <v>8712.5690607734814</v>
      </c>
      <c r="J88" s="37">
        <v>22680</v>
      </c>
      <c r="K88" s="36">
        <f t="shared" si="12"/>
        <v>1576975</v>
      </c>
      <c r="L88" s="39">
        <f t="shared" si="13"/>
        <v>69.531525573192241</v>
      </c>
      <c r="M88" s="30"/>
      <c r="N88" s="34">
        <v>20</v>
      </c>
      <c r="O88" s="35">
        <v>178</v>
      </c>
      <c r="P88" s="36">
        <v>1625410</v>
      </c>
      <c r="Q88" s="39">
        <f t="shared" si="5"/>
        <v>9131.5168539325841</v>
      </c>
      <c r="R88" s="37">
        <v>18000</v>
      </c>
      <c r="S88" s="36">
        <f t="shared" si="11"/>
        <v>1625410</v>
      </c>
      <c r="T88" s="39">
        <f t="shared" si="7"/>
        <v>90.300555555555562</v>
      </c>
      <c r="U88" s="59"/>
      <c r="V88" s="31"/>
      <c r="W88" s="72"/>
      <c r="X88" s="74"/>
      <c r="Y88" s="75"/>
      <c r="Z88" s="167"/>
      <c r="AA88" s="74">
        <v>9200</v>
      </c>
      <c r="AB88" s="75">
        <v>9300</v>
      </c>
      <c r="AC88" s="116">
        <v>9400</v>
      </c>
      <c r="AD88" s="182"/>
      <c r="AE88" s="183"/>
      <c r="AF88" s="184"/>
    </row>
    <row r="89" spans="1:32" s="4" customFormat="1" ht="27" customHeight="1" x14ac:dyDescent="0.15">
      <c r="A89" s="18"/>
      <c r="B89" s="140" t="s">
        <v>32</v>
      </c>
      <c r="C89" s="140">
        <v>85</v>
      </c>
      <c r="D89" s="143" t="s">
        <v>200</v>
      </c>
      <c r="E89" s="66">
        <v>3</v>
      </c>
      <c r="F89" s="34">
        <v>22</v>
      </c>
      <c r="G89" s="35">
        <v>268</v>
      </c>
      <c r="H89" s="36">
        <v>6495612</v>
      </c>
      <c r="I89" s="39">
        <f t="shared" si="10"/>
        <v>24237.358208955226</v>
      </c>
      <c r="J89" s="37">
        <v>13080</v>
      </c>
      <c r="K89" s="36">
        <f t="shared" si="12"/>
        <v>6495612</v>
      </c>
      <c r="L89" s="39">
        <f t="shared" si="13"/>
        <v>496.60642201834861</v>
      </c>
      <c r="M89" s="30"/>
      <c r="N89" s="34">
        <v>22</v>
      </c>
      <c r="O89" s="35">
        <v>301</v>
      </c>
      <c r="P89" s="36">
        <v>7703314</v>
      </c>
      <c r="Q89" s="39">
        <f t="shared" si="5"/>
        <v>25592.405315614618</v>
      </c>
      <c r="R89" s="37">
        <v>14647</v>
      </c>
      <c r="S89" s="36">
        <f t="shared" si="11"/>
        <v>7703314</v>
      </c>
      <c r="T89" s="39">
        <f t="shared" si="7"/>
        <v>525.93118044650782</v>
      </c>
      <c r="U89" s="59"/>
      <c r="V89" s="31"/>
      <c r="W89" s="72"/>
      <c r="X89" s="74"/>
      <c r="Y89" s="75"/>
      <c r="Z89" s="167"/>
      <c r="AA89" s="74">
        <v>24700</v>
      </c>
      <c r="AB89" s="75">
        <v>24900</v>
      </c>
      <c r="AC89" s="116">
        <v>25100</v>
      </c>
      <c r="AD89" s="185"/>
      <c r="AE89" s="183"/>
      <c r="AF89" s="186"/>
    </row>
    <row r="90" spans="1:32" s="4" customFormat="1" ht="27" customHeight="1" x14ac:dyDescent="0.15">
      <c r="A90" s="18"/>
      <c r="B90" s="140" t="s">
        <v>32</v>
      </c>
      <c r="C90" s="140">
        <v>86</v>
      </c>
      <c r="D90" s="143" t="s">
        <v>201</v>
      </c>
      <c r="E90" s="66">
        <v>3</v>
      </c>
      <c r="F90" s="34">
        <v>30</v>
      </c>
      <c r="G90" s="35">
        <v>448</v>
      </c>
      <c r="H90" s="36">
        <v>14442608</v>
      </c>
      <c r="I90" s="39">
        <f t="shared" si="10"/>
        <v>32237.964285714286</v>
      </c>
      <c r="J90" s="37">
        <v>32273</v>
      </c>
      <c r="K90" s="36">
        <f t="shared" si="12"/>
        <v>14442608</v>
      </c>
      <c r="L90" s="39">
        <f t="shared" si="13"/>
        <v>447.51364918042947</v>
      </c>
      <c r="M90" s="30"/>
      <c r="N90" s="34">
        <v>30</v>
      </c>
      <c r="O90" s="35">
        <v>462</v>
      </c>
      <c r="P90" s="36">
        <v>13744158</v>
      </c>
      <c r="Q90" s="39">
        <f t="shared" si="5"/>
        <v>29749.259740259738</v>
      </c>
      <c r="R90" s="37">
        <v>32044</v>
      </c>
      <c r="S90" s="36">
        <f t="shared" si="11"/>
        <v>13744158</v>
      </c>
      <c r="T90" s="39">
        <f t="shared" si="7"/>
        <v>428.91517912869801</v>
      </c>
      <c r="U90" s="59"/>
      <c r="V90" s="31"/>
      <c r="W90" s="72"/>
      <c r="X90" s="74"/>
      <c r="Y90" s="75"/>
      <c r="Z90" s="167"/>
      <c r="AA90" s="74">
        <v>32000</v>
      </c>
      <c r="AB90" s="75">
        <v>32010</v>
      </c>
      <c r="AC90" s="116">
        <v>32020</v>
      </c>
      <c r="AD90" s="182"/>
      <c r="AE90" s="183"/>
      <c r="AF90" s="184"/>
    </row>
    <row r="91" spans="1:32" s="4" customFormat="1" ht="27" customHeight="1" x14ac:dyDescent="0.15">
      <c r="A91" s="18"/>
      <c r="B91" s="140" t="s">
        <v>32</v>
      </c>
      <c r="C91" s="140">
        <v>87</v>
      </c>
      <c r="D91" s="143" t="s">
        <v>74</v>
      </c>
      <c r="E91" s="66">
        <v>3</v>
      </c>
      <c r="F91" s="34">
        <v>25</v>
      </c>
      <c r="G91" s="35">
        <v>235</v>
      </c>
      <c r="H91" s="36">
        <v>10940025</v>
      </c>
      <c r="I91" s="39">
        <f t="shared" si="10"/>
        <v>46553.297872340423</v>
      </c>
      <c r="J91" s="37">
        <v>21123</v>
      </c>
      <c r="K91" s="36">
        <f t="shared" si="12"/>
        <v>10940025</v>
      </c>
      <c r="L91" s="39">
        <f t="shared" si="13"/>
        <v>517.92003976707849</v>
      </c>
      <c r="M91" s="30"/>
      <c r="N91" s="34">
        <v>25</v>
      </c>
      <c r="O91" s="35">
        <v>227</v>
      </c>
      <c r="P91" s="36">
        <v>10224495</v>
      </c>
      <c r="Q91" s="39">
        <f t="shared" si="5"/>
        <v>45041.828193832596</v>
      </c>
      <c r="R91" s="37">
        <v>20458</v>
      </c>
      <c r="S91" s="36">
        <f t="shared" si="11"/>
        <v>10224495</v>
      </c>
      <c r="T91" s="39">
        <f t="shared" si="7"/>
        <v>499.77979274611397</v>
      </c>
      <c r="U91" s="59"/>
      <c r="V91" s="31"/>
      <c r="W91" s="72"/>
      <c r="X91" s="74"/>
      <c r="Y91" s="75"/>
      <c r="Z91" s="167"/>
      <c r="AA91" s="74">
        <v>46000</v>
      </c>
      <c r="AB91" s="75">
        <v>46200</v>
      </c>
      <c r="AC91" s="116">
        <v>46400</v>
      </c>
      <c r="AD91" s="185"/>
      <c r="AE91" s="183"/>
      <c r="AF91" s="186"/>
    </row>
    <row r="92" spans="1:32" s="4" customFormat="1" ht="27" customHeight="1" x14ac:dyDescent="0.15">
      <c r="A92" s="18"/>
      <c r="B92" s="140" t="s">
        <v>32</v>
      </c>
      <c r="C92" s="140">
        <v>88</v>
      </c>
      <c r="D92" s="143" t="s">
        <v>202</v>
      </c>
      <c r="E92" s="66">
        <v>2</v>
      </c>
      <c r="F92" s="34">
        <v>20</v>
      </c>
      <c r="G92" s="35">
        <v>82</v>
      </c>
      <c r="H92" s="36">
        <v>409938</v>
      </c>
      <c r="I92" s="39">
        <f t="shared" si="10"/>
        <v>4999.2439024390242</v>
      </c>
      <c r="J92" s="37">
        <v>6033</v>
      </c>
      <c r="K92" s="36">
        <f t="shared" si="12"/>
        <v>409938</v>
      </c>
      <c r="L92" s="39">
        <f t="shared" si="13"/>
        <v>67.949278965688706</v>
      </c>
      <c r="M92" s="30"/>
      <c r="N92" s="34">
        <v>20</v>
      </c>
      <c r="O92" s="35">
        <v>73</v>
      </c>
      <c r="P92" s="36">
        <v>227354</v>
      </c>
      <c r="Q92" s="39">
        <f t="shared" si="5"/>
        <v>3114.4383561643835</v>
      </c>
      <c r="R92" s="37">
        <v>4022</v>
      </c>
      <c r="S92" s="36">
        <f t="shared" si="11"/>
        <v>227354</v>
      </c>
      <c r="T92" s="39">
        <f t="shared" si="7"/>
        <v>56.527598209845848</v>
      </c>
      <c r="U92" s="59"/>
      <c r="V92" s="31"/>
      <c r="W92" s="72"/>
      <c r="X92" s="168"/>
      <c r="Y92" s="169"/>
      <c r="Z92" s="170"/>
      <c r="AA92" s="168">
        <v>6000</v>
      </c>
      <c r="AB92" s="169">
        <v>6500</v>
      </c>
      <c r="AC92" s="117">
        <v>6500</v>
      </c>
      <c r="AD92" s="182"/>
      <c r="AE92" s="183"/>
      <c r="AF92" s="184"/>
    </row>
    <row r="93" spans="1:32" s="4" customFormat="1" ht="27" customHeight="1" x14ac:dyDescent="0.15">
      <c r="A93" s="18"/>
      <c r="B93" s="140" t="s">
        <v>32</v>
      </c>
      <c r="C93" s="140">
        <v>89</v>
      </c>
      <c r="D93" s="143" t="s">
        <v>203</v>
      </c>
      <c r="E93" s="66">
        <v>2</v>
      </c>
      <c r="F93" s="34">
        <v>20</v>
      </c>
      <c r="G93" s="35">
        <v>139</v>
      </c>
      <c r="H93" s="36">
        <v>1465218</v>
      </c>
      <c r="I93" s="39">
        <f t="shared" si="10"/>
        <v>10541.136690647481</v>
      </c>
      <c r="J93" s="37">
        <v>7306</v>
      </c>
      <c r="K93" s="36">
        <f t="shared" si="12"/>
        <v>1465218</v>
      </c>
      <c r="L93" s="39">
        <f t="shared" si="13"/>
        <v>200.54995893785929</v>
      </c>
      <c r="M93" s="30"/>
      <c r="N93" s="34">
        <v>15</v>
      </c>
      <c r="O93" s="35">
        <v>172</v>
      </c>
      <c r="P93" s="36">
        <v>1762482</v>
      </c>
      <c r="Q93" s="39">
        <f t="shared" si="5"/>
        <v>10246.988372093023</v>
      </c>
      <c r="R93" s="37">
        <v>8814</v>
      </c>
      <c r="S93" s="36">
        <f t="shared" si="11"/>
        <v>1762482</v>
      </c>
      <c r="T93" s="39">
        <f t="shared" si="7"/>
        <v>199.96392103471749</v>
      </c>
      <c r="U93" s="59"/>
      <c r="V93" s="31"/>
      <c r="W93" s="72"/>
      <c r="X93" s="168"/>
      <c r="Y93" s="169"/>
      <c r="Z93" s="170"/>
      <c r="AA93" s="168">
        <v>10850</v>
      </c>
      <c r="AB93" s="169">
        <v>10870</v>
      </c>
      <c r="AC93" s="117">
        <v>10880</v>
      </c>
      <c r="AD93" s="185"/>
      <c r="AE93" s="183"/>
      <c r="AF93" s="186"/>
    </row>
    <row r="94" spans="1:32" s="4" customFormat="1" ht="27" customHeight="1" x14ac:dyDescent="0.15">
      <c r="A94" s="18"/>
      <c r="B94" s="140" t="s">
        <v>32</v>
      </c>
      <c r="C94" s="140">
        <v>90</v>
      </c>
      <c r="D94" s="162" t="s">
        <v>204</v>
      </c>
      <c r="E94" s="66">
        <v>2</v>
      </c>
      <c r="F94" s="34">
        <v>40</v>
      </c>
      <c r="G94" s="35">
        <v>602</v>
      </c>
      <c r="H94" s="36">
        <v>9606480</v>
      </c>
      <c r="I94" s="101">
        <f t="shared" si="10"/>
        <v>15957.607973421927</v>
      </c>
      <c r="J94" s="164">
        <v>61236</v>
      </c>
      <c r="K94" s="36">
        <f t="shared" si="12"/>
        <v>9606480</v>
      </c>
      <c r="L94" s="165">
        <f t="shared" si="13"/>
        <v>156.87634724671761</v>
      </c>
      <c r="M94" s="30"/>
      <c r="N94" s="34">
        <v>40</v>
      </c>
      <c r="O94" s="35">
        <v>660</v>
      </c>
      <c r="P94" s="36">
        <v>10919026</v>
      </c>
      <c r="Q94" s="39">
        <f t="shared" si="5"/>
        <v>16543.978787878787</v>
      </c>
      <c r="R94" s="37">
        <v>63607</v>
      </c>
      <c r="S94" s="36">
        <f t="shared" si="11"/>
        <v>10919026</v>
      </c>
      <c r="T94" s="39">
        <f t="shared" si="7"/>
        <v>171.66390491612557</v>
      </c>
      <c r="U94" s="59"/>
      <c r="V94" s="31"/>
      <c r="W94" s="72"/>
      <c r="X94" s="74"/>
      <c r="Y94" s="75"/>
      <c r="Z94" s="167"/>
      <c r="AA94" s="74">
        <v>16000</v>
      </c>
      <c r="AB94" s="75">
        <v>16500</v>
      </c>
      <c r="AC94" s="116">
        <v>17000</v>
      </c>
      <c r="AD94" s="182"/>
      <c r="AE94" s="183"/>
      <c r="AF94" s="184"/>
    </row>
    <row r="95" spans="1:32" s="4" customFormat="1" ht="27" customHeight="1" x14ac:dyDescent="0.15">
      <c r="A95" s="18"/>
      <c r="B95" s="140" t="s">
        <v>32</v>
      </c>
      <c r="C95" s="140">
        <v>91</v>
      </c>
      <c r="D95" s="143" t="s">
        <v>205</v>
      </c>
      <c r="E95" s="66">
        <v>5</v>
      </c>
      <c r="F95" s="34"/>
      <c r="G95" s="35"/>
      <c r="H95" s="36"/>
      <c r="I95" s="39">
        <f t="shared" si="10"/>
        <v>0</v>
      </c>
      <c r="J95" s="37"/>
      <c r="K95" s="36">
        <f t="shared" si="12"/>
        <v>0</v>
      </c>
      <c r="L95" s="39">
        <f t="shared" si="13"/>
        <v>0</v>
      </c>
      <c r="M95" s="30"/>
      <c r="N95" s="34">
        <v>10</v>
      </c>
      <c r="O95" s="35">
        <v>115</v>
      </c>
      <c r="P95" s="36">
        <v>375100</v>
      </c>
      <c r="Q95" s="39">
        <f t="shared" si="5"/>
        <v>3261.7391304347825</v>
      </c>
      <c r="R95" s="37">
        <v>6624</v>
      </c>
      <c r="S95" s="36">
        <f t="shared" si="11"/>
        <v>375100</v>
      </c>
      <c r="T95" s="39">
        <f t="shared" si="7"/>
        <v>56.6274154589372</v>
      </c>
      <c r="U95" s="59"/>
      <c r="V95" s="31"/>
      <c r="W95" s="72"/>
      <c r="X95" s="74"/>
      <c r="Y95" s="75"/>
      <c r="Z95" s="167"/>
      <c r="AA95" s="74">
        <v>4000</v>
      </c>
      <c r="AB95" s="75">
        <v>5000</v>
      </c>
      <c r="AC95" s="116">
        <v>8000</v>
      </c>
      <c r="AD95" s="185"/>
      <c r="AE95" s="183"/>
      <c r="AF95" s="186"/>
    </row>
    <row r="96" spans="1:32" s="4" customFormat="1" ht="27" customHeight="1" x14ac:dyDescent="0.15">
      <c r="A96" s="18"/>
      <c r="B96" s="140" t="s">
        <v>32</v>
      </c>
      <c r="C96" s="140">
        <v>92</v>
      </c>
      <c r="D96" s="143" t="s">
        <v>206</v>
      </c>
      <c r="E96" s="66">
        <v>5</v>
      </c>
      <c r="F96" s="34">
        <v>20</v>
      </c>
      <c r="G96" s="35">
        <v>239</v>
      </c>
      <c r="H96" s="36">
        <v>3247382</v>
      </c>
      <c r="I96" s="39">
        <f t="shared" si="10"/>
        <v>13587.372384937238</v>
      </c>
      <c r="J96" s="37">
        <v>15432</v>
      </c>
      <c r="K96" s="36">
        <f t="shared" si="12"/>
        <v>3247382</v>
      </c>
      <c r="L96" s="39">
        <f t="shared" si="13"/>
        <v>210.43170036288231</v>
      </c>
      <c r="M96" s="30"/>
      <c r="N96" s="34">
        <v>20</v>
      </c>
      <c r="O96" s="35">
        <v>258</v>
      </c>
      <c r="P96" s="36">
        <v>3831984</v>
      </c>
      <c r="Q96" s="39">
        <f t="shared" si="5"/>
        <v>14852.651162790698</v>
      </c>
      <c r="R96" s="37">
        <v>15795</v>
      </c>
      <c r="S96" s="36">
        <f t="shared" si="11"/>
        <v>3831984</v>
      </c>
      <c r="T96" s="39">
        <f t="shared" si="7"/>
        <v>242.60740740740741</v>
      </c>
      <c r="U96" s="59"/>
      <c r="V96" s="31"/>
      <c r="W96" s="72"/>
      <c r="X96" s="168"/>
      <c r="Y96" s="169"/>
      <c r="Z96" s="170"/>
      <c r="AA96" s="168">
        <v>14500</v>
      </c>
      <c r="AB96" s="169">
        <v>15000</v>
      </c>
      <c r="AC96" s="117">
        <v>15500</v>
      </c>
      <c r="AD96" s="182"/>
      <c r="AE96" s="183"/>
      <c r="AF96" s="184"/>
    </row>
    <row r="97" spans="1:32" s="4" customFormat="1" ht="27" customHeight="1" x14ac:dyDescent="0.15">
      <c r="A97" s="18"/>
      <c r="B97" s="140" t="s">
        <v>32</v>
      </c>
      <c r="C97" s="140">
        <v>93</v>
      </c>
      <c r="D97" s="143" t="s">
        <v>207</v>
      </c>
      <c r="E97" s="66">
        <v>4</v>
      </c>
      <c r="F97" s="34">
        <v>20</v>
      </c>
      <c r="G97" s="35">
        <v>309</v>
      </c>
      <c r="H97" s="36">
        <v>2693750</v>
      </c>
      <c r="I97" s="39">
        <f t="shared" si="10"/>
        <v>8717.6375404530736</v>
      </c>
      <c r="J97" s="37">
        <v>13096</v>
      </c>
      <c r="K97" s="36">
        <f t="shared" si="12"/>
        <v>2693750</v>
      </c>
      <c r="L97" s="39">
        <f t="shared" si="13"/>
        <v>205.69257788637751</v>
      </c>
      <c r="M97" s="30"/>
      <c r="N97" s="34">
        <v>20</v>
      </c>
      <c r="O97" s="35">
        <v>331</v>
      </c>
      <c r="P97" s="36">
        <v>3916102</v>
      </c>
      <c r="Q97" s="39">
        <f t="shared" si="5"/>
        <v>11831.123867069486</v>
      </c>
      <c r="R97" s="37">
        <v>15623</v>
      </c>
      <c r="S97" s="36">
        <f t="shared" si="11"/>
        <v>3916102</v>
      </c>
      <c r="T97" s="39">
        <f t="shared" si="7"/>
        <v>250.66261281444025</v>
      </c>
      <c r="U97" s="59"/>
      <c r="V97" s="31"/>
      <c r="W97" s="72"/>
      <c r="X97" s="168"/>
      <c r="Y97" s="169"/>
      <c r="Z97" s="170"/>
      <c r="AA97" s="168">
        <v>8750</v>
      </c>
      <c r="AB97" s="169">
        <v>8850</v>
      </c>
      <c r="AC97" s="117">
        <v>8950</v>
      </c>
      <c r="AD97" s="185"/>
      <c r="AE97" s="183"/>
      <c r="AF97" s="186"/>
    </row>
    <row r="98" spans="1:32" s="4" customFormat="1" ht="27" customHeight="1" x14ac:dyDescent="0.15">
      <c r="A98" s="18"/>
      <c r="B98" s="140" t="s">
        <v>32</v>
      </c>
      <c r="C98" s="140">
        <v>94</v>
      </c>
      <c r="D98" s="143" t="s">
        <v>208</v>
      </c>
      <c r="E98" s="66">
        <v>5</v>
      </c>
      <c r="F98" s="34">
        <v>14</v>
      </c>
      <c r="G98" s="35">
        <v>162</v>
      </c>
      <c r="H98" s="36">
        <v>875328</v>
      </c>
      <c r="I98" s="39">
        <f t="shared" si="10"/>
        <v>5403.2592592592591</v>
      </c>
      <c r="J98" s="37">
        <v>7776</v>
      </c>
      <c r="K98" s="36">
        <f t="shared" si="12"/>
        <v>875328</v>
      </c>
      <c r="L98" s="39">
        <f t="shared" si="13"/>
        <v>112.5679012345679</v>
      </c>
      <c r="M98" s="30"/>
      <c r="N98" s="34">
        <v>14</v>
      </c>
      <c r="O98" s="35">
        <v>210</v>
      </c>
      <c r="P98" s="36">
        <v>1331732</v>
      </c>
      <c r="Q98" s="39">
        <f t="shared" si="5"/>
        <v>6341.5809523809521</v>
      </c>
      <c r="R98" s="37">
        <v>10557</v>
      </c>
      <c r="S98" s="36">
        <f t="shared" si="11"/>
        <v>1331732</v>
      </c>
      <c r="T98" s="39">
        <f t="shared" si="7"/>
        <v>126.14682201382969</v>
      </c>
      <c r="U98" s="59"/>
      <c r="V98" s="31"/>
      <c r="W98" s="72"/>
      <c r="X98" s="168"/>
      <c r="Y98" s="169"/>
      <c r="Z98" s="170"/>
      <c r="AA98" s="168">
        <v>8750</v>
      </c>
      <c r="AB98" s="169">
        <v>9100</v>
      </c>
      <c r="AC98" s="117">
        <v>9450</v>
      </c>
      <c r="AD98" s="182"/>
      <c r="AE98" s="183"/>
      <c r="AF98" s="184"/>
    </row>
    <row r="99" spans="1:32" s="4" customFormat="1" ht="27" customHeight="1" x14ac:dyDescent="0.15">
      <c r="A99" s="18"/>
      <c r="B99" s="140" t="s">
        <v>32</v>
      </c>
      <c r="C99" s="140">
        <v>95</v>
      </c>
      <c r="D99" s="141" t="s">
        <v>76</v>
      </c>
      <c r="E99" s="66">
        <v>4</v>
      </c>
      <c r="F99" s="34">
        <v>15</v>
      </c>
      <c r="G99" s="35">
        <v>168</v>
      </c>
      <c r="H99" s="36">
        <v>1742845</v>
      </c>
      <c r="I99" s="39">
        <f t="shared" si="10"/>
        <v>10374.077380952382</v>
      </c>
      <c r="J99" s="35">
        <v>16069</v>
      </c>
      <c r="K99" s="36">
        <f t="shared" si="12"/>
        <v>1742845</v>
      </c>
      <c r="L99" s="39">
        <f t="shared" si="13"/>
        <v>108.4600784118489</v>
      </c>
      <c r="M99" s="30"/>
      <c r="N99" s="34">
        <v>20</v>
      </c>
      <c r="O99" s="35">
        <v>203</v>
      </c>
      <c r="P99" s="36">
        <v>4069190</v>
      </c>
      <c r="Q99" s="39">
        <f t="shared" si="5"/>
        <v>20045.270935960591</v>
      </c>
      <c r="R99" s="37">
        <v>20921</v>
      </c>
      <c r="S99" s="36">
        <f t="shared" si="11"/>
        <v>4069190</v>
      </c>
      <c r="T99" s="39">
        <f t="shared" si="7"/>
        <v>194.5026528368625</v>
      </c>
      <c r="U99" s="59"/>
      <c r="V99" s="31"/>
      <c r="W99" s="72"/>
      <c r="X99" s="115"/>
      <c r="Y99" s="169"/>
      <c r="Z99" s="170"/>
      <c r="AA99" s="168">
        <v>20000</v>
      </c>
      <c r="AB99" s="169">
        <v>200580</v>
      </c>
      <c r="AC99" s="117">
        <v>20100</v>
      </c>
      <c r="AD99" s="185"/>
      <c r="AE99" s="183"/>
      <c r="AF99" s="186"/>
    </row>
    <row r="100" spans="1:32" s="4" customFormat="1" ht="27" customHeight="1" x14ac:dyDescent="0.15">
      <c r="A100" s="18"/>
      <c r="B100" s="140" t="s">
        <v>32</v>
      </c>
      <c r="C100" s="140">
        <v>96</v>
      </c>
      <c r="D100" s="159" t="s">
        <v>209</v>
      </c>
      <c r="E100" s="66">
        <v>5</v>
      </c>
      <c r="F100" s="34">
        <v>10</v>
      </c>
      <c r="G100" s="35">
        <v>108</v>
      </c>
      <c r="H100" s="36">
        <v>1807996</v>
      </c>
      <c r="I100" s="101">
        <f t="shared" si="10"/>
        <v>16740.703703703704</v>
      </c>
      <c r="J100" s="37">
        <v>9949</v>
      </c>
      <c r="K100" s="36">
        <f t="shared" si="12"/>
        <v>1807996</v>
      </c>
      <c r="L100" s="39">
        <f t="shared" si="13"/>
        <v>181.7264046637853</v>
      </c>
      <c r="M100" s="30"/>
      <c r="N100" s="34">
        <v>10</v>
      </c>
      <c r="O100" s="35">
        <v>108</v>
      </c>
      <c r="P100" s="36">
        <v>1915818</v>
      </c>
      <c r="Q100" s="39">
        <f t="shared" si="5"/>
        <v>17739.055555555555</v>
      </c>
      <c r="R100" s="37">
        <v>9992</v>
      </c>
      <c r="S100" s="36">
        <f t="shared" si="11"/>
        <v>1915818</v>
      </c>
      <c r="T100" s="39">
        <f t="shared" si="7"/>
        <v>191.73518815052043</v>
      </c>
      <c r="U100" s="59"/>
      <c r="V100" s="31"/>
      <c r="W100" s="72"/>
      <c r="X100" s="74"/>
      <c r="Y100" s="75"/>
      <c r="Z100" s="167"/>
      <c r="AA100" s="74">
        <v>15100</v>
      </c>
      <c r="AB100" s="75">
        <v>15200</v>
      </c>
      <c r="AC100" s="116">
        <v>15300</v>
      </c>
      <c r="AD100" s="182" t="s">
        <v>307</v>
      </c>
      <c r="AE100" s="183">
        <v>0.3</v>
      </c>
      <c r="AF100" s="184"/>
    </row>
    <row r="101" spans="1:32" s="4" customFormat="1" ht="27" customHeight="1" x14ac:dyDescent="0.15">
      <c r="A101" s="18"/>
      <c r="B101" s="140" t="s">
        <v>32</v>
      </c>
      <c r="C101" s="140">
        <v>97</v>
      </c>
      <c r="D101" s="141" t="s">
        <v>79</v>
      </c>
      <c r="E101" s="66">
        <v>6</v>
      </c>
      <c r="F101" s="34">
        <v>10</v>
      </c>
      <c r="G101" s="35">
        <v>64</v>
      </c>
      <c r="H101" s="36">
        <v>603990</v>
      </c>
      <c r="I101" s="39">
        <f t="shared" si="10"/>
        <v>9437.34375</v>
      </c>
      <c r="J101" s="37">
        <v>10691</v>
      </c>
      <c r="K101" s="36">
        <f t="shared" si="12"/>
        <v>603990</v>
      </c>
      <c r="L101" s="39">
        <f t="shared" si="13"/>
        <v>56.495182864091291</v>
      </c>
      <c r="M101" s="30"/>
      <c r="N101" s="34">
        <v>10</v>
      </c>
      <c r="O101" s="35">
        <v>61</v>
      </c>
      <c r="P101" s="36">
        <v>652434</v>
      </c>
      <c r="Q101" s="39">
        <f t="shared" si="5"/>
        <v>10695.639344262296</v>
      </c>
      <c r="R101" s="37">
        <v>6092</v>
      </c>
      <c r="S101" s="36">
        <f t="shared" si="11"/>
        <v>652434</v>
      </c>
      <c r="T101" s="39">
        <f t="shared" si="7"/>
        <v>107.09684832567301</v>
      </c>
      <c r="U101" s="59"/>
      <c r="V101" s="31"/>
      <c r="W101" s="72"/>
      <c r="X101" s="115"/>
      <c r="Y101" s="169"/>
      <c r="Z101" s="170"/>
      <c r="AA101" s="168">
        <v>4070</v>
      </c>
      <c r="AB101" s="169">
        <v>4180</v>
      </c>
      <c r="AC101" s="117">
        <v>4290</v>
      </c>
      <c r="AD101" s="185"/>
      <c r="AE101" s="183"/>
      <c r="AF101" s="186"/>
    </row>
    <row r="102" spans="1:32" s="4" customFormat="1" ht="27" customHeight="1" x14ac:dyDescent="0.15">
      <c r="A102" s="18"/>
      <c r="B102" s="140" t="s">
        <v>32</v>
      </c>
      <c r="C102" s="140">
        <v>98</v>
      </c>
      <c r="D102" s="141" t="s">
        <v>210</v>
      </c>
      <c r="E102" s="66">
        <v>6</v>
      </c>
      <c r="F102" s="34">
        <v>20</v>
      </c>
      <c r="G102" s="35">
        <v>187</v>
      </c>
      <c r="H102" s="36">
        <v>2646186</v>
      </c>
      <c r="I102" s="39">
        <f t="shared" si="10"/>
        <v>14150.727272727272</v>
      </c>
      <c r="J102" s="37">
        <v>13023</v>
      </c>
      <c r="K102" s="36">
        <f t="shared" si="12"/>
        <v>2646186</v>
      </c>
      <c r="L102" s="39">
        <f t="shared" si="13"/>
        <v>203.1932734392997</v>
      </c>
      <c r="M102" s="30"/>
      <c r="N102" s="34">
        <v>20</v>
      </c>
      <c r="O102" s="35">
        <v>192</v>
      </c>
      <c r="P102" s="36">
        <v>2193338</v>
      </c>
      <c r="Q102" s="39">
        <f t="shared" si="5"/>
        <v>11423.635416666666</v>
      </c>
      <c r="R102" s="37">
        <v>13644</v>
      </c>
      <c r="S102" s="36">
        <f t="shared" si="11"/>
        <v>2193338</v>
      </c>
      <c r="T102" s="39">
        <f t="shared" si="7"/>
        <v>160.75476399882731</v>
      </c>
      <c r="U102" s="59"/>
      <c r="V102" s="31"/>
      <c r="W102" s="72"/>
      <c r="X102" s="115"/>
      <c r="Y102" s="171"/>
      <c r="Z102" s="172"/>
      <c r="AA102" s="115">
        <v>17500</v>
      </c>
      <c r="AB102" s="171">
        <v>18000</v>
      </c>
      <c r="AC102" s="173">
        <v>18500</v>
      </c>
      <c r="AD102" s="182"/>
      <c r="AE102" s="183"/>
      <c r="AF102" s="184"/>
    </row>
    <row r="103" spans="1:32" s="4" customFormat="1" ht="27" customHeight="1" x14ac:dyDescent="0.15">
      <c r="A103" s="18"/>
      <c r="B103" s="140" t="s">
        <v>32</v>
      </c>
      <c r="C103" s="140">
        <v>99</v>
      </c>
      <c r="D103" s="141" t="s">
        <v>211</v>
      </c>
      <c r="E103" s="66">
        <v>4</v>
      </c>
      <c r="F103" s="34">
        <v>20</v>
      </c>
      <c r="G103" s="35">
        <v>235</v>
      </c>
      <c r="H103" s="36">
        <v>1307500</v>
      </c>
      <c r="I103" s="39">
        <f t="shared" si="10"/>
        <v>5563.8297872340427</v>
      </c>
      <c r="J103" s="37">
        <v>8209</v>
      </c>
      <c r="K103" s="36">
        <f t="shared" si="12"/>
        <v>1307500</v>
      </c>
      <c r="L103" s="39">
        <f t="shared" si="13"/>
        <v>159.27640394688757</v>
      </c>
      <c r="M103" s="30"/>
      <c r="N103" s="34">
        <v>20</v>
      </c>
      <c r="O103" s="35">
        <v>327</v>
      </c>
      <c r="P103" s="36">
        <v>1600125</v>
      </c>
      <c r="Q103" s="39">
        <f t="shared" si="5"/>
        <v>4893.3486238532114</v>
      </c>
      <c r="R103" s="37">
        <v>9995</v>
      </c>
      <c r="S103" s="36">
        <f t="shared" si="11"/>
        <v>1600125</v>
      </c>
      <c r="T103" s="39">
        <f t="shared" si="7"/>
        <v>160.09254627313658</v>
      </c>
      <c r="U103" s="59"/>
      <c r="V103" s="31"/>
      <c r="W103" s="72"/>
      <c r="X103" s="115"/>
      <c r="Y103" s="169"/>
      <c r="Z103" s="170"/>
      <c r="AA103" s="168">
        <v>12000</v>
      </c>
      <c r="AB103" s="169">
        <v>12000</v>
      </c>
      <c r="AC103" s="117">
        <v>12000</v>
      </c>
      <c r="AD103" s="185"/>
      <c r="AE103" s="183"/>
      <c r="AF103" s="186"/>
    </row>
    <row r="104" spans="1:32" s="4" customFormat="1" ht="27" customHeight="1" x14ac:dyDescent="0.15">
      <c r="A104" s="18"/>
      <c r="B104" s="140" t="s">
        <v>32</v>
      </c>
      <c r="C104" s="140">
        <v>100</v>
      </c>
      <c r="D104" s="141" t="s">
        <v>212</v>
      </c>
      <c r="E104" s="66">
        <v>5</v>
      </c>
      <c r="F104" s="34">
        <v>20</v>
      </c>
      <c r="G104" s="35">
        <v>94</v>
      </c>
      <c r="H104" s="36">
        <v>604125</v>
      </c>
      <c r="I104" s="39">
        <f t="shared" si="10"/>
        <v>6426.8617021276596</v>
      </c>
      <c r="J104" s="37">
        <v>3996</v>
      </c>
      <c r="K104" s="36">
        <f t="shared" si="12"/>
        <v>604125</v>
      </c>
      <c r="L104" s="39">
        <f t="shared" si="13"/>
        <v>151.18243243243242</v>
      </c>
      <c r="M104" s="30"/>
      <c r="N104" s="34">
        <v>20</v>
      </c>
      <c r="O104" s="35">
        <v>147</v>
      </c>
      <c r="P104" s="36">
        <v>898840</v>
      </c>
      <c r="Q104" s="39">
        <f t="shared" si="5"/>
        <v>6114.557823129252</v>
      </c>
      <c r="R104" s="37">
        <v>5852</v>
      </c>
      <c r="S104" s="36">
        <f t="shared" si="11"/>
        <v>898840</v>
      </c>
      <c r="T104" s="39">
        <f t="shared" si="7"/>
        <v>153.59535201640466</v>
      </c>
      <c r="U104" s="59"/>
      <c r="V104" s="31"/>
      <c r="W104" s="72"/>
      <c r="X104" s="115"/>
      <c r="Y104" s="169"/>
      <c r="Z104" s="170"/>
      <c r="AA104" s="168">
        <v>7000</v>
      </c>
      <c r="AB104" s="169">
        <v>7500</v>
      </c>
      <c r="AC104" s="117">
        <v>8000</v>
      </c>
      <c r="AD104" s="182"/>
      <c r="AE104" s="183"/>
      <c r="AF104" s="184"/>
    </row>
    <row r="105" spans="1:32" s="4" customFormat="1" ht="27" customHeight="1" x14ac:dyDescent="0.15">
      <c r="A105" s="18"/>
      <c r="B105" s="140" t="s">
        <v>32</v>
      </c>
      <c r="C105" s="140">
        <v>101</v>
      </c>
      <c r="D105" s="141" t="s">
        <v>213</v>
      </c>
      <c r="E105" s="66">
        <v>5</v>
      </c>
      <c r="F105" s="34">
        <v>20</v>
      </c>
      <c r="G105" s="35">
        <v>173</v>
      </c>
      <c r="H105" s="36">
        <v>1868135</v>
      </c>
      <c r="I105" s="39">
        <f t="shared" si="10"/>
        <v>10798.468208092485</v>
      </c>
      <c r="J105" s="37">
        <v>9156</v>
      </c>
      <c r="K105" s="36">
        <f t="shared" si="12"/>
        <v>1868135</v>
      </c>
      <c r="L105" s="39">
        <f t="shared" si="13"/>
        <v>204.03396679772825</v>
      </c>
      <c r="M105" s="30"/>
      <c r="N105" s="34">
        <v>20</v>
      </c>
      <c r="O105" s="35">
        <v>219</v>
      </c>
      <c r="P105" s="36">
        <v>2329977</v>
      </c>
      <c r="Q105" s="39">
        <f t="shared" si="5"/>
        <v>10639.164383561643</v>
      </c>
      <c r="R105" s="37">
        <v>11004</v>
      </c>
      <c r="S105" s="36">
        <f t="shared" si="11"/>
        <v>2329977</v>
      </c>
      <c r="T105" s="39">
        <f t="shared" si="7"/>
        <v>211.73909487459105</v>
      </c>
      <c r="U105" s="59"/>
      <c r="V105" s="31"/>
      <c r="W105" s="72"/>
      <c r="X105" s="115"/>
      <c r="Y105" s="169"/>
      <c r="Z105" s="170"/>
      <c r="AA105" s="168">
        <v>12000</v>
      </c>
      <c r="AB105" s="169">
        <v>12500</v>
      </c>
      <c r="AC105" s="117">
        <v>13000</v>
      </c>
      <c r="AD105" s="185"/>
      <c r="AE105" s="183"/>
      <c r="AF105" s="186"/>
    </row>
    <row r="106" spans="1:32" s="4" customFormat="1" ht="27" customHeight="1" x14ac:dyDescent="0.15">
      <c r="A106" s="18"/>
      <c r="B106" s="140" t="s">
        <v>32</v>
      </c>
      <c r="C106" s="140">
        <v>102</v>
      </c>
      <c r="D106" s="141" t="s">
        <v>214</v>
      </c>
      <c r="E106" s="66">
        <v>4</v>
      </c>
      <c r="F106" s="34">
        <v>10</v>
      </c>
      <c r="G106" s="35">
        <v>14</v>
      </c>
      <c r="H106" s="36">
        <v>23300</v>
      </c>
      <c r="I106" s="39">
        <f t="shared" si="10"/>
        <v>1664.2857142857142</v>
      </c>
      <c r="J106" s="37">
        <v>466</v>
      </c>
      <c r="K106" s="36">
        <f t="shared" si="12"/>
        <v>23300</v>
      </c>
      <c r="L106" s="39">
        <f t="shared" si="13"/>
        <v>50</v>
      </c>
      <c r="M106" s="30"/>
      <c r="N106" s="34"/>
      <c r="O106" s="35"/>
      <c r="P106" s="36"/>
      <c r="Q106" s="39">
        <f t="shared" si="5"/>
        <v>0</v>
      </c>
      <c r="R106" s="37"/>
      <c r="S106" s="36">
        <f t="shared" si="11"/>
        <v>0</v>
      </c>
      <c r="T106" s="39">
        <f t="shared" si="7"/>
        <v>0</v>
      </c>
      <c r="U106" s="59"/>
      <c r="V106" s="31" t="s">
        <v>307</v>
      </c>
      <c r="W106" s="72"/>
      <c r="X106" s="115"/>
      <c r="Y106" s="169"/>
      <c r="Z106" s="170"/>
      <c r="AA106" s="168">
        <v>4400</v>
      </c>
      <c r="AB106" s="169">
        <v>5200</v>
      </c>
      <c r="AC106" s="117">
        <v>5600</v>
      </c>
      <c r="AD106" s="182"/>
      <c r="AE106" s="183"/>
      <c r="AF106" s="184"/>
    </row>
    <row r="107" spans="1:32" s="4" customFormat="1" ht="27" customHeight="1" x14ac:dyDescent="0.15">
      <c r="A107" s="18"/>
      <c r="B107" s="140" t="s">
        <v>32</v>
      </c>
      <c r="C107" s="140">
        <v>103</v>
      </c>
      <c r="D107" s="141" t="s">
        <v>87</v>
      </c>
      <c r="E107" s="66">
        <v>4</v>
      </c>
      <c r="F107" s="34">
        <v>10</v>
      </c>
      <c r="G107" s="35">
        <v>2</v>
      </c>
      <c r="H107" s="36">
        <v>14400</v>
      </c>
      <c r="I107" s="39">
        <f t="shared" si="10"/>
        <v>7200</v>
      </c>
      <c r="J107" s="37">
        <v>96</v>
      </c>
      <c r="K107" s="36">
        <f t="shared" si="12"/>
        <v>14400</v>
      </c>
      <c r="L107" s="39">
        <f t="shared" si="13"/>
        <v>150</v>
      </c>
      <c r="M107" s="30"/>
      <c r="N107" s="34">
        <v>10</v>
      </c>
      <c r="O107" s="35">
        <v>35</v>
      </c>
      <c r="P107" s="36">
        <v>553583</v>
      </c>
      <c r="Q107" s="39">
        <f t="shared" si="5"/>
        <v>15816.657142857142</v>
      </c>
      <c r="R107" s="37">
        <v>2856</v>
      </c>
      <c r="S107" s="36">
        <f t="shared" si="11"/>
        <v>553583</v>
      </c>
      <c r="T107" s="39">
        <f t="shared" si="7"/>
        <v>193.83158263305322</v>
      </c>
      <c r="U107" s="59"/>
      <c r="V107" s="31"/>
      <c r="W107" s="72"/>
      <c r="X107" s="115"/>
      <c r="Y107" s="169"/>
      <c r="Z107" s="170"/>
      <c r="AA107" s="168">
        <v>10000</v>
      </c>
      <c r="AB107" s="169">
        <v>16000</v>
      </c>
      <c r="AC107" s="117">
        <v>16500</v>
      </c>
      <c r="AD107" s="185"/>
      <c r="AE107" s="183"/>
      <c r="AF107" s="186"/>
    </row>
    <row r="108" spans="1:32" s="4" customFormat="1" ht="27" customHeight="1" x14ac:dyDescent="0.15">
      <c r="A108" s="18"/>
      <c r="B108" s="140" t="s">
        <v>32</v>
      </c>
      <c r="C108" s="140">
        <v>104</v>
      </c>
      <c r="D108" s="143" t="s">
        <v>215</v>
      </c>
      <c r="E108" s="66">
        <v>2</v>
      </c>
      <c r="F108" s="34">
        <v>20</v>
      </c>
      <c r="G108" s="35">
        <v>263</v>
      </c>
      <c r="H108" s="36">
        <v>3184719</v>
      </c>
      <c r="I108" s="101">
        <f t="shared" si="10"/>
        <v>12109.197718631178</v>
      </c>
      <c r="J108" s="37">
        <v>26988</v>
      </c>
      <c r="K108" s="36">
        <f t="shared" si="12"/>
        <v>3184719</v>
      </c>
      <c r="L108" s="39">
        <f t="shared" si="13"/>
        <v>118.00500222321031</v>
      </c>
      <c r="M108" s="30"/>
      <c r="N108" s="34">
        <v>20</v>
      </c>
      <c r="O108" s="35">
        <v>195</v>
      </c>
      <c r="P108" s="36">
        <v>3214508</v>
      </c>
      <c r="Q108" s="39">
        <f t="shared" si="5"/>
        <v>16484.656410256412</v>
      </c>
      <c r="R108" s="37">
        <v>20156</v>
      </c>
      <c r="S108" s="36">
        <f t="shared" si="11"/>
        <v>3214508</v>
      </c>
      <c r="T108" s="39">
        <f t="shared" si="7"/>
        <v>159.48144473109744</v>
      </c>
      <c r="U108" s="59"/>
      <c r="V108" s="31"/>
      <c r="W108" s="72"/>
      <c r="X108" s="74"/>
      <c r="Y108" s="75"/>
      <c r="Z108" s="167"/>
      <c r="AA108" s="74">
        <v>13000</v>
      </c>
      <c r="AB108" s="75">
        <v>15000</v>
      </c>
      <c r="AC108" s="116">
        <v>16000</v>
      </c>
      <c r="AD108" s="182"/>
      <c r="AE108" s="183"/>
      <c r="AF108" s="184"/>
    </row>
    <row r="109" spans="1:32" s="4" customFormat="1" ht="27" customHeight="1" x14ac:dyDescent="0.15">
      <c r="A109" s="18"/>
      <c r="B109" s="140" t="s">
        <v>32</v>
      </c>
      <c r="C109" s="140">
        <v>105</v>
      </c>
      <c r="D109" s="159" t="s">
        <v>216</v>
      </c>
      <c r="E109" s="66">
        <v>5</v>
      </c>
      <c r="F109" s="34">
        <v>10</v>
      </c>
      <c r="G109" s="35">
        <v>53</v>
      </c>
      <c r="H109" s="36">
        <v>235430</v>
      </c>
      <c r="I109" s="101">
        <f t="shared" si="10"/>
        <v>4442.0754716981128</v>
      </c>
      <c r="J109" s="37">
        <v>983</v>
      </c>
      <c r="K109" s="36">
        <f t="shared" si="12"/>
        <v>235430</v>
      </c>
      <c r="L109" s="39">
        <f t="shared" si="13"/>
        <v>239.50152594099694</v>
      </c>
      <c r="M109" s="30"/>
      <c r="N109" s="34">
        <v>10</v>
      </c>
      <c r="O109" s="35">
        <v>146</v>
      </c>
      <c r="P109" s="36">
        <v>693600</v>
      </c>
      <c r="Q109" s="39">
        <f t="shared" si="5"/>
        <v>4750.6849315068494</v>
      </c>
      <c r="R109" s="37">
        <v>3049</v>
      </c>
      <c r="S109" s="36">
        <f t="shared" si="11"/>
        <v>693600</v>
      </c>
      <c r="T109" s="39">
        <f t="shared" si="7"/>
        <v>227.48442112167925</v>
      </c>
      <c r="U109" s="59"/>
      <c r="V109" s="31"/>
      <c r="W109" s="72"/>
      <c r="X109" s="74"/>
      <c r="Y109" s="75"/>
      <c r="Z109" s="167"/>
      <c r="AA109" s="74">
        <v>4500</v>
      </c>
      <c r="AB109" s="75">
        <v>4600</v>
      </c>
      <c r="AC109" s="116">
        <v>4700</v>
      </c>
      <c r="AD109" s="185" t="s">
        <v>307</v>
      </c>
      <c r="AE109" s="183">
        <v>0.04</v>
      </c>
      <c r="AF109" s="186" t="s">
        <v>307</v>
      </c>
    </row>
    <row r="110" spans="1:32" s="4" customFormat="1" ht="27" customHeight="1" x14ac:dyDescent="0.15">
      <c r="A110" s="18"/>
      <c r="B110" s="140" t="s">
        <v>32</v>
      </c>
      <c r="C110" s="140">
        <v>106</v>
      </c>
      <c r="D110" s="143" t="s">
        <v>217</v>
      </c>
      <c r="E110" s="66">
        <v>2</v>
      </c>
      <c r="F110" s="34">
        <v>30</v>
      </c>
      <c r="G110" s="35">
        <v>447</v>
      </c>
      <c r="H110" s="36">
        <v>5134059</v>
      </c>
      <c r="I110" s="39">
        <f t="shared" si="10"/>
        <v>11485.590604026846</v>
      </c>
      <c r="J110" s="37">
        <v>40774</v>
      </c>
      <c r="K110" s="36">
        <f t="shared" si="12"/>
        <v>5134059</v>
      </c>
      <c r="L110" s="39">
        <f t="shared" si="13"/>
        <v>125.91501937509197</v>
      </c>
      <c r="M110" s="30"/>
      <c r="N110" s="34">
        <v>30</v>
      </c>
      <c r="O110" s="35">
        <v>449</v>
      </c>
      <c r="P110" s="36">
        <v>5109112</v>
      </c>
      <c r="Q110" s="39">
        <f t="shared" si="5"/>
        <v>11378.868596881959</v>
      </c>
      <c r="R110" s="37">
        <v>41189</v>
      </c>
      <c r="S110" s="36">
        <f t="shared" si="11"/>
        <v>5109112</v>
      </c>
      <c r="T110" s="39">
        <f t="shared" si="7"/>
        <v>124.04069047561242</v>
      </c>
      <c r="U110" s="59"/>
      <c r="V110" s="31"/>
      <c r="W110" s="72"/>
      <c r="X110" s="74"/>
      <c r="Y110" s="75"/>
      <c r="Z110" s="167"/>
      <c r="AA110" s="74">
        <v>11600</v>
      </c>
      <c r="AB110" s="75">
        <v>11492.6</v>
      </c>
      <c r="AC110" s="116">
        <v>11607.5</v>
      </c>
      <c r="AD110" s="182"/>
      <c r="AE110" s="183"/>
      <c r="AF110" s="184"/>
    </row>
    <row r="111" spans="1:32" s="4" customFormat="1" ht="27" customHeight="1" x14ac:dyDescent="0.15">
      <c r="A111" s="18"/>
      <c r="B111" s="140" t="s">
        <v>32</v>
      </c>
      <c r="C111" s="140">
        <v>107</v>
      </c>
      <c r="D111" s="143" t="s">
        <v>218</v>
      </c>
      <c r="E111" s="66">
        <v>2</v>
      </c>
      <c r="F111" s="34">
        <v>20</v>
      </c>
      <c r="G111" s="35">
        <v>252</v>
      </c>
      <c r="H111" s="36">
        <v>3058050</v>
      </c>
      <c r="I111" s="39">
        <f t="shared" si="10"/>
        <v>12135.119047619048</v>
      </c>
      <c r="J111" s="37">
        <v>28045</v>
      </c>
      <c r="K111" s="36">
        <f t="shared" si="12"/>
        <v>3058050</v>
      </c>
      <c r="L111" s="39">
        <f t="shared" si="13"/>
        <v>109.0408272419326</v>
      </c>
      <c r="M111" s="30"/>
      <c r="N111" s="34">
        <v>20</v>
      </c>
      <c r="O111" s="35">
        <v>244</v>
      </c>
      <c r="P111" s="36">
        <v>2836000</v>
      </c>
      <c r="Q111" s="39">
        <f t="shared" si="5"/>
        <v>11622.950819672131</v>
      </c>
      <c r="R111" s="37">
        <v>11622</v>
      </c>
      <c r="S111" s="36">
        <f t="shared" si="11"/>
        <v>2836000</v>
      </c>
      <c r="T111" s="39">
        <f t="shared" si="7"/>
        <v>244.01996214076752</v>
      </c>
      <c r="U111" s="59"/>
      <c r="V111" s="31"/>
      <c r="W111" s="72"/>
      <c r="X111" s="74"/>
      <c r="Y111" s="75"/>
      <c r="Z111" s="167"/>
      <c r="AA111" s="74">
        <v>12500</v>
      </c>
      <c r="AB111" s="75">
        <v>12000</v>
      </c>
      <c r="AC111" s="116">
        <v>12500</v>
      </c>
      <c r="AD111" s="185"/>
      <c r="AE111" s="183"/>
      <c r="AF111" s="186"/>
    </row>
    <row r="112" spans="1:32" s="4" customFormat="1" ht="27" customHeight="1" x14ac:dyDescent="0.15">
      <c r="A112" s="18"/>
      <c r="B112" s="140" t="s">
        <v>32</v>
      </c>
      <c r="C112" s="140">
        <v>108</v>
      </c>
      <c r="D112" s="159" t="s">
        <v>219</v>
      </c>
      <c r="E112" s="66">
        <v>5</v>
      </c>
      <c r="F112" s="34">
        <v>20</v>
      </c>
      <c r="G112" s="35">
        <v>204</v>
      </c>
      <c r="H112" s="36">
        <v>2419020</v>
      </c>
      <c r="I112" s="39">
        <f t="shared" si="10"/>
        <v>11857.941176470587</v>
      </c>
      <c r="J112" s="37">
        <v>22295</v>
      </c>
      <c r="K112" s="36">
        <f t="shared" si="12"/>
        <v>2419020</v>
      </c>
      <c r="L112" s="39">
        <f t="shared" si="13"/>
        <v>108.50056066382596</v>
      </c>
      <c r="M112" s="30"/>
      <c r="N112" s="34">
        <v>20</v>
      </c>
      <c r="O112" s="35">
        <v>194</v>
      </c>
      <c r="P112" s="36">
        <v>2229720</v>
      </c>
      <c r="Q112" s="39">
        <f t="shared" ref="Q112:Q148" si="14">IF(AND(O112&gt;0,P112&gt;0),P112/O112,0)</f>
        <v>11493.40206185567</v>
      </c>
      <c r="R112" s="37">
        <v>21025</v>
      </c>
      <c r="S112" s="36">
        <f t="shared" si="11"/>
        <v>2229720</v>
      </c>
      <c r="T112" s="39">
        <f t="shared" ref="T112:T148" si="15">IF(AND(R112&gt;0,S112&gt;0),S112/R112,0)</f>
        <v>106.05089179548158</v>
      </c>
      <c r="U112" s="59"/>
      <c r="V112" s="31"/>
      <c r="W112" s="72"/>
      <c r="X112" s="74"/>
      <c r="Y112" s="75"/>
      <c r="Z112" s="167"/>
      <c r="AA112" s="74">
        <v>11900</v>
      </c>
      <c r="AB112" s="75">
        <v>12000</v>
      </c>
      <c r="AC112" s="116">
        <v>12100</v>
      </c>
      <c r="AD112" s="182"/>
      <c r="AE112" s="183"/>
      <c r="AF112" s="184"/>
    </row>
    <row r="113" spans="1:32" s="4" customFormat="1" ht="27" customHeight="1" x14ac:dyDescent="0.15">
      <c r="A113" s="18"/>
      <c r="B113" s="140" t="s">
        <v>32</v>
      </c>
      <c r="C113" s="140">
        <v>109</v>
      </c>
      <c r="D113" s="143" t="s">
        <v>220</v>
      </c>
      <c r="E113" s="66">
        <v>4</v>
      </c>
      <c r="F113" s="34">
        <v>30</v>
      </c>
      <c r="G113" s="35">
        <v>580</v>
      </c>
      <c r="H113" s="36">
        <v>7593036</v>
      </c>
      <c r="I113" s="39">
        <f t="shared" si="10"/>
        <v>13091.441379310345</v>
      </c>
      <c r="J113" s="37">
        <v>32941</v>
      </c>
      <c r="K113" s="36">
        <f t="shared" si="12"/>
        <v>7593036</v>
      </c>
      <c r="L113" s="39">
        <f t="shared" si="13"/>
        <v>230.50411341489328</v>
      </c>
      <c r="M113" s="30"/>
      <c r="N113" s="34">
        <v>30</v>
      </c>
      <c r="O113" s="35">
        <v>484</v>
      </c>
      <c r="P113" s="36">
        <v>9070622</v>
      </c>
      <c r="Q113" s="39">
        <f t="shared" si="14"/>
        <v>18740.954545454544</v>
      </c>
      <c r="R113" s="37">
        <v>30406</v>
      </c>
      <c r="S113" s="36">
        <f t="shared" si="11"/>
        <v>9070622</v>
      </c>
      <c r="T113" s="39">
        <f t="shared" si="15"/>
        <v>298.31684535946852</v>
      </c>
      <c r="U113" s="59"/>
      <c r="V113" s="31"/>
      <c r="W113" s="72"/>
      <c r="X113" s="168"/>
      <c r="Y113" s="169"/>
      <c r="Z113" s="170"/>
      <c r="AA113" s="168">
        <v>18500</v>
      </c>
      <c r="AB113" s="169">
        <v>19000</v>
      </c>
      <c r="AC113" s="117">
        <v>19500</v>
      </c>
      <c r="AD113" s="185"/>
      <c r="AE113" s="183"/>
      <c r="AF113" s="186"/>
    </row>
    <row r="114" spans="1:32" s="4" customFormat="1" ht="27" customHeight="1" x14ac:dyDescent="0.15">
      <c r="A114" s="18"/>
      <c r="B114" s="140" t="s">
        <v>32</v>
      </c>
      <c r="C114" s="140">
        <v>110</v>
      </c>
      <c r="D114" s="143" t="s">
        <v>221</v>
      </c>
      <c r="E114" s="66">
        <v>4</v>
      </c>
      <c r="F114" s="34">
        <v>10</v>
      </c>
      <c r="G114" s="35">
        <v>38</v>
      </c>
      <c r="H114" s="36">
        <v>970450</v>
      </c>
      <c r="I114" s="39">
        <f t="shared" si="10"/>
        <v>25538.157894736843</v>
      </c>
      <c r="J114" s="37">
        <v>2371</v>
      </c>
      <c r="K114" s="36">
        <f t="shared" si="12"/>
        <v>970450</v>
      </c>
      <c r="L114" s="39">
        <f t="shared" si="13"/>
        <v>409.29987347110921</v>
      </c>
      <c r="M114" s="30"/>
      <c r="N114" s="34">
        <v>10</v>
      </c>
      <c r="O114" s="35">
        <v>29</v>
      </c>
      <c r="P114" s="36">
        <v>967872</v>
      </c>
      <c r="Q114" s="39">
        <f t="shared" si="14"/>
        <v>33374.896551724138</v>
      </c>
      <c r="R114" s="37">
        <v>2528</v>
      </c>
      <c r="S114" s="36">
        <f t="shared" si="11"/>
        <v>967872</v>
      </c>
      <c r="T114" s="39">
        <f t="shared" si="15"/>
        <v>382.86075949367091</v>
      </c>
      <c r="U114" s="59"/>
      <c r="V114" s="31"/>
      <c r="W114" s="72"/>
      <c r="X114" s="74"/>
      <c r="Y114" s="75"/>
      <c r="Z114" s="167"/>
      <c r="AA114" s="74">
        <v>25800</v>
      </c>
      <c r="AB114" s="75">
        <v>33375</v>
      </c>
      <c r="AC114" s="116">
        <v>33500</v>
      </c>
      <c r="AD114" s="182"/>
      <c r="AE114" s="183"/>
      <c r="AF114" s="184"/>
    </row>
    <row r="115" spans="1:32" s="4" customFormat="1" ht="27" customHeight="1" x14ac:dyDescent="0.15">
      <c r="A115" s="18"/>
      <c r="B115" s="140" t="s">
        <v>32</v>
      </c>
      <c r="C115" s="140">
        <v>111</v>
      </c>
      <c r="D115" s="143" t="s">
        <v>222</v>
      </c>
      <c r="E115" s="66">
        <v>6</v>
      </c>
      <c r="F115" s="34">
        <v>20</v>
      </c>
      <c r="G115" s="35">
        <v>235</v>
      </c>
      <c r="H115" s="36">
        <v>3727686</v>
      </c>
      <c r="I115" s="101">
        <f t="shared" si="10"/>
        <v>15862.493617021277</v>
      </c>
      <c r="J115" s="37">
        <v>15198</v>
      </c>
      <c r="K115" s="36">
        <f t="shared" si="12"/>
        <v>3727686</v>
      </c>
      <c r="L115" s="39">
        <f t="shared" si="13"/>
        <v>245.2747729964469</v>
      </c>
      <c r="M115" s="30"/>
      <c r="N115" s="34">
        <v>20</v>
      </c>
      <c r="O115" s="35">
        <v>322</v>
      </c>
      <c r="P115" s="36">
        <v>5065834</v>
      </c>
      <c r="Q115" s="39">
        <f t="shared" si="14"/>
        <v>15732.403726708075</v>
      </c>
      <c r="R115" s="37">
        <v>20901</v>
      </c>
      <c r="S115" s="36">
        <f t="shared" si="11"/>
        <v>5065834</v>
      </c>
      <c r="T115" s="39">
        <f t="shared" si="15"/>
        <v>242.3728051289412</v>
      </c>
      <c r="U115" s="59"/>
      <c r="V115" s="31"/>
      <c r="W115" s="72"/>
      <c r="X115" s="74"/>
      <c r="Y115" s="75"/>
      <c r="Z115" s="167"/>
      <c r="AA115" s="74">
        <v>12987</v>
      </c>
      <c r="AB115" s="75">
        <v>13043</v>
      </c>
      <c r="AC115" s="116">
        <v>13098</v>
      </c>
      <c r="AD115" s="185"/>
      <c r="AE115" s="183"/>
      <c r="AF115" s="186"/>
    </row>
    <row r="116" spans="1:32" s="4" customFormat="1" ht="27" customHeight="1" x14ac:dyDescent="0.15">
      <c r="A116" s="18"/>
      <c r="B116" s="140" t="s">
        <v>32</v>
      </c>
      <c r="C116" s="140">
        <v>112</v>
      </c>
      <c r="D116" s="143" t="s">
        <v>223</v>
      </c>
      <c r="E116" s="66">
        <v>4</v>
      </c>
      <c r="F116" s="34">
        <v>10</v>
      </c>
      <c r="G116" s="35">
        <v>63</v>
      </c>
      <c r="H116" s="36">
        <v>980000</v>
      </c>
      <c r="I116" s="39">
        <f t="shared" si="10"/>
        <v>15555.555555555555</v>
      </c>
      <c r="J116" s="37">
        <v>960</v>
      </c>
      <c r="K116" s="36">
        <f t="shared" si="12"/>
        <v>980000</v>
      </c>
      <c r="L116" s="39">
        <f t="shared" si="13"/>
        <v>1020.8333333333334</v>
      </c>
      <c r="M116" s="30"/>
      <c r="N116" s="34">
        <v>10</v>
      </c>
      <c r="O116" s="35">
        <v>60</v>
      </c>
      <c r="P116" s="36">
        <v>1140000</v>
      </c>
      <c r="Q116" s="39">
        <f t="shared" si="14"/>
        <v>19000</v>
      </c>
      <c r="R116" s="37">
        <v>960</v>
      </c>
      <c r="S116" s="36">
        <f t="shared" si="11"/>
        <v>1140000</v>
      </c>
      <c r="T116" s="39">
        <f t="shared" si="15"/>
        <v>1187.5</v>
      </c>
      <c r="U116" s="59"/>
      <c r="V116" s="31"/>
      <c r="W116" s="72"/>
      <c r="X116" s="74"/>
      <c r="Y116" s="75"/>
      <c r="Z116" s="167"/>
      <c r="AA116" s="74">
        <v>17000</v>
      </c>
      <c r="AB116" s="75">
        <v>20000</v>
      </c>
      <c r="AC116" s="116">
        <v>22000</v>
      </c>
      <c r="AD116" s="182"/>
      <c r="AE116" s="183"/>
      <c r="AF116" s="184"/>
    </row>
    <row r="117" spans="1:32" s="4" customFormat="1" ht="27" customHeight="1" x14ac:dyDescent="0.15">
      <c r="A117" s="18"/>
      <c r="B117" s="140" t="s">
        <v>32</v>
      </c>
      <c r="C117" s="140">
        <v>113</v>
      </c>
      <c r="D117" s="143" t="s">
        <v>224</v>
      </c>
      <c r="E117" s="66">
        <v>5</v>
      </c>
      <c r="F117" s="34"/>
      <c r="G117" s="35"/>
      <c r="H117" s="36"/>
      <c r="I117" s="39">
        <f t="shared" si="10"/>
        <v>0</v>
      </c>
      <c r="J117" s="37"/>
      <c r="K117" s="36">
        <f t="shared" si="12"/>
        <v>0</v>
      </c>
      <c r="L117" s="39">
        <f t="shared" si="13"/>
        <v>0</v>
      </c>
      <c r="M117" s="30"/>
      <c r="N117" s="34"/>
      <c r="O117" s="35"/>
      <c r="P117" s="36"/>
      <c r="Q117" s="39">
        <f t="shared" si="14"/>
        <v>0</v>
      </c>
      <c r="R117" s="37"/>
      <c r="S117" s="36">
        <f t="shared" si="11"/>
        <v>0</v>
      </c>
      <c r="T117" s="39">
        <f t="shared" si="15"/>
        <v>0</v>
      </c>
      <c r="U117" s="59"/>
      <c r="V117" s="31" t="s">
        <v>307</v>
      </c>
      <c r="W117" s="72"/>
      <c r="X117" s="74"/>
      <c r="Y117" s="75"/>
      <c r="Z117" s="167"/>
      <c r="AA117" s="74"/>
      <c r="AB117" s="75"/>
      <c r="AC117" s="116"/>
      <c r="AD117" s="185"/>
      <c r="AE117" s="183"/>
      <c r="AF117" s="186"/>
    </row>
    <row r="118" spans="1:32" s="4" customFormat="1" ht="27" customHeight="1" x14ac:dyDescent="0.15">
      <c r="A118" s="18"/>
      <c r="B118" s="140" t="s">
        <v>32</v>
      </c>
      <c r="C118" s="140">
        <v>114</v>
      </c>
      <c r="D118" s="143" t="s">
        <v>225</v>
      </c>
      <c r="E118" s="66">
        <v>2</v>
      </c>
      <c r="F118" s="34">
        <v>20</v>
      </c>
      <c r="G118" s="35">
        <v>375</v>
      </c>
      <c r="H118" s="36">
        <v>5740895</v>
      </c>
      <c r="I118" s="39">
        <f t="shared" si="10"/>
        <v>15309.053333333333</v>
      </c>
      <c r="J118" s="37">
        <v>24400</v>
      </c>
      <c r="K118" s="36">
        <f t="shared" si="12"/>
        <v>5740895</v>
      </c>
      <c r="L118" s="39">
        <f t="shared" si="13"/>
        <v>235.2825819672131</v>
      </c>
      <c r="M118" s="30"/>
      <c r="N118" s="34">
        <v>20</v>
      </c>
      <c r="O118" s="35">
        <v>360</v>
      </c>
      <c r="P118" s="36">
        <v>6619610</v>
      </c>
      <c r="Q118" s="39">
        <f t="shared" si="14"/>
        <v>18387.805555555555</v>
      </c>
      <c r="R118" s="37">
        <v>25126</v>
      </c>
      <c r="S118" s="36">
        <f t="shared" si="11"/>
        <v>6619610</v>
      </c>
      <c r="T118" s="39">
        <f t="shared" si="15"/>
        <v>263.45657884263312</v>
      </c>
      <c r="U118" s="59"/>
      <c r="V118" s="31"/>
      <c r="W118" s="72"/>
      <c r="X118" s="168"/>
      <c r="Y118" s="169"/>
      <c r="Z118" s="170"/>
      <c r="AA118" s="168">
        <v>17500</v>
      </c>
      <c r="AB118" s="169">
        <v>18000</v>
      </c>
      <c r="AC118" s="117">
        <v>18500</v>
      </c>
      <c r="AD118" s="182"/>
      <c r="AE118" s="183"/>
      <c r="AF118" s="184"/>
    </row>
    <row r="119" spans="1:32" s="4" customFormat="1" ht="27" customHeight="1" x14ac:dyDescent="0.15">
      <c r="A119" s="18"/>
      <c r="B119" s="140" t="s">
        <v>32</v>
      </c>
      <c r="C119" s="140">
        <v>115</v>
      </c>
      <c r="D119" s="143" t="s">
        <v>92</v>
      </c>
      <c r="E119" s="66">
        <v>4</v>
      </c>
      <c r="F119" s="34">
        <v>10</v>
      </c>
      <c r="G119" s="35">
        <v>244</v>
      </c>
      <c r="H119" s="36">
        <v>2167150</v>
      </c>
      <c r="I119" s="39">
        <f t="shared" si="10"/>
        <v>8881.7622950819677</v>
      </c>
      <c r="J119" s="37">
        <v>10124</v>
      </c>
      <c r="K119" s="36">
        <f t="shared" si="12"/>
        <v>2167150</v>
      </c>
      <c r="L119" s="39">
        <f t="shared" si="13"/>
        <v>214.06064796523114</v>
      </c>
      <c r="M119" s="30"/>
      <c r="N119" s="34">
        <v>10</v>
      </c>
      <c r="O119" s="35">
        <v>263</v>
      </c>
      <c r="P119" s="36">
        <v>2932075</v>
      </c>
      <c r="Q119" s="39">
        <f t="shared" si="14"/>
        <v>11148.574144486693</v>
      </c>
      <c r="R119" s="37">
        <v>11013</v>
      </c>
      <c r="S119" s="36">
        <f t="shared" si="11"/>
        <v>2932075</v>
      </c>
      <c r="T119" s="39">
        <f t="shared" si="15"/>
        <v>266.23762825751385</v>
      </c>
      <c r="U119" s="59"/>
      <c r="V119" s="31"/>
      <c r="W119" s="72"/>
      <c r="X119" s="74"/>
      <c r="Y119" s="75"/>
      <c r="Z119" s="167"/>
      <c r="AA119" s="74">
        <v>9200</v>
      </c>
      <c r="AB119" s="75">
        <v>9210</v>
      </c>
      <c r="AC119" s="116">
        <v>9220</v>
      </c>
      <c r="AD119" s="185"/>
      <c r="AE119" s="183"/>
      <c r="AF119" s="186"/>
    </row>
    <row r="120" spans="1:32" s="4" customFormat="1" ht="27" customHeight="1" x14ac:dyDescent="0.15">
      <c r="A120" s="18"/>
      <c r="B120" s="140" t="s">
        <v>32</v>
      </c>
      <c r="C120" s="140">
        <v>116</v>
      </c>
      <c r="D120" s="143" t="s">
        <v>226</v>
      </c>
      <c r="E120" s="66">
        <v>4</v>
      </c>
      <c r="F120" s="34">
        <v>14</v>
      </c>
      <c r="G120" s="35">
        <v>183</v>
      </c>
      <c r="H120" s="36">
        <v>2032630</v>
      </c>
      <c r="I120" s="39">
        <f t="shared" si="10"/>
        <v>11107.267759562841</v>
      </c>
      <c r="J120" s="37">
        <v>16396</v>
      </c>
      <c r="K120" s="36">
        <f t="shared" si="12"/>
        <v>2032630</v>
      </c>
      <c r="L120" s="39">
        <f t="shared" si="13"/>
        <v>123.97109050988045</v>
      </c>
      <c r="M120" s="30"/>
      <c r="N120" s="34">
        <v>14</v>
      </c>
      <c r="O120" s="35">
        <v>233</v>
      </c>
      <c r="P120" s="36">
        <v>2560640</v>
      </c>
      <c r="Q120" s="39">
        <f t="shared" si="14"/>
        <v>10989.871244635193</v>
      </c>
      <c r="R120" s="37">
        <v>19256</v>
      </c>
      <c r="S120" s="36">
        <f t="shared" si="11"/>
        <v>2560640</v>
      </c>
      <c r="T120" s="39">
        <f t="shared" si="15"/>
        <v>132.97881179891982</v>
      </c>
      <c r="U120" s="59"/>
      <c r="V120" s="31"/>
      <c r="W120" s="72"/>
      <c r="X120" s="74"/>
      <c r="Y120" s="75"/>
      <c r="Z120" s="167"/>
      <c r="AA120" s="74">
        <v>12000</v>
      </c>
      <c r="AB120" s="75">
        <v>12100</v>
      </c>
      <c r="AC120" s="116">
        <v>13200</v>
      </c>
      <c r="AD120" s="182"/>
      <c r="AE120" s="183"/>
      <c r="AF120" s="184"/>
    </row>
    <row r="121" spans="1:32" s="4" customFormat="1" ht="27" customHeight="1" x14ac:dyDescent="0.15">
      <c r="A121" s="18"/>
      <c r="B121" s="140" t="s">
        <v>32</v>
      </c>
      <c r="C121" s="140">
        <v>117</v>
      </c>
      <c r="D121" s="143" t="s">
        <v>227</v>
      </c>
      <c r="E121" s="66">
        <v>2</v>
      </c>
      <c r="F121" s="34">
        <v>12</v>
      </c>
      <c r="G121" s="35">
        <v>168</v>
      </c>
      <c r="H121" s="36">
        <v>1687792</v>
      </c>
      <c r="I121" s="101">
        <f t="shared" si="10"/>
        <v>10046.380952380952</v>
      </c>
      <c r="J121" s="37">
        <v>21840</v>
      </c>
      <c r="K121" s="36">
        <f t="shared" si="12"/>
        <v>1687792</v>
      </c>
      <c r="L121" s="39">
        <f t="shared" si="13"/>
        <v>77.279853479853486</v>
      </c>
      <c r="M121" s="30"/>
      <c r="N121" s="34">
        <v>12</v>
      </c>
      <c r="O121" s="35">
        <v>158</v>
      </c>
      <c r="P121" s="36">
        <v>3248912</v>
      </c>
      <c r="Q121" s="39">
        <f t="shared" si="14"/>
        <v>20562.734177215189</v>
      </c>
      <c r="R121" s="37">
        <v>20540</v>
      </c>
      <c r="S121" s="36">
        <f t="shared" si="11"/>
        <v>3248912</v>
      </c>
      <c r="T121" s="39">
        <f t="shared" si="15"/>
        <v>158.17487828627068</v>
      </c>
      <c r="U121" s="59"/>
      <c r="V121" s="31"/>
      <c r="W121" s="72"/>
      <c r="X121" s="74"/>
      <c r="Y121" s="75"/>
      <c r="Z121" s="167"/>
      <c r="AA121" s="74">
        <v>11000</v>
      </c>
      <c r="AB121" s="75">
        <v>22000</v>
      </c>
      <c r="AC121" s="116">
        <v>23000</v>
      </c>
      <c r="AD121" s="185"/>
      <c r="AE121" s="183"/>
      <c r="AF121" s="186"/>
    </row>
    <row r="122" spans="1:32" s="4" customFormat="1" ht="27" customHeight="1" x14ac:dyDescent="0.15">
      <c r="A122" s="18"/>
      <c r="B122" s="140" t="s">
        <v>32</v>
      </c>
      <c r="C122" s="140">
        <v>118</v>
      </c>
      <c r="D122" s="143" t="s">
        <v>228</v>
      </c>
      <c r="E122" s="66">
        <v>4</v>
      </c>
      <c r="F122" s="34"/>
      <c r="G122" s="35"/>
      <c r="H122" s="36"/>
      <c r="I122" s="39">
        <f t="shared" si="10"/>
        <v>0</v>
      </c>
      <c r="J122" s="37"/>
      <c r="K122" s="36">
        <f t="shared" si="12"/>
        <v>0</v>
      </c>
      <c r="L122" s="39">
        <f t="shared" si="13"/>
        <v>0</v>
      </c>
      <c r="M122" s="30"/>
      <c r="N122" s="34"/>
      <c r="O122" s="35"/>
      <c r="P122" s="36"/>
      <c r="Q122" s="39">
        <f t="shared" si="14"/>
        <v>0</v>
      </c>
      <c r="R122" s="37"/>
      <c r="S122" s="36">
        <f t="shared" si="11"/>
        <v>0</v>
      </c>
      <c r="T122" s="39">
        <f t="shared" si="15"/>
        <v>0</v>
      </c>
      <c r="U122" s="59"/>
      <c r="V122" s="31" t="s">
        <v>307</v>
      </c>
      <c r="W122" s="72"/>
      <c r="X122" s="174"/>
      <c r="Y122" s="75"/>
      <c r="Z122" s="167"/>
      <c r="AA122" s="74"/>
      <c r="AB122" s="75"/>
      <c r="AC122" s="116"/>
      <c r="AD122" s="182"/>
      <c r="AE122" s="183"/>
      <c r="AF122" s="184"/>
    </row>
    <row r="123" spans="1:32" s="4" customFormat="1" ht="27" customHeight="1" x14ac:dyDescent="0.15">
      <c r="A123" s="18"/>
      <c r="B123" s="140" t="s">
        <v>32</v>
      </c>
      <c r="C123" s="140">
        <v>119</v>
      </c>
      <c r="D123" s="143" t="s">
        <v>229</v>
      </c>
      <c r="E123" s="66">
        <v>5</v>
      </c>
      <c r="F123" s="34">
        <v>20</v>
      </c>
      <c r="G123" s="35">
        <v>375</v>
      </c>
      <c r="H123" s="36">
        <v>8618132</v>
      </c>
      <c r="I123" s="39">
        <f t="shared" si="10"/>
        <v>22981.685333333335</v>
      </c>
      <c r="J123" s="37">
        <v>21065</v>
      </c>
      <c r="K123" s="36">
        <f t="shared" si="12"/>
        <v>8618132</v>
      </c>
      <c r="L123" s="39">
        <f t="shared" si="13"/>
        <v>409.12091146451462</v>
      </c>
      <c r="M123" s="30"/>
      <c r="N123" s="34">
        <v>20</v>
      </c>
      <c r="O123" s="35">
        <v>349</v>
      </c>
      <c r="P123" s="36">
        <v>9978789</v>
      </c>
      <c r="Q123" s="39">
        <f t="shared" si="14"/>
        <v>28592.518624641834</v>
      </c>
      <c r="R123" s="37">
        <v>26626</v>
      </c>
      <c r="S123" s="36">
        <f t="shared" si="11"/>
        <v>9978789</v>
      </c>
      <c r="T123" s="39">
        <f t="shared" si="15"/>
        <v>374.77612108465411</v>
      </c>
      <c r="U123" s="59"/>
      <c r="V123" s="31"/>
      <c r="W123" s="72"/>
      <c r="X123" s="74"/>
      <c r="Y123" s="75"/>
      <c r="Z123" s="167"/>
      <c r="AA123" s="74">
        <v>24859</v>
      </c>
      <c r="AB123" s="75">
        <v>25000</v>
      </c>
      <c r="AC123" s="116">
        <v>25556</v>
      </c>
      <c r="AD123" s="185"/>
      <c r="AE123" s="183"/>
      <c r="AF123" s="186"/>
    </row>
    <row r="124" spans="1:32" s="4" customFormat="1" ht="27" customHeight="1" x14ac:dyDescent="0.15">
      <c r="A124" s="18"/>
      <c r="B124" s="140" t="s">
        <v>32</v>
      </c>
      <c r="C124" s="140">
        <v>120</v>
      </c>
      <c r="D124" s="143" t="s">
        <v>230</v>
      </c>
      <c r="E124" s="66">
        <v>5</v>
      </c>
      <c r="F124" s="34">
        <v>20</v>
      </c>
      <c r="G124" s="35">
        <v>124</v>
      </c>
      <c r="H124" s="36">
        <v>2789176</v>
      </c>
      <c r="I124" s="101">
        <f t="shared" si="10"/>
        <v>22493.354838709678</v>
      </c>
      <c r="J124" s="37">
        <v>9320</v>
      </c>
      <c r="K124" s="36">
        <f t="shared" si="12"/>
        <v>2789176</v>
      </c>
      <c r="L124" s="39">
        <f t="shared" si="13"/>
        <v>299.26781115879828</v>
      </c>
      <c r="M124" s="30"/>
      <c r="N124" s="34">
        <v>20</v>
      </c>
      <c r="O124" s="35">
        <v>149</v>
      </c>
      <c r="P124" s="36">
        <v>3298670</v>
      </c>
      <c r="Q124" s="39">
        <f t="shared" si="14"/>
        <v>22138.724832214764</v>
      </c>
      <c r="R124" s="37">
        <v>11312</v>
      </c>
      <c r="S124" s="36">
        <f t="shared" si="11"/>
        <v>3298670</v>
      </c>
      <c r="T124" s="39">
        <f t="shared" si="15"/>
        <v>291.60802687411598</v>
      </c>
      <c r="U124" s="59"/>
      <c r="V124" s="31"/>
      <c r="W124" s="72"/>
      <c r="X124" s="74"/>
      <c r="Y124" s="75"/>
      <c r="Z124" s="167"/>
      <c r="AA124" s="74">
        <v>23500</v>
      </c>
      <c r="AB124" s="75">
        <v>24000</v>
      </c>
      <c r="AC124" s="116">
        <v>24200</v>
      </c>
      <c r="AD124" s="182"/>
      <c r="AE124" s="183"/>
      <c r="AF124" s="184"/>
    </row>
    <row r="125" spans="1:32" s="4" customFormat="1" ht="27" customHeight="1" x14ac:dyDescent="0.15">
      <c r="A125" s="18"/>
      <c r="B125" s="140" t="s">
        <v>32</v>
      </c>
      <c r="C125" s="140">
        <v>121</v>
      </c>
      <c r="D125" s="145" t="s">
        <v>231</v>
      </c>
      <c r="E125" s="66">
        <v>6</v>
      </c>
      <c r="F125" s="34">
        <v>10</v>
      </c>
      <c r="G125" s="35">
        <v>146</v>
      </c>
      <c r="H125" s="36">
        <v>3137676</v>
      </c>
      <c r="I125" s="39">
        <f t="shared" si="10"/>
        <v>21490.931506849316</v>
      </c>
      <c r="J125" s="37">
        <v>10439</v>
      </c>
      <c r="K125" s="36">
        <f t="shared" si="12"/>
        <v>3137676</v>
      </c>
      <c r="L125" s="39">
        <f t="shared" si="13"/>
        <v>300.57246862726316</v>
      </c>
      <c r="M125" s="30"/>
      <c r="N125" s="34">
        <v>10</v>
      </c>
      <c r="O125" s="35">
        <v>130</v>
      </c>
      <c r="P125" s="36">
        <v>3926541</v>
      </c>
      <c r="Q125" s="39">
        <f t="shared" si="14"/>
        <v>30204.16153846154</v>
      </c>
      <c r="R125" s="37">
        <v>11390</v>
      </c>
      <c r="S125" s="36">
        <f t="shared" si="11"/>
        <v>3926541</v>
      </c>
      <c r="T125" s="39">
        <f t="shared" si="15"/>
        <v>344.73582089552241</v>
      </c>
      <c r="U125" s="59"/>
      <c r="V125" s="31"/>
      <c r="W125" s="72"/>
      <c r="X125" s="168"/>
      <c r="Y125" s="169"/>
      <c r="Z125" s="170"/>
      <c r="AA125" s="168">
        <v>25000</v>
      </c>
      <c r="AB125" s="169">
        <v>30500</v>
      </c>
      <c r="AC125" s="117">
        <v>31500</v>
      </c>
      <c r="AD125" s="185" t="s">
        <v>307</v>
      </c>
      <c r="AE125" s="183">
        <v>0.03</v>
      </c>
      <c r="AF125" s="186"/>
    </row>
    <row r="126" spans="1:32" s="4" customFormat="1" ht="27" customHeight="1" x14ac:dyDescent="0.15">
      <c r="A126" s="18"/>
      <c r="B126" s="140" t="s">
        <v>32</v>
      </c>
      <c r="C126" s="140">
        <v>122</v>
      </c>
      <c r="D126" s="143" t="s">
        <v>97</v>
      </c>
      <c r="E126" s="66">
        <v>6</v>
      </c>
      <c r="F126" s="34">
        <v>10</v>
      </c>
      <c r="G126" s="35">
        <v>88</v>
      </c>
      <c r="H126" s="36">
        <v>2829837</v>
      </c>
      <c r="I126" s="39">
        <f t="shared" si="10"/>
        <v>32157.238636363636</v>
      </c>
      <c r="J126" s="37">
        <v>8515</v>
      </c>
      <c r="K126" s="36">
        <f t="shared" si="12"/>
        <v>2829837</v>
      </c>
      <c r="L126" s="39">
        <f t="shared" si="13"/>
        <v>332.33552554315912</v>
      </c>
      <c r="M126" s="30"/>
      <c r="N126" s="34">
        <v>10</v>
      </c>
      <c r="O126" s="35">
        <v>125</v>
      </c>
      <c r="P126" s="36">
        <v>1453930</v>
      </c>
      <c r="Q126" s="39">
        <f t="shared" si="14"/>
        <v>11631.44</v>
      </c>
      <c r="R126" s="37">
        <v>6358</v>
      </c>
      <c r="S126" s="36">
        <f t="shared" si="11"/>
        <v>1453930</v>
      </c>
      <c r="T126" s="39">
        <f t="shared" si="15"/>
        <v>228.67725699905631</v>
      </c>
      <c r="U126" s="59"/>
      <c r="V126" s="31"/>
      <c r="W126" s="72"/>
      <c r="X126" s="168"/>
      <c r="Y126" s="169"/>
      <c r="Z126" s="170"/>
      <c r="AA126" s="168">
        <v>11700</v>
      </c>
      <c r="AB126" s="169">
        <v>11720</v>
      </c>
      <c r="AC126" s="117">
        <v>11730</v>
      </c>
      <c r="AD126" s="182"/>
      <c r="AE126" s="183"/>
      <c r="AF126" s="184"/>
    </row>
    <row r="127" spans="1:32" s="4" customFormat="1" ht="27" customHeight="1" x14ac:dyDescent="0.15">
      <c r="A127" s="18"/>
      <c r="B127" s="140" t="s">
        <v>32</v>
      </c>
      <c r="C127" s="140">
        <v>123</v>
      </c>
      <c r="D127" s="143" t="s">
        <v>232</v>
      </c>
      <c r="E127" s="66">
        <v>2</v>
      </c>
      <c r="F127" s="34">
        <v>20</v>
      </c>
      <c r="G127" s="35">
        <v>310</v>
      </c>
      <c r="H127" s="36">
        <v>3529050</v>
      </c>
      <c r="I127" s="39">
        <f t="shared" si="10"/>
        <v>11384.032258064517</v>
      </c>
      <c r="J127" s="37">
        <v>28501</v>
      </c>
      <c r="K127" s="36">
        <f t="shared" si="12"/>
        <v>3529050</v>
      </c>
      <c r="L127" s="39">
        <f t="shared" si="13"/>
        <v>123.82197115890671</v>
      </c>
      <c r="M127" s="30"/>
      <c r="N127" s="34">
        <v>20</v>
      </c>
      <c r="O127" s="35">
        <v>292</v>
      </c>
      <c r="P127" s="36">
        <v>3531300</v>
      </c>
      <c r="Q127" s="39">
        <f t="shared" si="14"/>
        <v>12093.493150684932</v>
      </c>
      <c r="R127" s="37">
        <v>26370</v>
      </c>
      <c r="S127" s="36">
        <f t="shared" si="11"/>
        <v>3531300</v>
      </c>
      <c r="T127" s="39">
        <f t="shared" si="15"/>
        <v>133.91353811149034</v>
      </c>
      <c r="U127" s="59"/>
      <c r="V127" s="31"/>
      <c r="W127" s="72"/>
      <c r="X127" s="74"/>
      <c r="Y127" s="75"/>
      <c r="Z127" s="167"/>
      <c r="AA127" s="74">
        <v>12600</v>
      </c>
      <c r="AB127" s="75">
        <v>13800</v>
      </c>
      <c r="AC127" s="116">
        <v>15000</v>
      </c>
      <c r="AD127" s="185"/>
      <c r="AE127" s="183"/>
      <c r="AF127" s="186"/>
    </row>
    <row r="128" spans="1:32" s="4" customFormat="1" ht="27" customHeight="1" x14ac:dyDescent="0.15">
      <c r="A128" s="18"/>
      <c r="B128" s="140" t="s">
        <v>32</v>
      </c>
      <c r="C128" s="140">
        <v>124</v>
      </c>
      <c r="D128" s="143" t="s">
        <v>233</v>
      </c>
      <c r="E128" s="66">
        <v>2</v>
      </c>
      <c r="F128" s="34">
        <v>34</v>
      </c>
      <c r="G128" s="35">
        <v>407</v>
      </c>
      <c r="H128" s="36">
        <v>5993542</v>
      </c>
      <c r="I128" s="39">
        <f t="shared" si="10"/>
        <v>14726.147420147419</v>
      </c>
      <c r="J128" s="37">
        <v>36496</v>
      </c>
      <c r="K128" s="36">
        <f t="shared" si="12"/>
        <v>5993542</v>
      </c>
      <c r="L128" s="39">
        <f t="shared" si="13"/>
        <v>164.22462735642262</v>
      </c>
      <c r="M128" s="30"/>
      <c r="N128" s="34">
        <v>34</v>
      </c>
      <c r="O128" s="35">
        <v>441</v>
      </c>
      <c r="P128" s="36">
        <v>6574058</v>
      </c>
      <c r="Q128" s="39">
        <f t="shared" si="14"/>
        <v>14907.160997732426</v>
      </c>
      <c r="R128" s="37">
        <v>39324</v>
      </c>
      <c r="S128" s="36">
        <f t="shared" si="11"/>
        <v>6574058</v>
      </c>
      <c r="T128" s="39">
        <f t="shared" si="15"/>
        <v>167.17673685281252</v>
      </c>
      <c r="U128" s="59"/>
      <c r="V128" s="31"/>
      <c r="W128" s="72"/>
      <c r="X128" s="74"/>
      <c r="Y128" s="75"/>
      <c r="Z128" s="167"/>
      <c r="AA128" s="74">
        <v>14800</v>
      </c>
      <c r="AB128" s="75">
        <v>14900</v>
      </c>
      <c r="AC128" s="116">
        <v>15000</v>
      </c>
      <c r="AD128" s="182"/>
      <c r="AE128" s="183"/>
      <c r="AF128" s="184"/>
    </row>
    <row r="129" spans="1:32" s="4" customFormat="1" ht="27" customHeight="1" x14ac:dyDescent="0.15">
      <c r="A129" s="18"/>
      <c r="B129" s="140" t="s">
        <v>32</v>
      </c>
      <c r="C129" s="140">
        <v>125</v>
      </c>
      <c r="D129" s="143" t="s">
        <v>234</v>
      </c>
      <c r="E129" s="66">
        <v>5</v>
      </c>
      <c r="F129" s="34">
        <v>20</v>
      </c>
      <c r="G129" s="35">
        <v>204</v>
      </c>
      <c r="H129" s="36">
        <v>3159844</v>
      </c>
      <c r="I129" s="39">
        <f t="shared" si="10"/>
        <v>15489.431372549019</v>
      </c>
      <c r="J129" s="37">
        <v>12919</v>
      </c>
      <c r="K129" s="36">
        <f t="shared" si="12"/>
        <v>3159844</v>
      </c>
      <c r="L129" s="39">
        <f t="shared" si="13"/>
        <v>244.58890006966485</v>
      </c>
      <c r="M129" s="30"/>
      <c r="N129" s="34">
        <v>20</v>
      </c>
      <c r="O129" s="35">
        <v>219</v>
      </c>
      <c r="P129" s="36">
        <v>3062883</v>
      </c>
      <c r="Q129" s="39">
        <f t="shared" si="14"/>
        <v>13985.767123287671</v>
      </c>
      <c r="R129" s="37">
        <v>12522</v>
      </c>
      <c r="S129" s="36">
        <f t="shared" si="11"/>
        <v>3062883</v>
      </c>
      <c r="T129" s="39">
        <f t="shared" si="15"/>
        <v>244.60014374700526</v>
      </c>
      <c r="U129" s="59"/>
      <c r="V129" s="31"/>
      <c r="W129" s="72"/>
      <c r="X129" s="74"/>
      <c r="Y129" s="75"/>
      <c r="Z129" s="167"/>
      <c r="AA129" s="74">
        <v>15000</v>
      </c>
      <c r="AB129" s="75">
        <v>18000</v>
      </c>
      <c r="AC129" s="116">
        <v>20000</v>
      </c>
      <c r="AD129" s="185"/>
      <c r="AE129" s="183"/>
      <c r="AF129" s="186"/>
    </row>
    <row r="130" spans="1:32" s="4" customFormat="1" ht="27" customHeight="1" x14ac:dyDescent="0.15">
      <c r="A130" s="18"/>
      <c r="B130" s="140" t="s">
        <v>32</v>
      </c>
      <c r="C130" s="140">
        <v>126</v>
      </c>
      <c r="D130" s="143" t="s">
        <v>235</v>
      </c>
      <c r="E130" s="66">
        <v>6</v>
      </c>
      <c r="F130" s="34">
        <v>30</v>
      </c>
      <c r="G130" s="35">
        <v>276</v>
      </c>
      <c r="H130" s="36">
        <v>2600000</v>
      </c>
      <c r="I130" s="39">
        <f t="shared" si="10"/>
        <v>9420.289855072464</v>
      </c>
      <c r="J130" s="37">
        <v>27505</v>
      </c>
      <c r="K130" s="36">
        <f t="shared" si="12"/>
        <v>2600000</v>
      </c>
      <c r="L130" s="39">
        <f t="shared" si="13"/>
        <v>94.528267587711326</v>
      </c>
      <c r="M130" s="30"/>
      <c r="N130" s="34">
        <v>30</v>
      </c>
      <c r="O130" s="35">
        <v>273</v>
      </c>
      <c r="P130" s="36">
        <v>2478465</v>
      </c>
      <c r="Q130" s="39">
        <f t="shared" si="14"/>
        <v>9078.6263736263736</v>
      </c>
      <c r="R130" s="37">
        <v>24383</v>
      </c>
      <c r="S130" s="36">
        <f t="shared" si="11"/>
        <v>2478465</v>
      </c>
      <c r="T130" s="39">
        <f t="shared" si="15"/>
        <v>101.64725423450764</v>
      </c>
      <c r="U130" s="59"/>
      <c r="V130" s="31"/>
      <c r="W130" s="72"/>
      <c r="X130" s="74"/>
      <c r="Y130" s="75"/>
      <c r="Z130" s="167"/>
      <c r="AA130" s="74">
        <v>10000</v>
      </c>
      <c r="AB130" s="75">
        <v>11000</v>
      </c>
      <c r="AC130" s="116">
        <v>12000</v>
      </c>
      <c r="AD130" s="182"/>
      <c r="AE130" s="183"/>
      <c r="AF130" s="184"/>
    </row>
    <row r="131" spans="1:32" s="4" customFormat="1" ht="27" customHeight="1" x14ac:dyDescent="0.15">
      <c r="A131" s="18"/>
      <c r="B131" s="140" t="s">
        <v>32</v>
      </c>
      <c r="C131" s="140">
        <v>127</v>
      </c>
      <c r="D131" s="143" t="s">
        <v>236</v>
      </c>
      <c r="E131" s="66">
        <v>5</v>
      </c>
      <c r="F131" s="34">
        <v>20</v>
      </c>
      <c r="G131" s="35">
        <v>145</v>
      </c>
      <c r="H131" s="36">
        <v>1171445</v>
      </c>
      <c r="I131" s="39">
        <f t="shared" si="10"/>
        <v>8078.9310344827591</v>
      </c>
      <c r="J131" s="37">
        <v>11745</v>
      </c>
      <c r="K131" s="36">
        <f t="shared" si="12"/>
        <v>1171445</v>
      </c>
      <c r="L131" s="39">
        <f t="shared" si="13"/>
        <v>99.739889314601953</v>
      </c>
      <c r="M131" s="30"/>
      <c r="N131" s="34">
        <v>20</v>
      </c>
      <c r="O131" s="35">
        <v>139</v>
      </c>
      <c r="P131" s="36">
        <v>1158160</v>
      </c>
      <c r="Q131" s="39">
        <f t="shared" si="14"/>
        <v>8332.0863309352517</v>
      </c>
      <c r="R131" s="37">
        <v>11549</v>
      </c>
      <c r="S131" s="36">
        <f t="shared" si="11"/>
        <v>1158160</v>
      </c>
      <c r="T131" s="39">
        <f t="shared" si="15"/>
        <v>100.2822755216902</v>
      </c>
      <c r="U131" s="59"/>
      <c r="V131" s="31"/>
      <c r="W131" s="72"/>
      <c r="X131" s="168"/>
      <c r="Y131" s="169"/>
      <c r="Z131" s="170"/>
      <c r="AA131" s="168">
        <v>8185</v>
      </c>
      <c r="AB131" s="169">
        <v>8266</v>
      </c>
      <c r="AC131" s="117">
        <v>8349</v>
      </c>
      <c r="AD131" s="185" t="s">
        <v>307</v>
      </c>
      <c r="AE131" s="183">
        <v>1.3599999999999999E-2</v>
      </c>
      <c r="AF131" s="186"/>
    </row>
    <row r="132" spans="1:32" s="4" customFormat="1" ht="27" customHeight="1" x14ac:dyDescent="0.15">
      <c r="A132" s="18"/>
      <c r="B132" s="140" t="s">
        <v>32</v>
      </c>
      <c r="C132" s="140">
        <v>128</v>
      </c>
      <c r="D132" s="143" t="s">
        <v>237</v>
      </c>
      <c r="E132" s="66">
        <v>6</v>
      </c>
      <c r="F132" s="34">
        <v>20</v>
      </c>
      <c r="G132" s="35">
        <v>361</v>
      </c>
      <c r="H132" s="36">
        <v>6659589</v>
      </c>
      <c r="I132" s="39">
        <f t="shared" si="10"/>
        <v>18447.614958448754</v>
      </c>
      <c r="J132" s="37">
        <v>18626</v>
      </c>
      <c r="K132" s="36">
        <f t="shared" si="12"/>
        <v>6659589</v>
      </c>
      <c r="L132" s="39">
        <f t="shared" si="13"/>
        <v>357.54262858370021</v>
      </c>
      <c r="M132" s="30"/>
      <c r="N132" s="34"/>
      <c r="O132" s="35"/>
      <c r="P132" s="36"/>
      <c r="Q132" s="39">
        <f t="shared" si="14"/>
        <v>0</v>
      </c>
      <c r="R132" s="37"/>
      <c r="S132" s="36">
        <f t="shared" si="11"/>
        <v>0</v>
      </c>
      <c r="T132" s="39">
        <f t="shared" si="15"/>
        <v>0</v>
      </c>
      <c r="U132" s="59"/>
      <c r="V132" s="31" t="s">
        <v>307</v>
      </c>
      <c r="W132" s="72"/>
      <c r="X132" s="74"/>
      <c r="Y132" s="75"/>
      <c r="Z132" s="167"/>
      <c r="AA132" s="74"/>
      <c r="AB132" s="75"/>
      <c r="AC132" s="116"/>
      <c r="AD132" s="182"/>
      <c r="AE132" s="183"/>
      <c r="AF132" s="184"/>
    </row>
    <row r="133" spans="1:32" s="4" customFormat="1" ht="27" customHeight="1" x14ac:dyDescent="0.15">
      <c r="A133" s="18"/>
      <c r="B133" s="140" t="s">
        <v>32</v>
      </c>
      <c r="C133" s="140">
        <v>129</v>
      </c>
      <c r="D133" s="143" t="s">
        <v>238</v>
      </c>
      <c r="E133" s="66">
        <v>2</v>
      </c>
      <c r="F133" s="34">
        <v>20</v>
      </c>
      <c r="G133" s="35">
        <v>230</v>
      </c>
      <c r="H133" s="36">
        <v>3217945</v>
      </c>
      <c r="I133" s="101">
        <f t="shared" si="10"/>
        <v>13991.065217391304</v>
      </c>
      <c r="J133" s="37">
        <v>13084</v>
      </c>
      <c r="K133" s="36">
        <f t="shared" si="12"/>
        <v>3217945</v>
      </c>
      <c r="L133" s="39">
        <f t="shared" si="13"/>
        <v>245.94504738612045</v>
      </c>
      <c r="M133" s="30"/>
      <c r="N133" s="211">
        <v>40</v>
      </c>
      <c r="O133" s="35">
        <v>252</v>
      </c>
      <c r="P133" s="36">
        <v>3840495</v>
      </c>
      <c r="Q133" s="39">
        <f t="shared" si="14"/>
        <v>15240.059523809523</v>
      </c>
      <c r="R133" s="37">
        <v>17868</v>
      </c>
      <c r="S133" s="36">
        <f t="shared" si="11"/>
        <v>3840495</v>
      </c>
      <c r="T133" s="39">
        <f t="shared" si="15"/>
        <v>214.93703828072532</v>
      </c>
      <c r="U133" s="59"/>
      <c r="V133" s="31"/>
      <c r="W133" s="72"/>
      <c r="X133" s="74"/>
      <c r="Y133" s="75"/>
      <c r="Z133" s="167"/>
      <c r="AA133" s="74">
        <v>15000</v>
      </c>
      <c r="AB133" s="75">
        <v>16000</v>
      </c>
      <c r="AC133" s="116">
        <v>17000</v>
      </c>
      <c r="AD133" s="185" t="s">
        <v>307</v>
      </c>
      <c r="AE133" s="183">
        <v>0.28000000000000003</v>
      </c>
      <c r="AF133" s="186"/>
    </row>
    <row r="134" spans="1:32" s="4" customFormat="1" ht="27" customHeight="1" x14ac:dyDescent="0.15">
      <c r="A134" s="18"/>
      <c r="B134" s="140" t="s">
        <v>32</v>
      </c>
      <c r="C134" s="140">
        <v>130</v>
      </c>
      <c r="D134" s="143" t="s">
        <v>239</v>
      </c>
      <c r="E134" s="66">
        <v>4</v>
      </c>
      <c r="F134" s="34">
        <v>10</v>
      </c>
      <c r="G134" s="35">
        <v>15</v>
      </c>
      <c r="H134" s="36">
        <v>97650</v>
      </c>
      <c r="I134" s="101">
        <f t="shared" ref="I134:I200" si="16">IF(AND(G134&gt;0,H134&gt;0),H134/G134,0)</f>
        <v>6510</v>
      </c>
      <c r="J134" s="37">
        <v>671</v>
      </c>
      <c r="K134" s="36">
        <f t="shared" si="12"/>
        <v>97650</v>
      </c>
      <c r="L134" s="39">
        <f t="shared" si="13"/>
        <v>145.52906110283161</v>
      </c>
      <c r="M134" s="30"/>
      <c r="N134" s="34">
        <v>10</v>
      </c>
      <c r="O134" s="35">
        <v>75</v>
      </c>
      <c r="P134" s="36">
        <v>1481730</v>
      </c>
      <c r="Q134" s="39">
        <f t="shared" si="14"/>
        <v>19756.400000000001</v>
      </c>
      <c r="R134" s="37">
        <v>5320</v>
      </c>
      <c r="S134" s="36">
        <f t="shared" si="11"/>
        <v>1481730</v>
      </c>
      <c r="T134" s="39">
        <f t="shared" si="15"/>
        <v>278.52067669172931</v>
      </c>
      <c r="U134" s="59"/>
      <c r="V134" s="31"/>
      <c r="W134" s="72"/>
      <c r="X134" s="74"/>
      <c r="Y134" s="75"/>
      <c r="Z134" s="167"/>
      <c r="AA134" s="74">
        <v>10000</v>
      </c>
      <c r="AB134" s="75">
        <v>11250</v>
      </c>
      <c r="AC134" s="116">
        <v>13636</v>
      </c>
      <c r="AD134" s="182" t="s">
        <v>307</v>
      </c>
      <c r="AE134" s="183">
        <v>0.35599999999999998</v>
      </c>
      <c r="AF134" s="184"/>
    </row>
    <row r="135" spans="1:32" s="4" customFormat="1" ht="27" customHeight="1" x14ac:dyDescent="0.15">
      <c r="A135" s="18"/>
      <c r="B135" s="140" t="s">
        <v>32</v>
      </c>
      <c r="C135" s="140">
        <v>131</v>
      </c>
      <c r="D135" s="143" t="s">
        <v>240</v>
      </c>
      <c r="E135" s="66">
        <v>2</v>
      </c>
      <c r="F135" s="34">
        <v>15</v>
      </c>
      <c r="G135" s="35">
        <v>158</v>
      </c>
      <c r="H135" s="36">
        <v>2825737</v>
      </c>
      <c r="I135" s="39">
        <f t="shared" si="16"/>
        <v>17884.411392405062</v>
      </c>
      <c r="J135" s="37">
        <v>18209</v>
      </c>
      <c r="K135" s="36">
        <f t="shared" si="12"/>
        <v>2825737</v>
      </c>
      <c r="L135" s="39">
        <f t="shared" si="13"/>
        <v>155.1835356142567</v>
      </c>
      <c r="M135" s="30"/>
      <c r="N135" s="34">
        <v>15</v>
      </c>
      <c r="O135" s="35">
        <v>139</v>
      </c>
      <c r="P135" s="36">
        <v>2512130</v>
      </c>
      <c r="Q135" s="39">
        <f t="shared" si="14"/>
        <v>18072.877697841726</v>
      </c>
      <c r="R135" s="37">
        <v>16085</v>
      </c>
      <c r="S135" s="36">
        <f t="shared" ref="S135:S198" si="17">P135</f>
        <v>2512130</v>
      </c>
      <c r="T135" s="39">
        <f t="shared" si="15"/>
        <v>156.17842710599939</v>
      </c>
      <c r="U135" s="59"/>
      <c r="V135" s="31"/>
      <c r="W135" s="72"/>
      <c r="X135" s="168"/>
      <c r="Y135" s="169"/>
      <c r="Z135" s="170"/>
      <c r="AA135" s="168">
        <v>17935</v>
      </c>
      <c r="AB135" s="169">
        <v>17943</v>
      </c>
      <c r="AC135" s="117">
        <v>18012</v>
      </c>
      <c r="AD135" s="185"/>
      <c r="AE135" s="183"/>
      <c r="AF135" s="186"/>
    </row>
    <row r="136" spans="1:32" s="4" customFormat="1" ht="27" customHeight="1" x14ac:dyDescent="0.15">
      <c r="A136" s="18"/>
      <c r="B136" s="140" t="s">
        <v>32</v>
      </c>
      <c r="C136" s="140">
        <v>132</v>
      </c>
      <c r="D136" s="143" t="s">
        <v>241</v>
      </c>
      <c r="E136" s="66">
        <v>2</v>
      </c>
      <c r="F136" s="34">
        <v>10</v>
      </c>
      <c r="G136" s="35">
        <v>106</v>
      </c>
      <c r="H136" s="36">
        <v>1065056</v>
      </c>
      <c r="I136" s="39">
        <f t="shared" si="16"/>
        <v>10047.698113207547</v>
      </c>
      <c r="J136" s="37">
        <v>8480</v>
      </c>
      <c r="K136" s="36">
        <f t="shared" si="12"/>
        <v>1065056</v>
      </c>
      <c r="L136" s="39">
        <f t="shared" si="13"/>
        <v>125.59622641509434</v>
      </c>
      <c r="M136" s="30"/>
      <c r="N136" s="34">
        <v>10</v>
      </c>
      <c r="O136" s="35">
        <v>95</v>
      </c>
      <c r="P136" s="36">
        <v>1402754</v>
      </c>
      <c r="Q136" s="39">
        <f t="shared" si="14"/>
        <v>14765.831578947369</v>
      </c>
      <c r="R136" s="37">
        <v>7088</v>
      </c>
      <c r="S136" s="36">
        <f t="shared" si="17"/>
        <v>1402754</v>
      </c>
      <c r="T136" s="39">
        <f t="shared" si="15"/>
        <v>197.90547404063204</v>
      </c>
      <c r="U136" s="59"/>
      <c r="V136" s="31"/>
      <c r="W136" s="72"/>
      <c r="X136" s="168"/>
      <c r="Y136" s="169"/>
      <c r="Z136" s="170"/>
      <c r="AA136" s="168">
        <v>13500</v>
      </c>
      <c r="AB136" s="169">
        <v>16500</v>
      </c>
      <c r="AC136" s="117">
        <v>19500</v>
      </c>
      <c r="AD136" s="182"/>
      <c r="AE136" s="183"/>
      <c r="AF136" s="184"/>
    </row>
    <row r="137" spans="1:32" s="4" customFormat="1" ht="27" customHeight="1" x14ac:dyDescent="0.15">
      <c r="A137" s="18"/>
      <c r="B137" s="140" t="s">
        <v>32</v>
      </c>
      <c r="C137" s="140">
        <v>133</v>
      </c>
      <c r="D137" s="143" t="s">
        <v>242</v>
      </c>
      <c r="E137" s="66">
        <v>2</v>
      </c>
      <c r="F137" s="34">
        <v>20</v>
      </c>
      <c r="G137" s="35">
        <v>208</v>
      </c>
      <c r="H137" s="36">
        <v>2651100</v>
      </c>
      <c r="I137" s="39">
        <f t="shared" si="16"/>
        <v>12745.673076923076</v>
      </c>
      <c r="J137" s="37">
        <v>20125</v>
      </c>
      <c r="K137" s="36">
        <f t="shared" si="12"/>
        <v>2651100</v>
      </c>
      <c r="L137" s="39">
        <f t="shared" si="13"/>
        <v>131.73167701863355</v>
      </c>
      <c r="M137" s="30"/>
      <c r="N137" s="34">
        <v>20</v>
      </c>
      <c r="O137" s="35">
        <v>212</v>
      </c>
      <c r="P137" s="36">
        <v>2722550</v>
      </c>
      <c r="Q137" s="39">
        <f t="shared" si="14"/>
        <v>12842.216981132075</v>
      </c>
      <c r="R137" s="37">
        <v>20432</v>
      </c>
      <c r="S137" s="36">
        <f t="shared" si="17"/>
        <v>2722550</v>
      </c>
      <c r="T137" s="39">
        <f t="shared" si="15"/>
        <v>133.24931480031324</v>
      </c>
      <c r="U137" s="59"/>
      <c r="V137" s="31"/>
      <c r="W137" s="72"/>
      <c r="X137" s="168"/>
      <c r="Y137" s="169"/>
      <c r="Z137" s="170"/>
      <c r="AA137" s="168">
        <v>15300</v>
      </c>
      <c r="AB137" s="169">
        <v>15400</v>
      </c>
      <c r="AC137" s="117">
        <v>15500</v>
      </c>
      <c r="AD137" s="185"/>
      <c r="AE137" s="183"/>
      <c r="AF137" s="186"/>
    </row>
    <row r="138" spans="1:32" s="4" customFormat="1" ht="27" customHeight="1" x14ac:dyDescent="0.15">
      <c r="A138" s="18"/>
      <c r="B138" s="140" t="s">
        <v>32</v>
      </c>
      <c r="C138" s="140">
        <v>134</v>
      </c>
      <c r="D138" s="143" t="s">
        <v>243</v>
      </c>
      <c r="E138" s="66">
        <v>2</v>
      </c>
      <c r="F138" s="34">
        <v>20</v>
      </c>
      <c r="G138" s="35">
        <v>204</v>
      </c>
      <c r="H138" s="36">
        <v>2091084</v>
      </c>
      <c r="I138" s="39">
        <f t="shared" si="16"/>
        <v>10250.411764705883</v>
      </c>
      <c r="J138" s="37">
        <v>20935</v>
      </c>
      <c r="K138" s="36">
        <f t="shared" si="12"/>
        <v>2091084</v>
      </c>
      <c r="L138" s="39">
        <f t="shared" si="13"/>
        <v>99.884595175543353</v>
      </c>
      <c r="M138" s="30"/>
      <c r="N138" s="34">
        <v>20</v>
      </c>
      <c r="O138" s="35">
        <v>193</v>
      </c>
      <c r="P138" s="36">
        <v>2102930</v>
      </c>
      <c r="Q138" s="39">
        <f t="shared" si="14"/>
        <v>10896.0103626943</v>
      </c>
      <c r="R138" s="37">
        <v>19720</v>
      </c>
      <c r="S138" s="36">
        <f t="shared" si="17"/>
        <v>2102930</v>
      </c>
      <c r="T138" s="39">
        <f t="shared" si="15"/>
        <v>106.6394523326572</v>
      </c>
      <c r="U138" s="59"/>
      <c r="V138" s="31"/>
      <c r="W138" s="72"/>
      <c r="X138" s="74"/>
      <c r="Y138" s="75"/>
      <c r="Z138" s="167"/>
      <c r="AA138" s="74">
        <v>10310</v>
      </c>
      <c r="AB138" s="75">
        <v>10900</v>
      </c>
      <c r="AC138" s="116">
        <v>11000</v>
      </c>
      <c r="AD138" s="182"/>
      <c r="AE138" s="183"/>
      <c r="AF138" s="184"/>
    </row>
    <row r="139" spans="1:32" s="4" customFormat="1" ht="27" customHeight="1" x14ac:dyDescent="0.15">
      <c r="A139" s="18"/>
      <c r="B139" s="140" t="s">
        <v>32</v>
      </c>
      <c r="C139" s="140">
        <v>135</v>
      </c>
      <c r="D139" s="163" t="s">
        <v>244</v>
      </c>
      <c r="E139" s="66">
        <v>2</v>
      </c>
      <c r="F139" s="34">
        <v>30</v>
      </c>
      <c r="G139" s="35">
        <v>362</v>
      </c>
      <c r="H139" s="36">
        <v>2894690</v>
      </c>
      <c r="I139" s="39">
        <f t="shared" si="16"/>
        <v>7996.3812154696134</v>
      </c>
      <c r="J139" s="37">
        <v>42942</v>
      </c>
      <c r="K139" s="36">
        <f t="shared" si="12"/>
        <v>2894690</v>
      </c>
      <c r="L139" s="39">
        <f t="shared" si="13"/>
        <v>67.409296260071727</v>
      </c>
      <c r="M139" s="30"/>
      <c r="N139" s="34">
        <v>30</v>
      </c>
      <c r="O139" s="35">
        <v>368</v>
      </c>
      <c r="P139" s="36">
        <v>3014421</v>
      </c>
      <c r="Q139" s="39">
        <f t="shared" si="14"/>
        <v>8191.361413043478</v>
      </c>
      <c r="R139" s="37">
        <v>44160</v>
      </c>
      <c r="S139" s="36">
        <f t="shared" si="17"/>
        <v>3014421</v>
      </c>
      <c r="T139" s="39">
        <f t="shared" si="15"/>
        <v>68.26134510869565</v>
      </c>
      <c r="U139" s="59"/>
      <c r="V139" s="31"/>
      <c r="W139" s="72"/>
      <c r="X139" s="74"/>
      <c r="Y139" s="75"/>
      <c r="Z139" s="167"/>
      <c r="AA139" s="74">
        <v>8000</v>
      </c>
      <c r="AB139" s="75">
        <v>8000</v>
      </c>
      <c r="AC139" s="116">
        <v>8200</v>
      </c>
      <c r="AD139" s="185"/>
      <c r="AE139" s="183"/>
      <c r="AF139" s="186"/>
    </row>
    <row r="140" spans="1:32" s="4" customFormat="1" ht="27" customHeight="1" x14ac:dyDescent="0.15">
      <c r="A140" s="18"/>
      <c r="B140" s="140" t="s">
        <v>32</v>
      </c>
      <c r="C140" s="140">
        <v>136</v>
      </c>
      <c r="D140" s="145" t="s">
        <v>245</v>
      </c>
      <c r="E140" s="66">
        <v>2</v>
      </c>
      <c r="F140" s="34">
        <v>20</v>
      </c>
      <c r="G140" s="35">
        <v>252</v>
      </c>
      <c r="H140" s="36">
        <v>2708354</v>
      </c>
      <c r="I140" s="39">
        <f t="shared" si="16"/>
        <v>10747.436507936507</v>
      </c>
      <c r="J140" s="37">
        <v>18144</v>
      </c>
      <c r="K140" s="36">
        <f t="shared" si="12"/>
        <v>2708354</v>
      </c>
      <c r="L140" s="39">
        <f t="shared" si="13"/>
        <v>149.26995149911818</v>
      </c>
      <c r="M140" s="30"/>
      <c r="N140" s="34">
        <v>20</v>
      </c>
      <c r="O140" s="35">
        <v>246</v>
      </c>
      <c r="P140" s="36">
        <v>2578027</v>
      </c>
      <c r="Q140" s="39">
        <f t="shared" si="14"/>
        <v>10479.784552845529</v>
      </c>
      <c r="R140" s="37">
        <v>29531</v>
      </c>
      <c r="S140" s="36">
        <f t="shared" si="17"/>
        <v>2578027</v>
      </c>
      <c r="T140" s="39">
        <f t="shared" si="15"/>
        <v>87.299007822288445</v>
      </c>
      <c r="U140" s="59"/>
      <c r="V140" s="31"/>
      <c r="W140" s="72"/>
      <c r="X140" s="74"/>
      <c r="Y140" s="75"/>
      <c r="Z140" s="167"/>
      <c r="AA140" s="74">
        <v>10500</v>
      </c>
      <c r="AB140" s="75">
        <v>10800</v>
      </c>
      <c r="AC140" s="116">
        <v>11300</v>
      </c>
      <c r="AD140" s="182"/>
      <c r="AE140" s="183"/>
      <c r="AF140" s="184"/>
    </row>
    <row r="141" spans="1:32" s="4" customFormat="1" ht="27" customHeight="1" x14ac:dyDescent="0.15">
      <c r="A141" s="18"/>
      <c r="B141" s="140" t="s">
        <v>32</v>
      </c>
      <c r="C141" s="140">
        <v>137</v>
      </c>
      <c r="D141" s="143" t="s">
        <v>246</v>
      </c>
      <c r="E141" s="66">
        <v>2</v>
      </c>
      <c r="F141" s="34">
        <v>20</v>
      </c>
      <c r="G141" s="35">
        <v>263</v>
      </c>
      <c r="H141" s="36">
        <v>1927500</v>
      </c>
      <c r="I141" s="101">
        <f t="shared" si="16"/>
        <v>7328.8973384030414</v>
      </c>
      <c r="J141" s="37">
        <v>26530</v>
      </c>
      <c r="K141" s="36">
        <f t="shared" si="12"/>
        <v>1927500</v>
      </c>
      <c r="L141" s="39">
        <f t="shared" si="13"/>
        <v>72.653599698454585</v>
      </c>
      <c r="M141" s="30"/>
      <c r="N141" s="34">
        <v>20</v>
      </c>
      <c r="O141" s="35">
        <v>264</v>
      </c>
      <c r="P141" s="36">
        <v>1932500</v>
      </c>
      <c r="Q141" s="39">
        <f t="shared" si="14"/>
        <v>7320.075757575758</v>
      </c>
      <c r="R141" s="37">
        <v>26631</v>
      </c>
      <c r="S141" s="36">
        <f t="shared" si="17"/>
        <v>1932500</v>
      </c>
      <c r="T141" s="39">
        <f t="shared" si="15"/>
        <v>72.565806766550267</v>
      </c>
      <c r="U141" s="59"/>
      <c r="V141" s="31"/>
      <c r="W141" s="72"/>
      <c r="X141" s="168"/>
      <c r="Y141" s="169"/>
      <c r="Z141" s="170"/>
      <c r="AA141" s="168">
        <v>7300</v>
      </c>
      <c r="AB141" s="169">
        <v>7400</v>
      </c>
      <c r="AC141" s="117">
        <v>7500</v>
      </c>
      <c r="AD141" s="185" t="s">
        <v>307</v>
      </c>
      <c r="AE141" s="183">
        <v>0.42499999999999999</v>
      </c>
      <c r="AF141" s="186"/>
    </row>
    <row r="142" spans="1:32" s="4" customFormat="1" ht="27" customHeight="1" x14ac:dyDescent="0.15">
      <c r="A142" s="18"/>
      <c r="B142" s="140" t="s">
        <v>32</v>
      </c>
      <c r="C142" s="140">
        <v>138</v>
      </c>
      <c r="D142" s="143" t="s">
        <v>247</v>
      </c>
      <c r="E142" s="66">
        <v>1</v>
      </c>
      <c r="F142" s="34">
        <v>40</v>
      </c>
      <c r="G142" s="35">
        <v>447</v>
      </c>
      <c r="H142" s="36">
        <v>5445928</v>
      </c>
      <c r="I142" s="39">
        <f t="shared" si="16"/>
        <v>12183.284116331097</v>
      </c>
      <c r="J142" s="37">
        <v>40565</v>
      </c>
      <c r="K142" s="36">
        <f t="shared" si="12"/>
        <v>5445928</v>
      </c>
      <c r="L142" s="39">
        <f t="shared" si="13"/>
        <v>134.25189202514483</v>
      </c>
      <c r="M142" s="30"/>
      <c r="N142" s="34">
        <v>40</v>
      </c>
      <c r="O142" s="35">
        <v>456</v>
      </c>
      <c r="P142" s="36">
        <v>4856465</v>
      </c>
      <c r="Q142" s="39">
        <f t="shared" si="14"/>
        <v>10650.142543859649</v>
      </c>
      <c r="R142" s="37">
        <v>41125</v>
      </c>
      <c r="S142" s="36">
        <f t="shared" si="17"/>
        <v>4856465</v>
      </c>
      <c r="T142" s="39">
        <f t="shared" si="15"/>
        <v>118.09033434650456</v>
      </c>
      <c r="U142" s="59"/>
      <c r="V142" s="31"/>
      <c r="W142" s="72"/>
      <c r="X142" s="74"/>
      <c r="Y142" s="75"/>
      <c r="Z142" s="167"/>
      <c r="AA142" s="74">
        <v>11000</v>
      </c>
      <c r="AB142" s="75">
        <v>11010</v>
      </c>
      <c r="AC142" s="116">
        <v>11020</v>
      </c>
      <c r="AD142" s="182" t="s">
        <v>307</v>
      </c>
      <c r="AE142" s="215">
        <v>3.0000000000000001E-3</v>
      </c>
      <c r="AF142" s="184"/>
    </row>
    <row r="143" spans="1:32" s="4" customFormat="1" ht="27" customHeight="1" x14ac:dyDescent="0.15">
      <c r="A143" s="18"/>
      <c r="B143" s="140" t="s">
        <v>32</v>
      </c>
      <c r="C143" s="140">
        <v>139</v>
      </c>
      <c r="D143" s="143" t="s">
        <v>248</v>
      </c>
      <c r="E143" s="66">
        <v>4</v>
      </c>
      <c r="F143" s="34">
        <v>20</v>
      </c>
      <c r="G143" s="35">
        <v>126</v>
      </c>
      <c r="H143" s="36">
        <v>631800</v>
      </c>
      <c r="I143" s="39">
        <f t="shared" si="16"/>
        <v>5014.2857142857147</v>
      </c>
      <c r="J143" s="37">
        <v>18570</v>
      </c>
      <c r="K143" s="36">
        <f t="shared" ref="K143:K199" si="18">H143</f>
        <v>631800</v>
      </c>
      <c r="L143" s="39">
        <f t="shared" ref="L143:L199" si="19">IF(AND(J143&gt;0,K143&gt;0),K143/J143,0)</f>
        <v>34.022617124394181</v>
      </c>
      <c r="M143" s="30"/>
      <c r="N143" s="34">
        <v>20</v>
      </c>
      <c r="O143" s="35">
        <v>144</v>
      </c>
      <c r="P143" s="36">
        <v>1200000</v>
      </c>
      <c r="Q143" s="39">
        <f t="shared" si="14"/>
        <v>8333.3333333333339</v>
      </c>
      <c r="R143" s="37">
        <v>20592</v>
      </c>
      <c r="S143" s="36">
        <f t="shared" si="17"/>
        <v>1200000</v>
      </c>
      <c r="T143" s="39">
        <f t="shared" si="15"/>
        <v>58.275058275058278</v>
      </c>
      <c r="U143" s="59"/>
      <c r="V143" s="31"/>
      <c r="W143" s="72"/>
      <c r="X143" s="74"/>
      <c r="Y143" s="75"/>
      <c r="Z143" s="167"/>
      <c r="AA143" s="74">
        <v>8000</v>
      </c>
      <c r="AB143" s="75">
        <v>9000</v>
      </c>
      <c r="AC143" s="116">
        <v>10000</v>
      </c>
      <c r="AD143" s="185"/>
      <c r="AE143" s="183"/>
      <c r="AF143" s="186"/>
    </row>
    <row r="144" spans="1:32" s="4" customFormat="1" ht="27" customHeight="1" x14ac:dyDescent="0.15">
      <c r="A144" s="18"/>
      <c r="B144" s="140" t="s">
        <v>32</v>
      </c>
      <c r="C144" s="140">
        <v>140</v>
      </c>
      <c r="D144" s="143" t="s">
        <v>249</v>
      </c>
      <c r="E144" s="66">
        <v>5</v>
      </c>
      <c r="F144" s="34">
        <v>20</v>
      </c>
      <c r="G144" s="35">
        <v>348</v>
      </c>
      <c r="H144" s="36">
        <v>3891500</v>
      </c>
      <c r="I144" s="39">
        <f t="shared" si="16"/>
        <v>11182.471264367816</v>
      </c>
      <c r="J144" s="37">
        <v>49104</v>
      </c>
      <c r="K144" s="36">
        <f t="shared" si="18"/>
        <v>3891500</v>
      </c>
      <c r="L144" s="39">
        <f t="shared" si="19"/>
        <v>79.250162919517763</v>
      </c>
      <c r="M144" s="30"/>
      <c r="N144" s="34">
        <v>20</v>
      </c>
      <c r="O144" s="35">
        <v>313</v>
      </c>
      <c r="P144" s="36">
        <v>3939820</v>
      </c>
      <c r="Q144" s="39">
        <f t="shared" si="14"/>
        <v>12587.284345047923</v>
      </c>
      <c r="R144" s="37">
        <v>48048</v>
      </c>
      <c r="S144" s="36">
        <f t="shared" si="17"/>
        <v>3939820</v>
      </c>
      <c r="T144" s="39">
        <f t="shared" si="15"/>
        <v>81.997585747585745</v>
      </c>
      <c r="U144" s="59"/>
      <c r="V144" s="31"/>
      <c r="W144" s="72"/>
      <c r="X144" s="168"/>
      <c r="Y144" s="169"/>
      <c r="Z144" s="170"/>
      <c r="AA144" s="168">
        <v>12500</v>
      </c>
      <c r="AB144" s="169">
        <v>12800</v>
      </c>
      <c r="AC144" s="117">
        <v>13000</v>
      </c>
      <c r="AD144" s="182"/>
      <c r="AE144" s="183"/>
      <c r="AF144" s="184"/>
    </row>
    <row r="145" spans="1:32" s="4" customFormat="1" ht="27" customHeight="1" x14ac:dyDescent="0.15">
      <c r="A145" s="18"/>
      <c r="B145" s="140" t="s">
        <v>32</v>
      </c>
      <c r="C145" s="140">
        <v>141</v>
      </c>
      <c r="D145" s="159" t="s">
        <v>250</v>
      </c>
      <c r="E145" s="66">
        <v>4</v>
      </c>
      <c r="F145" s="34">
        <v>20</v>
      </c>
      <c r="G145" s="35">
        <v>250</v>
      </c>
      <c r="H145" s="36">
        <v>2509750</v>
      </c>
      <c r="I145" s="39">
        <f t="shared" si="16"/>
        <v>10039</v>
      </c>
      <c r="J145" s="37">
        <v>22408</v>
      </c>
      <c r="K145" s="36">
        <f t="shared" si="18"/>
        <v>2509750</v>
      </c>
      <c r="L145" s="39">
        <f t="shared" si="19"/>
        <v>112.0024098536237</v>
      </c>
      <c r="M145" s="30"/>
      <c r="N145" s="34">
        <v>20</v>
      </c>
      <c r="O145" s="35">
        <v>277</v>
      </c>
      <c r="P145" s="36">
        <v>3046450</v>
      </c>
      <c r="Q145" s="39">
        <f t="shared" si="14"/>
        <v>10998.014440433213</v>
      </c>
      <c r="R145" s="37">
        <v>23588</v>
      </c>
      <c r="S145" s="36">
        <f t="shared" si="17"/>
        <v>3046450</v>
      </c>
      <c r="T145" s="39">
        <f t="shared" si="15"/>
        <v>129.15253518738342</v>
      </c>
      <c r="U145" s="59"/>
      <c r="V145" s="31"/>
      <c r="W145" s="72"/>
      <c r="X145" s="168"/>
      <c r="Y145" s="169"/>
      <c r="Z145" s="170"/>
      <c r="AA145" s="168">
        <v>11500</v>
      </c>
      <c r="AB145" s="169">
        <v>12000</v>
      </c>
      <c r="AC145" s="117">
        <v>12500</v>
      </c>
      <c r="AD145" s="185"/>
      <c r="AE145" s="183"/>
      <c r="AF145" s="186"/>
    </row>
    <row r="146" spans="1:32" s="4" customFormat="1" ht="27" customHeight="1" x14ac:dyDescent="0.15">
      <c r="A146" s="18"/>
      <c r="B146" s="140" t="s">
        <v>32</v>
      </c>
      <c r="C146" s="140">
        <v>142</v>
      </c>
      <c r="D146" s="143" t="s">
        <v>103</v>
      </c>
      <c r="E146" s="66">
        <v>2</v>
      </c>
      <c r="F146" s="34">
        <v>20</v>
      </c>
      <c r="G146" s="35">
        <v>367</v>
      </c>
      <c r="H146" s="36">
        <v>8046330</v>
      </c>
      <c r="I146" s="39">
        <f t="shared" si="16"/>
        <v>21924.604904632153</v>
      </c>
      <c r="J146" s="37">
        <v>18592</v>
      </c>
      <c r="K146" s="36">
        <f t="shared" si="18"/>
        <v>8046330</v>
      </c>
      <c r="L146" s="39">
        <f t="shared" si="19"/>
        <v>432.78453098106712</v>
      </c>
      <c r="M146" s="30"/>
      <c r="N146" s="34">
        <v>24</v>
      </c>
      <c r="O146" s="35">
        <v>404</v>
      </c>
      <c r="P146" s="36">
        <v>8288430</v>
      </c>
      <c r="Q146" s="39">
        <f t="shared" si="14"/>
        <v>20515.915841584159</v>
      </c>
      <c r="R146" s="37">
        <v>19401</v>
      </c>
      <c r="S146" s="36">
        <f t="shared" si="17"/>
        <v>8288430</v>
      </c>
      <c r="T146" s="39">
        <f t="shared" si="15"/>
        <v>427.21663831761248</v>
      </c>
      <c r="U146" s="59"/>
      <c r="V146" s="31"/>
      <c r="W146" s="72"/>
      <c r="X146" s="168"/>
      <c r="Y146" s="169"/>
      <c r="Z146" s="170"/>
      <c r="AA146" s="168">
        <v>19650</v>
      </c>
      <c r="AB146" s="169">
        <v>19850</v>
      </c>
      <c r="AC146" s="117">
        <v>20050</v>
      </c>
      <c r="AD146" s="182"/>
      <c r="AE146" s="183"/>
      <c r="AF146" s="184"/>
    </row>
    <row r="147" spans="1:32" s="4" customFormat="1" ht="27" customHeight="1" x14ac:dyDescent="0.15">
      <c r="A147" s="18"/>
      <c r="B147" s="140" t="s">
        <v>32</v>
      </c>
      <c r="C147" s="140">
        <v>143</v>
      </c>
      <c r="D147" s="159" t="s">
        <v>251</v>
      </c>
      <c r="E147" s="66">
        <v>1</v>
      </c>
      <c r="F147" s="34">
        <v>20</v>
      </c>
      <c r="G147" s="35">
        <v>180</v>
      </c>
      <c r="H147" s="36">
        <v>669525</v>
      </c>
      <c r="I147" s="101">
        <f t="shared" si="16"/>
        <v>3719.5833333333335</v>
      </c>
      <c r="J147" s="37">
        <v>18651</v>
      </c>
      <c r="K147" s="36">
        <f t="shared" si="18"/>
        <v>669525</v>
      </c>
      <c r="L147" s="39">
        <f t="shared" si="19"/>
        <v>35.897539005951423</v>
      </c>
      <c r="M147" s="30"/>
      <c r="N147" s="34">
        <v>20</v>
      </c>
      <c r="O147" s="35">
        <v>195</v>
      </c>
      <c r="P147" s="36">
        <v>919550</v>
      </c>
      <c r="Q147" s="39">
        <f t="shared" si="14"/>
        <v>4715.6410256410254</v>
      </c>
      <c r="R147" s="37">
        <v>14619</v>
      </c>
      <c r="S147" s="36">
        <f t="shared" si="17"/>
        <v>919550</v>
      </c>
      <c r="T147" s="39">
        <f t="shared" si="15"/>
        <v>62.901019221560979</v>
      </c>
      <c r="U147" s="59"/>
      <c r="V147" s="31"/>
      <c r="W147" s="72"/>
      <c r="X147" s="74"/>
      <c r="Y147" s="75"/>
      <c r="Z147" s="167"/>
      <c r="AA147" s="74">
        <v>6826</v>
      </c>
      <c r="AB147" s="75">
        <v>5318</v>
      </c>
      <c r="AC147" s="116">
        <v>5408</v>
      </c>
      <c r="AD147" s="185"/>
      <c r="AE147" s="183"/>
      <c r="AF147" s="186"/>
    </row>
    <row r="148" spans="1:32" s="4" customFormat="1" ht="27" customHeight="1" x14ac:dyDescent="0.15">
      <c r="A148" s="18"/>
      <c r="B148" s="140" t="s">
        <v>32</v>
      </c>
      <c r="C148" s="140">
        <v>144</v>
      </c>
      <c r="D148" s="143" t="s">
        <v>252</v>
      </c>
      <c r="E148" s="66">
        <v>2</v>
      </c>
      <c r="F148" s="34">
        <v>15</v>
      </c>
      <c r="G148" s="35">
        <v>108</v>
      </c>
      <c r="H148" s="36">
        <v>594650</v>
      </c>
      <c r="I148" s="39">
        <f t="shared" si="16"/>
        <v>5506.0185185185182</v>
      </c>
      <c r="J148" s="37">
        <v>7670</v>
      </c>
      <c r="K148" s="36">
        <f t="shared" si="18"/>
        <v>594650</v>
      </c>
      <c r="L148" s="39">
        <f t="shared" si="19"/>
        <v>77.529335071707948</v>
      </c>
      <c r="M148" s="30"/>
      <c r="N148" s="34">
        <v>15</v>
      </c>
      <c r="O148" s="35">
        <v>107</v>
      </c>
      <c r="P148" s="36">
        <v>578475</v>
      </c>
      <c r="Q148" s="39">
        <f t="shared" si="14"/>
        <v>5406.3084112149536</v>
      </c>
      <c r="R148" s="37">
        <v>7674</v>
      </c>
      <c r="S148" s="36">
        <f t="shared" si="17"/>
        <v>578475</v>
      </c>
      <c r="T148" s="39">
        <f t="shared" si="15"/>
        <v>75.381157154026582</v>
      </c>
      <c r="U148" s="59"/>
      <c r="V148" s="31"/>
      <c r="W148" s="72"/>
      <c r="X148" s="74"/>
      <c r="Y148" s="75"/>
      <c r="Z148" s="167"/>
      <c r="AA148" s="74">
        <v>5150</v>
      </c>
      <c r="AB148" s="75">
        <v>5200</v>
      </c>
      <c r="AC148" s="116">
        <v>5250</v>
      </c>
      <c r="AD148" s="182"/>
      <c r="AE148" s="183"/>
      <c r="AF148" s="184"/>
    </row>
    <row r="149" spans="1:32" s="4" customFormat="1" ht="27" customHeight="1" x14ac:dyDescent="0.15">
      <c r="A149" s="18"/>
      <c r="B149" s="140" t="s">
        <v>32</v>
      </c>
      <c r="C149" s="140">
        <v>145</v>
      </c>
      <c r="D149" s="143" t="s">
        <v>253</v>
      </c>
      <c r="E149" s="66">
        <v>2</v>
      </c>
      <c r="F149" s="34">
        <v>40</v>
      </c>
      <c r="G149" s="35">
        <v>527</v>
      </c>
      <c r="H149" s="36">
        <v>17127553</v>
      </c>
      <c r="I149" s="39">
        <f t="shared" si="16"/>
        <v>32500.100569259961</v>
      </c>
      <c r="J149" s="37">
        <v>71982</v>
      </c>
      <c r="K149" s="36">
        <f t="shared" si="18"/>
        <v>17127553</v>
      </c>
      <c r="L149" s="39">
        <f t="shared" si="19"/>
        <v>237.94216609707982</v>
      </c>
      <c r="M149" s="30"/>
      <c r="N149" s="34">
        <v>40</v>
      </c>
      <c r="O149" s="35">
        <v>531</v>
      </c>
      <c r="P149" s="36">
        <v>18623230</v>
      </c>
      <c r="Q149" s="39">
        <f t="shared" si="2"/>
        <v>35071.996233521655</v>
      </c>
      <c r="R149" s="37">
        <v>72183</v>
      </c>
      <c r="S149" s="36">
        <f t="shared" si="17"/>
        <v>18623230</v>
      </c>
      <c r="T149" s="39">
        <f t="shared" si="3"/>
        <v>258.00022165883934</v>
      </c>
      <c r="U149" s="59"/>
      <c r="V149" s="31"/>
      <c r="W149" s="72"/>
      <c r="X149" s="168"/>
      <c r="Y149" s="169"/>
      <c r="Z149" s="170"/>
      <c r="AA149" s="168">
        <v>32500</v>
      </c>
      <c r="AB149" s="169">
        <v>35100</v>
      </c>
      <c r="AC149" s="117">
        <v>35100</v>
      </c>
      <c r="AD149" s="185"/>
      <c r="AE149" s="183"/>
      <c r="AF149" s="186"/>
    </row>
    <row r="150" spans="1:32" s="4" customFormat="1" ht="27" customHeight="1" x14ac:dyDescent="0.15">
      <c r="A150" s="18"/>
      <c r="B150" s="140" t="s">
        <v>32</v>
      </c>
      <c r="C150" s="140">
        <v>146</v>
      </c>
      <c r="D150" s="143" t="s">
        <v>254</v>
      </c>
      <c r="E150" s="66">
        <v>2</v>
      </c>
      <c r="F150" s="34">
        <v>20</v>
      </c>
      <c r="G150" s="35">
        <v>337</v>
      </c>
      <c r="H150" s="36">
        <v>5914340</v>
      </c>
      <c r="I150" s="39">
        <f t="shared" si="16"/>
        <v>17549.970326409497</v>
      </c>
      <c r="J150" s="37">
        <v>37070</v>
      </c>
      <c r="K150" s="36">
        <f t="shared" si="18"/>
        <v>5914340</v>
      </c>
      <c r="L150" s="39">
        <f t="shared" si="19"/>
        <v>159.54518478554087</v>
      </c>
      <c r="M150" s="30"/>
      <c r="N150" s="34">
        <v>20</v>
      </c>
      <c r="O150" s="35">
        <v>319</v>
      </c>
      <c r="P150" s="36">
        <v>6173230</v>
      </c>
      <c r="Q150" s="39">
        <f t="shared" si="2"/>
        <v>19351.81818181818</v>
      </c>
      <c r="R150" s="37">
        <v>35090</v>
      </c>
      <c r="S150" s="36">
        <f t="shared" si="17"/>
        <v>6173230</v>
      </c>
      <c r="T150" s="39">
        <f t="shared" si="3"/>
        <v>175.92561983471074</v>
      </c>
      <c r="U150" s="59"/>
      <c r="V150" s="31"/>
      <c r="W150" s="72"/>
      <c r="X150" s="74"/>
      <c r="Y150" s="75"/>
      <c r="Z150" s="167"/>
      <c r="AA150" s="74">
        <v>19779</v>
      </c>
      <c r="AB150" s="75">
        <v>19500</v>
      </c>
      <c r="AC150" s="116">
        <v>20509</v>
      </c>
      <c r="AD150" s="182"/>
      <c r="AE150" s="183"/>
      <c r="AF150" s="184"/>
    </row>
    <row r="151" spans="1:32" s="4" customFormat="1" ht="27" customHeight="1" x14ac:dyDescent="0.15">
      <c r="A151" s="18"/>
      <c r="B151" s="140" t="s">
        <v>32</v>
      </c>
      <c r="C151" s="140">
        <v>147</v>
      </c>
      <c r="D151" s="143" t="s">
        <v>255</v>
      </c>
      <c r="E151" s="66">
        <v>5</v>
      </c>
      <c r="F151" s="34">
        <v>20</v>
      </c>
      <c r="G151" s="35">
        <v>94</v>
      </c>
      <c r="H151" s="36">
        <v>731503</v>
      </c>
      <c r="I151" s="39">
        <f t="shared" si="16"/>
        <v>7781.9468085106382</v>
      </c>
      <c r="J151" s="37">
        <v>10340</v>
      </c>
      <c r="K151" s="36">
        <f t="shared" si="18"/>
        <v>731503</v>
      </c>
      <c r="L151" s="39">
        <f t="shared" si="19"/>
        <v>70.744970986460345</v>
      </c>
      <c r="M151" s="30"/>
      <c r="N151" s="34">
        <v>20</v>
      </c>
      <c r="O151" s="35">
        <v>100</v>
      </c>
      <c r="P151" s="36">
        <v>841423</v>
      </c>
      <c r="Q151" s="39">
        <f t="shared" si="2"/>
        <v>8414.23</v>
      </c>
      <c r="R151" s="37">
        <v>7332</v>
      </c>
      <c r="S151" s="36">
        <f t="shared" si="17"/>
        <v>841423</v>
      </c>
      <c r="T151" s="39">
        <f t="shared" si="3"/>
        <v>114.76036552100382</v>
      </c>
      <c r="U151" s="59"/>
      <c r="V151" s="31"/>
      <c r="W151" s="72"/>
      <c r="X151" s="74"/>
      <c r="Y151" s="75"/>
      <c r="Z151" s="167"/>
      <c r="AA151" s="74">
        <v>10750</v>
      </c>
      <c r="AB151" s="75">
        <v>9659</v>
      </c>
      <c r="AC151" s="116">
        <v>9715</v>
      </c>
      <c r="AD151" s="185" t="s">
        <v>307</v>
      </c>
      <c r="AE151" s="183">
        <v>5.0999999999999997E-2</v>
      </c>
      <c r="AF151" s="186"/>
    </row>
    <row r="152" spans="1:32" s="4" customFormat="1" ht="27" customHeight="1" x14ac:dyDescent="0.15">
      <c r="A152" s="18"/>
      <c r="B152" s="140" t="s">
        <v>32</v>
      </c>
      <c r="C152" s="140">
        <v>148</v>
      </c>
      <c r="D152" s="143" t="s">
        <v>256</v>
      </c>
      <c r="E152" s="66">
        <v>2</v>
      </c>
      <c r="F152" s="34">
        <v>20</v>
      </c>
      <c r="G152" s="35">
        <v>172</v>
      </c>
      <c r="H152" s="36">
        <v>5384688</v>
      </c>
      <c r="I152" s="39">
        <f t="shared" si="16"/>
        <v>31306.325581395347</v>
      </c>
      <c r="J152" s="37">
        <v>13126</v>
      </c>
      <c r="K152" s="36">
        <f t="shared" si="18"/>
        <v>5384688</v>
      </c>
      <c r="L152" s="39">
        <f t="shared" si="19"/>
        <v>410.23068718573825</v>
      </c>
      <c r="M152" s="30"/>
      <c r="N152" s="34">
        <v>20</v>
      </c>
      <c r="O152" s="35">
        <v>128</v>
      </c>
      <c r="P152" s="36">
        <v>4279498</v>
      </c>
      <c r="Q152" s="39">
        <f t="shared" si="2"/>
        <v>33433.578125</v>
      </c>
      <c r="R152" s="37">
        <v>9868</v>
      </c>
      <c r="S152" s="36">
        <f t="shared" si="17"/>
        <v>4279498</v>
      </c>
      <c r="T152" s="39">
        <f t="shared" si="3"/>
        <v>433.67430077016621</v>
      </c>
      <c r="U152" s="59"/>
      <c r="V152" s="31"/>
      <c r="W152" s="72"/>
      <c r="X152" s="74"/>
      <c r="Y152" s="75"/>
      <c r="Z152" s="167"/>
      <c r="AA152" s="74">
        <v>40000</v>
      </c>
      <c r="AB152" s="75">
        <v>41000</v>
      </c>
      <c r="AC152" s="116">
        <v>42000</v>
      </c>
      <c r="AD152" s="182"/>
      <c r="AE152" s="183"/>
      <c r="AF152" s="184"/>
    </row>
    <row r="153" spans="1:32" s="4" customFormat="1" ht="27" customHeight="1" x14ac:dyDescent="0.15">
      <c r="A153" s="18"/>
      <c r="B153" s="140" t="s">
        <v>32</v>
      </c>
      <c r="C153" s="140">
        <v>149</v>
      </c>
      <c r="D153" s="143" t="s">
        <v>257</v>
      </c>
      <c r="E153" s="66">
        <v>2</v>
      </c>
      <c r="F153" s="34">
        <v>20</v>
      </c>
      <c r="G153" s="35">
        <v>312</v>
      </c>
      <c r="H153" s="36">
        <v>1644690</v>
      </c>
      <c r="I153" s="101">
        <f t="shared" si="16"/>
        <v>5271.4423076923076</v>
      </c>
      <c r="J153" s="37">
        <v>25038</v>
      </c>
      <c r="K153" s="36">
        <f t="shared" si="18"/>
        <v>1644690</v>
      </c>
      <c r="L153" s="39">
        <f t="shared" si="19"/>
        <v>65.687754612988257</v>
      </c>
      <c r="M153" s="30"/>
      <c r="N153" s="34">
        <v>20</v>
      </c>
      <c r="O153" s="35">
        <v>294</v>
      </c>
      <c r="P153" s="36">
        <v>2063260</v>
      </c>
      <c r="Q153" s="39">
        <f t="shared" si="2"/>
        <v>7017.8911564625851</v>
      </c>
      <c r="R153" s="37">
        <v>22821.15</v>
      </c>
      <c r="S153" s="36">
        <f t="shared" si="17"/>
        <v>2063260</v>
      </c>
      <c r="T153" s="39">
        <f t="shared" si="3"/>
        <v>90.409992485041286</v>
      </c>
      <c r="U153" s="59"/>
      <c r="V153" s="31"/>
      <c r="W153" s="72"/>
      <c r="X153" s="74"/>
      <c r="Y153" s="75"/>
      <c r="Z153" s="167"/>
      <c r="AA153" s="74">
        <v>5300</v>
      </c>
      <c r="AB153" s="75">
        <v>7500</v>
      </c>
      <c r="AC153" s="116">
        <v>8500</v>
      </c>
      <c r="AD153" s="185" t="s">
        <v>307</v>
      </c>
      <c r="AE153" s="183">
        <v>0.05</v>
      </c>
      <c r="AF153" s="186"/>
    </row>
    <row r="154" spans="1:32" s="4" customFormat="1" ht="27" customHeight="1" x14ac:dyDescent="0.15">
      <c r="A154" s="18"/>
      <c r="B154" s="140" t="s">
        <v>32</v>
      </c>
      <c r="C154" s="140">
        <v>150</v>
      </c>
      <c r="D154" s="162" t="s">
        <v>258</v>
      </c>
      <c r="E154" s="66">
        <v>2</v>
      </c>
      <c r="F154" s="34">
        <v>20</v>
      </c>
      <c r="G154" s="35">
        <v>276</v>
      </c>
      <c r="H154" s="36">
        <v>2782391</v>
      </c>
      <c r="I154" s="39">
        <f t="shared" si="16"/>
        <v>10081.126811594202</v>
      </c>
      <c r="J154" s="164">
        <v>24083</v>
      </c>
      <c r="K154" s="36">
        <f t="shared" si="18"/>
        <v>2782391</v>
      </c>
      <c r="L154" s="165">
        <f t="shared" si="19"/>
        <v>115.53340530664784</v>
      </c>
      <c r="M154" s="30"/>
      <c r="N154" s="34">
        <v>20</v>
      </c>
      <c r="O154" s="35">
        <v>274</v>
      </c>
      <c r="P154" s="36">
        <v>3399320</v>
      </c>
      <c r="Q154" s="39">
        <f t="shared" si="2"/>
        <v>12406.277372262773</v>
      </c>
      <c r="R154" s="37">
        <v>23207</v>
      </c>
      <c r="S154" s="36">
        <f t="shared" si="17"/>
        <v>3399320</v>
      </c>
      <c r="T154" s="39">
        <f t="shared" si="3"/>
        <v>146.47821777911838</v>
      </c>
      <c r="U154" s="59"/>
      <c r="V154" s="31"/>
      <c r="W154" s="72"/>
      <c r="X154" s="74"/>
      <c r="Y154" s="75"/>
      <c r="Z154" s="167"/>
      <c r="AA154" s="74">
        <v>10000</v>
      </c>
      <c r="AB154" s="75">
        <v>11000</v>
      </c>
      <c r="AC154" s="116">
        <v>12000</v>
      </c>
      <c r="AD154" s="182" t="s">
        <v>307</v>
      </c>
      <c r="AE154" s="183">
        <v>0.55000000000000004</v>
      </c>
      <c r="AF154" s="184"/>
    </row>
    <row r="155" spans="1:32" s="4" customFormat="1" ht="27" customHeight="1" x14ac:dyDescent="0.15">
      <c r="A155" s="18"/>
      <c r="B155" s="140" t="s">
        <v>32</v>
      </c>
      <c r="C155" s="140">
        <v>151</v>
      </c>
      <c r="D155" s="143" t="s">
        <v>259</v>
      </c>
      <c r="E155" s="66">
        <v>6</v>
      </c>
      <c r="F155" s="34">
        <v>73</v>
      </c>
      <c r="G155" s="35">
        <v>855</v>
      </c>
      <c r="H155" s="36">
        <v>10533227</v>
      </c>
      <c r="I155" s="39">
        <f t="shared" si="16"/>
        <v>12319.563742690059</v>
      </c>
      <c r="J155" s="37">
        <v>99730</v>
      </c>
      <c r="K155" s="36">
        <f t="shared" si="18"/>
        <v>10533227</v>
      </c>
      <c r="L155" s="39">
        <f t="shared" si="19"/>
        <v>105.61743708011632</v>
      </c>
      <c r="M155" s="30"/>
      <c r="N155" s="34">
        <v>72</v>
      </c>
      <c r="O155" s="35">
        <v>850</v>
      </c>
      <c r="P155" s="36">
        <v>10588030</v>
      </c>
      <c r="Q155" s="39">
        <f t="shared" si="2"/>
        <v>12456.505882352942</v>
      </c>
      <c r="R155" s="37">
        <v>110292</v>
      </c>
      <c r="S155" s="36">
        <f t="shared" si="17"/>
        <v>10588030</v>
      </c>
      <c r="T155" s="39">
        <f t="shared" si="3"/>
        <v>95.999981866318507</v>
      </c>
      <c r="U155" s="59"/>
      <c r="V155" s="31"/>
      <c r="W155" s="72"/>
      <c r="X155" s="74"/>
      <c r="Y155" s="75"/>
      <c r="Z155" s="167"/>
      <c r="AA155" s="74">
        <v>12454</v>
      </c>
      <c r="AB155" s="75">
        <v>12578</v>
      </c>
      <c r="AC155" s="116">
        <v>12703</v>
      </c>
      <c r="AD155" s="185"/>
      <c r="AE155" s="183"/>
      <c r="AF155" s="186"/>
    </row>
    <row r="156" spans="1:32" s="4" customFormat="1" ht="27" customHeight="1" x14ac:dyDescent="0.15">
      <c r="A156" s="18"/>
      <c r="B156" s="140" t="s">
        <v>32</v>
      </c>
      <c r="C156" s="140">
        <v>152</v>
      </c>
      <c r="D156" s="143" t="s">
        <v>260</v>
      </c>
      <c r="E156" s="66">
        <v>6</v>
      </c>
      <c r="F156" s="34">
        <v>20</v>
      </c>
      <c r="G156" s="35">
        <v>156</v>
      </c>
      <c r="H156" s="36">
        <v>980100</v>
      </c>
      <c r="I156" s="39">
        <f t="shared" si="16"/>
        <v>6282.6923076923076</v>
      </c>
      <c r="J156" s="37">
        <v>9564</v>
      </c>
      <c r="K156" s="36">
        <f t="shared" si="18"/>
        <v>980100</v>
      </c>
      <c r="L156" s="39">
        <f t="shared" si="19"/>
        <v>102.4780426599749</v>
      </c>
      <c r="M156" s="30"/>
      <c r="N156" s="34">
        <v>20</v>
      </c>
      <c r="O156" s="35">
        <v>217</v>
      </c>
      <c r="P156" s="36">
        <v>1266660</v>
      </c>
      <c r="Q156" s="39">
        <f t="shared" si="2"/>
        <v>5837.1428571428569</v>
      </c>
      <c r="R156" s="37">
        <v>12761</v>
      </c>
      <c r="S156" s="36">
        <f t="shared" si="17"/>
        <v>1266660</v>
      </c>
      <c r="T156" s="39">
        <f t="shared" si="3"/>
        <v>99.26024606222083</v>
      </c>
      <c r="U156" s="59"/>
      <c r="V156" s="31"/>
      <c r="W156" s="72"/>
      <c r="X156" s="74"/>
      <c r="Y156" s="75"/>
      <c r="Z156" s="167"/>
      <c r="AA156" s="74">
        <v>10100</v>
      </c>
      <c r="AB156" s="75">
        <v>10200</v>
      </c>
      <c r="AC156" s="116">
        <v>10300</v>
      </c>
      <c r="AD156" s="182"/>
      <c r="AE156" s="183"/>
      <c r="AF156" s="184"/>
    </row>
    <row r="157" spans="1:32" s="4" customFormat="1" ht="27" customHeight="1" x14ac:dyDescent="0.15">
      <c r="A157" s="18"/>
      <c r="B157" s="140" t="s">
        <v>32</v>
      </c>
      <c r="C157" s="140">
        <v>153</v>
      </c>
      <c r="D157" s="145" t="s">
        <v>261</v>
      </c>
      <c r="E157" s="66">
        <v>4</v>
      </c>
      <c r="F157" s="34"/>
      <c r="G157" s="35"/>
      <c r="H157" s="36"/>
      <c r="I157" s="39">
        <f t="shared" si="16"/>
        <v>0</v>
      </c>
      <c r="J157" s="37"/>
      <c r="K157" s="36">
        <f t="shared" si="18"/>
        <v>0</v>
      </c>
      <c r="L157" s="39">
        <f t="shared" si="19"/>
        <v>0</v>
      </c>
      <c r="M157" s="30"/>
      <c r="N157" s="34">
        <v>20</v>
      </c>
      <c r="O157" s="35">
        <v>0</v>
      </c>
      <c r="P157" s="36">
        <v>0</v>
      </c>
      <c r="Q157" s="39">
        <f t="shared" si="2"/>
        <v>0</v>
      </c>
      <c r="R157" s="37">
        <v>0</v>
      </c>
      <c r="S157" s="36">
        <f t="shared" si="17"/>
        <v>0</v>
      </c>
      <c r="T157" s="39">
        <f t="shared" si="3"/>
        <v>0</v>
      </c>
      <c r="U157" s="59"/>
      <c r="V157" s="31"/>
      <c r="W157" s="72"/>
      <c r="X157" s="74"/>
      <c r="Y157" s="75"/>
      <c r="Z157" s="167"/>
      <c r="AA157" s="74"/>
      <c r="AB157" s="75"/>
      <c r="AC157" s="116"/>
      <c r="AD157" s="185"/>
      <c r="AE157" s="183"/>
      <c r="AF157" s="186"/>
    </row>
    <row r="158" spans="1:32" s="4" customFormat="1" ht="27" customHeight="1" x14ac:dyDescent="0.15">
      <c r="A158" s="18"/>
      <c r="B158" s="140" t="s">
        <v>32</v>
      </c>
      <c r="C158" s="140">
        <v>154</v>
      </c>
      <c r="D158" s="143" t="s">
        <v>262</v>
      </c>
      <c r="E158" s="66">
        <v>5</v>
      </c>
      <c r="F158" s="34">
        <v>20</v>
      </c>
      <c r="G158" s="35">
        <v>282</v>
      </c>
      <c r="H158" s="36">
        <v>6641643</v>
      </c>
      <c r="I158" s="101">
        <f t="shared" si="16"/>
        <v>23551.925531914894</v>
      </c>
      <c r="J158" s="37">
        <v>25125</v>
      </c>
      <c r="K158" s="36">
        <f t="shared" si="18"/>
        <v>6641643</v>
      </c>
      <c r="L158" s="39">
        <f t="shared" si="19"/>
        <v>264.34399999999999</v>
      </c>
      <c r="M158" s="30"/>
      <c r="N158" s="34">
        <v>20</v>
      </c>
      <c r="O158" s="35">
        <v>285</v>
      </c>
      <c r="P158" s="36">
        <v>6535681</v>
      </c>
      <c r="Q158" s="39">
        <f t="shared" si="2"/>
        <v>22932.21403508772</v>
      </c>
      <c r="R158" s="37">
        <v>24999</v>
      </c>
      <c r="S158" s="36">
        <f t="shared" si="17"/>
        <v>6535681</v>
      </c>
      <c r="T158" s="39">
        <f t="shared" si="3"/>
        <v>261.43769750790034</v>
      </c>
      <c r="U158" s="59"/>
      <c r="V158" s="31"/>
      <c r="W158" s="72"/>
      <c r="X158" s="74"/>
      <c r="Y158" s="75"/>
      <c r="Z158" s="167"/>
      <c r="AA158" s="74">
        <v>20828</v>
      </c>
      <c r="AB158" s="75">
        <v>21402</v>
      </c>
      <c r="AC158" s="116">
        <v>21976</v>
      </c>
      <c r="AD158" s="182"/>
      <c r="AE158" s="183"/>
      <c r="AF158" s="184"/>
    </row>
    <row r="159" spans="1:32" s="4" customFormat="1" ht="27" customHeight="1" x14ac:dyDescent="0.15">
      <c r="A159" s="18"/>
      <c r="B159" s="140" t="s">
        <v>32</v>
      </c>
      <c r="C159" s="140">
        <v>155</v>
      </c>
      <c r="D159" s="141" t="s">
        <v>263</v>
      </c>
      <c r="E159" s="66">
        <v>2</v>
      </c>
      <c r="F159" s="34">
        <v>20</v>
      </c>
      <c r="G159" s="35">
        <v>313</v>
      </c>
      <c r="H159" s="36">
        <v>7827456</v>
      </c>
      <c r="I159" s="39">
        <f t="shared" si="16"/>
        <v>25007.846645367412</v>
      </c>
      <c r="J159" s="37">
        <v>29256</v>
      </c>
      <c r="K159" s="36">
        <f t="shared" si="18"/>
        <v>7827456</v>
      </c>
      <c r="L159" s="39">
        <f t="shared" si="19"/>
        <v>267.5504511894996</v>
      </c>
      <c r="M159" s="30"/>
      <c r="N159" s="34">
        <v>20</v>
      </c>
      <c r="O159" s="35">
        <v>337</v>
      </c>
      <c r="P159" s="36">
        <v>8441850</v>
      </c>
      <c r="Q159" s="39">
        <f t="shared" si="2"/>
        <v>25050</v>
      </c>
      <c r="R159" s="37">
        <v>28748</v>
      </c>
      <c r="S159" s="36">
        <f t="shared" si="17"/>
        <v>8441850</v>
      </c>
      <c r="T159" s="39">
        <f t="shared" si="3"/>
        <v>293.64999304299431</v>
      </c>
      <c r="U159" s="59"/>
      <c r="V159" s="31"/>
      <c r="W159" s="72"/>
      <c r="X159" s="74"/>
      <c r="Y159" s="75"/>
      <c r="Z159" s="167"/>
      <c r="AA159" s="74">
        <v>24000</v>
      </c>
      <c r="AB159" s="75">
        <v>24500</v>
      </c>
      <c r="AC159" s="116">
        <v>25000</v>
      </c>
      <c r="AD159" s="185" t="s">
        <v>307</v>
      </c>
      <c r="AE159" s="183">
        <v>0.27</v>
      </c>
      <c r="AF159" s="186"/>
    </row>
    <row r="160" spans="1:32" s="4" customFormat="1" ht="27" customHeight="1" x14ac:dyDescent="0.15">
      <c r="A160" s="18"/>
      <c r="B160" s="140" t="s">
        <v>32</v>
      </c>
      <c r="C160" s="140">
        <v>156</v>
      </c>
      <c r="D160" s="143" t="s">
        <v>264</v>
      </c>
      <c r="E160" s="66">
        <v>2</v>
      </c>
      <c r="F160" s="34">
        <v>20</v>
      </c>
      <c r="G160" s="35">
        <v>346</v>
      </c>
      <c r="H160" s="36">
        <v>4726261</v>
      </c>
      <c r="I160" s="39">
        <f t="shared" si="16"/>
        <v>13659.71387283237</v>
      </c>
      <c r="J160" s="37">
        <v>34150</v>
      </c>
      <c r="K160" s="36">
        <f t="shared" si="18"/>
        <v>4726261</v>
      </c>
      <c r="L160" s="39">
        <f t="shared" si="19"/>
        <v>138.39710102489019</v>
      </c>
      <c r="M160" s="30"/>
      <c r="N160" s="34">
        <v>20</v>
      </c>
      <c r="O160" s="35">
        <v>362</v>
      </c>
      <c r="P160" s="36">
        <v>5391045</v>
      </c>
      <c r="Q160" s="39">
        <f t="shared" si="2"/>
        <v>14892.389502762431</v>
      </c>
      <c r="R160" s="37">
        <v>35931</v>
      </c>
      <c r="S160" s="36">
        <f t="shared" si="17"/>
        <v>5391045</v>
      </c>
      <c r="T160" s="39">
        <f t="shared" si="3"/>
        <v>150.03882441345914</v>
      </c>
      <c r="U160" s="59"/>
      <c r="V160" s="31"/>
      <c r="W160" s="72"/>
      <c r="X160" s="74"/>
      <c r="Y160" s="75"/>
      <c r="Z160" s="167"/>
      <c r="AA160" s="74">
        <v>14368</v>
      </c>
      <c r="AB160" s="75">
        <v>15287</v>
      </c>
      <c r="AC160" s="116">
        <v>15948</v>
      </c>
      <c r="AD160" s="182" t="s">
        <v>307</v>
      </c>
      <c r="AE160" s="183">
        <v>4.2000000000000003E-2</v>
      </c>
      <c r="AF160" s="184"/>
    </row>
    <row r="161" spans="1:32" s="4" customFormat="1" ht="27" customHeight="1" x14ac:dyDescent="0.15">
      <c r="A161" s="18"/>
      <c r="B161" s="140" t="s">
        <v>32</v>
      </c>
      <c r="C161" s="140">
        <v>157</v>
      </c>
      <c r="D161" s="143" t="s">
        <v>265</v>
      </c>
      <c r="E161" s="66">
        <v>2</v>
      </c>
      <c r="F161" s="34">
        <v>20</v>
      </c>
      <c r="G161" s="35">
        <v>274</v>
      </c>
      <c r="H161" s="36">
        <v>4126730</v>
      </c>
      <c r="I161" s="39">
        <f t="shared" si="16"/>
        <v>15061.058394160584</v>
      </c>
      <c r="J161" s="37">
        <v>25587</v>
      </c>
      <c r="K161" s="36">
        <f t="shared" si="18"/>
        <v>4126730</v>
      </c>
      <c r="L161" s="39">
        <f t="shared" si="19"/>
        <v>161.282291788799</v>
      </c>
      <c r="M161" s="30"/>
      <c r="N161" s="34">
        <v>20</v>
      </c>
      <c r="O161" s="35">
        <v>273</v>
      </c>
      <c r="P161" s="36">
        <v>4564032</v>
      </c>
      <c r="Q161" s="39">
        <f t="shared" si="2"/>
        <v>16718.065934065933</v>
      </c>
      <c r="R161" s="37">
        <v>25404</v>
      </c>
      <c r="S161" s="36">
        <f t="shared" si="17"/>
        <v>4564032</v>
      </c>
      <c r="T161" s="39">
        <f t="shared" si="3"/>
        <v>179.65800661313179</v>
      </c>
      <c r="U161" s="59"/>
      <c r="V161" s="31"/>
      <c r="W161" s="72"/>
      <c r="X161" s="168"/>
      <c r="Y161" s="169"/>
      <c r="Z161" s="170"/>
      <c r="AA161" s="168">
        <v>15900</v>
      </c>
      <c r="AB161" s="169">
        <v>16900</v>
      </c>
      <c r="AC161" s="117">
        <v>17000</v>
      </c>
      <c r="AD161" s="185"/>
      <c r="AE161" s="183"/>
      <c r="AF161" s="186"/>
    </row>
    <row r="162" spans="1:32" s="4" customFormat="1" ht="27" customHeight="1" x14ac:dyDescent="0.15">
      <c r="A162" s="18"/>
      <c r="B162" s="140" t="s">
        <v>32</v>
      </c>
      <c r="C162" s="140">
        <v>158</v>
      </c>
      <c r="D162" s="143" t="s">
        <v>266</v>
      </c>
      <c r="E162" s="66">
        <v>6</v>
      </c>
      <c r="F162" s="34">
        <v>50</v>
      </c>
      <c r="G162" s="35">
        <v>541</v>
      </c>
      <c r="H162" s="36">
        <v>6606700</v>
      </c>
      <c r="I162" s="39">
        <f t="shared" si="16"/>
        <v>12212.014787430684</v>
      </c>
      <c r="J162" s="37">
        <v>73203</v>
      </c>
      <c r="K162" s="36">
        <f t="shared" si="18"/>
        <v>6606700</v>
      </c>
      <c r="L162" s="39">
        <f t="shared" si="19"/>
        <v>90.251765638020302</v>
      </c>
      <c r="M162" s="30"/>
      <c r="N162" s="34">
        <v>50</v>
      </c>
      <c r="O162" s="35">
        <v>540</v>
      </c>
      <c r="P162" s="36">
        <v>6812200</v>
      </c>
      <c r="Q162" s="39">
        <f t="shared" si="2"/>
        <v>12615.185185185184</v>
      </c>
      <c r="R162" s="37">
        <v>73203</v>
      </c>
      <c r="S162" s="36">
        <f t="shared" si="17"/>
        <v>6812200</v>
      </c>
      <c r="T162" s="39">
        <f t="shared" si="3"/>
        <v>93.059027635479424</v>
      </c>
      <c r="U162" s="59"/>
      <c r="V162" s="31"/>
      <c r="W162" s="72"/>
      <c r="X162" s="74"/>
      <c r="Y162" s="75"/>
      <c r="Z162" s="167"/>
      <c r="AA162" s="74">
        <v>12600</v>
      </c>
      <c r="AB162" s="75">
        <v>12978</v>
      </c>
      <c r="AC162" s="116">
        <v>13367</v>
      </c>
      <c r="AD162" s="182"/>
      <c r="AE162" s="183"/>
      <c r="AF162" s="184"/>
    </row>
    <row r="163" spans="1:32" s="4" customFormat="1" ht="27" customHeight="1" x14ac:dyDescent="0.15">
      <c r="A163" s="18"/>
      <c r="B163" s="140" t="s">
        <v>32</v>
      </c>
      <c r="C163" s="140">
        <v>159</v>
      </c>
      <c r="D163" s="143" t="s">
        <v>267</v>
      </c>
      <c r="E163" s="66">
        <v>2</v>
      </c>
      <c r="F163" s="34">
        <v>14</v>
      </c>
      <c r="G163" s="35">
        <v>127</v>
      </c>
      <c r="H163" s="36">
        <v>923575</v>
      </c>
      <c r="I163" s="39">
        <f t="shared" si="16"/>
        <v>7272.2440944881891</v>
      </c>
      <c r="J163" s="37">
        <v>11342</v>
      </c>
      <c r="K163" s="36">
        <f t="shared" si="18"/>
        <v>923575</v>
      </c>
      <c r="L163" s="39">
        <f t="shared" si="19"/>
        <v>81.429642038441187</v>
      </c>
      <c r="M163" s="30"/>
      <c r="N163" s="34">
        <v>14</v>
      </c>
      <c r="O163" s="35">
        <v>169</v>
      </c>
      <c r="P163" s="36">
        <v>1193350</v>
      </c>
      <c r="Q163" s="39">
        <f t="shared" si="2"/>
        <v>7061.2426035502958</v>
      </c>
      <c r="R163" s="37">
        <v>17135</v>
      </c>
      <c r="S163" s="36">
        <f t="shared" si="17"/>
        <v>1193350</v>
      </c>
      <c r="T163" s="39">
        <f t="shared" si="3"/>
        <v>69.644003501604899</v>
      </c>
      <c r="U163" s="59"/>
      <c r="V163" s="31"/>
      <c r="W163" s="72"/>
      <c r="X163" s="74"/>
      <c r="Y163" s="75"/>
      <c r="Z163" s="167"/>
      <c r="AA163" s="74">
        <v>7300</v>
      </c>
      <c r="AB163" s="75">
        <v>7400</v>
      </c>
      <c r="AC163" s="116">
        <v>7500</v>
      </c>
      <c r="AD163" s="185"/>
      <c r="AE163" s="183"/>
      <c r="AF163" s="186"/>
    </row>
    <row r="164" spans="1:32" s="4" customFormat="1" ht="27" customHeight="1" x14ac:dyDescent="0.15">
      <c r="A164" s="18"/>
      <c r="B164" s="140" t="s">
        <v>32</v>
      </c>
      <c r="C164" s="140">
        <v>160</v>
      </c>
      <c r="D164" s="143" t="s">
        <v>268</v>
      </c>
      <c r="E164" s="66">
        <v>5</v>
      </c>
      <c r="F164" s="34">
        <v>10</v>
      </c>
      <c r="G164" s="35">
        <v>69</v>
      </c>
      <c r="H164" s="36">
        <v>410040</v>
      </c>
      <c r="I164" s="101">
        <f t="shared" si="16"/>
        <v>5942.608695652174</v>
      </c>
      <c r="J164" s="37">
        <v>1783</v>
      </c>
      <c r="K164" s="36">
        <f t="shared" si="18"/>
        <v>410040</v>
      </c>
      <c r="L164" s="39">
        <f t="shared" si="19"/>
        <v>229.97195737521031</v>
      </c>
      <c r="M164" s="30"/>
      <c r="N164" s="34">
        <v>10</v>
      </c>
      <c r="O164" s="35">
        <v>108</v>
      </c>
      <c r="P164" s="36">
        <v>624860</v>
      </c>
      <c r="Q164" s="39">
        <f t="shared" si="2"/>
        <v>5785.7407407407409</v>
      </c>
      <c r="R164" s="37">
        <v>2717</v>
      </c>
      <c r="S164" s="36">
        <f t="shared" si="17"/>
        <v>624860</v>
      </c>
      <c r="T164" s="39">
        <f t="shared" si="3"/>
        <v>229.9815973500184</v>
      </c>
      <c r="U164" s="59"/>
      <c r="V164" s="31"/>
      <c r="W164" s="72"/>
      <c r="X164" s="168"/>
      <c r="Y164" s="169"/>
      <c r="Z164" s="170"/>
      <c r="AA164" s="168">
        <v>6500</v>
      </c>
      <c r="AB164" s="169">
        <v>7000</v>
      </c>
      <c r="AC164" s="117">
        <v>7500</v>
      </c>
      <c r="AD164" s="182"/>
      <c r="AE164" s="183"/>
      <c r="AF164" s="184"/>
    </row>
    <row r="165" spans="1:32" s="4" customFormat="1" ht="27" customHeight="1" x14ac:dyDescent="0.15">
      <c r="A165" s="18"/>
      <c r="B165" s="140" t="s">
        <v>32</v>
      </c>
      <c r="C165" s="140">
        <v>161</v>
      </c>
      <c r="D165" s="143" t="s">
        <v>108</v>
      </c>
      <c r="E165" s="66">
        <v>5</v>
      </c>
      <c r="F165" s="34">
        <v>20</v>
      </c>
      <c r="G165" s="35">
        <v>155</v>
      </c>
      <c r="H165" s="36">
        <v>3244300</v>
      </c>
      <c r="I165" s="39">
        <f t="shared" si="16"/>
        <v>20930.967741935485</v>
      </c>
      <c r="J165" s="37">
        <v>12496</v>
      </c>
      <c r="K165" s="36">
        <f t="shared" si="18"/>
        <v>3244300</v>
      </c>
      <c r="L165" s="39">
        <f t="shared" si="19"/>
        <v>259.62708066581308</v>
      </c>
      <c r="M165" s="30"/>
      <c r="N165" s="34">
        <v>20</v>
      </c>
      <c r="O165" s="35">
        <v>174</v>
      </c>
      <c r="P165" s="36">
        <v>3322738</v>
      </c>
      <c r="Q165" s="39">
        <f t="shared" si="2"/>
        <v>19096.19540229885</v>
      </c>
      <c r="R165" s="37">
        <v>13572</v>
      </c>
      <c r="S165" s="36">
        <f t="shared" si="17"/>
        <v>3322738</v>
      </c>
      <c r="T165" s="39">
        <f t="shared" si="3"/>
        <v>244.82301797819039</v>
      </c>
      <c r="U165" s="59"/>
      <c r="V165" s="31"/>
      <c r="W165" s="72"/>
      <c r="X165" s="168"/>
      <c r="Y165" s="169"/>
      <c r="Z165" s="170"/>
      <c r="AA165" s="212">
        <v>20000</v>
      </c>
      <c r="AB165" s="213">
        <v>20500</v>
      </c>
      <c r="AC165" s="214">
        <v>21000</v>
      </c>
      <c r="AD165" s="185" t="s">
        <v>307</v>
      </c>
      <c r="AE165" s="183">
        <v>0.17</v>
      </c>
      <c r="AF165" s="186"/>
    </row>
    <row r="166" spans="1:32" s="4" customFormat="1" ht="27" customHeight="1" x14ac:dyDescent="0.15">
      <c r="A166" s="18"/>
      <c r="B166" s="140" t="s">
        <v>32</v>
      </c>
      <c r="C166" s="140">
        <v>162</v>
      </c>
      <c r="D166" s="143" t="s">
        <v>269</v>
      </c>
      <c r="E166" s="66">
        <v>5</v>
      </c>
      <c r="F166" s="34">
        <v>20</v>
      </c>
      <c r="G166" s="35">
        <v>102</v>
      </c>
      <c r="H166" s="36">
        <v>536055</v>
      </c>
      <c r="I166" s="39">
        <f t="shared" si="16"/>
        <v>5255.4411764705883</v>
      </c>
      <c r="J166" s="37">
        <v>6112</v>
      </c>
      <c r="K166" s="36">
        <f t="shared" si="18"/>
        <v>536055</v>
      </c>
      <c r="L166" s="39">
        <f t="shared" si="19"/>
        <v>87.705333769633512</v>
      </c>
      <c r="M166" s="30"/>
      <c r="N166" s="34">
        <v>20</v>
      </c>
      <c r="O166" s="35">
        <v>198</v>
      </c>
      <c r="P166" s="36">
        <v>1185602</v>
      </c>
      <c r="Q166" s="39">
        <f t="shared" si="2"/>
        <v>5987.8888888888887</v>
      </c>
      <c r="R166" s="37">
        <v>10752</v>
      </c>
      <c r="S166" s="36">
        <f t="shared" si="17"/>
        <v>1185602</v>
      </c>
      <c r="T166" s="39">
        <f t="shared" si="3"/>
        <v>110.2680431547619</v>
      </c>
      <c r="U166" s="59"/>
      <c r="V166" s="31"/>
      <c r="W166" s="72"/>
      <c r="X166" s="168"/>
      <c r="Y166" s="169"/>
      <c r="Z166" s="170"/>
      <c r="AA166" s="168">
        <v>7000</v>
      </c>
      <c r="AB166" s="169">
        <v>7500</v>
      </c>
      <c r="AC166" s="117">
        <v>8000</v>
      </c>
      <c r="AD166" s="182"/>
      <c r="AE166" s="183"/>
      <c r="AF166" s="184"/>
    </row>
    <row r="167" spans="1:32" s="4" customFormat="1" ht="27" customHeight="1" x14ac:dyDescent="0.15">
      <c r="A167" s="18"/>
      <c r="B167" s="140" t="s">
        <v>32</v>
      </c>
      <c r="C167" s="140">
        <v>163</v>
      </c>
      <c r="D167" s="143" t="s">
        <v>317</v>
      </c>
      <c r="E167" s="66">
        <v>2</v>
      </c>
      <c r="F167" s="34">
        <v>20</v>
      </c>
      <c r="G167" s="35">
        <v>203</v>
      </c>
      <c r="H167" s="36">
        <v>672220</v>
      </c>
      <c r="I167" s="39">
        <f t="shared" si="16"/>
        <v>3311.4285714285716</v>
      </c>
      <c r="J167" s="37">
        <v>21571</v>
      </c>
      <c r="K167" s="36">
        <f t="shared" si="18"/>
        <v>672220</v>
      </c>
      <c r="L167" s="39">
        <f t="shared" si="19"/>
        <v>31.163135691437578</v>
      </c>
      <c r="M167" s="30"/>
      <c r="N167" s="34">
        <v>20</v>
      </c>
      <c r="O167" s="35">
        <v>216</v>
      </c>
      <c r="P167" s="36">
        <v>705905</v>
      </c>
      <c r="Q167" s="39">
        <f t="shared" si="2"/>
        <v>3268.0787037037039</v>
      </c>
      <c r="R167" s="37">
        <v>20565</v>
      </c>
      <c r="S167" s="36">
        <f t="shared" si="17"/>
        <v>705905</v>
      </c>
      <c r="T167" s="39">
        <f t="shared" si="3"/>
        <v>34.325553124240216</v>
      </c>
      <c r="U167" s="59"/>
      <c r="V167" s="31"/>
      <c r="W167" s="72"/>
      <c r="X167" s="168"/>
      <c r="Y167" s="169"/>
      <c r="Z167" s="170"/>
      <c r="AA167" s="168">
        <v>3350</v>
      </c>
      <c r="AB167" s="169">
        <v>3400</v>
      </c>
      <c r="AC167" s="117">
        <v>3450</v>
      </c>
      <c r="AD167" s="185"/>
      <c r="AE167" s="183"/>
      <c r="AF167" s="186"/>
    </row>
    <row r="168" spans="1:32" s="4" customFormat="1" ht="27" customHeight="1" x14ac:dyDescent="0.15">
      <c r="A168" s="18"/>
      <c r="B168" s="140" t="s">
        <v>32</v>
      </c>
      <c r="C168" s="140">
        <v>164</v>
      </c>
      <c r="D168" s="143" t="s">
        <v>270</v>
      </c>
      <c r="E168" s="66">
        <v>2</v>
      </c>
      <c r="F168" s="34">
        <v>24</v>
      </c>
      <c r="G168" s="35">
        <v>406</v>
      </c>
      <c r="H168" s="36">
        <v>6774104</v>
      </c>
      <c r="I168" s="39">
        <f t="shared" si="16"/>
        <v>16684.985221674877</v>
      </c>
      <c r="J168" s="37">
        <v>44070</v>
      </c>
      <c r="K168" s="36">
        <f t="shared" si="18"/>
        <v>6774104</v>
      </c>
      <c r="L168" s="39">
        <f t="shared" si="19"/>
        <v>153.71236668935785</v>
      </c>
      <c r="M168" s="30"/>
      <c r="N168" s="34">
        <v>24</v>
      </c>
      <c r="O168" s="35">
        <v>404</v>
      </c>
      <c r="P168" s="36">
        <v>5844652</v>
      </c>
      <c r="Q168" s="39">
        <f t="shared" si="2"/>
        <v>14466.960396039603</v>
      </c>
      <c r="R168" s="37">
        <v>42935</v>
      </c>
      <c r="S168" s="36">
        <f t="shared" si="17"/>
        <v>5844652</v>
      </c>
      <c r="T168" s="39">
        <f t="shared" si="3"/>
        <v>136.12791428904157</v>
      </c>
      <c r="U168" s="59"/>
      <c r="V168" s="31"/>
      <c r="W168" s="72"/>
      <c r="X168" s="74"/>
      <c r="Y168" s="75"/>
      <c r="Z168" s="167"/>
      <c r="AA168" s="74">
        <v>13900</v>
      </c>
      <c r="AB168" s="75">
        <v>14400</v>
      </c>
      <c r="AC168" s="116">
        <v>15100</v>
      </c>
      <c r="AD168" s="182" t="s">
        <v>307</v>
      </c>
      <c r="AE168" s="183">
        <v>9.6000000000000002E-2</v>
      </c>
      <c r="AF168" s="184"/>
    </row>
    <row r="169" spans="1:32" s="4" customFormat="1" ht="27" customHeight="1" x14ac:dyDescent="0.15">
      <c r="A169" s="18"/>
      <c r="B169" s="140" t="s">
        <v>32</v>
      </c>
      <c r="C169" s="140">
        <v>165</v>
      </c>
      <c r="D169" s="143" t="s">
        <v>271</v>
      </c>
      <c r="E169" s="66">
        <v>4</v>
      </c>
      <c r="F169" s="34">
        <v>20</v>
      </c>
      <c r="G169" s="35">
        <v>130</v>
      </c>
      <c r="H169" s="36">
        <v>545156</v>
      </c>
      <c r="I169" s="39">
        <f t="shared" si="16"/>
        <v>4193.5076923076922</v>
      </c>
      <c r="J169" s="37">
        <v>7597</v>
      </c>
      <c r="K169" s="36">
        <f t="shared" si="18"/>
        <v>545156</v>
      </c>
      <c r="L169" s="39">
        <f t="shared" si="19"/>
        <v>71.759378702119264</v>
      </c>
      <c r="M169" s="30"/>
      <c r="N169" s="34">
        <v>20</v>
      </c>
      <c r="O169" s="35">
        <v>130</v>
      </c>
      <c r="P169" s="36">
        <v>545156</v>
      </c>
      <c r="Q169" s="39">
        <f t="shared" si="2"/>
        <v>4193.5076923076922</v>
      </c>
      <c r="R169" s="37">
        <v>8950</v>
      </c>
      <c r="S169" s="36">
        <f t="shared" si="17"/>
        <v>545156</v>
      </c>
      <c r="T169" s="39">
        <f t="shared" si="3"/>
        <v>60.911284916201119</v>
      </c>
      <c r="U169" s="59"/>
      <c r="V169" s="31"/>
      <c r="W169" s="72"/>
      <c r="X169" s="74"/>
      <c r="Y169" s="75"/>
      <c r="Z169" s="167"/>
      <c r="AA169" s="74">
        <v>5384</v>
      </c>
      <c r="AB169" s="75">
        <v>6538</v>
      </c>
      <c r="AC169" s="116">
        <v>7692</v>
      </c>
      <c r="AD169" s="185" t="s">
        <v>307</v>
      </c>
      <c r="AE169" s="183">
        <v>0.16</v>
      </c>
      <c r="AF169" s="186"/>
    </row>
    <row r="170" spans="1:32" s="4" customFormat="1" ht="27" customHeight="1" x14ac:dyDescent="0.15">
      <c r="A170" s="18"/>
      <c r="B170" s="140" t="s">
        <v>32</v>
      </c>
      <c r="C170" s="140">
        <v>166</v>
      </c>
      <c r="D170" s="143" t="s">
        <v>272</v>
      </c>
      <c r="E170" s="66">
        <v>2</v>
      </c>
      <c r="F170" s="34">
        <v>20</v>
      </c>
      <c r="G170" s="35">
        <v>323</v>
      </c>
      <c r="H170" s="36">
        <v>9975953</v>
      </c>
      <c r="I170" s="39">
        <f t="shared" si="16"/>
        <v>30885.303405572755</v>
      </c>
      <c r="J170" s="37">
        <v>23170</v>
      </c>
      <c r="K170" s="36">
        <f t="shared" si="18"/>
        <v>9975953</v>
      </c>
      <c r="L170" s="39">
        <f t="shared" si="19"/>
        <v>430.55472593871383</v>
      </c>
      <c r="M170" s="30"/>
      <c r="N170" s="34">
        <v>20</v>
      </c>
      <c r="O170" s="35">
        <v>331</v>
      </c>
      <c r="P170" s="36">
        <v>9122280</v>
      </c>
      <c r="Q170" s="39">
        <f t="shared" si="2"/>
        <v>27559.758308157099</v>
      </c>
      <c r="R170" s="37">
        <v>26480</v>
      </c>
      <c r="S170" s="36">
        <f t="shared" si="17"/>
        <v>9122280</v>
      </c>
      <c r="T170" s="39">
        <f t="shared" si="3"/>
        <v>344.49697885196377</v>
      </c>
      <c r="U170" s="59"/>
      <c r="V170" s="31"/>
      <c r="W170" s="72"/>
      <c r="X170" s="74"/>
      <c r="Y170" s="75"/>
      <c r="Z170" s="167"/>
      <c r="AA170" s="74">
        <v>29596.2</v>
      </c>
      <c r="AB170" s="75">
        <v>30650.9</v>
      </c>
      <c r="AC170" s="116">
        <v>32603.8</v>
      </c>
      <c r="AD170" s="182"/>
      <c r="AE170" s="183"/>
      <c r="AF170" s="184"/>
    </row>
    <row r="171" spans="1:32" s="4" customFormat="1" ht="27" customHeight="1" x14ac:dyDescent="0.15">
      <c r="A171" s="18"/>
      <c r="B171" s="140" t="s">
        <v>32</v>
      </c>
      <c r="C171" s="140">
        <v>167</v>
      </c>
      <c r="D171" s="143" t="s">
        <v>273</v>
      </c>
      <c r="E171" s="66">
        <v>1</v>
      </c>
      <c r="F171" s="34">
        <v>20</v>
      </c>
      <c r="G171" s="35">
        <v>255</v>
      </c>
      <c r="H171" s="36">
        <v>5664790</v>
      </c>
      <c r="I171" s="101">
        <f t="shared" si="16"/>
        <v>22214.862745098038</v>
      </c>
      <c r="J171" s="37">
        <v>19100</v>
      </c>
      <c r="K171" s="36">
        <f t="shared" si="18"/>
        <v>5664790</v>
      </c>
      <c r="L171" s="39">
        <f t="shared" si="19"/>
        <v>296.58586387434553</v>
      </c>
      <c r="M171" s="30"/>
      <c r="N171" s="34">
        <v>20</v>
      </c>
      <c r="O171" s="35">
        <v>238</v>
      </c>
      <c r="P171" s="36">
        <v>5496850</v>
      </c>
      <c r="Q171" s="39">
        <f t="shared" si="2"/>
        <v>23096.008403361346</v>
      </c>
      <c r="R171" s="37">
        <v>18300</v>
      </c>
      <c r="S171" s="36">
        <f t="shared" si="17"/>
        <v>5496850</v>
      </c>
      <c r="T171" s="39">
        <f t="shared" si="3"/>
        <v>300.37431693989072</v>
      </c>
      <c r="U171" s="59"/>
      <c r="V171" s="31"/>
      <c r="W171" s="72"/>
      <c r="X171" s="74"/>
      <c r="Y171" s="75"/>
      <c r="Z171" s="167"/>
      <c r="AA171" s="74">
        <v>22400</v>
      </c>
      <c r="AB171" s="75">
        <v>22800</v>
      </c>
      <c r="AC171" s="116">
        <v>23000</v>
      </c>
      <c r="AD171" s="185"/>
      <c r="AE171" s="183"/>
      <c r="AF171" s="186"/>
    </row>
    <row r="172" spans="1:32" s="4" customFormat="1" ht="27" customHeight="1" x14ac:dyDescent="0.15">
      <c r="A172" s="18"/>
      <c r="B172" s="140" t="s">
        <v>32</v>
      </c>
      <c r="C172" s="140">
        <v>168</v>
      </c>
      <c r="D172" s="143" t="s">
        <v>274</v>
      </c>
      <c r="E172" s="66">
        <v>5</v>
      </c>
      <c r="F172" s="34">
        <v>20</v>
      </c>
      <c r="G172" s="35">
        <v>217</v>
      </c>
      <c r="H172" s="36">
        <v>4615798</v>
      </c>
      <c r="I172" s="39">
        <f t="shared" si="16"/>
        <v>21270.958525345621</v>
      </c>
      <c r="J172" s="37">
        <v>19087</v>
      </c>
      <c r="K172" s="36">
        <f t="shared" si="18"/>
        <v>4615798</v>
      </c>
      <c r="L172" s="39">
        <f t="shared" si="19"/>
        <v>241.82941268926496</v>
      </c>
      <c r="M172" s="30"/>
      <c r="N172" s="34">
        <v>20</v>
      </c>
      <c r="O172" s="35">
        <v>236</v>
      </c>
      <c r="P172" s="36">
        <v>5923886</v>
      </c>
      <c r="Q172" s="39">
        <f t="shared" si="2"/>
        <v>25101.211864406781</v>
      </c>
      <c r="R172" s="37">
        <v>21745</v>
      </c>
      <c r="S172" s="36">
        <f t="shared" si="17"/>
        <v>5923886</v>
      </c>
      <c r="T172" s="39">
        <f t="shared" si="3"/>
        <v>272.42520119567718</v>
      </c>
      <c r="U172" s="59"/>
      <c r="V172" s="31"/>
      <c r="W172" s="72"/>
      <c r="X172" s="168"/>
      <c r="Y172" s="169"/>
      <c r="Z172" s="170"/>
      <c r="AA172" s="168">
        <v>25100</v>
      </c>
      <c r="AB172" s="169">
        <v>25500</v>
      </c>
      <c r="AC172" s="117">
        <v>26000</v>
      </c>
      <c r="AD172" s="182"/>
      <c r="AE172" s="183"/>
      <c r="AF172" s="184"/>
    </row>
    <row r="173" spans="1:32" s="4" customFormat="1" ht="27" customHeight="1" x14ac:dyDescent="0.15">
      <c r="A173" s="18"/>
      <c r="B173" s="140" t="s">
        <v>32</v>
      </c>
      <c r="C173" s="140">
        <v>169</v>
      </c>
      <c r="D173" s="143" t="s">
        <v>275</v>
      </c>
      <c r="E173" s="66">
        <v>2</v>
      </c>
      <c r="F173" s="34"/>
      <c r="G173" s="35"/>
      <c r="H173" s="36"/>
      <c r="I173" s="39">
        <f t="shared" si="16"/>
        <v>0</v>
      </c>
      <c r="J173" s="37"/>
      <c r="K173" s="36">
        <f t="shared" si="18"/>
        <v>0</v>
      </c>
      <c r="L173" s="39">
        <f t="shared" si="19"/>
        <v>0</v>
      </c>
      <c r="M173" s="30"/>
      <c r="N173" s="34"/>
      <c r="O173" s="35"/>
      <c r="P173" s="36"/>
      <c r="Q173" s="39">
        <f t="shared" si="2"/>
        <v>0</v>
      </c>
      <c r="R173" s="37"/>
      <c r="S173" s="36">
        <f t="shared" si="17"/>
        <v>0</v>
      </c>
      <c r="T173" s="39">
        <f t="shared" si="3"/>
        <v>0</v>
      </c>
      <c r="U173" s="59"/>
      <c r="V173" s="31" t="s">
        <v>307</v>
      </c>
      <c r="W173" s="72"/>
      <c r="X173" s="74"/>
      <c r="Y173" s="75"/>
      <c r="Z173" s="167"/>
      <c r="AA173" s="74"/>
      <c r="AB173" s="75"/>
      <c r="AC173" s="116"/>
      <c r="AD173" s="185"/>
      <c r="AE173" s="183"/>
      <c r="AF173" s="186"/>
    </row>
    <row r="174" spans="1:32" s="4" customFormat="1" ht="27" customHeight="1" x14ac:dyDescent="0.15">
      <c r="A174" s="18"/>
      <c r="B174" s="140" t="s">
        <v>32</v>
      </c>
      <c r="C174" s="140">
        <v>170</v>
      </c>
      <c r="D174" s="143" t="s">
        <v>276</v>
      </c>
      <c r="E174" s="66">
        <v>5</v>
      </c>
      <c r="F174" s="34">
        <v>20</v>
      </c>
      <c r="G174" s="35">
        <v>151</v>
      </c>
      <c r="H174" s="36">
        <v>3456080</v>
      </c>
      <c r="I174" s="39">
        <f t="shared" si="16"/>
        <v>22887.947019867548</v>
      </c>
      <c r="J174" s="37">
        <v>10764</v>
      </c>
      <c r="K174" s="36">
        <f t="shared" si="18"/>
        <v>3456080</v>
      </c>
      <c r="L174" s="39">
        <f t="shared" si="19"/>
        <v>321.07766629505761</v>
      </c>
      <c r="M174" s="30"/>
      <c r="N174" s="34">
        <v>20</v>
      </c>
      <c r="O174" s="35">
        <v>136</v>
      </c>
      <c r="P174" s="36">
        <v>3328250</v>
      </c>
      <c r="Q174" s="39">
        <f t="shared" si="2"/>
        <v>24472.426470588234</v>
      </c>
      <c r="R174" s="37">
        <v>9728</v>
      </c>
      <c r="S174" s="36">
        <f t="shared" si="17"/>
        <v>3328250</v>
      </c>
      <c r="T174" s="39">
        <f t="shared" si="3"/>
        <v>342.13096217105266</v>
      </c>
      <c r="U174" s="59"/>
      <c r="V174" s="31"/>
      <c r="W174" s="72"/>
      <c r="X174" s="74"/>
      <c r="Y174" s="75"/>
      <c r="Z174" s="167"/>
      <c r="AA174" s="74">
        <v>23000</v>
      </c>
      <c r="AB174" s="75">
        <v>23100</v>
      </c>
      <c r="AC174" s="116">
        <v>23200</v>
      </c>
      <c r="AD174" s="182"/>
      <c r="AE174" s="183"/>
      <c r="AF174" s="184"/>
    </row>
    <row r="175" spans="1:32" s="4" customFormat="1" ht="27" customHeight="1" x14ac:dyDescent="0.15">
      <c r="A175" s="18"/>
      <c r="B175" s="140" t="s">
        <v>32</v>
      </c>
      <c r="C175" s="140">
        <v>171</v>
      </c>
      <c r="D175" s="143" t="s">
        <v>110</v>
      </c>
      <c r="E175" s="66">
        <v>4</v>
      </c>
      <c r="F175" s="34">
        <v>10</v>
      </c>
      <c r="G175" s="35">
        <v>142</v>
      </c>
      <c r="H175" s="36">
        <v>2562400</v>
      </c>
      <c r="I175" s="39">
        <f t="shared" si="16"/>
        <v>18045.070422535213</v>
      </c>
      <c r="J175" s="37">
        <v>8295</v>
      </c>
      <c r="K175" s="36">
        <f t="shared" si="18"/>
        <v>2562400</v>
      </c>
      <c r="L175" s="39">
        <f t="shared" si="19"/>
        <v>308.90898131404458</v>
      </c>
      <c r="M175" s="30"/>
      <c r="N175" s="34">
        <v>10</v>
      </c>
      <c r="O175" s="35">
        <v>148</v>
      </c>
      <c r="P175" s="36">
        <v>3219195</v>
      </c>
      <c r="Q175" s="39">
        <f t="shared" si="2"/>
        <v>21751.317567567567</v>
      </c>
      <c r="R175" s="37">
        <v>9301</v>
      </c>
      <c r="S175" s="36">
        <f t="shared" si="17"/>
        <v>3219195</v>
      </c>
      <c r="T175" s="39">
        <f t="shared" si="3"/>
        <v>346.11278357165895</v>
      </c>
      <c r="U175" s="59"/>
      <c r="V175" s="31"/>
      <c r="W175" s="72"/>
      <c r="X175" s="74"/>
      <c r="Y175" s="75"/>
      <c r="Z175" s="167"/>
      <c r="AA175" s="74">
        <v>29600</v>
      </c>
      <c r="AB175" s="75">
        <v>32000</v>
      </c>
      <c r="AC175" s="116">
        <v>32000</v>
      </c>
      <c r="AD175" s="185"/>
      <c r="AE175" s="183"/>
      <c r="AF175" s="186"/>
    </row>
    <row r="176" spans="1:32" s="4" customFormat="1" ht="27" customHeight="1" x14ac:dyDescent="0.15">
      <c r="A176" s="18"/>
      <c r="B176" s="140" t="s">
        <v>32</v>
      </c>
      <c r="C176" s="140">
        <v>172</v>
      </c>
      <c r="D176" s="143" t="s">
        <v>277</v>
      </c>
      <c r="E176" s="66">
        <v>5</v>
      </c>
      <c r="F176" s="34">
        <v>40</v>
      </c>
      <c r="G176" s="35">
        <v>493</v>
      </c>
      <c r="H176" s="36">
        <v>5486670</v>
      </c>
      <c r="I176" s="39">
        <f t="shared" si="16"/>
        <v>11129.148073022312</v>
      </c>
      <c r="J176" s="37">
        <v>26127</v>
      </c>
      <c r="K176" s="36">
        <f t="shared" si="18"/>
        <v>5486670</v>
      </c>
      <c r="L176" s="39">
        <f t="shared" si="19"/>
        <v>210</v>
      </c>
      <c r="M176" s="30"/>
      <c r="N176" s="34">
        <v>40</v>
      </c>
      <c r="O176" s="35">
        <v>522</v>
      </c>
      <c r="P176" s="36">
        <v>5244823</v>
      </c>
      <c r="Q176" s="39">
        <f t="shared" si="2"/>
        <v>10047.553639846743</v>
      </c>
      <c r="R176" s="37">
        <v>24975</v>
      </c>
      <c r="S176" s="36">
        <f t="shared" si="17"/>
        <v>5244823</v>
      </c>
      <c r="T176" s="39">
        <f t="shared" si="3"/>
        <v>210.00292292292292</v>
      </c>
      <c r="U176" s="59"/>
      <c r="V176" s="31"/>
      <c r="W176" s="72"/>
      <c r="X176" s="74"/>
      <c r="Y176" s="75"/>
      <c r="Z176" s="167"/>
      <c r="AA176" s="74">
        <v>12000</v>
      </c>
      <c r="AB176" s="75">
        <v>12000</v>
      </c>
      <c r="AC176" s="116">
        <v>12500</v>
      </c>
      <c r="AD176" s="182"/>
      <c r="AE176" s="183"/>
      <c r="AF176" s="184"/>
    </row>
    <row r="177" spans="1:32" s="4" customFormat="1" ht="27" customHeight="1" x14ac:dyDescent="0.15">
      <c r="A177" s="18"/>
      <c r="B177" s="140" t="s">
        <v>32</v>
      </c>
      <c r="C177" s="140">
        <v>173</v>
      </c>
      <c r="D177" s="143" t="s">
        <v>278</v>
      </c>
      <c r="E177" s="66">
        <v>2</v>
      </c>
      <c r="F177" s="34">
        <v>34</v>
      </c>
      <c r="G177" s="35">
        <v>489</v>
      </c>
      <c r="H177" s="36">
        <v>9839736</v>
      </c>
      <c r="I177" s="39">
        <f t="shared" si="16"/>
        <v>20122.159509202455</v>
      </c>
      <c r="J177" s="37">
        <v>57138</v>
      </c>
      <c r="K177" s="36">
        <f t="shared" si="18"/>
        <v>9839736</v>
      </c>
      <c r="L177" s="39">
        <f t="shared" si="19"/>
        <v>172.21001785151739</v>
      </c>
      <c r="M177" s="30"/>
      <c r="N177" s="34">
        <v>34</v>
      </c>
      <c r="O177" s="35">
        <v>498</v>
      </c>
      <c r="P177" s="36">
        <v>10159557</v>
      </c>
      <c r="Q177" s="39">
        <f t="shared" si="2"/>
        <v>20400.716867469881</v>
      </c>
      <c r="R177" s="37">
        <v>56400</v>
      </c>
      <c r="S177" s="36">
        <f t="shared" si="17"/>
        <v>10159557</v>
      </c>
      <c r="T177" s="39">
        <f t="shared" si="3"/>
        <v>180.13398936170213</v>
      </c>
      <c r="U177" s="59"/>
      <c r="V177" s="31"/>
      <c r="W177" s="72"/>
      <c r="X177" s="74"/>
      <c r="Y177" s="75"/>
      <c r="Z177" s="167"/>
      <c r="AA177" s="74">
        <v>20300</v>
      </c>
      <c r="AB177" s="75">
        <v>20500</v>
      </c>
      <c r="AC177" s="116">
        <v>21000</v>
      </c>
      <c r="AD177" s="185" t="s">
        <v>307</v>
      </c>
      <c r="AE177" s="183">
        <v>5.0000000000000001E-3</v>
      </c>
      <c r="AF177" s="186"/>
    </row>
    <row r="178" spans="1:32" s="4" customFormat="1" ht="27" customHeight="1" x14ac:dyDescent="0.15">
      <c r="A178" s="18"/>
      <c r="B178" s="140" t="s">
        <v>32</v>
      </c>
      <c r="C178" s="140">
        <v>174</v>
      </c>
      <c r="D178" s="143" t="s">
        <v>279</v>
      </c>
      <c r="E178" s="66">
        <v>5</v>
      </c>
      <c r="F178" s="34">
        <v>20</v>
      </c>
      <c r="G178" s="35">
        <v>240</v>
      </c>
      <c r="H178" s="36">
        <v>7639500</v>
      </c>
      <c r="I178" s="39">
        <f t="shared" si="16"/>
        <v>31831.25</v>
      </c>
      <c r="J178" s="37">
        <v>25267</v>
      </c>
      <c r="K178" s="36">
        <f t="shared" si="18"/>
        <v>7639500</v>
      </c>
      <c r="L178" s="39">
        <f t="shared" si="19"/>
        <v>302.35089246843711</v>
      </c>
      <c r="M178" s="30"/>
      <c r="N178" s="34">
        <v>20</v>
      </c>
      <c r="O178" s="35">
        <v>205</v>
      </c>
      <c r="P178" s="36">
        <v>5725451</v>
      </c>
      <c r="Q178" s="39">
        <f t="shared" si="2"/>
        <v>27929.029268292685</v>
      </c>
      <c r="R178" s="37">
        <v>23043</v>
      </c>
      <c r="S178" s="36">
        <f t="shared" si="17"/>
        <v>5725451</v>
      </c>
      <c r="T178" s="39">
        <f t="shared" si="3"/>
        <v>248.46812481013757</v>
      </c>
      <c r="U178" s="59"/>
      <c r="V178" s="31"/>
      <c r="W178" s="72"/>
      <c r="X178" s="74"/>
      <c r="Y178" s="75"/>
      <c r="Z178" s="167"/>
      <c r="AA178" s="74">
        <v>31000</v>
      </c>
      <c r="AB178" s="75">
        <v>31100</v>
      </c>
      <c r="AC178" s="116">
        <v>31200</v>
      </c>
      <c r="AD178" s="182" t="s">
        <v>307</v>
      </c>
      <c r="AE178" s="183">
        <v>0.05</v>
      </c>
      <c r="AF178" s="184"/>
    </row>
    <row r="179" spans="1:32" s="4" customFormat="1" ht="27" customHeight="1" x14ac:dyDescent="0.15">
      <c r="A179" s="18"/>
      <c r="B179" s="140" t="s">
        <v>32</v>
      </c>
      <c r="C179" s="140">
        <v>175</v>
      </c>
      <c r="D179" s="143" t="s">
        <v>280</v>
      </c>
      <c r="E179" s="66">
        <v>2</v>
      </c>
      <c r="F179" s="34">
        <v>10</v>
      </c>
      <c r="G179" s="35">
        <v>185</v>
      </c>
      <c r="H179" s="36">
        <v>1273638</v>
      </c>
      <c r="I179" s="39">
        <f t="shared" si="16"/>
        <v>6884.5297297297293</v>
      </c>
      <c r="J179" s="37">
        <v>11790</v>
      </c>
      <c r="K179" s="36">
        <f t="shared" si="18"/>
        <v>1273638</v>
      </c>
      <c r="L179" s="39">
        <f t="shared" si="19"/>
        <v>108.02697201017811</v>
      </c>
      <c r="M179" s="30"/>
      <c r="N179" s="34">
        <v>10</v>
      </c>
      <c r="O179" s="35">
        <v>161</v>
      </c>
      <c r="P179" s="36">
        <v>1950570</v>
      </c>
      <c r="Q179" s="39">
        <f t="shared" si="2"/>
        <v>12115.341614906833</v>
      </c>
      <c r="R179" s="37">
        <v>12116</v>
      </c>
      <c r="S179" s="36">
        <f t="shared" si="17"/>
        <v>1950570</v>
      </c>
      <c r="T179" s="39">
        <f t="shared" si="3"/>
        <v>160.99125123803236</v>
      </c>
      <c r="U179" s="59"/>
      <c r="V179" s="31"/>
      <c r="W179" s="72"/>
      <c r="X179" s="74"/>
      <c r="Y179" s="75"/>
      <c r="Z179" s="167"/>
      <c r="AA179" s="74">
        <v>11000</v>
      </c>
      <c r="AB179" s="75">
        <v>12000</v>
      </c>
      <c r="AC179" s="116">
        <v>13000</v>
      </c>
      <c r="AD179" s="185"/>
      <c r="AE179" s="183"/>
      <c r="AF179" s="186"/>
    </row>
    <row r="180" spans="1:32" s="4" customFormat="1" ht="27" customHeight="1" x14ac:dyDescent="0.15">
      <c r="A180" s="18"/>
      <c r="B180" s="140" t="s">
        <v>32</v>
      </c>
      <c r="C180" s="140">
        <v>176</v>
      </c>
      <c r="D180" s="143" t="s">
        <v>111</v>
      </c>
      <c r="E180" s="66">
        <v>4</v>
      </c>
      <c r="F180" s="34">
        <v>10</v>
      </c>
      <c r="G180" s="35">
        <v>15</v>
      </c>
      <c r="H180" s="36">
        <v>373200</v>
      </c>
      <c r="I180" s="39">
        <f t="shared" si="16"/>
        <v>24880</v>
      </c>
      <c r="J180" s="37">
        <v>1555</v>
      </c>
      <c r="K180" s="36">
        <f t="shared" si="18"/>
        <v>373200</v>
      </c>
      <c r="L180" s="39">
        <f t="shared" si="19"/>
        <v>240</v>
      </c>
      <c r="M180" s="30"/>
      <c r="N180" s="34">
        <v>10</v>
      </c>
      <c r="O180" s="35">
        <v>24</v>
      </c>
      <c r="P180" s="36">
        <v>613750</v>
      </c>
      <c r="Q180" s="39">
        <f t="shared" si="2"/>
        <v>25572.916666666668</v>
      </c>
      <c r="R180" s="37">
        <v>2455</v>
      </c>
      <c r="S180" s="36">
        <f t="shared" si="17"/>
        <v>613750</v>
      </c>
      <c r="T180" s="39">
        <f t="shared" si="3"/>
        <v>250</v>
      </c>
      <c r="U180" s="59"/>
      <c r="V180" s="31"/>
      <c r="W180" s="72"/>
      <c r="X180" s="74"/>
      <c r="Y180" s="75"/>
      <c r="Z180" s="167"/>
      <c r="AA180" s="74">
        <v>24500</v>
      </c>
      <c r="AB180" s="75">
        <v>25000</v>
      </c>
      <c r="AC180" s="116">
        <v>25200</v>
      </c>
      <c r="AD180" s="182"/>
      <c r="AE180" s="183"/>
      <c r="AF180" s="184"/>
    </row>
    <row r="181" spans="1:32" s="4" customFormat="1" ht="27" customHeight="1" x14ac:dyDescent="0.15">
      <c r="A181" s="18"/>
      <c r="B181" s="140" t="s">
        <v>32</v>
      </c>
      <c r="C181" s="140">
        <v>177</v>
      </c>
      <c r="D181" s="143" t="s">
        <v>281</v>
      </c>
      <c r="E181" s="66">
        <v>4</v>
      </c>
      <c r="F181" s="34">
        <v>20</v>
      </c>
      <c r="G181" s="35">
        <v>204</v>
      </c>
      <c r="H181" s="36">
        <v>1005700</v>
      </c>
      <c r="I181" s="39">
        <f t="shared" si="16"/>
        <v>4929.9019607843138</v>
      </c>
      <c r="J181" s="37">
        <v>8816</v>
      </c>
      <c r="K181" s="36">
        <f t="shared" si="18"/>
        <v>1005700</v>
      </c>
      <c r="L181" s="39">
        <f t="shared" si="19"/>
        <v>114.07667876588022</v>
      </c>
      <c r="M181" s="30"/>
      <c r="N181" s="34">
        <v>20</v>
      </c>
      <c r="O181" s="35">
        <v>227</v>
      </c>
      <c r="P181" s="36">
        <v>1967858</v>
      </c>
      <c r="Q181" s="39">
        <f t="shared" si="2"/>
        <v>8668.9779735682823</v>
      </c>
      <c r="R181" s="37">
        <v>7952</v>
      </c>
      <c r="S181" s="36">
        <f t="shared" si="17"/>
        <v>1967858</v>
      </c>
      <c r="T181" s="39">
        <f t="shared" si="3"/>
        <v>247.4670523138833</v>
      </c>
      <c r="U181" s="59"/>
      <c r="V181" s="31"/>
      <c r="W181" s="72"/>
      <c r="X181" s="74"/>
      <c r="Y181" s="75"/>
      <c r="Z181" s="167"/>
      <c r="AA181" s="74">
        <v>4560</v>
      </c>
      <c r="AB181" s="75">
        <v>4570</v>
      </c>
      <c r="AC181" s="116">
        <v>4580</v>
      </c>
      <c r="AD181" s="185"/>
      <c r="AE181" s="183"/>
      <c r="AF181" s="186"/>
    </row>
    <row r="182" spans="1:32" s="4" customFormat="1" ht="27" customHeight="1" x14ac:dyDescent="0.15">
      <c r="A182" s="18"/>
      <c r="B182" s="140" t="s">
        <v>32</v>
      </c>
      <c r="C182" s="140">
        <v>178</v>
      </c>
      <c r="D182" s="143" t="s">
        <v>318</v>
      </c>
      <c r="E182" s="66">
        <v>2</v>
      </c>
      <c r="F182" s="34">
        <v>20</v>
      </c>
      <c r="G182" s="35">
        <v>155</v>
      </c>
      <c r="H182" s="36">
        <v>989460</v>
      </c>
      <c r="I182" s="39">
        <f t="shared" si="16"/>
        <v>6383.6129032258068</v>
      </c>
      <c r="J182" s="37">
        <v>9656</v>
      </c>
      <c r="K182" s="36">
        <f t="shared" si="18"/>
        <v>989460</v>
      </c>
      <c r="L182" s="39">
        <f t="shared" si="19"/>
        <v>102.47100248550124</v>
      </c>
      <c r="M182" s="30"/>
      <c r="N182" s="34">
        <v>20</v>
      </c>
      <c r="O182" s="35">
        <v>203</v>
      </c>
      <c r="P182" s="36">
        <v>2105778</v>
      </c>
      <c r="Q182" s="39">
        <f t="shared" si="2"/>
        <v>10373.290640394089</v>
      </c>
      <c r="R182" s="37">
        <v>16132</v>
      </c>
      <c r="S182" s="36">
        <f t="shared" si="17"/>
        <v>2105778</v>
      </c>
      <c r="T182" s="39">
        <f t="shared" si="3"/>
        <v>130.53421770394249</v>
      </c>
      <c r="U182" s="59"/>
      <c r="V182" s="31"/>
      <c r="W182" s="72"/>
      <c r="X182" s="74"/>
      <c r="Y182" s="75"/>
      <c r="Z182" s="167"/>
      <c r="AA182" s="74">
        <v>9000</v>
      </c>
      <c r="AB182" s="75">
        <v>10000</v>
      </c>
      <c r="AC182" s="116">
        <v>11000</v>
      </c>
      <c r="AD182" s="182"/>
      <c r="AE182" s="183"/>
      <c r="AF182" s="184"/>
    </row>
    <row r="183" spans="1:32" s="4" customFormat="1" ht="27" customHeight="1" x14ac:dyDescent="0.15">
      <c r="A183" s="18"/>
      <c r="B183" s="140" t="s">
        <v>32</v>
      </c>
      <c r="C183" s="140">
        <v>179</v>
      </c>
      <c r="D183" s="143" t="s">
        <v>282</v>
      </c>
      <c r="E183" s="66">
        <v>2</v>
      </c>
      <c r="F183" s="34">
        <v>29</v>
      </c>
      <c r="G183" s="35">
        <v>495</v>
      </c>
      <c r="H183" s="36">
        <v>10582566</v>
      </c>
      <c r="I183" s="39">
        <f t="shared" si="16"/>
        <v>21378.921212121211</v>
      </c>
      <c r="J183" s="37">
        <v>46797</v>
      </c>
      <c r="K183" s="36">
        <f t="shared" si="18"/>
        <v>10582566</v>
      </c>
      <c r="L183" s="39">
        <f t="shared" si="19"/>
        <v>226.13770113468811</v>
      </c>
      <c r="M183" s="30"/>
      <c r="N183" s="34">
        <v>29</v>
      </c>
      <c r="O183" s="35">
        <v>469</v>
      </c>
      <c r="P183" s="36">
        <v>11241507</v>
      </c>
      <c r="Q183" s="39">
        <f t="shared" si="2"/>
        <v>23969.098081023454</v>
      </c>
      <c r="R183" s="37">
        <v>44918</v>
      </c>
      <c r="S183" s="36">
        <f t="shared" si="17"/>
        <v>11241507</v>
      </c>
      <c r="T183" s="39">
        <f t="shared" si="3"/>
        <v>250.26730931920389</v>
      </c>
      <c r="U183" s="59"/>
      <c r="V183" s="31"/>
      <c r="W183" s="72"/>
      <c r="X183" s="74"/>
      <c r="Y183" s="75"/>
      <c r="Z183" s="167"/>
      <c r="AA183" s="74">
        <v>21042</v>
      </c>
      <c r="AB183" s="75">
        <v>22042</v>
      </c>
      <c r="AC183" s="116">
        <v>23042</v>
      </c>
      <c r="AD183" s="185"/>
      <c r="AE183" s="183"/>
      <c r="AF183" s="186"/>
    </row>
    <row r="184" spans="1:32" s="4" customFormat="1" ht="27" customHeight="1" x14ac:dyDescent="0.15">
      <c r="A184" s="18"/>
      <c r="B184" s="140" t="s">
        <v>32</v>
      </c>
      <c r="C184" s="140">
        <v>180</v>
      </c>
      <c r="D184" s="143" t="s">
        <v>283</v>
      </c>
      <c r="E184" s="66">
        <v>2</v>
      </c>
      <c r="F184" s="34">
        <v>20</v>
      </c>
      <c r="G184" s="35">
        <v>154</v>
      </c>
      <c r="H184" s="36">
        <v>1135252</v>
      </c>
      <c r="I184" s="39">
        <f t="shared" si="16"/>
        <v>7371.7662337662341</v>
      </c>
      <c r="J184" s="37">
        <v>9884</v>
      </c>
      <c r="K184" s="36">
        <f t="shared" si="18"/>
        <v>1135252</v>
      </c>
      <c r="L184" s="39">
        <f t="shared" si="19"/>
        <v>114.85754755159854</v>
      </c>
      <c r="M184" s="30"/>
      <c r="N184" s="34">
        <v>20</v>
      </c>
      <c r="O184" s="35">
        <v>141</v>
      </c>
      <c r="P184" s="36">
        <v>1413453</v>
      </c>
      <c r="Q184" s="39">
        <f t="shared" si="2"/>
        <v>10024.489361702128</v>
      </c>
      <c r="R184" s="37">
        <v>10964</v>
      </c>
      <c r="S184" s="36">
        <f t="shared" si="17"/>
        <v>1413453</v>
      </c>
      <c r="T184" s="39">
        <f t="shared" si="3"/>
        <v>128.91763954761035</v>
      </c>
      <c r="U184" s="59"/>
      <c r="V184" s="31"/>
      <c r="W184" s="72"/>
      <c r="X184" s="74"/>
      <c r="Y184" s="75"/>
      <c r="Z184" s="167"/>
      <c r="AA184" s="74">
        <v>10000</v>
      </c>
      <c r="AB184" s="75">
        <v>10200</v>
      </c>
      <c r="AC184" s="116">
        <v>10300</v>
      </c>
      <c r="AD184" s="182" t="s">
        <v>307</v>
      </c>
      <c r="AE184" s="183">
        <v>0.51</v>
      </c>
      <c r="AF184" s="184"/>
    </row>
    <row r="185" spans="1:32" s="4" customFormat="1" ht="27" customHeight="1" x14ac:dyDescent="0.15">
      <c r="A185" s="18"/>
      <c r="B185" s="140" t="s">
        <v>32</v>
      </c>
      <c r="C185" s="140">
        <v>181</v>
      </c>
      <c r="D185" s="143" t="s">
        <v>284</v>
      </c>
      <c r="E185" s="66">
        <v>2</v>
      </c>
      <c r="F185" s="34">
        <v>20</v>
      </c>
      <c r="G185" s="35">
        <v>143</v>
      </c>
      <c r="H185" s="36">
        <v>1440666</v>
      </c>
      <c r="I185" s="39">
        <f t="shared" si="16"/>
        <v>10074.587412587412</v>
      </c>
      <c r="J185" s="37">
        <v>16801</v>
      </c>
      <c r="K185" s="36">
        <f t="shared" si="18"/>
        <v>1440666</v>
      </c>
      <c r="L185" s="39">
        <f t="shared" si="19"/>
        <v>85.748824474733652</v>
      </c>
      <c r="M185" s="30"/>
      <c r="N185" s="34">
        <v>20</v>
      </c>
      <c r="O185" s="35">
        <v>158</v>
      </c>
      <c r="P185" s="36">
        <v>1839170</v>
      </c>
      <c r="Q185" s="39">
        <f t="shared" si="2"/>
        <v>11640.316455696202</v>
      </c>
      <c r="R185" s="37">
        <v>16938</v>
      </c>
      <c r="S185" s="36">
        <f t="shared" si="17"/>
        <v>1839170</v>
      </c>
      <c r="T185" s="39">
        <f t="shared" si="3"/>
        <v>108.58247727004368</v>
      </c>
      <c r="U185" s="59"/>
      <c r="V185" s="31"/>
      <c r="W185" s="72"/>
      <c r="X185" s="74"/>
      <c r="Y185" s="75"/>
      <c r="Z185" s="167"/>
      <c r="AA185" s="74">
        <v>15006</v>
      </c>
      <c r="AB185" s="75">
        <v>15317</v>
      </c>
      <c r="AC185" s="116">
        <v>15633</v>
      </c>
      <c r="AD185" s="185"/>
      <c r="AE185" s="183"/>
      <c r="AF185" s="186"/>
    </row>
    <row r="186" spans="1:32" s="4" customFormat="1" ht="27" customHeight="1" x14ac:dyDescent="0.15">
      <c r="A186" s="18"/>
      <c r="B186" s="140" t="s">
        <v>32</v>
      </c>
      <c r="C186" s="140">
        <v>182</v>
      </c>
      <c r="D186" s="143" t="s">
        <v>285</v>
      </c>
      <c r="E186" s="66">
        <v>6</v>
      </c>
      <c r="F186" s="34">
        <v>20</v>
      </c>
      <c r="G186" s="35">
        <v>162</v>
      </c>
      <c r="H186" s="36">
        <v>779555</v>
      </c>
      <c r="I186" s="39">
        <f t="shared" si="16"/>
        <v>4812.0679012345681</v>
      </c>
      <c r="J186" s="37">
        <v>6996</v>
      </c>
      <c r="K186" s="36">
        <f t="shared" si="18"/>
        <v>779555</v>
      </c>
      <c r="L186" s="39">
        <f t="shared" si="19"/>
        <v>111.42867352773013</v>
      </c>
      <c r="M186" s="30"/>
      <c r="N186" s="34">
        <v>20</v>
      </c>
      <c r="O186" s="35">
        <v>186</v>
      </c>
      <c r="P186" s="36">
        <v>1215946</v>
      </c>
      <c r="Q186" s="39">
        <f t="shared" si="2"/>
        <v>6537.3440860215051</v>
      </c>
      <c r="R186" s="37">
        <v>7410</v>
      </c>
      <c r="S186" s="36">
        <f t="shared" si="17"/>
        <v>1215946</v>
      </c>
      <c r="T186" s="39">
        <f t="shared" si="3"/>
        <v>164.0952766531714</v>
      </c>
      <c r="U186" s="59"/>
      <c r="V186" s="31"/>
      <c r="W186" s="72"/>
      <c r="X186" s="168"/>
      <c r="Y186" s="169"/>
      <c r="Z186" s="170"/>
      <c r="AA186" s="168">
        <v>8000</v>
      </c>
      <c r="AB186" s="169">
        <v>9000</v>
      </c>
      <c r="AC186" s="117">
        <v>10000</v>
      </c>
      <c r="AD186" s="182"/>
      <c r="AE186" s="183"/>
      <c r="AF186" s="184"/>
    </row>
    <row r="187" spans="1:32" s="4" customFormat="1" ht="27" customHeight="1" x14ac:dyDescent="0.15">
      <c r="A187" s="18"/>
      <c r="B187" s="140" t="s">
        <v>32</v>
      </c>
      <c r="C187" s="140">
        <v>183</v>
      </c>
      <c r="D187" s="143" t="s">
        <v>286</v>
      </c>
      <c r="E187" s="66">
        <v>4</v>
      </c>
      <c r="F187" s="34">
        <v>13</v>
      </c>
      <c r="G187" s="35">
        <v>66</v>
      </c>
      <c r="H187" s="36">
        <v>395233</v>
      </c>
      <c r="I187" s="39">
        <f t="shared" si="16"/>
        <v>5988.378787878788</v>
      </c>
      <c r="J187" s="37">
        <v>5770</v>
      </c>
      <c r="K187" s="36">
        <f t="shared" si="18"/>
        <v>395233</v>
      </c>
      <c r="L187" s="39">
        <f t="shared" si="19"/>
        <v>68.497920277296359</v>
      </c>
      <c r="M187" s="30"/>
      <c r="N187" s="34">
        <v>13</v>
      </c>
      <c r="O187" s="35">
        <v>96</v>
      </c>
      <c r="P187" s="36">
        <v>497970</v>
      </c>
      <c r="Q187" s="39">
        <f t="shared" si="2"/>
        <v>5187.1875</v>
      </c>
      <c r="R187" s="37">
        <v>7607</v>
      </c>
      <c r="S187" s="36">
        <f t="shared" si="17"/>
        <v>497970</v>
      </c>
      <c r="T187" s="39">
        <f t="shared" si="3"/>
        <v>65.462074405153146</v>
      </c>
      <c r="U187" s="59"/>
      <c r="V187" s="31"/>
      <c r="W187" s="72"/>
      <c r="X187" s="74"/>
      <c r="Y187" s="75"/>
      <c r="Z187" s="167"/>
      <c r="AA187" s="74">
        <v>9000</v>
      </c>
      <c r="AB187" s="75">
        <v>9600</v>
      </c>
      <c r="AC187" s="116">
        <v>10000</v>
      </c>
      <c r="AD187" s="185"/>
      <c r="AE187" s="183"/>
      <c r="AF187" s="186"/>
    </row>
    <row r="188" spans="1:32" s="4" customFormat="1" ht="27" customHeight="1" x14ac:dyDescent="0.15">
      <c r="A188" s="18"/>
      <c r="B188" s="140" t="s">
        <v>32</v>
      </c>
      <c r="C188" s="140">
        <v>184</v>
      </c>
      <c r="D188" s="141" t="s">
        <v>114</v>
      </c>
      <c r="E188" s="66">
        <v>2</v>
      </c>
      <c r="F188" s="34">
        <v>10</v>
      </c>
      <c r="G188" s="35">
        <v>68</v>
      </c>
      <c r="H188" s="36">
        <v>1263500</v>
      </c>
      <c r="I188" s="39">
        <f t="shared" si="16"/>
        <v>18580.882352941175</v>
      </c>
      <c r="J188" s="37">
        <v>4055</v>
      </c>
      <c r="K188" s="36">
        <f t="shared" si="18"/>
        <v>1263500</v>
      </c>
      <c r="L188" s="39">
        <f t="shared" si="19"/>
        <v>311.59062885326756</v>
      </c>
      <c r="M188" s="30"/>
      <c r="N188" s="34">
        <v>10</v>
      </c>
      <c r="O188" s="35">
        <v>85</v>
      </c>
      <c r="P188" s="36">
        <v>1661350</v>
      </c>
      <c r="Q188" s="39">
        <f t="shared" si="2"/>
        <v>19545.294117647059</v>
      </c>
      <c r="R188" s="37">
        <v>5255</v>
      </c>
      <c r="S188" s="36">
        <f t="shared" si="17"/>
        <v>1661350</v>
      </c>
      <c r="T188" s="39">
        <f t="shared" si="3"/>
        <v>316.14652711703138</v>
      </c>
      <c r="U188" s="59"/>
      <c r="V188" s="31"/>
      <c r="W188" s="72"/>
      <c r="X188" s="74"/>
      <c r="Y188" s="75"/>
      <c r="Z188" s="167"/>
      <c r="AA188" s="74">
        <v>18000</v>
      </c>
      <c r="AB188" s="75">
        <v>18500</v>
      </c>
      <c r="AC188" s="116">
        <v>19000</v>
      </c>
      <c r="AD188" s="182"/>
      <c r="AE188" s="183"/>
      <c r="AF188" s="184"/>
    </row>
    <row r="189" spans="1:32" s="4" customFormat="1" ht="27" customHeight="1" x14ac:dyDescent="0.15">
      <c r="A189" s="18"/>
      <c r="B189" s="140" t="s">
        <v>32</v>
      </c>
      <c r="C189" s="140">
        <v>185</v>
      </c>
      <c r="D189" s="143" t="s">
        <v>287</v>
      </c>
      <c r="E189" s="66">
        <v>2</v>
      </c>
      <c r="F189" s="34">
        <v>20</v>
      </c>
      <c r="G189" s="35">
        <v>338</v>
      </c>
      <c r="H189" s="36">
        <v>6428870</v>
      </c>
      <c r="I189" s="39">
        <f t="shared" si="16"/>
        <v>19020.325443786984</v>
      </c>
      <c r="J189" s="37">
        <v>30745</v>
      </c>
      <c r="K189" s="36">
        <f t="shared" si="18"/>
        <v>6428870</v>
      </c>
      <c r="L189" s="39">
        <f t="shared" si="19"/>
        <v>209.10294356805986</v>
      </c>
      <c r="M189" s="30"/>
      <c r="N189" s="34">
        <v>20</v>
      </c>
      <c r="O189" s="35">
        <v>325</v>
      </c>
      <c r="P189" s="36">
        <v>6924210</v>
      </c>
      <c r="Q189" s="39">
        <f t="shared" si="2"/>
        <v>21305.261538461538</v>
      </c>
      <c r="R189" s="37">
        <v>32056</v>
      </c>
      <c r="S189" s="36">
        <f t="shared" si="17"/>
        <v>6924210</v>
      </c>
      <c r="T189" s="39">
        <f t="shared" si="3"/>
        <v>216.00355627651609</v>
      </c>
      <c r="U189" s="59"/>
      <c r="V189" s="31"/>
      <c r="W189" s="72"/>
      <c r="X189" s="168"/>
      <c r="Y189" s="169"/>
      <c r="Z189" s="170"/>
      <c r="AA189" s="168">
        <v>15500</v>
      </c>
      <c r="AB189" s="169">
        <v>16000</v>
      </c>
      <c r="AC189" s="117">
        <v>16500</v>
      </c>
      <c r="AD189" s="185"/>
      <c r="AE189" s="183"/>
      <c r="AF189" s="186" t="s">
        <v>307</v>
      </c>
    </row>
    <row r="190" spans="1:32" s="4" customFormat="1" ht="27" customHeight="1" x14ac:dyDescent="0.15">
      <c r="A190" s="18"/>
      <c r="B190" s="140" t="s">
        <v>32</v>
      </c>
      <c r="C190" s="140">
        <v>186</v>
      </c>
      <c r="D190" s="161" t="s">
        <v>288</v>
      </c>
      <c r="E190" s="66">
        <v>5</v>
      </c>
      <c r="F190" s="34">
        <v>20</v>
      </c>
      <c r="G190" s="35">
        <v>220</v>
      </c>
      <c r="H190" s="36">
        <v>2043300</v>
      </c>
      <c r="I190" s="39">
        <f t="shared" si="16"/>
        <v>9287.7272727272721</v>
      </c>
      <c r="J190" s="37">
        <v>15888</v>
      </c>
      <c r="K190" s="36">
        <f t="shared" si="18"/>
        <v>2043300</v>
      </c>
      <c r="L190" s="39">
        <f t="shared" si="19"/>
        <v>128.60649546827796</v>
      </c>
      <c r="M190" s="30"/>
      <c r="N190" s="34">
        <v>20</v>
      </c>
      <c r="O190" s="35">
        <v>205</v>
      </c>
      <c r="P190" s="36">
        <v>2214550</v>
      </c>
      <c r="Q190" s="39">
        <f t="shared" si="2"/>
        <v>10802.682926829268</v>
      </c>
      <c r="R190" s="37">
        <v>15500</v>
      </c>
      <c r="S190" s="36">
        <f t="shared" si="17"/>
        <v>2214550</v>
      </c>
      <c r="T190" s="39">
        <f t="shared" si="3"/>
        <v>142.8741935483871</v>
      </c>
      <c r="U190" s="59"/>
      <c r="V190" s="31"/>
      <c r="W190" s="72"/>
      <c r="X190" s="168"/>
      <c r="Y190" s="169"/>
      <c r="Z190" s="170"/>
      <c r="AA190" s="168">
        <v>10227</v>
      </c>
      <c r="AB190" s="169">
        <v>11136</v>
      </c>
      <c r="AC190" s="117">
        <v>11591</v>
      </c>
      <c r="AD190" s="182"/>
      <c r="AE190" s="183"/>
      <c r="AF190" s="184"/>
    </row>
    <row r="191" spans="1:32" s="4" customFormat="1" ht="27" customHeight="1" x14ac:dyDescent="0.15">
      <c r="A191" s="18"/>
      <c r="B191" s="140" t="s">
        <v>32</v>
      </c>
      <c r="C191" s="140">
        <v>187</v>
      </c>
      <c r="D191" s="143" t="s">
        <v>289</v>
      </c>
      <c r="E191" s="66">
        <v>2</v>
      </c>
      <c r="F191" s="34">
        <v>15</v>
      </c>
      <c r="G191" s="35">
        <v>267</v>
      </c>
      <c r="H191" s="36">
        <v>2522869</v>
      </c>
      <c r="I191" s="101">
        <f t="shared" si="16"/>
        <v>9448.9475655430706</v>
      </c>
      <c r="J191" s="37">
        <v>25824</v>
      </c>
      <c r="K191" s="36">
        <f t="shared" si="18"/>
        <v>2522869</v>
      </c>
      <c r="L191" s="39">
        <f t="shared" si="19"/>
        <v>97.694741325898391</v>
      </c>
      <c r="M191" s="30"/>
      <c r="N191" s="34">
        <v>15</v>
      </c>
      <c r="O191" s="35">
        <v>204</v>
      </c>
      <c r="P191" s="36">
        <v>2033541</v>
      </c>
      <c r="Q191" s="39">
        <f t="shared" si="2"/>
        <v>9968.3382352941171</v>
      </c>
      <c r="R191" s="37">
        <v>15869</v>
      </c>
      <c r="S191" s="36">
        <f t="shared" si="17"/>
        <v>2033541</v>
      </c>
      <c r="T191" s="39">
        <f t="shared" si="3"/>
        <v>128.14550381246454</v>
      </c>
      <c r="U191" s="59"/>
      <c r="V191" s="31"/>
      <c r="W191" s="72"/>
      <c r="X191" s="74"/>
      <c r="Y191" s="75"/>
      <c r="Z191" s="167"/>
      <c r="AA191" s="74">
        <v>10995</v>
      </c>
      <c r="AB191" s="75">
        <v>11877</v>
      </c>
      <c r="AC191" s="116">
        <v>12375</v>
      </c>
      <c r="AD191" s="185"/>
      <c r="AE191" s="183"/>
      <c r="AF191" s="186"/>
    </row>
    <row r="192" spans="1:32" s="4" customFormat="1" ht="27" customHeight="1" x14ac:dyDescent="0.15">
      <c r="A192" s="18"/>
      <c r="B192" s="140" t="s">
        <v>32</v>
      </c>
      <c r="C192" s="140">
        <v>188</v>
      </c>
      <c r="D192" s="143" t="s">
        <v>290</v>
      </c>
      <c r="E192" s="66">
        <v>4</v>
      </c>
      <c r="F192" s="34">
        <v>10</v>
      </c>
      <c r="G192" s="35">
        <v>35</v>
      </c>
      <c r="H192" s="36">
        <v>1386065</v>
      </c>
      <c r="I192" s="39">
        <f t="shared" si="16"/>
        <v>39601.857142857145</v>
      </c>
      <c r="J192" s="37">
        <v>2962</v>
      </c>
      <c r="K192" s="36">
        <f t="shared" si="18"/>
        <v>1386065</v>
      </c>
      <c r="L192" s="39">
        <f t="shared" si="19"/>
        <v>467.94902093180286</v>
      </c>
      <c r="M192" s="30"/>
      <c r="N192" s="34">
        <v>10</v>
      </c>
      <c r="O192" s="35">
        <v>84</v>
      </c>
      <c r="P192" s="36">
        <v>3022448</v>
      </c>
      <c r="Q192" s="39">
        <f t="shared" si="2"/>
        <v>35981.523809523809</v>
      </c>
      <c r="R192" s="37">
        <v>6921</v>
      </c>
      <c r="S192" s="36">
        <f t="shared" si="17"/>
        <v>3022448</v>
      </c>
      <c r="T192" s="39">
        <f t="shared" si="3"/>
        <v>436.70683427250395</v>
      </c>
      <c r="U192" s="59"/>
      <c r="V192" s="31"/>
      <c r="W192" s="72"/>
      <c r="X192" s="74"/>
      <c r="Y192" s="75"/>
      <c r="Z192" s="167"/>
      <c r="AA192" s="74">
        <v>34000</v>
      </c>
      <c r="AB192" s="75">
        <v>40480</v>
      </c>
      <c r="AC192" s="116">
        <v>41400</v>
      </c>
      <c r="AD192" s="182"/>
      <c r="AE192" s="183"/>
      <c r="AF192" s="184"/>
    </row>
    <row r="193" spans="1:32" s="4" customFormat="1" ht="27" customHeight="1" x14ac:dyDescent="0.15">
      <c r="A193" s="18"/>
      <c r="B193" s="140" t="s">
        <v>32</v>
      </c>
      <c r="C193" s="140">
        <v>189</v>
      </c>
      <c r="D193" s="143" t="s">
        <v>291</v>
      </c>
      <c r="E193" s="66">
        <v>2</v>
      </c>
      <c r="F193" s="34">
        <v>15</v>
      </c>
      <c r="G193" s="35">
        <v>186</v>
      </c>
      <c r="H193" s="36">
        <v>825874</v>
      </c>
      <c r="I193" s="39">
        <f t="shared" si="16"/>
        <v>4440.1827956989246</v>
      </c>
      <c r="J193" s="37">
        <v>19081</v>
      </c>
      <c r="K193" s="36">
        <f t="shared" si="18"/>
        <v>825874</v>
      </c>
      <c r="L193" s="39">
        <f t="shared" si="19"/>
        <v>43.282532362035532</v>
      </c>
      <c r="M193" s="30"/>
      <c r="N193" s="34">
        <v>15</v>
      </c>
      <c r="O193" s="35">
        <v>188</v>
      </c>
      <c r="P193" s="36">
        <v>1008326</v>
      </c>
      <c r="Q193" s="39">
        <f t="shared" si="2"/>
        <v>5363.4361702127662</v>
      </c>
      <c r="R193" s="37">
        <v>19150</v>
      </c>
      <c r="S193" s="36">
        <f t="shared" si="17"/>
        <v>1008326</v>
      </c>
      <c r="T193" s="39">
        <f t="shared" si="3"/>
        <v>52.654099216710186</v>
      </c>
      <c r="U193" s="59"/>
      <c r="V193" s="31"/>
      <c r="W193" s="72"/>
      <c r="X193" s="74"/>
      <c r="Y193" s="75"/>
      <c r="Z193" s="167"/>
      <c r="AA193" s="74">
        <v>5300</v>
      </c>
      <c r="AB193" s="75">
        <v>5500</v>
      </c>
      <c r="AC193" s="116">
        <v>5700</v>
      </c>
      <c r="AD193" s="185"/>
      <c r="AE193" s="183"/>
      <c r="AF193" s="186"/>
    </row>
    <row r="194" spans="1:32" s="4" customFormat="1" ht="27" customHeight="1" x14ac:dyDescent="0.15">
      <c r="A194" s="18"/>
      <c r="B194" s="140" t="s">
        <v>32</v>
      </c>
      <c r="C194" s="140">
        <v>190</v>
      </c>
      <c r="D194" s="141" t="s">
        <v>118</v>
      </c>
      <c r="E194" s="66">
        <v>5</v>
      </c>
      <c r="F194" s="34">
        <v>10</v>
      </c>
      <c r="G194" s="35">
        <v>59</v>
      </c>
      <c r="H194" s="36">
        <v>1258704</v>
      </c>
      <c r="I194" s="39">
        <f t="shared" si="16"/>
        <v>21333.966101694914</v>
      </c>
      <c r="J194" s="37">
        <v>3624</v>
      </c>
      <c r="K194" s="36">
        <f t="shared" si="18"/>
        <v>1258704</v>
      </c>
      <c r="L194" s="39">
        <f t="shared" si="19"/>
        <v>347.3245033112583</v>
      </c>
      <c r="M194" s="30"/>
      <c r="N194" s="34">
        <v>10</v>
      </c>
      <c r="O194" s="35">
        <v>57</v>
      </c>
      <c r="P194" s="36">
        <v>1165440</v>
      </c>
      <c r="Q194" s="39">
        <f t="shared" si="2"/>
        <v>20446.315789473683</v>
      </c>
      <c r="R194" s="37">
        <v>3399</v>
      </c>
      <c r="S194" s="36">
        <f t="shared" si="17"/>
        <v>1165440</v>
      </c>
      <c r="T194" s="39">
        <f t="shared" si="3"/>
        <v>342.87731685789936</v>
      </c>
      <c r="U194" s="59"/>
      <c r="V194" s="31"/>
      <c r="W194" s="72"/>
      <c r="X194" s="74"/>
      <c r="Y194" s="75"/>
      <c r="Z194" s="167"/>
      <c r="AA194" s="74">
        <v>30800</v>
      </c>
      <c r="AB194" s="75">
        <v>30800</v>
      </c>
      <c r="AC194" s="116">
        <v>30800</v>
      </c>
      <c r="AD194" s="182"/>
      <c r="AE194" s="183"/>
      <c r="AF194" s="184"/>
    </row>
    <row r="195" spans="1:32" s="4" customFormat="1" ht="27" customHeight="1" x14ac:dyDescent="0.15">
      <c r="A195" s="18"/>
      <c r="B195" s="140" t="s">
        <v>32</v>
      </c>
      <c r="C195" s="140">
        <v>191</v>
      </c>
      <c r="D195" s="143" t="s">
        <v>292</v>
      </c>
      <c r="E195" s="66">
        <v>4</v>
      </c>
      <c r="F195" s="34">
        <v>20</v>
      </c>
      <c r="G195" s="35">
        <v>33</v>
      </c>
      <c r="H195" s="36">
        <v>403570</v>
      </c>
      <c r="I195" s="39">
        <f t="shared" si="16"/>
        <v>12229.39393939394</v>
      </c>
      <c r="J195" s="37">
        <v>996</v>
      </c>
      <c r="K195" s="36">
        <f t="shared" si="18"/>
        <v>403570</v>
      </c>
      <c r="L195" s="39">
        <f t="shared" si="19"/>
        <v>405.19076305220881</v>
      </c>
      <c r="M195" s="30"/>
      <c r="N195" s="34">
        <v>20</v>
      </c>
      <c r="O195" s="35">
        <v>136</v>
      </c>
      <c r="P195" s="36">
        <v>1580680</v>
      </c>
      <c r="Q195" s="39">
        <f t="shared" si="2"/>
        <v>11622.64705882353</v>
      </c>
      <c r="R195" s="37">
        <v>10760</v>
      </c>
      <c r="S195" s="36">
        <f t="shared" si="17"/>
        <v>1580680</v>
      </c>
      <c r="T195" s="39">
        <f t="shared" si="3"/>
        <v>146.90334572490707</v>
      </c>
      <c r="U195" s="59"/>
      <c r="V195" s="31"/>
      <c r="W195" s="72"/>
      <c r="X195" s="74"/>
      <c r="Y195" s="75"/>
      <c r="Z195" s="167"/>
      <c r="AA195" s="74">
        <v>13000</v>
      </c>
      <c r="AB195" s="75">
        <v>13000</v>
      </c>
      <c r="AC195" s="116">
        <v>15000</v>
      </c>
      <c r="AD195" s="185"/>
      <c r="AE195" s="183"/>
      <c r="AF195" s="186"/>
    </row>
    <row r="196" spans="1:32" s="4" customFormat="1" ht="27" customHeight="1" x14ac:dyDescent="0.15">
      <c r="A196" s="18"/>
      <c r="B196" s="140" t="s">
        <v>32</v>
      </c>
      <c r="C196" s="140">
        <v>192</v>
      </c>
      <c r="D196" s="143" t="s">
        <v>293</v>
      </c>
      <c r="E196" s="66">
        <v>2</v>
      </c>
      <c r="F196" s="34">
        <v>40</v>
      </c>
      <c r="G196" s="35">
        <v>544</v>
      </c>
      <c r="H196" s="36">
        <v>9003284</v>
      </c>
      <c r="I196" s="39">
        <f t="shared" si="16"/>
        <v>16550.154411764706</v>
      </c>
      <c r="J196" s="37">
        <v>60160</v>
      </c>
      <c r="K196" s="36">
        <f t="shared" si="18"/>
        <v>9003284</v>
      </c>
      <c r="L196" s="39">
        <f t="shared" si="19"/>
        <v>149.65565159574467</v>
      </c>
      <c r="M196" s="30"/>
      <c r="N196" s="34">
        <v>40</v>
      </c>
      <c r="O196" s="35">
        <v>505</v>
      </c>
      <c r="P196" s="36">
        <v>8430008</v>
      </c>
      <c r="Q196" s="39">
        <f t="shared" si="2"/>
        <v>16693.085148514852</v>
      </c>
      <c r="R196" s="37">
        <v>50190</v>
      </c>
      <c r="S196" s="36">
        <f t="shared" si="17"/>
        <v>8430008</v>
      </c>
      <c r="T196" s="39">
        <f t="shared" si="3"/>
        <v>167.96190476190475</v>
      </c>
      <c r="U196" s="59"/>
      <c r="V196" s="31"/>
      <c r="W196" s="72"/>
      <c r="X196" s="74"/>
      <c r="Y196" s="75"/>
      <c r="Z196" s="167"/>
      <c r="AA196" s="74">
        <v>16500</v>
      </c>
      <c r="AB196" s="75">
        <v>16500</v>
      </c>
      <c r="AC196" s="116">
        <v>16500</v>
      </c>
      <c r="AD196" s="182"/>
      <c r="AE196" s="183"/>
      <c r="AF196" s="184"/>
    </row>
    <row r="197" spans="1:32" s="4" customFormat="1" ht="27" customHeight="1" x14ac:dyDescent="0.15">
      <c r="A197" s="18"/>
      <c r="B197" s="140" t="s">
        <v>32</v>
      </c>
      <c r="C197" s="140">
        <v>193</v>
      </c>
      <c r="D197" s="143" t="s">
        <v>294</v>
      </c>
      <c r="E197" s="66">
        <v>2</v>
      </c>
      <c r="F197" s="34">
        <v>40</v>
      </c>
      <c r="G197" s="35">
        <v>537</v>
      </c>
      <c r="H197" s="36">
        <v>15392372</v>
      </c>
      <c r="I197" s="39">
        <f t="shared" si="16"/>
        <v>28663.635009310987</v>
      </c>
      <c r="J197" s="37">
        <v>55823</v>
      </c>
      <c r="K197" s="36">
        <f t="shared" si="18"/>
        <v>15392372</v>
      </c>
      <c r="L197" s="39">
        <f t="shared" si="19"/>
        <v>275.73530623578097</v>
      </c>
      <c r="M197" s="30"/>
      <c r="N197" s="34">
        <v>40</v>
      </c>
      <c r="O197" s="35">
        <v>552</v>
      </c>
      <c r="P197" s="36">
        <v>15640920</v>
      </c>
      <c r="Q197" s="39">
        <f t="shared" si="2"/>
        <v>28335</v>
      </c>
      <c r="R197" s="37">
        <v>56391.4</v>
      </c>
      <c r="S197" s="36">
        <f t="shared" si="17"/>
        <v>15640920</v>
      </c>
      <c r="T197" s="39">
        <f t="shared" si="3"/>
        <v>277.36356962231827</v>
      </c>
      <c r="U197" s="59"/>
      <c r="V197" s="31"/>
      <c r="W197" s="72"/>
      <c r="X197" s="168"/>
      <c r="Y197" s="169"/>
      <c r="Z197" s="170"/>
      <c r="AA197" s="168">
        <v>28670</v>
      </c>
      <c r="AB197" s="169">
        <v>28680</v>
      </c>
      <c r="AC197" s="117">
        <v>28690</v>
      </c>
      <c r="AD197" s="185"/>
      <c r="AE197" s="183"/>
      <c r="AF197" s="186"/>
    </row>
    <row r="198" spans="1:32" s="4" customFormat="1" ht="27" customHeight="1" x14ac:dyDescent="0.15">
      <c r="A198" s="18"/>
      <c r="B198" s="140" t="s">
        <v>32</v>
      </c>
      <c r="C198" s="140">
        <v>194</v>
      </c>
      <c r="D198" s="143" t="s">
        <v>295</v>
      </c>
      <c r="E198" s="66">
        <v>4</v>
      </c>
      <c r="F198" s="34">
        <v>20</v>
      </c>
      <c r="G198" s="35">
        <v>195</v>
      </c>
      <c r="H198" s="36">
        <v>1471448</v>
      </c>
      <c r="I198" s="101">
        <f t="shared" si="16"/>
        <v>7545.8871794871793</v>
      </c>
      <c r="J198" s="37">
        <v>11359</v>
      </c>
      <c r="K198" s="36">
        <f t="shared" si="18"/>
        <v>1471448</v>
      </c>
      <c r="L198" s="39">
        <f t="shared" si="19"/>
        <v>129.54027643278457</v>
      </c>
      <c r="M198" s="30"/>
      <c r="N198" s="34">
        <v>20</v>
      </c>
      <c r="O198" s="35">
        <v>218</v>
      </c>
      <c r="P198" s="36">
        <v>1550904</v>
      </c>
      <c r="Q198" s="39">
        <f t="shared" si="2"/>
        <v>7114.2385321100919</v>
      </c>
      <c r="R198" s="37">
        <v>11923</v>
      </c>
      <c r="S198" s="36">
        <f t="shared" si="17"/>
        <v>1550904</v>
      </c>
      <c r="T198" s="39">
        <f t="shared" si="3"/>
        <v>130.07665855908749</v>
      </c>
      <c r="U198" s="59"/>
      <c r="V198" s="31"/>
      <c r="W198" s="72"/>
      <c r="X198" s="74"/>
      <c r="Y198" s="75"/>
      <c r="Z198" s="167"/>
      <c r="AA198" s="74">
        <v>7923</v>
      </c>
      <c r="AB198" s="75">
        <v>8398</v>
      </c>
      <c r="AC198" s="116">
        <v>8902</v>
      </c>
      <c r="AD198" s="182"/>
      <c r="AE198" s="183"/>
      <c r="AF198" s="184"/>
    </row>
    <row r="199" spans="1:32" s="4" customFormat="1" ht="27" customHeight="1" x14ac:dyDescent="0.15">
      <c r="A199" s="18"/>
      <c r="B199" s="140" t="s">
        <v>32</v>
      </c>
      <c r="C199" s="140">
        <v>195</v>
      </c>
      <c r="D199" s="143" t="s">
        <v>296</v>
      </c>
      <c r="E199" s="66">
        <v>4</v>
      </c>
      <c r="F199" s="102">
        <v>14</v>
      </c>
      <c r="G199" s="103">
        <v>162</v>
      </c>
      <c r="H199" s="104">
        <v>1094400</v>
      </c>
      <c r="I199" s="157">
        <f t="shared" si="16"/>
        <v>6755.5555555555557</v>
      </c>
      <c r="J199" s="106">
        <v>5472</v>
      </c>
      <c r="K199" s="104">
        <f t="shared" si="18"/>
        <v>1094400</v>
      </c>
      <c r="L199" s="105">
        <f t="shared" si="19"/>
        <v>200</v>
      </c>
      <c r="M199" s="30"/>
      <c r="N199" s="34">
        <v>14</v>
      </c>
      <c r="O199" s="35">
        <v>263</v>
      </c>
      <c r="P199" s="36">
        <v>2257150</v>
      </c>
      <c r="Q199" s="39">
        <f t="shared" si="2"/>
        <v>8582.319391634981</v>
      </c>
      <c r="R199" s="37">
        <v>9186</v>
      </c>
      <c r="S199" s="36">
        <f t="shared" ref="S199:S200" si="20">P199</f>
        <v>2257150</v>
      </c>
      <c r="T199" s="39">
        <f t="shared" si="3"/>
        <v>245.71630742434138</v>
      </c>
      <c r="U199" s="59"/>
      <c r="V199" s="31"/>
      <c r="W199" s="72"/>
      <c r="X199" s="175"/>
      <c r="Y199" s="176"/>
      <c r="Z199" s="177"/>
      <c r="AA199" s="175">
        <v>6500</v>
      </c>
      <c r="AB199" s="176">
        <v>6510</v>
      </c>
      <c r="AC199" s="118">
        <v>6520</v>
      </c>
      <c r="AD199" s="185"/>
      <c r="AE199" s="183"/>
      <c r="AF199" s="186"/>
    </row>
    <row r="200" spans="1:32" s="4" customFormat="1" ht="27" customHeight="1" x14ac:dyDescent="0.15">
      <c r="A200" s="18"/>
      <c r="B200" s="140" t="s">
        <v>32</v>
      </c>
      <c r="C200" s="140">
        <v>196</v>
      </c>
      <c r="D200" s="143" t="s">
        <v>319</v>
      </c>
      <c r="E200" s="66">
        <v>2</v>
      </c>
      <c r="F200" s="109"/>
      <c r="G200" s="110"/>
      <c r="H200" s="111"/>
      <c r="I200" s="157">
        <f t="shared" si="16"/>
        <v>0</v>
      </c>
      <c r="J200" s="112"/>
      <c r="K200" s="104">
        <f t="shared" ref="K200:K220" si="21">H200</f>
        <v>0</v>
      </c>
      <c r="L200" s="105">
        <f t="shared" ref="L200:L220" si="22">IF(AND(J200&gt;0,K200&gt;0),K200/J200,0)</f>
        <v>0</v>
      </c>
      <c r="M200" s="30"/>
      <c r="N200" s="34">
        <v>12</v>
      </c>
      <c r="O200" s="35">
        <v>72</v>
      </c>
      <c r="P200" s="36">
        <v>701544</v>
      </c>
      <c r="Q200" s="39">
        <f t="shared" si="2"/>
        <v>9743.6666666666661</v>
      </c>
      <c r="R200" s="37">
        <v>5557</v>
      </c>
      <c r="S200" s="36">
        <f t="shared" si="20"/>
        <v>701544</v>
      </c>
      <c r="T200" s="39">
        <f t="shared" si="3"/>
        <v>126.2450962749685</v>
      </c>
      <c r="U200" s="59"/>
      <c r="V200" s="31"/>
      <c r="W200" s="72"/>
      <c r="X200" s="113"/>
      <c r="Y200" s="114"/>
      <c r="Z200" s="116"/>
      <c r="AA200" s="74">
        <v>12320</v>
      </c>
      <c r="AB200" s="75">
        <v>12760</v>
      </c>
      <c r="AC200" s="116">
        <v>13200</v>
      </c>
      <c r="AD200" s="182"/>
      <c r="AE200" s="183"/>
      <c r="AF200" s="184"/>
    </row>
    <row r="201" spans="1:32" s="4" customFormat="1" ht="27" customHeight="1" x14ac:dyDescent="0.15">
      <c r="A201" s="18"/>
      <c r="B201" s="140" t="s">
        <v>32</v>
      </c>
      <c r="C201" s="140">
        <v>197</v>
      </c>
      <c r="D201" s="143" t="s">
        <v>320</v>
      </c>
      <c r="E201" s="66">
        <v>4</v>
      </c>
      <c r="F201" s="109"/>
      <c r="G201" s="110"/>
      <c r="H201" s="111"/>
      <c r="I201" s="157">
        <f t="shared" ref="I201:I220" si="23">IF(AND(G201&gt;0,H201&gt;0),H201/G201,0)</f>
        <v>0</v>
      </c>
      <c r="J201" s="112"/>
      <c r="K201" s="104">
        <f t="shared" si="21"/>
        <v>0</v>
      </c>
      <c r="L201" s="105">
        <f t="shared" si="22"/>
        <v>0</v>
      </c>
      <c r="M201" s="30"/>
      <c r="N201" s="34">
        <v>10</v>
      </c>
      <c r="O201" s="35">
        <v>58</v>
      </c>
      <c r="P201" s="36">
        <v>807550</v>
      </c>
      <c r="Q201" s="39">
        <f t="shared" ref="Q201:Q220" si="24">IF(AND(O201&gt;0,P201&gt;0),P201/O201,0)</f>
        <v>13923.275862068966</v>
      </c>
      <c r="R201" s="37">
        <v>3960</v>
      </c>
      <c r="S201" s="36">
        <f t="shared" ref="S201:S220" si="25">P201</f>
        <v>807550</v>
      </c>
      <c r="T201" s="39">
        <f t="shared" ref="T201:T220" si="26">IF(AND(R201&gt;0,S201&gt;0),S201/R201,0)</f>
        <v>203.92676767676767</v>
      </c>
      <c r="U201" s="59"/>
      <c r="V201" s="31"/>
      <c r="W201" s="72"/>
      <c r="X201" s="113"/>
      <c r="Y201" s="114"/>
      <c r="Z201" s="116"/>
      <c r="AA201" s="74">
        <v>10000</v>
      </c>
      <c r="AB201" s="75">
        <v>12000</v>
      </c>
      <c r="AC201" s="116">
        <v>13000</v>
      </c>
      <c r="AD201" s="182"/>
      <c r="AE201" s="183"/>
      <c r="AF201" s="184"/>
    </row>
    <row r="202" spans="1:32" s="4" customFormat="1" ht="27" customHeight="1" x14ac:dyDescent="0.15">
      <c r="A202" s="18"/>
      <c r="B202" s="140" t="s">
        <v>32</v>
      </c>
      <c r="C202" s="140">
        <v>198</v>
      </c>
      <c r="D202" s="143" t="s">
        <v>321</v>
      </c>
      <c r="E202" s="66">
        <v>4</v>
      </c>
      <c r="F202" s="109"/>
      <c r="G202" s="110"/>
      <c r="H202" s="111"/>
      <c r="I202" s="157">
        <f t="shared" si="23"/>
        <v>0</v>
      </c>
      <c r="J202" s="112"/>
      <c r="K202" s="104">
        <f t="shared" si="21"/>
        <v>0</v>
      </c>
      <c r="L202" s="105">
        <f t="shared" si="22"/>
        <v>0</v>
      </c>
      <c r="M202" s="30"/>
      <c r="N202" s="34">
        <v>20</v>
      </c>
      <c r="O202" s="35">
        <v>0</v>
      </c>
      <c r="P202" s="36">
        <v>0</v>
      </c>
      <c r="Q202" s="39">
        <f t="shared" si="24"/>
        <v>0</v>
      </c>
      <c r="R202" s="37">
        <v>0</v>
      </c>
      <c r="S202" s="36">
        <f t="shared" si="25"/>
        <v>0</v>
      </c>
      <c r="T202" s="39">
        <f t="shared" si="26"/>
        <v>0</v>
      </c>
      <c r="U202" s="59" t="s">
        <v>307</v>
      </c>
      <c r="V202" s="31"/>
      <c r="W202" s="72"/>
      <c r="X202" s="113"/>
      <c r="Y202" s="114"/>
      <c r="Z202" s="116"/>
      <c r="AA202" s="74"/>
      <c r="AB202" s="75"/>
      <c r="AC202" s="116"/>
      <c r="AD202" s="182"/>
      <c r="AE202" s="183"/>
      <c r="AF202" s="184"/>
    </row>
    <row r="203" spans="1:32" s="4" customFormat="1" ht="27" customHeight="1" x14ac:dyDescent="0.15">
      <c r="A203" s="18"/>
      <c r="B203" s="140" t="s">
        <v>32</v>
      </c>
      <c r="C203" s="140">
        <v>199</v>
      </c>
      <c r="D203" s="143" t="s">
        <v>322</v>
      </c>
      <c r="E203" s="66">
        <v>2</v>
      </c>
      <c r="F203" s="109"/>
      <c r="G203" s="110"/>
      <c r="H203" s="111"/>
      <c r="I203" s="157">
        <f t="shared" si="23"/>
        <v>0</v>
      </c>
      <c r="J203" s="112"/>
      <c r="K203" s="104">
        <f t="shared" si="21"/>
        <v>0</v>
      </c>
      <c r="L203" s="105">
        <f t="shared" si="22"/>
        <v>0</v>
      </c>
      <c r="M203" s="30"/>
      <c r="N203" s="34">
        <v>20</v>
      </c>
      <c r="O203" s="35">
        <v>19</v>
      </c>
      <c r="P203" s="36">
        <v>169355</v>
      </c>
      <c r="Q203" s="39">
        <f t="shared" si="24"/>
        <v>8913.4210526315783</v>
      </c>
      <c r="R203" s="37">
        <v>420</v>
      </c>
      <c r="S203" s="36">
        <f t="shared" si="25"/>
        <v>169355</v>
      </c>
      <c r="T203" s="39">
        <f t="shared" si="26"/>
        <v>403.22619047619048</v>
      </c>
      <c r="U203" s="59"/>
      <c r="V203" s="31"/>
      <c r="W203" s="72"/>
      <c r="X203" s="113"/>
      <c r="Y203" s="114"/>
      <c r="Z203" s="116"/>
      <c r="AA203" s="74">
        <v>10000</v>
      </c>
      <c r="AB203" s="75">
        <v>11926</v>
      </c>
      <c r="AC203" s="116">
        <v>11950</v>
      </c>
      <c r="AD203" s="182"/>
      <c r="AE203" s="183"/>
      <c r="AF203" s="184"/>
    </row>
    <row r="204" spans="1:32" s="4" customFormat="1" ht="27" customHeight="1" x14ac:dyDescent="0.15">
      <c r="A204" s="18"/>
      <c r="B204" s="140" t="s">
        <v>32</v>
      </c>
      <c r="C204" s="140">
        <v>200</v>
      </c>
      <c r="D204" s="143" t="s">
        <v>323</v>
      </c>
      <c r="E204" s="66">
        <v>4</v>
      </c>
      <c r="F204" s="109"/>
      <c r="G204" s="110"/>
      <c r="H204" s="111"/>
      <c r="I204" s="157">
        <f t="shared" si="23"/>
        <v>0</v>
      </c>
      <c r="J204" s="112"/>
      <c r="K204" s="104">
        <f t="shared" si="21"/>
        <v>0</v>
      </c>
      <c r="L204" s="105">
        <f t="shared" si="22"/>
        <v>0</v>
      </c>
      <c r="M204" s="30"/>
      <c r="N204" s="34">
        <v>20</v>
      </c>
      <c r="O204" s="35">
        <v>29</v>
      </c>
      <c r="P204" s="36">
        <v>352090</v>
      </c>
      <c r="Q204" s="39">
        <f t="shared" si="24"/>
        <v>12141.034482758621</v>
      </c>
      <c r="R204" s="37">
        <v>1672</v>
      </c>
      <c r="S204" s="36">
        <f t="shared" si="25"/>
        <v>352090</v>
      </c>
      <c r="T204" s="39">
        <f t="shared" si="26"/>
        <v>210.58014354066987</v>
      </c>
      <c r="U204" s="59"/>
      <c r="V204" s="31"/>
      <c r="W204" s="72"/>
      <c r="X204" s="113"/>
      <c r="Y204" s="114"/>
      <c r="Z204" s="116"/>
      <c r="AA204" s="74"/>
      <c r="AB204" s="75">
        <v>12313</v>
      </c>
      <c r="AC204" s="116">
        <v>13125</v>
      </c>
      <c r="AD204" s="182"/>
      <c r="AE204" s="183"/>
      <c r="AF204" s="184"/>
    </row>
    <row r="205" spans="1:32" s="4" customFormat="1" ht="27" customHeight="1" x14ac:dyDescent="0.15">
      <c r="A205" s="18"/>
      <c r="B205" s="140" t="s">
        <v>32</v>
      </c>
      <c r="C205" s="140">
        <v>201</v>
      </c>
      <c r="D205" s="143" t="s">
        <v>324</v>
      </c>
      <c r="E205" s="66">
        <v>2</v>
      </c>
      <c r="F205" s="109"/>
      <c r="G205" s="110"/>
      <c r="H205" s="111"/>
      <c r="I205" s="157">
        <f t="shared" si="23"/>
        <v>0</v>
      </c>
      <c r="J205" s="112"/>
      <c r="K205" s="104">
        <f t="shared" si="21"/>
        <v>0</v>
      </c>
      <c r="L205" s="105">
        <f t="shared" si="22"/>
        <v>0</v>
      </c>
      <c r="M205" s="30"/>
      <c r="N205" s="34"/>
      <c r="O205" s="35"/>
      <c r="P205" s="36"/>
      <c r="Q205" s="39">
        <f t="shared" si="24"/>
        <v>0</v>
      </c>
      <c r="R205" s="37"/>
      <c r="S205" s="36">
        <f t="shared" si="25"/>
        <v>0</v>
      </c>
      <c r="T205" s="39">
        <f t="shared" si="26"/>
        <v>0</v>
      </c>
      <c r="U205" s="59"/>
      <c r="V205" s="31"/>
      <c r="W205" s="72" t="s">
        <v>308</v>
      </c>
      <c r="X205" s="113"/>
      <c r="Y205" s="114"/>
      <c r="Z205" s="116"/>
      <c r="AA205" s="74"/>
      <c r="AB205" s="75"/>
      <c r="AC205" s="116"/>
      <c r="AD205" s="182"/>
      <c r="AE205" s="183"/>
      <c r="AF205" s="184"/>
    </row>
    <row r="206" spans="1:32" s="4" customFormat="1" ht="27" customHeight="1" x14ac:dyDescent="0.15">
      <c r="A206" s="18"/>
      <c r="B206" s="140" t="s">
        <v>32</v>
      </c>
      <c r="C206" s="140">
        <v>202</v>
      </c>
      <c r="D206" s="143" t="s">
        <v>325</v>
      </c>
      <c r="E206" s="66">
        <v>4</v>
      </c>
      <c r="F206" s="109"/>
      <c r="G206" s="110"/>
      <c r="H206" s="111"/>
      <c r="I206" s="157">
        <f t="shared" si="23"/>
        <v>0</v>
      </c>
      <c r="J206" s="112"/>
      <c r="K206" s="104">
        <f t="shared" si="21"/>
        <v>0</v>
      </c>
      <c r="L206" s="105">
        <f t="shared" si="22"/>
        <v>0</v>
      </c>
      <c r="M206" s="30"/>
      <c r="N206" s="34">
        <v>20</v>
      </c>
      <c r="O206" s="35"/>
      <c r="P206" s="36"/>
      <c r="Q206" s="39">
        <f t="shared" si="24"/>
        <v>0</v>
      </c>
      <c r="R206" s="37"/>
      <c r="S206" s="36">
        <f t="shared" si="25"/>
        <v>0</v>
      </c>
      <c r="T206" s="39">
        <f t="shared" si="26"/>
        <v>0</v>
      </c>
      <c r="U206" s="59" t="s">
        <v>307</v>
      </c>
      <c r="V206" s="31"/>
      <c r="W206" s="218" t="s">
        <v>336</v>
      </c>
      <c r="X206" s="113"/>
      <c r="Y206" s="114"/>
      <c r="Z206" s="116"/>
      <c r="AA206" s="74"/>
      <c r="AB206" s="75"/>
      <c r="AC206" s="116"/>
      <c r="AD206" s="182"/>
      <c r="AE206" s="183"/>
      <c r="AF206" s="184"/>
    </row>
    <row r="207" spans="1:32" s="4" customFormat="1" ht="27" customHeight="1" x14ac:dyDescent="0.15">
      <c r="A207" s="18"/>
      <c r="B207" s="140" t="s">
        <v>32</v>
      </c>
      <c r="C207" s="140">
        <v>203</v>
      </c>
      <c r="D207" s="143" t="s">
        <v>326</v>
      </c>
      <c r="E207" s="66">
        <v>5</v>
      </c>
      <c r="F207" s="109"/>
      <c r="G207" s="110"/>
      <c r="H207" s="111"/>
      <c r="I207" s="157">
        <f t="shared" si="23"/>
        <v>0</v>
      </c>
      <c r="J207" s="112"/>
      <c r="K207" s="104">
        <f t="shared" si="21"/>
        <v>0</v>
      </c>
      <c r="L207" s="105">
        <f t="shared" si="22"/>
        <v>0</v>
      </c>
      <c r="M207" s="30"/>
      <c r="N207" s="34">
        <v>20</v>
      </c>
      <c r="O207" s="35">
        <v>16</v>
      </c>
      <c r="P207" s="36">
        <v>55400</v>
      </c>
      <c r="Q207" s="39">
        <f t="shared" si="24"/>
        <v>3462.5</v>
      </c>
      <c r="R207" s="37">
        <v>766.5</v>
      </c>
      <c r="S207" s="36">
        <f t="shared" si="25"/>
        <v>55400</v>
      </c>
      <c r="T207" s="39">
        <f t="shared" si="26"/>
        <v>72.276581865622958</v>
      </c>
      <c r="U207" s="59"/>
      <c r="V207" s="31"/>
      <c r="W207" s="72"/>
      <c r="X207" s="113"/>
      <c r="Y207" s="114"/>
      <c r="Z207" s="116"/>
      <c r="AA207" s="74">
        <v>4000</v>
      </c>
      <c r="AB207" s="75">
        <v>4500</v>
      </c>
      <c r="AC207" s="116">
        <v>5000</v>
      </c>
      <c r="AD207" s="182"/>
      <c r="AE207" s="183"/>
      <c r="AF207" s="184"/>
    </row>
    <row r="208" spans="1:32" s="4" customFormat="1" ht="27" customHeight="1" x14ac:dyDescent="0.15">
      <c r="A208" s="18"/>
      <c r="B208" s="140" t="s">
        <v>32</v>
      </c>
      <c r="C208" s="140">
        <v>204</v>
      </c>
      <c r="D208" s="143" t="s">
        <v>327</v>
      </c>
      <c r="E208" s="66">
        <v>5</v>
      </c>
      <c r="F208" s="109"/>
      <c r="G208" s="110"/>
      <c r="H208" s="111"/>
      <c r="I208" s="157">
        <f t="shared" si="23"/>
        <v>0</v>
      </c>
      <c r="J208" s="112"/>
      <c r="K208" s="104">
        <f t="shared" si="21"/>
        <v>0</v>
      </c>
      <c r="L208" s="105">
        <f t="shared" si="22"/>
        <v>0</v>
      </c>
      <c r="M208" s="30"/>
      <c r="N208" s="34">
        <v>20</v>
      </c>
      <c r="O208" s="35"/>
      <c r="P208" s="36"/>
      <c r="Q208" s="39">
        <f t="shared" si="24"/>
        <v>0</v>
      </c>
      <c r="R208" s="37"/>
      <c r="S208" s="36">
        <f t="shared" si="25"/>
        <v>0</v>
      </c>
      <c r="T208" s="39">
        <f t="shared" si="26"/>
        <v>0</v>
      </c>
      <c r="U208" s="59" t="s">
        <v>307</v>
      </c>
      <c r="V208" s="31"/>
      <c r="W208" s="218" t="s">
        <v>336</v>
      </c>
      <c r="X208" s="113"/>
      <c r="Y208" s="114"/>
      <c r="Z208" s="116"/>
      <c r="AA208" s="74"/>
      <c r="AB208" s="75"/>
      <c r="AC208" s="116"/>
      <c r="AD208" s="182"/>
      <c r="AE208" s="183"/>
      <c r="AF208" s="184"/>
    </row>
    <row r="209" spans="1:32" s="4" customFormat="1" ht="27" customHeight="1" x14ac:dyDescent="0.15">
      <c r="A209" s="18"/>
      <c r="B209" s="140" t="s">
        <v>32</v>
      </c>
      <c r="C209" s="140">
        <v>205</v>
      </c>
      <c r="D209" s="143" t="s">
        <v>328</v>
      </c>
      <c r="E209" s="66">
        <v>4</v>
      </c>
      <c r="F209" s="109"/>
      <c r="G209" s="110"/>
      <c r="H209" s="111"/>
      <c r="I209" s="157">
        <f t="shared" si="23"/>
        <v>0</v>
      </c>
      <c r="J209" s="112"/>
      <c r="K209" s="104">
        <f t="shared" si="21"/>
        <v>0</v>
      </c>
      <c r="L209" s="105">
        <f t="shared" si="22"/>
        <v>0</v>
      </c>
      <c r="M209" s="30"/>
      <c r="N209" s="34">
        <v>20</v>
      </c>
      <c r="O209" s="35">
        <v>0</v>
      </c>
      <c r="P209" s="36">
        <v>0</v>
      </c>
      <c r="Q209" s="39">
        <f t="shared" si="24"/>
        <v>0</v>
      </c>
      <c r="R209" s="37">
        <v>0</v>
      </c>
      <c r="S209" s="36">
        <f t="shared" si="25"/>
        <v>0</v>
      </c>
      <c r="T209" s="39">
        <f t="shared" si="26"/>
        <v>0</v>
      </c>
      <c r="U209" s="59" t="s">
        <v>307</v>
      </c>
      <c r="V209" s="31"/>
      <c r="W209" s="72"/>
      <c r="X209" s="113"/>
      <c r="Y209" s="114"/>
      <c r="Z209" s="116"/>
      <c r="AA209" s="74"/>
      <c r="AB209" s="75"/>
      <c r="AC209" s="116"/>
      <c r="AD209" s="182"/>
      <c r="AE209" s="183"/>
      <c r="AF209" s="184"/>
    </row>
    <row r="210" spans="1:32" s="4" customFormat="1" ht="27" customHeight="1" x14ac:dyDescent="0.15">
      <c r="A210" s="18"/>
      <c r="B210" s="140" t="s">
        <v>32</v>
      </c>
      <c r="C210" s="140">
        <v>206</v>
      </c>
      <c r="D210" s="143" t="s">
        <v>329</v>
      </c>
      <c r="E210" s="66">
        <v>4</v>
      </c>
      <c r="F210" s="109"/>
      <c r="G210" s="110"/>
      <c r="H210" s="111"/>
      <c r="I210" s="157">
        <f t="shared" si="23"/>
        <v>0</v>
      </c>
      <c r="J210" s="112"/>
      <c r="K210" s="104">
        <f t="shared" si="21"/>
        <v>0</v>
      </c>
      <c r="L210" s="105">
        <f t="shared" si="22"/>
        <v>0</v>
      </c>
      <c r="M210" s="30"/>
      <c r="N210" s="34">
        <v>20</v>
      </c>
      <c r="O210" s="35">
        <v>1</v>
      </c>
      <c r="P210" s="36">
        <v>20775</v>
      </c>
      <c r="Q210" s="39">
        <f t="shared" si="24"/>
        <v>20775</v>
      </c>
      <c r="R210" s="37">
        <v>74</v>
      </c>
      <c r="S210" s="36">
        <f t="shared" si="25"/>
        <v>20775</v>
      </c>
      <c r="T210" s="39">
        <f t="shared" si="26"/>
        <v>280.74324324324323</v>
      </c>
      <c r="U210" s="59"/>
      <c r="V210" s="31"/>
      <c r="W210" s="72"/>
      <c r="X210" s="113"/>
      <c r="Y210" s="114"/>
      <c r="Z210" s="116"/>
      <c r="AA210" s="74">
        <v>25940</v>
      </c>
      <c r="AB210" s="75">
        <v>33950</v>
      </c>
      <c r="AC210" s="116">
        <v>36769</v>
      </c>
      <c r="AD210" s="182"/>
      <c r="AE210" s="183"/>
      <c r="AF210" s="184"/>
    </row>
    <row r="211" spans="1:32" s="4" customFormat="1" ht="27" customHeight="1" x14ac:dyDescent="0.15">
      <c r="A211" s="18"/>
      <c r="B211" s="140" t="s">
        <v>32</v>
      </c>
      <c r="C211" s="140">
        <v>207</v>
      </c>
      <c r="D211" s="143" t="s">
        <v>330</v>
      </c>
      <c r="E211" s="66">
        <v>4</v>
      </c>
      <c r="F211" s="109"/>
      <c r="G211" s="110"/>
      <c r="H211" s="111"/>
      <c r="I211" s="157">
        <f t="shared" si="23"/>
        <v>0</v>
      </c>
      <c r="J211" s="112"/>
      <c r="K211" s="104">
        <f t="shared" si="21"/>
        <v>0</v>
      </c>
      <c r="L211" s="105">
        <f t="shared" si="22"/>
        <v>0</v>
      </c>
      <c r="M211" s="30"/>
      <c r="N211" s="34"/>
      <c r="O211" s="35"/>
      <c r="P211" s="36"/>
      <c r="Q211" s="39">
        <f t="shared" si="24"/>
        <v>0</v>
      </c>
      <c r="R211" s="37"/>
      <c r="S211" s="36">
        <f t="shared" si="25"/>
        <v>0</v>
      </c>
      <c r="T211" s="39">
        <f t="shared" si="26"/>
        <v>0</v>
      </c>
      <c r="U211" s="59" t="s">
        <v>307</v>
      </c>
      <c r="V211" s="31"/>
      <c r="W211" s="218" t="s">
        <v>336</v>
      </c>
      <c r="X211" s="113"/>
      <c r="Y211" s="114"/>
      <c r="Z211" s="116"/>
      <c r="AA211" s="74"/>
      <c r="AB211" s="75"/>
      <c r="AC211" s="116"/>
      <c r="AD211" s="182"/>
      <c r="AE211" s="183"/>
      <c r="AF211" s="184"/>
    </row>
    <row r="212" spans="1:32" s="4" customFormat="1" ht="27" customHeight="1" x14ac:dyDescent="0.15">
      <c r="A212" s="18"/>
      <c r="B212" s="140" t="s">
        <v>32</v>
      </c>
      <c r="C212" s="140">
        <v>208</v>
      </c>
      <c r="D212" s="143" t="s">
        <v>331</v>
      </c>
      <c r="E212" s="66">
        <v>4</v>
      </c>
      <c r="F212" s="109"/>
      <c r="G212" s="110"/>
      <c r="H212" s="111"/>
      <c r="I212" s="157">
        <f t="shared" si="23"/>
        <v>0</v>
      </c>
      <c r="J212" s="112"/>
      <c r="K212" s="104">
        <f t="shared" si="21"/>
        <v>0</v>
      </c>
      <c r="L212" s="105">
        <f t="shared" si="22"/>
        <v>0</v>
      </c>
      <c r="M212" s="30"/>
      <c r="N212" s="34">
        <v>10</v>
      </c>
      <c r="O212" s="35">
        <v>71</v>
      </c>
      <c r="P212" s="36">
        <v>481000</v>
      </c>
      <c r="Q212" s="39">
        <f t="shared" si="24"/>
        <v>6774.6478873239439</v>
      </c>
      <c r="R212" s="37">
        <v>3124</v>
      </c>
      <c r="S212" s="36">
        <f t="shared" si="25"/>
        <v>481000</v>
      </c>
      <c r="T212" s="39">
        <f t="shared" si="26"/>
        <v>153.96927016645327</v>
      </c>
      <c r="U212" s="59" t="s">
        <v>307</v>
      </c>
      <c r="V212" s="31"/>
      <c r="W212" s="72"/>
      <c r="X212" s="113"/>
      <c r="Y212" s="114"/>
      <c r="Z212" s="116"/>
      <c r="AA212" s="74">
        <v>12400</v>
      </c>
      <c r="AB212" s="75">
        <v>12800</v>
      </c>
      <c r="AC212" s="116">
        <v>13200</v>
      </c>
      <c r="AD212" s="182"/>
      <c r="AE212" s="183"/>
      <c r="AF212" s="184"/>
    </row>
    <row r="213" spans="1:32" s="4" customFormat="1" ht="27" customHeight="1" x14ac:dyDescent="0.15">
      <c r="A213" s="18"/>
      <c r="B213" s="140" t="s">
        <v>32</v>
      </c>
      <c r="C213" s="140">
        <v>209</v>
      </c>
      <c r="D213" s="143" t="s">
        <v>332</v>
      </c>
      <c r="E213" s="66">
        <v>4</v>
      </c>
      <c r="F213" s="109"/>
      <c r="G213" s="110"/>
      <c r="H213" s="111"/>
      <c r="I213" s="157">
        <f t="shared" si="23"/>
        <v>0</v>
      </c>
      <c r="J213" s="112"/>
      <c r="K213" s="104">
        <f t="shared" si="21"/>
        <v>0</v>
      </c>
      <c r="L213" s="105">
        <f t="shared" si="22"/>
        <v>0</v>
      </c>
      <c r="M213" s="30"/>
      <c r="N213" s="34"/>
      <c r="O213" s="35"/>
      <c r="P213" s="36"/>
      <c r="Q213" s="39">
        <f t="shared" si="24"/>
        <v>0</v>
      </c>
      <c r="R213" s="37"/>
      <c r="S213" s="36">
        <f t="shared" si="25"/>
        <v>0</v>
      </c>
      <c r="T213" s="39">
        <f t="shared" si="26"/>
        <v>0</v>
      </c>
      <c r="U213" s="59" t="s">
        <v>307</v>
      </c>
      <c r="V213" s="31"/>
      <c r="W213" s="218" t="s">
        <v>336</v>
      </c>
      <c r="X213" s="113"/>
      <c r="Y213" s="114"/>
      <c r="Z213" s="116"/>
      <c r="AA213" s="74"/>
      <c r="AB213" s="75"/>
      <c r="AC213" s="116"/>
      <c r="AD213" s="182"/>
      <c r="AE213" s="183"/>
      <c r="AF213" s="184"/>
    </row>
    <row r="214" spans="1:32" s="4" customFormat="1" ht="27" customHeight="1" x14ac:dyDescent="0.15">
      <c r="A214" s="18"/>
      <c r="B214" s="140" t="s">
        <v>32</v>
      </c>
      <c r="C214" s="140">
        <v>210</v>
      </c>
      <c r="D214" s="143" t="s">
        <v>333</v>
      </c>
      <c r="E214" s="66">
        <v>6</v>
      </c>
      <c r="F214" s="109"/>
      <c r="G214" s="110"/>
      <c r="H214" s="111"/>
      <c r="I214" s="157">
        <f t="shared" si="23"/>
        <v>0</v>
      </c>
      <c r="J214" s="112"/>
      <c r="K214" s="104">
        <f t="shared" si="21"/>
        <v>0</v>
      </c>
      <c r="L214" s="105">
        <f t="shared" si="22"/>
        <v>0</v>
      </c>
      <c r="M214" s="30"/>
      <c r="N214" s="34"/>
      <c r="O214" s="35"/>
      <c r="P214" s="36"/>
      <c r="Q214" s="39">
        <f t="shared" si="24"/>
        <v>0</v>
      </c>
      <c r="R214" s="37"/>
      <c r="S214" s="36">
        <f t="shared" si="25"/>
        <v>0</v>
      </c>
      <c r="T214" s="39">
        <f t="shared" si="26"/>
        <v>0</v>
      </c>
      <c r="U214" s="59" t="s">
        <v>307</v>
      </c>
      <c r="V214" s="31"/>
      <c r="W214" s="218" t="s">
        <v>336</v>
      </c>
      <c r="X214" s="113"/>
      <c r="Y214" s="114"/>
      <c r="Z214" s="116"/>
      <c r="AA214" s="74"/>
      <c r="AB214" s="75"/>
      <c r="AC214" s="116"/>
      <c r="AD214" s="182"/>
      <c r="AE214" s="183"/>
      <c r="AF214" s="184"/>
    </row>
    <row r="215" spans="1:32" s="4" customFormat="1" ht="27" customHeight="1" x14ac:dyDescent="0.15">
      <c r="A215" s="18"/>
      <c r="B215" s="140" t="s">
        <v>32</v>
      </c>
      <c r="C215" s="140">
        <v>211</v>
      </c>
      <c r="D215" s="143" t="s">
        <v>334</v>
      </c>
      <c r="E215" s="66">
        <v>5</v>
      </c>
      <c r="F215" s="109"/>
      <c r="G215" s="110"/>
      <c r="H215" s="111"/>
      <c r="I215" s="157">
        <f t="shared" si="23"/>
        <v>0</v>
      </c>
      <c r="J215" s="112"/>
      <c r="K215" s="104">
        <f t="shared" si="21"/>
        <v>0</v>
      </c>
      <c r="L215" s="105">
        <f t="shared" si="22"/>
        <v>0</v>
      </c>
      <c r="M215" s="30"/>
      <c r="N215" s="34">
        <v>10</v>
      </c>
      <c r="O215" s="35">
        <v>5</v>
      </c>
      <c r="P215" s="36">
        <v>169150</v>
      </c>
      <c r="Q215" s="39">
        <f t="shared" si="24"/>
        <v>33830</v>
      </c>
      <c r="R215" s="37">
        <v>565</v>
      </c>
      <c r="S215" s="36">
        <f t="shared" si="25"/>
        <v>169150</v>
      </c>
      <c r="T215" s="39">
        <f t="shared" si="26"/>
        <v>299.3805309734513</v>
      </c>
      <c r="U215" s="59"/>
      <c r="V215" s="31"/>
      <c r="W215" s="72"/>
      <c r="X215" s="113"/>
      <c r="Y215" s="114"/>
      <c r="Z215" s="116"/>
      <c r="AA215" s="74">
        <v>16950</v>
      </c>
      <c r="AB215" s="75">
        <v>18080</v>
      </c>
      <c r="AC215" s="116">
        <v>19210</v>
      </c>
      <c r="AD215" s="182"/>
      <c r="AE215" s="183"/>
      <c r="AF215" s="184"/>
    </row>
    <row r="216" spans="1:32" s="4" customFormat="1" ht="27" customHeight="1" x14ac:dyDescent="0.15">
      <c r="A216" s="18"/>
      <c r="B216" s="140" t="s">
        <v>32</v>
      </c>
      <c r="C216" s="140">
        <v>212</v>
      </c>
      <c r="D216" s="143" t="s">
        <v>335</v>
      </c>
      <c r="E216" s="66">
        <v>4</v>
      </c>
      <c r="F216" s="109"/>
      <c r="G216" s="110"/>
      <c r="H216" s="111"/>
      <c r="I216" s="157">
        <f t="shared" si="23"/>
        <v>0</v>
      </c>
      <c r="J216" s="112"/>
      <c r="K216" s="104">
        <f t="shared" si="21"/>
        <v>0</v>
      </c>
      <c r="L216" s="105">
        <f t="shared" si="22"/>
        <v>0</v>
      </c>
      <c r="M216" s="30"/>
      <c r="N216" s="34"/>
      <c r="O216" s="35"/>
      <c r="P216" s="36"/>
      <c r="Q216" s="39">
        <f t="shared" si="24"/>
        <v>0</v>
      </c>
      <c r="R216" s="37"/>
      <c r="S216" s="36">
        <f t="shared" si="25"/>
        <v>0</v>
      </c>
      <c r="T216" s="39">
        <f t="shared" si="26"/>
        <v>0</v>
      </c>
      <c r="U216" s="59" t="s">
        <v>307</v>
      </c>
      <c r="V216" s="31"/>
      <c r="W216" s="218" t="s">
        <v>336</v>
      </c>
      <c r="X216" s="113"/>
      <c r="Y216" s="114"/>
      <c r="Z216" s="116"/>
      <c r="AA216" s="74"/>
      <c r="AB216" s="75"/>
      <c r="AC216" s="116"/>
      <c r="AD216" s="182"/>
      <c r="AE216" s="183"/>
      <c r="AF216" s="184"/>
    </row>
    <row r="217" spans="1:32" s="4" customFormat="1" ht="27" customHeight="1" x14ac:dyDescent="0.15">
      <c r="A217" s="18"/>
      <c r="B217" s="100"/>
      <c r="C217" s="97"/>
      <c r="D217" s="107"/>
      <c r="E217" s="98"/>
      <c r="F217" s="109"/>
      <c r="G217" s="110"/>
      <c r="H217" s="111"/>
      <c r="I217" s="157">
        <f t="shared" si="23"/>
        <v>0</v>
      </c>
      <c r="J217" s="112"/>
      <c r="K217" s="104">
        <f t="shared" si="21"/>
        <v>0</v>
      </c>
      <c r="L217" s="105">
        <f t="shared" si="22"/>
        <v>0</v>
      </c>
      <c r="M217" s="30"/>
      <c r="N217" s="34"/>
      <c r="O217" s="35"/>
      <c r="P217" s="36"/>
      <c r="Q217" s="39">
        <f t="shared" si="24"/>
        <v>0</v>
      </c>
      <c r="R217" s="37"/>
      <c r="S217" s="36">
        <f t="shared" si="25"/>
        <v>0</v>
      </c>
      <c r="T217" s="39">
        <f t="shared" si="26"/>
        <v>0</v>
      </c>
      <c r="U217" s="59"/>
      <c r="V217" s="31"/>
      <c r="W217" s="72"/>
      <c r="X217" s="113"/>
      <c r="Y217" s="114"/>
      <c r="Z217" s="116"/>
      <c r="AA217" s="74"/>
      <c r="AB217" s="75"/>
      <c r="AC217" s="116"/>
      <c r="AD217" s="182"/>
      <c r="AE217" s="183"/>
      <c r="AF217" s="184"/>
    </row>
    <row r="218" spans="1:32" s="4" customFormat="1" ht="27" customHeight="1" x14ac:dyDescent="0.15">
      <c r="A218" s="18"/>
      <c r="B218" s="100"/>
      <c r="C218" s="97"/>
      <c r="D218" s="107"/>
      <c r="E218" s="98"/>
      <c r="F218" s="109"/>
      <c r="G218" s="110"/>
      <c r="H218" s="111"/>
      <c r="I218" s="157">
        <f t="shared" si="23"/>
        <v>0</v>
      </c>
      <c r="J218" s="112"/>
      <c r="K218" s="104">
        <f t="shared" si="21"/>
        <v>0</v>
      </c>
      <c r="L218" s="105">
        <f t="shared" si="22"/>
        <v>0</v>
      </c>
      <c r="M218" s="30"/>
      <c r="N218" s="34"/>
      <c r="O218" s="35"/>
      <c r="P218" s="36"/>
      <c r="Q218" s="39">
        <f t="shared" si="24"/>
        <v>0</v>
      </c>
      <c r="R218" s="37"/>
      <c r="S218" s="36">
        <f t="shared" si="25"/>
        <v>0</v>
      </c>
      <c r="T218" s="39">
        <f t="shared" si="26"/>
        <v>0</v>
      </c>
      <c r="U218" s="59"/>
      <c r="V218" s="31"/>
      <c r="W218" s="72"/>
      <c r="X218" s="113"/>
      <c r="Y218" s="114"/>
      <c r="Z218" s="116"/>
      <c r="AA218" s="74"/>
      <c r="AB218" s="75"/>
      <c r="AC218" s="116"/>
      <c r="AD218" s="182"/>
      <c r="AE218" s="183"/>
      <c r="AF218" s="184"/>
    </row>
    <row r="219" spans="1:32" s="4" customFormat="1" ht="27" customHeight="1" x14ac:dyDescent="0.15">
      <c r="A219" s="18"/>
      <c r="B219" s="134"/>
      <c r="C219" s="96"/>
      <c r="D219" s="99"/>
      <c r="E219" s="135"/>
      <c r="F219" s="34"/>
      <c r="G219" s="35"/>
      <c r="H219" s="36"/>
      <c r="I219" s="157">
        <f t="shared" si="23"/>
        <v>0</v>
      </c>
      <c r="J219" s="37"/>
      <c r="K219" s="104">
        <f t="shared" si="21"/>
        <v>0</v>
      </c>
      <c r="L219" s="105">
        <f t="shared" si="22"/>
        <v>0</v>
      </c>
      <c r="M219" s="30"/>
      <c r="N219" s="34"/>
      <c r="O219" s="35"/>
      <c r="P219" s="36"/>
      <c r="Q219" s="39">
        <f t="shared" si="24"/>
        <v>0</v>
      </c>
      <c r="R219" s="37"/>
      <c r="S219" s="36">
        <f t="shared" si="25"/>
        <v>0</v>
      </c>
      <c r="T219" s="39">
        <f t="shared" si="26"/>
        <v>0</v>
      </c>
      <c r="U219" s="59"/>
      <c r="V219" s="31"/>
      <c r="W219" s="72"/>
      <c r="X219" s="74"/>
      <c r="Y219" s="75"/>
      <c r="Z219" s="116"/>
      <c r="AA219" s="74"/>
      <c r="AB219" s="75"/>
      <c r="AC219" s="116"/>
      <c r="AD219" s="182"/>
      <c r="AE219" s="183"/>
      <c r="AF219" s="184"/>
    </row>
    <row r="220" spans="1:32" s="4" customFormat="1" ht="27" customHeight="1" thickBot="1" x14ac:dyDescent="0.2">
      <c r="A220" s="18"/>
      <c r="B220" s="108"/>
      <c r="C220" s="132"/>
      <c r="D220" s="136"/>
      <c r="E220" s="133"/>
      <c r="F220" s="40"/>
      <c r="G220" s="54"/>
      <c r="H220" s="55"/>
      <c r="I220" s="157">
        <f t="shared" si="23"/>
        <v>0</v>
      </c>
      <c r="J220" s="56"/>
      <c r="K220" s="104">
        <f t="shared" si="21"/>
        <v>0</v>
      </c>
      <c r="L220" s="105">
        <f t="shared" si="22"/>
        <v>0</v>
      </c>
      <c r="M220" s="30"/>
      <c r="N220" s="40"/>
      <c r="O220" s="54"/>
      <c r="P220" s="55"/>
      <c r="Q220" s="39">
        <f t="shared" si="24"/>
        <v>0</v>
      </c>
      <c r="R220" s="37"/>
      <c r="S220" s="36">
        <f t="shared" si="25"/>
        <v>0</v>
      </c>
      <c r="T220" s="39">
        <f t="shared" si="26"/>
        <v>0</v>
      </c>
      <c r="U220" s="60"/>
      <c r="V220" s="33"/>
      <c r="W220" s="73"/>
      <c r="X220" s="76"/>
      <c r="Y220" s="77"/>
      <c r="Z220" s="119"/>
      <c r="AA220" s="76"/>
      <c r="AB220" s="77"/>
      <c r="AC220" s="119"/>
      <c r="AD220" s="187"/>
      <c r="AE220" s="188"/>
      <c r="AF220" s="190"/>
    </row>
    <row r="221" spans="1:32" s="4" customFormat="1" ht="15" customHeight="1" x14ac:dyDescent="0.15">
      <c r="A221" s="20"/>
      <c r="B221" s="28" t="s">
        <v>20</v>
      </c>
      <c r="C221" s="21">
        <f>COUNTA(D5:D220)</f>
        <v>212</v>
      </c>
      <c r="D221" s="69">
        <v>1</v>
      </c>
      <c r="E221" s="67">
        <f>COUNTIF(E5:E220,1)</f>
        <v>4</v>
      </c>
      <c r="F221" s="22">
        <f>SUM(F5:F220)</f>
        <v>3713</v>
      </c>
      <c r="G221" s="22">
        <f>SUM(G5:G220)</f>
        <v>41707</v>
      </c>
      <c r="H221" s="22">
        <f>SUM(H5:H220)</f>
        <v>565512614</v>
      </c>
      <c r="I221" s="24">
        <f>IF(AND(G221&gt;0,H221&gt;0),H221/G221,0)</f>
        <v>13559.177452226246</v>
      </c>
      <c r="J221" s="22">
        <f>SUM(J5:J220)</f>
        <v>3486662</v>
      </c>
      <c r="K221" s="22">
        <f>SUM(K5:K220)</f>
        <v>565512614</v>
      </c>
      <c r="L221" s="24">
        <f>IF(AND(J221&gt;0,K221&gt;0),K221/J221,0)</f>
        <v>162.19312740953956</v>
      </c>
      <c r="M221" s="24"/>
      <c r="N221" s="22">
        <f>SUM(N5:N220)</f>
        <v>3935</v>
      </c>
      <c r="O221" s="22">
        <f>SUM(O5:O220)</f>
        <v>42834</v>
      </c>
      <c r="P221" s="22">
        <f>SUM(P5:P220)</f>
        <v>605487236</v>
      </c>
      <c r="Q221" s="24">
        <f>IF(AND(O221&gt;0,P221&gt;0),P221/O221,0)</f>
        <v>14135.668767801279</v>
      </c>
      <c r="R221" s="22">
        <f>SUM(R5:R220)</f>
        <v>3692012.05</v>
      </c>
      <c r="S221" s="22">
        <f>SUM(S5:S220)</f>
        <v>605487236</v>
      </c>
      <c r="T221" s="24">
        <f>IF(AND(R221&gt;0,S221&gt;0),S221/R221,0)</f>
        <v>163.99925780307245</v>
      </c>
      <c r="AE221" s="189"/>
      <c r="AF221" s="189"/>
    </row>
    <row r="222" spans="1:32" s="4" customFormat="1" ht="15" customHeight="1" x14ac:dyDescent="0.15">
      <c r="A222" s="20"/>
      <c r="D222" s="70">
        <v>2</v>
      </c>
      <c r="E222" s="67">
        <f>COUNTIF(E5:E220,2)</f>
        <v>89</v>
      </c>
      <c r="F222" s="22"/>
      <c r="G222" s="22"/>
      <c r="H222" s="22"/>
      <c r="I222" s="23"/>
      <c r="J222" s="23"/>
      <c r="K222" s="23"/>
      <c r="L222" s="23"/>
      <c r="M222" s="23"/>
      <c r="N222" s="22"/>
      <c r="O222" s="22"/>
      <c r="P222" s="22"/>
      <c r="Q222" s="23"/>
      <c r="R222" s="23"/>
      <c r="S222" s="23"/>
      <c r="T222" s="23"/>
    </row>
    <row r="223" spans="1:32" s="4" customFormat="1" ht="15" customHeight="1" x14ac:dyDescent="0.15">
      <c r="A223" s="20"/>
      <c r="D223" s="70">
        <v>3</v>
      </c>
      <c r="E223" s="67">
        <f>COUNTIF(E5:E220,3)</f>
        <v>4</v>
      </c>
      <c r="F223" s="22">
        <f>COUNTA(F5:F220)</f>
        <v>184</v>
      </c>
      <c r="G223" s="22"/>
      <c r="H223" s="22"/>
      <c r="I223" s="23"/>
      <c r="J223" s="23"/>
      <c r="K223" s="23"/>
      <c r="L223" s="23"/>
      <c r="M223" s="23"/>
      <c r="N223" s="22">
        <f>COUNTA(N5:N220)</f>
        <v>195</v>
      </c>
      <c r="O223" s="22"/>
      <c r="P223" s="22"/>
      <c r="Q223" s="23"/>
      <c r="R223" s="23"/>
      <c r="S223" s="23"/>
      <c r="T223" s="23"/>
    </row>
    <row r="224" spans="1:32" s="4" customFormat="1" ht="15" customHeight="1" x14ac:dyDescent="0.15">
      <c r="A224" s="20"/>
      <c r="D224" s="70">
        <v>4</v>
      </c>
      <c r="E224" s="67">
        <f>COUNTIF(E5:E220,4)</f>
        <v>52</v>
      </c>
      <c r="F224" s="22"/>
      <c r="G224" s="22"/>
      <c r="H224" s="22"/>
      <c r="I224" s="23"/>
      <c r="J224" s="23"/>
      <c r="K224" s="23"/>
      <c r="L224" s="23"/>
      <c r="M224" s="23"/>
      <c r="N224" s="22"/>
      <c r="O224" s="22"/>
      <c r="P224" s="22"/>
      <c r="Q224" s="23"/>
      <c r="R224" s="23"/>
      <c r="S224" s="23"/>
      <c r="T224" s="23"/>
    </row>
    <row r="225" spans="1:20" s="4" customFormat="1" ht="15" customHeight="1" x14ac:dyDescent="0.15">
      <c r="A225" s="20"/>
      <c r="D225" s="70">
        <v>5</v>
      </c>
      <c r="E225" s="67">
        <f>COUNTIF(E5:E220,5)</f>
        <v>51</v>
      </c>
      <c r="F225" s="22"/>
      <c r="G225" s="22"/>
      <c r="H225" s="22"/>
      <c r="I225" s="23"/>
      <c r="J225" s="23"/>
      <c r="K225" s="23"/>
      <c r="L225" s="23"/>
      <c r="M225" s="23"/>
      <c r="N225" s="22"/>
      <c r="O225" s="22"/>
      <c r="P225" s="22"/>
      <c r="Q225" s="23"/>
      <c r="R225" s="23"/>
      <c r="S225" s="23"/>
      <c r="T225" s="23"/>
    </row>
    <row r="226" spans="1:20" s="4" customFormat="1" ht="15" customHeight="1" x14ac:dyDescent="0.15">
      <c r="A226" s="20"/>
      <c r="D226" s="70">
        <v>6</v>
      </c>
      <c r="E226" s="67">
        <f>COUNTIF(E5:E220,6)</f>
        <v>12</v>
      </c>
      <c r="F226" s="22"/>
      <c r="G226" s="22"/>
      <c r="H226" s="22"/>
      <c r="I226" s="23"/>
      <c r="J226" s="23"/>
      <c r="K226" s="23"/>
      <c r="L226" s="23"/>
      <c r="M226" s="23"/>
      <c r="N226" s="22"/>
      <c r="O226" s="22"/>
      <c r="P226" s="22"/>
      <c r="Q226" s="23"/>
      <c r="R226" s="23"/>
      <c r="S226" s="23"/>
      <c r="T226" s="23"/>
    </row>
    <row r="227" spans="1:20" s="4" customFormat="1" ht="15" customHeight="1" x14ac:dyDescent="0.15">
      <c r="A227" s="20"/>
      <c r="D227" s="21"/>
      <c r="E227" s="67"/>
      <c r="F227" s="22"/>
      <c r="G227" s="22"/>
      <c r="H227" s="22"/>
      <c r="I227" s="23"/>
      <c r="J227" s="23"/>
      <c r="K227" s="23"/>
      <c r="L227" s="23"/>
      <c r="M227" s="23"/>
      <c r="N227" s="22"/>
      <c r="O227" s="22"/>
      <c r="P227" s="22"/>
      <c r="Q227" s="23"/>
      <c r="R227" s="23"/>
      <c r="S227" s="23"/>
      <c r="T227" s="23"/>
    </row>
    <row r="228" spans="1:20" s="4" customFormat="1" ht="15" customHeight="1" x14ac:dyDescent="0.15">
      <c r="A228" s="20"/>
      <c r="D228" s="21"/>
      <c r="E228" s="67"/>
      <c r="F228" s="22"/>
      <c r="G228" s="22"/>
      <c r="H228" s="22"/>
      <c r="I228" s="23"/>
      <c r="J228" s="23"/>
      <c r="K228" s="23"/>
      <c r="L228" s="23"/>
      <c r="M228" s="23"/>
      <c r="N228" s="22"/>
      <c r="O228" s="22"/>
      <c r="P228" s="22"/>
      <c r="Q228" s="23"/>
      <c r="R228" s="23"/>
      <c r="S228" s="23"/>
      <c r="T228" s="23"/>
    </row>
    <row r="229" spans="1:20" s="4" customFormat="1" ht="15" customHeight="1" x14ac:dyDescent="0.15">
      <c r="A229" s="20"/>
      <c r="D229" s="21"/>
      <c r="E229" s="67"/>
      <c r="F229" s="22"/>
      <c r="G229" s="22"/>
      <c r="H229" s="22"/>
      <c r="I229" s="23"/>
      <c r="J229" s="23"/>
      <c r="K229" s="23"/>
      <c r="L229" s="23"/>
      <c r="M229" s="23"/>
      <c r="N229" s="22"/>
      <c r="O229" s="22"/>
      <c r="P229" s="22"/>
      <c r="Q229" s="23"/>
      <c r="R229" s="23"/>
      <c r="S229" s="23"/>
      <c r="T229" s="23"/>
    </row>
    <row r="230" spans="1:20" s="4" customFormat="1" ht="15" customHeight="1" x14ac:dyDescent="0.15">
      <c r="A230" s="20"/>
      <c r="D230" s="21"/>
      <c r="E230" s="67"/>
      <c r="F230" s="22"/>
      <c r="G230" s="22"/>
      <c r="H230" s="22"/>
      <c r="I230" s="23"/>
      <c r="J230" s="23"/>
      <c r="K230" s="23"/>
      <c r="L230" s="23"/>
      <c r="M230" s="23"/>
      <c r="N230" s="22"/>
      <c r="O230" s="22"/>
      <c r="P230" s="22"/>
      <c r="Q230" s="23"/>
      <c r="R230" s="23"/>
      <c r="S230" s="23"/>
      <c r="T230" s="23"/>
    </row>
    <row r="231" spans="1:20" s="4" customFormat="1" ht="15" customHeight="1" x14ac:dyDescent="0.15">
      <c r="A231" s="20"/>
      <c r="D231" s="21"/>
      <c r="E231" s="67"/>
      <c r="F231" s="22"/>
      <c r="G231" s="22"/>
      <c r="H231" s="22"/>
      <c r="I231" s="23"/>
      <c r="J231" s="23"/>
      <c r="K231" s="23"/>
      <c r="L231" s="23"/>
      <c r="M231" s="23"/>
      <c r="N231" s="22"/>
      <c r="O231" s="22"/>
      <c r="P231" s="22"/>
      <c r="Q231" s="23"/>
      <c r="R231" s="23"/>
      <c r="S231" s="23"/>
      <c r="T231" s="23"/>
    </row>
    <row r="232" spans="1:20" s="4" customFormat="1" ht="15" customHeight="1" x14ac:dyDescent="0.15">
      <c r="A232" s="20"/>
      <c r="D232" s="21"/>
      <c r="E232" s="67"/>
      <c r="F232" s="22"/>
      <c r="G232" s="22"/>
      <c r="H232" s="22"/>
      <c r="I232" s="23"/>
      <c r="J232" s="23"/>
      <c r="K232" s="23"/>
      <c r="L232" s="23"/>
      <c r="M232" s="23"/>
      <c r="N232" s="22"/>
      <c r="O232" s="22"/>
      <c r="P232" s="22"/>
      <c r="Q232" s="23"/>
      <c r="R232" s="23"/>
      <c r="S232" s="23"/>
      <c r="T232" s="23"/>
    </row>
    <row r="233" spans="1:20" s="4" customFormat="1" ht="15" customHeight="1" x14ac:dyDescent="0.15">
      <c r="A233" s="20"/>
      <c r="D233" s="21"/>
      <c r="E233" s="67"/>
      <c r="F233" s="22"/>
      <c r="G233" s="22"/>
      <c r="H233" s="22"/>
      <c r="I233" s="23"/>
      <c r="J233" s="23"/>
      <c r="K233" s="23"/>
      <c r="L233" s="23"/>
      <c r="M233" s="23"/>
      <c r="N233" s="22"/>
      <c r="O233" s="22"/>
      <c r="P233" s="22"/>
      <c r="Q233" s="23"/>
      <c r="R233" s="23"/>
      <c r="S233" s="23"/>
      <c r="T233" s="23"/>
    </row>
    <row r="234" spans="1:20" s="4" customFormat="1" ht="15" customHeight="1" x14ac:dyDescent="0.15">
      <c r="A234" s="20"/>
      <c r="D234" s="21"/>
      <c r="E234" s="67"/>
      <c r="F234" s="22"/>
      <c r="G234" s="22"/>
      <c r="H234" s="22"/>
      <c r="I234" s="23"/>
      <c r="J234" s="23"/>
      <c r="K234" s="23"/>
      <c r="L234" s="23"/>
      <c r="M234" s="23"/>
      <c r="N234" s="22"/>
      <c r="O234" s="22"/>
      <c r="P234" s="22"/>
      <c r="Q234" s="23"/>
      <c r="R234" s="23"/>
      <c r="S234" s="23"/>
      <c r="T234" s="23"/>
    </row>
    <row r="235" spans="1:20" s="4" customFormat="1" ht="15" customHeight="1" x14ac:dyDescent="0.15">
      <c r="A235" s="20"/>
      <c r="D235" s="21"/>
      <c r="E235" s="67"/>
      <c r="F235" s="22"/>
      <c r="G235" s="22"/>
      <c r="H235" s="22"/>
      <c r="I235" s="23"/>
      <c r="J235" s="23"/>
      <c r="K235" s="23"/>
      <c r="L235" s="23"/>
      <c r="M235" s="23"/>
      <c r="N235" s="22"/>
      <c r="O235" s="22"/>
      <c r="P235" s="22"/>
      <c r="Q235" s="23"/>
      <c r="R235" s="23"/>
      <c r="S235" s="23"/>
      <c r="T235" s="23"/>
    </row>
    <row r="236" spans="1:20" s="4" customFormat="1" ht="15" customHeight="1" x14ac:dyDescent="0.15">
      <c r="A236" s="20"/>
      <c r="D236" s="21"/>
      <c r="E236" s="67"/>
      <c r="F236" s="22"/>
      <c r="G236" s="22"/>
      <c r="H236" s="22"/>
      <c r="I236" s="23"/>
      <c r="J236" s="23"/>
      <c r="K236" s="23"/>
      <c r="L236" s="23"/>
      <c r="M236" s="23"/>
      <c r="N236" s="22"/>
      <c r="O236" s="22"/>
      <c r="P236" s="22"/>
      <c r="Q236" s="23"/>
      <c r="R236" s="23"/>
      <c r="S236" s="23"/>
      <c r="T236" s="23"/>
    </row>
    <row r="237" spans="1:20" s="4" customFormat="1" ht="15" customHeight="1" x14ac:dyDescent="0.15">
      <c r="A237" s="20"/>
      <c r="D237" s="21"/>
      <c r="E237" s="67"/>
      <c r="F237" s="22"/>
      <c r="G237" s="22"/>
      <c r="H237" s="22"/>
      <c r="I237" s="23"/>
      <c r="J237" s="23"/>
      <c r="K237" s="23"/>
      <c r="L237" s="23"/>
      <c r="M237" s="23"/>
      <c r="N237" s="22"/>
      <c r="O237" s="22"/>
      <c r="P237" s="22"/>
      <c r="Q237" s="23"/>
      <c r="R237" s="23"/>
      <c r="S237" s="23"/>
      <c r="T237" s="23"/>
    </row>
    <row r="238" spans="1:20" s="4" customFormat="1" ht="15" customHeight="1" x14ac:dyDescent="0.15">
      <c r="A238" s="20"/>
      <c r="D238" s="21"/>
      <c r="E238" s="67"/>
      <c r="F238" s="22"/>
      <c r="G238" s="22"/>
      <c r="H238" s="22"/>
      <c r="I238" s="23"/>
      <c r="J238" s="23"/>
      <c r="K238" s="23"/>
      <c r="L238" s="23"/>
      <c r="M238" s="23"/>
      <c r="N238" s="22"/>
      <c r="O238" s="22"/>
      <c r="P238" s="22"/>
      <c r="Q238" s="23"/>
      <c r="R238" s="23"/>
      <c r="S238" s="23"/>
      <c r="T238" s="23"/>
    </row>
    <row r="239" spans="1:20" s="4" customFormat="1" ht="15" customHeight="1" x14ac:dyDescent="0.15">
      <c r="A239" s="20"/>
      <c r="D239" s="21"/>
      <c r="E239" s="67"/>
      <c r="F239" s="22"/>
      <c r="G239" s="22"/>
      <c r="H239" s="22"/>
      <c r="I239" s="23"/>
      <c r="J239" s="23"/>
      <c r="K239" s="23"/>
      <c r="L239" s="23"/>
      <c r="M239" s="23"/>
      <c r="N239" s="22"/>
      <c r="O239" s="22"/>
      <c r="P239" s="22"/>
      <c r="Q239" s="23"/>
      <c r="R239" s="23"/>
      <c r="S239" s="23"/>
      <c r="T239" s="23"/>
    </row>
    <row r="240" spans="1:20" s="4" customFormat="1" ht="15" customHeight="1" x14ac:dyDescent="0.15">
      <c r="A240" s="20"/>
      <c r="D240" s="21"/>
      <c r="E240" s="67"/>
      <c r="F240" s="22"/>
      <c r="G240" s="22"/>
      <c r="H240" s="22"/>
      <c r="I240" s="23"/>
      <c r="J240" s="23"/>
      <c r="K240" s="23"/>
      <c r="L240" s="23"/>
      <c r="M240" s="23"/>
      <c r="N240" s="22"/>
      <c r="O240" s="22"/>
      <c r="P240" s="22"/>
      <c r="Q240" s="23"/>
      <c r="R240" s="23"/>
      <c r="S240" s="23"/>
      <c r="T240" s="23"/>
    </row>
    <row r="241" spans="1:20" s="4" customFormat="1" ht="15" customHeight="1" x14ac:dyDescent="0.15">
      <c r="A241" s="20"/>
      <c r="D241" s="21"/>
      <c r="E241" s="67"/>
      <c r="F241" s="22"/>
      <c r="G241" s="22"/>
      <c r="H241" s="22"/>
      <c r="I241" s="23"/>
      <c r="J241" s="23"/>
      <c r="K241" s="23"/>
      <c r="L241" s="23"/>
      <c r="M241" s="23"/>
      <c r="N241" s="22"/>
      <c r="O241" s="22"/>
      <c r="P241" s="22"/>
      <c r="Q241" s="23"/>
      <c r="R241" s="23"/>
      <c r="S241" s="23"/>
      <c r="T241" s="23"/>
    </row>
    <row r="242" spans="1:20" s="4" customFormat="1" ht="15" customHeight="1" x14ac:dyDescent="0.15">
      <c r="A242" s="20"/>
      <c r="D242" s="21"/>
      <c r="E242" s="67"/>
      <c r="F242" s="22"/>
      <c r="G242" s="22"/>
      <c r="H242" s="22"/>
      <c r="I242" s="23"/>
      <c r="J242" s="23"/>
      <c r="K242" s="23"/>
      <c r="L242" s="23"/>
      <c r="M242" s="23"/>
      <c r="N242" s="22"/>
      <c r="O242" s="22"/>
      <c r="P242" s="22"/>
      <c r="Q242" s="23"/>
      <c r="R242" s="23"/>
      <c r="S242" s="23"/>
      <c r="T242" s="23"/>
    </row>
    <row r="243" spans="1:20" s="4" customFormat="1" ht="15" customHeight="1" x14ac:dyDescent="0.15">
      <c r="A243" s="20"/>
      <c r="D243" s="21"/>
      <c r="E243" s="67"/>
      <c r="F243" s="22"/>
      <c r="G243" s="22"/>
      <c r="H243" s="22"/>
      <c r="I243" s="23"/>
      <c r="J243" s="23"/>
      <c r="K243" s="23"/>
      <c r="L243" s="23"/>
      <c r="M243" s="23"/>
      <c r="N243" s="22"/>
      <c r="O243" s="22"/>
      <c r="P243" s="22"/>
      <c r="Q243" s="23"/>
      <c r="R243" s="23"/>
      <c r="S243" s="23"/>
      <c r="T243" s="23"/>
    </row>
    <row r="244" spans="1:20" s="4" customFormat="1" ht="15" customHeight="1" x14ac:dyDescent="0.15">
      <c r="A244" s="20"/>
      <c r="D244" s="21"/>
      <c r="E244" s="67"/>
      <c r="F244" s="22"/>
      <c r="G244" s="22"/>
      <c r="H244" s="22"/>
      <c r="I244" s="23"/>
      <c r="J244" s="23"/>
      <c r="K244" s="23"/>
      <c r="L244" s="23"/>
      <c r="M244" s="23"/>
      <c r="N244" s="22"/>
      <c r="O244" s="22"/>
      <c r="P244" s="22"/>
      <c r="Q244" s="23"/>
      <c r="R244" s="23"/>
      <c r="S244" s="23"/>
      <c r="T244" s="23"/>
    </row>
    <row r="245" spans="1:20" s="4" customFormat="1" ht="15" customHeight="1" x14ac:dyDescent="0.15">
      <c r="A245" s="20"/>
      <c r="D245" s="21"/>
      <c r="E245" s="67"/>
      <c r="F245" s="22"/>
      <c r="G245" s="22"/>
      <c r="H245" s="22"/>
      <c r="I245" s="23"/>
      <c r="J245" s="23"/>
      <c r="K245" s="23"/>
      <c r="L245" s="23"/>
      <c r="M245" s="23"/>
      <c r="N245" s="22"/>
      <c r="O245" s="22"/>
      <c r="P245" s="22"/>
      <c r="Q245" s="23"/>
      <c r="R245" s="23"/>
      <c r="S245" s="23"/>
      <c r="T245" s="23"/>
    </row>
    <row r="246" spans="1:20" s="4" customFormat="1" ht="15" customHeight="1" x14ac:dyDescent="0.15">
      <c r="A246" s="20"/>
      <c r="D246" s="21"/>
      <c r="E246" s="67"/>
      <c r="F246" s="22"/>
      <c r="G246" s="22"/>
      <c r="H246" s="22"/>
      <c r="I246" s="23"/>
      <c r="J246" s="23"/>
      <c r="K246" s="23"/>
      <c r="L246" s="23"/>
      <c r="M246" s="23"/>
      <c r="N246" s="22"/>
      <c r="O246" s="22"/>
      <c r="P246" s="22"/>
      <c r="Q246" s="23"/>
      <c r="R246" s="23"/>
      <c r="S246" s="23"/>
      <c r="T246" s="23"/>
    </row>
    <row r="247" spans="1:20" s="4" customFormat="1" ht="15" customHeight="1" x14ac:dyDescent="0.15">
      <c r="A247" s="20"/>
      <c r="D247" s="21"/>
      <c r="E247" s="67"/>
      <c r="F247" s="22"/>
      <c r="G247" s="22"/>
      <c r="H247" s="22"/>
      <c r="I247" s="23"/>
      <c r="J247" s="23"/>
      <c r="K247" s="23"/>
      <c r="L247" s="23"/>
      <c r="M247" s="23"/>
      <c r="N247" s="22"/>
      <c r="O247" s="22"/>
      <c r="P247" s="22"/>
      <c r="Q247" s="23"/>
      <c r="R247" s="23"/>
      <c r="S247" s="23"/>
      <c r="T247" s="23"/>
    </row>
    <row r="248" spans="1:20" s="4" customFormat="1" ht="15" customHeight="1" x14ac:dyDescent="0.15">
      <c r="A248" s="20"/>
      <c r="D248" s="21"/>
      <c r="E248" s="67"/>
      <c r="F248" s="22"/>
      <c r="G248" s="22"/>
      <c r="H248" s="22"/>
      <c r="I248" s="23"/>
      <c r="J248" s="23"/>
      <c r="K248" s="23"/>
      <c r="L248" s="23"/>
      <c r="M248" s="23"/>
      <c r="N248" s="22"/>
      <c r="O248" s="22"/>
      <c r="P248" s="22"/>
      <c r="Q248" s="23"/>
      <c r="R248" s="23"/>
      <c r="S248" s="23"/>
      <c r="T248" s="23"/>
    </row>
    <row r="249" spans="1:20" s="4" customFormat="1" ht="15" customHeight="1" x14ac:dyDescent="0.15">
      <c r="A249" s="20"/>
      <c r="D249" s="21"/>
      <c r="E249" s="67"/>
      <c r="F249" s="22"/>
      <c r="G249" s="22"/>
      <c r="H249" s="22"/>
      <c r="I249" s="23"/>
      <c r="J249" s="23"/>
      <c r="K249" s="23"/>
      <c r="L249" s="23"/>
      <c r="M249" s="23"/>
      <c r="N249" s="22"/>
      <c r="O249" s="22"/>
      <c r="P249" s="22"/>
      <c r="Q249" s="23"/>
      <c r="R249" s="23"/>
      <c r="S249" s="23"/>
      <c r="T249" s="23"/>
    </row>
    <row r="250" spans="1:20" s="4" customFormat="1" ht="15" customHeight="1" x14ac:dyDescent="0.15">
      <c r="A250" s="20"/>
      <c r="D250" s="21"/>
      <c r="E250" s="67"/>
      <c r="F250" s="22"/>
      <c r="G250" s="22"/>
      <c r="H250" s="22"/>
      <c r="I250" s="23"/>
      <c r="J250" s="23"/>
      <c r="K250" s="23"/>
      <c r="L250" s="23"/>
      <c r="M250" s="23"/>
      <c r="N250" s="22"/>
      <c r="O250" s="22"/>
      <c r="P250" s="22"/>
      <c r="Q250" s="23"/>
      <c r="R250" s="23"/>
      <c r="S250" s="23"/>
      <c r="T250" s="23"/>
    </row>
    <row r="251" spans="1:20" s="4" customFormat="1" ht="15" customHeight="1" x14ac:dyDescent="0.15">
      <c r="A251" s="20"/>
      <c r="D251" s="21"/>
      <c r="E251" s="67"/>
      <c r="F251" s="22"/>
      <c r="G251" s="22"/>
      <c r="H251" s="22"/>
      <c r="I251" s="23"/>
      <c r="J251" s="23"/>
      <c r="K251" s="23"/>
      <c r="L251" s="23"/>
      <c r="M251" s="23"/>
      <c r="N251" s="22"/>
      <c r="O251" s="22"/>
      <c r="P251" s="22"/>
      <c r="Q251" s="23"/>
      <c r="R251" s="23"/>
      <c r="S251" s="23"/>
      <c r="T251" s="23"/>
    </row>
    <row r="252" spans="1:20" s="4" customFormat="1" ht="15" customHeight="1" x14ac:dyDescent="0.15">
      <c r="A252" s="20"/>
      <c r="D252" s="21"/>
      <c r="E252" s="67"/>
      <c r="F252" s="22"/>
      <c r="G252" s="22"/>
      <c r="H252" s="22"/>
      <c r="I252" s="23"/>
      <c r="J252" s="23"/>
      <c r="K252" s="23"/>
      <c r="L252" s="23"/>
      <c r="M252" s="23"/>
      <c r="N252" s="22"/>
      <c r="O252" s="22"/>
      <c r="P252" s="22"/>
      <c r="Q252" s="23"/>
      <c r="R252" s="23"/>
      <c r="S252" s="23"/>
      <c r="T252" s="23"/>
    </row>
    <row r="253" spans="1:20" s="4" customFormat="1" ht="15" customHeight="1" x14ac:dyDescent="0.15">
      <c r="A253" s="20"/>
      <c r="D253" s="21"/>
      <c r="E253" s="67"/>
      <c r="F253" s="22"/>
      <c r="G253" s="22"/>
      <c r="H253" s="22"/>
      <c r="I253" s="23"/>
      <c r="J253" s="23"/>
      <c r="K253" s="23"/>
      <c r="L253" s="23"/>
      <c r="M253" s="23"/>
      <c r="N253" s="22"/>
      <c r="O253" s="22"/>
      <c r="P253" s="22"/>
      <c r="Q253" s="23"/>
      <c r="R253" s="23"/>
      <c r="S253" s="23"/>
      <c r="T253" s="23"/>
    </row>
    <row r="254" spans="1:20" s="4" customFormat="1" ht="15" customHeight="1" x14ac:dyDescent="0.15">
      <c r="A254" s="20"/>
      <c r="D254" s="21"/>
      <c r="E254" s="67"/>
      <c r="F254" s="22"/>
      <c r="G254" s="22"/>
      <c r="H254" s="22"/>
      <c r="I254" s="23"/>
      <c r="J254" s="23"/>
      <c r="K254" s="23"/>
      <c r="L254" s="23"/>
      <c r="M254" s="23"/>
      <c r="N254" s="22"/>
      <c r="O254" s="22"/>
      <c r="P254" s="22"/>
      <c r="Q254" s="23"/>
      <c r="R254" s="23"/>
      <c r="S254" s="23"/>
      <c r="T254" s="23"/>
    </row>
    <row r="255" spans="1:20" s="4" customFormat="1" ht="15" customHeight="1" x14ac:dyDescent="0.15">
      <c r="A255" s="20"/>
      <c r="D255" s="21"/>
      <c r="E255" s="67"/>
      <c r="F255" s="22"/>
      <c r="G255" s="22"/>
      <c r="H255" s="22"/>
      <c r="I255" s="23"/>
      <c r="J255" s="23"/>
      <c r="K255" s="23"/>
      <c r="L255" s="23"/>
      <c r="M255" s="23"/>
      <c r="N255" s="22"/>
      <c r="O255" s="22"/>
      <c r="P255" s="22"/>
      <c r="Q255" s="23"/>
      <c r="R255" s="23"/>
      <c r="S255" s="23"/>
      <c r="T255" s="23"/>
    </row>
    <row r="256" spans="1:20" s="4" customFormat="1" ht="15" customHeight="1" x14ac:dyDescent="0.15">
      <c r="A256" s="20"/>
      <c r="D256" s="21"/>
      <c r="E256" s="67"/>
      <c r="F256" s="22"/>
      <c r="G256" s="22"/>
      <c r="H256" s="22"/>
      <c r="I256" s="23"/>
      <c r="J256" s="23"/>
      <c r="K256" s="23"/>
      <c r="L256" s="23"/>
      <c r="M256" s="23"/>
      <c r="N256" s="22"/>
      <c r="O256" s="22"/>
      <c r="P256" s="22"/>
      <c r="Q256" s="23"/>
      <c r="R256" s="23"/>
      <c r="S256" s="23"/>
      <c r="T256" s="23"/>
    </row>
    <row r="257" spans="1:20" s="4" customFormat="1" ht="15" customHeight="1" x14ac:dyDescent="0.15">
      <c r="A257" s="20"/>
      <c r="D257" s="21"/>
      <c r="E257" s="67"/>
      <c r="F257" s="22"/>
      <c r="G257" s="22"/>
      <c r="H257" s="22"/>
      <c r="I257" s="23"/>
      <c r="J257" s="23"/>
      <c r="K257" s="23"/>
      <c r="L257" s="23"/>
      <c r="M257" s="23"/>
      <c r="N257" s="22"/>
      <c r="O257" s="22"/>
      <c r="P257" s="22"/>
      <c r="Q257" s="23"/>
      <c r="R257" s="23"/>
      <c r="S257" s="23"/>
      <c r="T257" s="23"/>
    </row>
    <row r="258" spans="1:20" s="4" customFormat="1" ht="15" customHeight="1" x14ac:dyDescent="0.15">
      <c r="A258" s="20"/>
      <c r="D258" s="21"/>
      <c r="E258" s="67"/>
      <c r="F258" s="22"/>
      <c r="G258" s="22"/>
      <c r="H258" s="22"/>
      <c r="I258" s="23"/>
      <c r="J258" s="23"/>
      <c r="K258" s="23"/>
      <c r="L258" s="23"/>
      <c r="M258" s="23"/>
      <c r="N258" s="22"/>
      <c r="O258" s="22"/>
      <c r="P258" s="22"/>
      <c r="Q258" s="23"/>
      <c r="R258" s="23"/>
      <c r="S258" s="23"/>
      <c r="T258" s="23"/>
    </row>
    <row r="259" spans="1:20" s="4" customFormat="1" ht="15" customHeight="1" x14ac:dyDescent="0.15">
      <c r="A259" s="20"/>
      <c r="D259" s="21"/>
      <c r="E259" s="67"/>
      <c r="F259" s="22"/>
      <c r="G259" s="22"/>
      <c r="H259" s="22"/>
      <c r="I259" s="23"/>
      <c r="J259" s="23"/>
      <c r="K259" s="23"/>
      <c r="L259" s="23"/>
      <c r="M259" s="23"/>
      <c r="N259" s="22"/>
      <c r="O259" s="22"/>
      <c r="P259" s="22"/>
      <c r="Q259" s="23"/>
      <c r="R259" s="23"/>
      <c r="S259" s="23"/>
      <c r="T259" s="23"/>
    </row>
    <row r="260" spans="1:20" s="4" customFormat="1" ht="15" customHeight="1" x14ac:dyDescent="0.15">
      <c r="A260" s="20"/>
      <c r="D260" s="21"/>
      <c r="E260" s="67"/>
      <c r="F260" s="22"/>
      <c r="G260" s="22"/>
      <c r="H260" s="22"/>
      <c r="I260" s="23"/>
      <c r="J260" s="23"/>
      <c r="K260" s="23"/>
      <c r="L260" s="23"/>
      <c r="M260" s="23"/>
      <c r="N260" s="22"/>
      <c r="O260" s="22"/>
      <c r="P260" s="22"/>
      <c r="Q260" s="23"/>
      <c r="R260" s="23"/>
      <c r="S260" s="23"/>
      <c r="T260" s="23"/>
    </row>
    <row r="261" spans="1:20" s="4" customFormat="1" ht="15" customHeight="1" x14ac:dyDescent="0.15">
      <c r="A261" s="20"/>
      <c r="D261" s="21"/>
      <c r="E261" s="67"/>
      <c r="F261" s="22"/>
      <c r="G261" s="22"/>
      <c r="H261" s="22"/>
      <c r="I261" s="23"/>
      <c r="J261" s="23"/>
      <c r="K261" s="23"/>
      <c r="L261" s="23"/>
      <c r="M261" s="23"/>
      <c r="N261" s="22"/>
      <c r="O261" s="22"/>
      <c r="P261" s="22"/>
      <c r="Q261" s="23"/>
      <c r="R261" s="23"/>
      <c r="S261" s="23"/>
      <c r="T261" s="23"/>
    </row>
    <row r="262" spans="1:20" s="4" customFormat="1" ht="15" customHeight="1" x14ac:dyDescent="0.15">
      <c r="A262" s="20"/>
      <c r="D262" s="21"/>
      <c r="E262" s="67"/>
      <c r="F262" s="22"/>
      <c r="G262" s="22"/>
      <c r="H262" s="22"/>
      <c r="I262" s="23"/>
      <c r="J262" s="23"/>
      <c r="K262" s="23"/>
      <c r="L262" s="23"/>
      <c r="M262" s="23"/>
      <c r="N262" s="22"/>
      <c r="O262" s="22"/>
      <c r="P262" s="22"/>
      <c r="Q262" s="23"/>
      <c r="R262" s="23"/>
      <c r="S262" s="23"/>
      <c r="T262" s="23"/>
    </row>
    <row r="263" spans="1:20" s="4" customFormat="1" ht="15" customHeight="1" x14ac:dyDescent="0.15">
      <c r="A263" s="20"/>
      <c r="D263" s="21"/>
      <c r="E263" s="67"/>
      <c r="F263" s="22"/>
      <c r="G263" s="22"/>
      <c r="H263" s="22"/>
      <c r="I263" s="23"/>
      <c r="J263" s="23"/>
      <c r="K263" s="23"/>
      <c r="L263" s="23"/>
      <c r="M263" s="23"/>
      <c r="N263" s="22"/>
      <c r="O263" s="22"/>
      <c r="P263" s="22"/>
      <c r="Q263" s="23"/>
      <c r="R263" s="23"/>
      <c r="S263" s="23"/>
      <c r="T263" s="23"/>
    </row>
    <row r="264" spans="1:20" s="4" customFormat="1" ht="15" customHeight="1" x14ac:dyDescent="0.15">
      <c r="A264" s="20"/>
      <c r="D264" s="21"/>
      <c r="E264" s="67"/>
      <c r="F264" s="22"/>
      <c r="G264" s="22"/>
      <c r="H264" s="22"/>
      <c r="I264" s="23"/>
      <c r="J264" s="23"/>
      <c r="K264" s="23"/>
      <c r="L264" s="23"/>
      <c r="M264" s="23"/>
      <c r="N264" s="22"/>
      <c r="O264" s="22"/>
      <c r="P264" s="22"/>
      <c r="Q264" s="23"/>
      <c r="R264" s="23"/>
      <c r="S264" s="23"/>
      <c r="T264" s="23"/>
    </row>
    <row r="265" spans="1:20" s="4" customFormat="1" ht="15" customHeight="1" x14ac:dyDescent="0.15">
      <c r="A265" s="20"/>
      <c r="D265" s="21"/>
      <c r="E265" s="67"/>
      <c r="F265" s="22"/>
      <c r="G265" s="22"/>
      <c r="H265" s="22"/>
      <c r="I265" s="23"/>
      <c r="J265" s="23"/>
      <c r="K265" s="23"/>
      <c r="L265" s="23"/>
      <c r="M265" s="23"/>
      <c r="N265" s="22"/>
      <c r="O265" s="22"/>
      <c r="P265" s="22"/>
      <c r="Q265" s="23"/>
      <c r="R265" s="23"/>
      <c r="S265" s="23"/>
      <c r="T265" s="23"/>
    </row>
    <row r="266" spans="1:20" s="4" customFormat="1" ht="15" customHeight="1" x14ac:dyDescent="0.15">
      <c r="A266" s="20"/>
      <c r="D266" s="21"/>
      <c r="E266" s="67"/>
      <c r="F266" s="22"/>
      <c r="G266" s="22"/>
      <c r="H266" s="22"/>
      <c r="I266" s="23"/>
      <c r="J266" s="23"/>
      <c r="K266" s="23"/>
      <c r="L266" s="23"/>
      <c r="M266" s="23"/>
      <c r="N266" s="22"/>
      <c r="O266" s="22"/>
      <c r="P266" s="22"/>
      <c r="Q266" s="23"/>
      <c r="R266" s="23"/>
      <c r="S266" s="23"/>
      <c r="T266" s="23"/>
    </row>
    <row r="267" spans="1:20" s="4" customFormat="1" ht="15" customHeight="1" x14ac:dyDescent="0.15">
      <c r="A267" s="20"/>
      <c r="D267" s="21"/>
      <c r="E267" s="67"/>
      <c r="F267" s="22"/>
      <c r="G267" s="22"/>
      <c r="H267" s="22"/>
      <c r="I267" s="23"/>
      <c r="J267" s="23"/>
      <c r="K267" s="23"/>
      <c r="L267" s="23"/>
      <c r="M267" s="23"/>
      <c r="N267" s="22"/>
      <c r="O267" s="22"/>
      <c r="P267" s="22"/>
      <c r="Q267" s="23"/>
      <c r="R267" s="23"/>
      <c r="S267" s="23"/>
      <c r="T267" s="23"/>
    </row>
    <row r="268" spans="1:20" s="4" customFormat="1" ht="15" customHeight="1" x14ac:dyDescent="0.15">
      <c r="A268" s="20"/>
      <c r="D268" s="21"/>
      <c r="E268" s="67"/>
      <c r="F268" s="22"/>
      <c r="G268" s="22"/>
      <c r="H268" s="22"/>
      <c r="I268" s="23"/>
      <c r="J268" s="23"/>
      <c r="K268" s="23"/>
      <c r="L268" s="23"/>
      <c r="M268" s="23"/>
      <c r="N268" s="22"/>
      <c r="O268" s="22"/>
      <c r="P268" s="22"/>
      <c r="Q268" s="23"/>
      <c r="R268" s="23"/>
      <c r="S268" s="23"/>
      <c r="T268" s="23"/>
    </row>
    <row r="269" spans="1:20" s="4" customFormat="1" ht="15" customHeight="1" x14ac:dyDescent="0.15">
      <c r="A269" s="20"/>
      <c r="D269" s="21"/>
      <c r="E269" s="67"/>
      <c r="F269" s="22"/>
      <c r="G269" s="22"/>
      <c r="H269" s="22"/>
      <c r="I269" s="23"/>
      <c r="J269" s="23"/>
      <c r="K269" s="23"/>
      <c r="L269" s="23"/>
      <c r="M269" s="23"/>
      <c r="N269" s="22"/>
      <c r="O269" s="22"/>
      <c r="P269" s="22"/>
      <c r="Q269" s="23"/>
      <c r="R269" s="23"/>
      <c r="S269" s="23"/>
      <c r="T269" s="23"/>
    </row>
    <row r="270" spans="1:20" s="4" customFormat="1" ht="15" customHeight="1" x14ac:dyDescent="0.15">
      <c r="A270" s="20"/>
      <c r="D270" s="21"/>
      <c r="E270" s="67"/>
      <c r="F270" s="22"/>
      <c r="G270" s="22"/>
      <c r="H270" s="22"/>
      <c r="I270" s="23"/>
      <c r="J270" s="23"/>
      <c r="K270" s="23"/>
      <c r="L270" s="23"/>
      <c r="M270" s="23"/>
      <c r="N270" s="22"/>
      <c r="O270" s="22"/>
      <c r="P270" s="22"/>
      <c r="Q270" s="23"/>
      <c r="R270" s="23"/>
      <c r="S270" s="23"/>
      <c r="T270" s="23"/>
    </row>
    <row r="271" spans="1:20" s="4" customFormat="1" ht="15" customHeight="1" x14ac:dyDescent="0.15">
      <c r="A271" s="20"/>
      <c r="D271" s="21"/>
      <c r="E271" s="67"/>
      <c r="F271" s="22"/>
      <c r="G271" s="22"/>
      <c r="H271" s="22"/>
      <c r="I271" s="23"/>
      <c r="J271" s="23"/>
      <c r="K271" s="23"/>
      <c r="L271" s="23"/>
      <c r="M271" s="23"/>
      <c r="N271" s="22"/>
      <c r="O271" s="22"/>
      <c r="P271" s="22"/>
      <c r="Q271" s="23"/>
      <c r="R271" s="23"/>
      <c r="S271" s="23"/>
      <c r="T271" s="23"/>
    </row>
    <row r="272" spans="1:20" s="4" customFormat="1" ht="15" customHeight="1" x14ac:dyDescent="0.15">
      <c r="A272" s="20"/>
      <c r="D272" s="21"/>
      <c r="E272" s="67"/>
      <c r="F272" s="22"/>
      <c r="G272" s="22"/>
      <c r="H272" s="22"/>
      <c r="I272" s="23"/>
      <c r="J272" s="23"/>
      <c r="K272" s="23"/>
      <c r="L272" s="23"/>
      <c r="M272" s="23"/>
      <c r="N272" s="22"/>
      <c r="O272" s="22"/>
      <c r="P272" s="22"/>
      <c r="Q272" s="23"/>
      <c r="R272" s="23"/>
      <c r="S272" s="23"/>
      <c r="T272" s="23"/>
    </row>
    <row r="273" spans="1:20" s="4" customFormat="1" ht="15" customHeight="1" x14ac:dyDescent="0.15">
      <c r="A273" s="20"/>
      <c r="D273" s="21"/>
      <c r="E273" s="67"/>
      <c r="F273" s="22"/>
      <c r="G273" s="22"/>
      <c r="H273" s="22"/>
      <c r="I273" s="23"/>
      <c r="J273" s="23"/>
      <c r="K273" s="23"/>
      <c r="L273" s="23"/>
      <c r="M273" s="23"/>
      <c r="N273" s="22"/>
      <c r="O273" s="22"/>
      <c r="P273" s="22"/>
      <c r="Q273" s="23"/>
      <c r="R273" s="23"/>
      <c r="S273" s="23"/>
      <c r="T273" s="23"/>
    </row>
    <row r="274" spans="1:20" s="4" customFormat="1" ht="15" customHeight="1" x14ac:dyDescent="0.15">
      <c r="A274" s="20"/>
      <c r="D274" s="21"/>
      <c r="E274" s="67"/>
      <c r="F274" s="22"/>
      <c r="G274" s="22"/>
      <c r="H274" s="22"/>
      <c r="I274" s="23"/>
      <c r="J274" s="23"/>
      <c r="K274" s="23"/>
      <c r="L274" s="23"/>
      <c r="M274" s="23"/>
      <c r="N274" s="22"/>
      <c r="O274" s="22"/>
      <c r="P274" s="22"/>
      <c r="Q274" s="23"/>
      <c r="R274" s="23"/>
      <c r="S274" s="23"/>
      <c r="T274" s="23"/>
    </row>
    <row r="275" spans="1:20" s="4" customFormat="1" ht="15" customHeight="1" x14ac:dyDescent="0.15">
      <c r="A275" s="20"/>
      <c r="D275" s="21"/>
      <c r="E275" s="67"/>
      <c r="F275" s="22"/>
      <c r="G275" s="22"/>
      <c r="H275" s="22"/>
      <c r="I275" s="23"/>
      <c r="J275" s="23"/>
      <c r="K275" s="23"/>
      <c r="L275" s="23"/>
      <c r="M275" s="23"/>
      <c r="N275" s="22"/>
      <c r="O275" s="22"/>
      <c r="P275" s="22"/>
      <c r="Q275" s="23"/>
      <c r="R275" s="23"/>
      <c r="S275" s="23"/>
      <c r="T275" s="23"/>
    </row>
    <row r="276" spans="1:20" s="4" customFormat="1" ht="15" customHeight="1" x14ac:dyDescent="0.15">
      <c r="A276" s="20"/>
      <c r="D276" s="21"/>
      <c r="E276" s="67"/>
      <c r="F276" s="22"/>
      <c r="G276" s="22"/>
      <c r="H276" s="22"/>
      <c r="I276" s="23"/>
      <c r="J276" s="23"/>
      <c r="K276" s="23"/>
      <c r="L276" s="23"/>
      <c r="M276" s="23"/>
      <c r="N276" s="22"/>
      <c r="O276" s="22"/>
      <c r="P276" s="22"/>
      <c r="Q276" s="23"/>
      <c r="R276" s="23"/>
      <c r="S276" s="23"/>
      <c r="T276" s="23"/>
    </row>
    <row r="277" spans="1:20" s="4" customFormat="1" ht="15" customHeight="1" x14ac:dyDescent="0.15">
      <c r="A277" s="20"/>
      <c r="D277" s="21"/>
      <c r="E277" s="67"/>
      <c r="F277" s="22"/>
      <c r="G277" s="22"/>
      <c r="H277" s="22"/>
      <c r="I277" s="23"/>
      <c r="J277" s="23"/>
      <c r="K277" s="23"/>
      <c r="L277" s="23"/>
      <c r="M277" s="23"/>
      <c r="N277" s="22"/>
      <c r="O277" s="22"/>
      <c r="P277" s="22"/>
      <c r="Q277" s="23"/>
      <c r="R277" s="23"/>
      <c r="S277" s="23"/>
      <c r="T277" s="23"/>
    </row>
    <row r="278" spans="1:20" s="4" customFormat="1" ht="15" customHeight="1" x14ac:dyDescent="0.15">
      <c r="A278" s="20"/>
      <c r="D278" s="21"/>
      <c r="E278" s="67"/>
      <c r="F278" s="22"/>
      <c r="G278" s="22"/>
      <c r="H278" s="22"/>
      <c r="I278" s="23"/>
      <c r="J278" s="23"/>
      <c r="K278" s="23"/>
      <c r="L278" s="23"/>
      <c r="M278" s="23"/>
      <c r="N278" s="22"/>
      <c r="O278" s="22"/>
      <c r="P278" s="22"/>
      <c r="Q278" s="23"/>
      <c r="R278" s="23"/>
      <c r="S278" s="23"/>
      <c r="T278" s="23"/>
    </row>
    <row r="279" spans="1:20" s="4" customFormat="1" ht="15" customHeight="1" x14ac:dyDescent="0.15">
      <c r="A279" s="20"/>
      <c r="D279" s="21"/>
      <c r="E279" s="67"/>
      <c r="F279" s="22"/>
      <c r="G279" s="22"/>
      <c r="H279" s="22"/>
      <c r="I279" s="23"/>
      <c r="J279" s="23"/>
      <c r="K279" s="23"/>
      <c r="L279" s="23"/>
      <c r="M279" s="23"/>
      <c r="N279" s="22"/>
      <c r="O279" s="22"/>
      <c r="P279" s="22"/>
      <c r="Q279" s="23"/>
      <c r="R279" s="23"/>
      <c r="S279" s="23"/>
      <c r="T279" s="23"/>
    </row>
    <row r="280" spans="1:20" s="4" customFormat="1" ht="15" customHeight="1" x14ac:dyDescent="0.15">
      <c r="A280" s="20"/>
      <c r="D280" s="21"/>
      <c r="E280" s="67"/>
      <c r="F280" s="22"/>
      <c r="G280" s="22"/>
      <c r="H280" s="22"/>
      <c r="I280" s="23"/>
      <c r="J280" s="23"/>
      <c r="K280" s="23"/>
      <c r="L280" s="23"/>
      <c r="M280" s="23"/>
      <c r="N280" s="22"/>
      <c r="O280" s="22"/>
      <c r="P280" s="22"/>
      <c r="Q280" s="23"/>
      <c r="R280" s="23"/>
      <c r="S280" s="23"/>
      <c r="T280" s="23"/>
    </row>
    <row r="281" spans="1:20" s="4" customFormat="1" ht="15" customHeight="1" x14ac:dyDescent="0.15">
      <c r="A281" s="20"/>
      <c r="D281" s="21"/>
      <c r="E281" s="67"/>
      <c r="F281" s="22"/>
      <c r="G281" s="22"/>
      <c r="H281" s="22"/>
      <c r="I281" s="23"/>
      <c r="J281" s="23"/>
      <c r="K281" s="23"/>
      <c r="L281" s="23"/>
      <c r="M281" s="23"/>
      <c r="N281" s="22"/>
      <c r="O281" s="22"/>
      <c r="P281" s="22"/>
      <c r="Q281" s="23"/>
      <c r="R281" s="23"/>
      <c r="S281" s="23"/>
      <c r="T281" s="23"/>
    </row>
    <row r="282" spans="1:20" s="4" customFormat="1" ht="15" customHeight="1" x14ac:dyDescent="0.15">
      <c r="A282" s="20"/>
      <c r="D282" s="21"/>
      <c r="E282" s="67"/>
      <c r="F282" s="22"/>
      <c r="G282" s="22"/>
      <c r="H282" s="22"/>
      <c r="I282" s="23"/>
      <c r="J282" s="23"/>
      <c r="K282" s="23"/>
      <c r="L282" s="23"/>
      <c r="M282" s="23"/>
      <c r="N282" s="22"/>
      <c r="O282" s="22"/>
      <c r="P282" s="22"/>
      <c r="Q282" s="23"/>
      <c r="R282" s="23"/>
      <c r="S282" s="23"/>
      <c r="T282" s="23"/>
    </row>
    <row r="283" spans="1:20" s="4" customFormat="1" ht="15" customHeight="1" x14ac:dyDescent="0.15">
      <c r="A283" s="20"/>
      <c r="D283" s="21"/>
      <c r="E283" s="67"/>
      <c r="F283" s="22"/>
      <c r="G283" s="22"/>
      <c r="H283" s="22"/>
      <c r="I283" s="23"/>
      <c r="J283" s="23"/>
      <c r="K283" s="23"/>
      <c r="L283" s="23"/>
      <c r="M283" s="23"/>
      <c r="N283" s="22"/>
      <c r="O283" s="22"/>
      <c r="P283" s="22"/>
      <c r="Q283" s="23"/>
      <c r="R283" s="23"/>
      <c r="S283" s="23"/>
      <c r="T283" s="23"/>
    </row>
    <row r="284" spans="1:20" s="4" customFormat="1" ht="15" customHeight="1" x14ac:dyDescent="0.15">
      <c r="A284" s="20"/>
      <c r="D284" s="21"/>
      <c r="E284" s="67"/>
      <c r="F284" s="22"/>
      <c r="G284" s="22"/>
      <c r="H284" s="22"/>
      <c r="I284" s="23"/>
      <c r="J284" s="23"/>
      <c r="K284" s="23"/>
      <c r="L284" s="23"/>
      <c r="M284" s="23"/>
      <c r="N284" s="22"/>
      <c r="O284" s="22"/>
      <c r="P284" s="22"/>
      <c r="Q284" s="23"/>
      <c r="R284" s="23"/>
      <c r="S284" s="23"/>
      <c r="T284" s="23"/>
    </row>
    <row r="285" spans="1:20" s="4" customFormat="1" ht="15" customHeight="1" x14ac:dyDescent="0.15">
      <c r="A285" s="20"/>
      <c r="D285" s="21"/>
      <c r="E285" s="67"/>
      <c r="F285" s="22"/>
      <c r="G285" s="22"/>
      <c r="H285" s="22"/>
      <c r="I285" s="23"/>
      <c r="J285" s="23"/>
      <c r="K285" s="23"/>
      <c r="L285" s="23"/>
      <c r="M285" s="23"/>
      <c r="N285" s="22"/>
      <c r="O285" s="22"/>
      <c r="P285" s="22"/>
      <c r="Q285" s="23"/>
      <c r="R285" s="23"/>
      <c r="S285" s="23"/>
      <c r="T285" s="23"/>
    </row>
    <row r="286" spans="1:20" s="4" customFormat="1" ht="15" customHeight="1" x14ac:dyDescent="0.15">
      <c r="A286" s="20"/>
      <c r="D286" s="21"/>
      <c r="E286" s="67"/>
      <c r="F286" s="22"/>
      <c r="G286" s="22"/>
      <c r="H286" s="22"/>
      <c r="I286" s="23"/>
      <c r="J286" s="23"/>
      <c r="K286" s="23"/>
      <c r="L286" s="23"/>
      <c r="M286" s="23"/>
      <c r="N286" s="22"/>
      <c r="O286" s="22"/>
      <c r="P286" s="22"/>
      <c r="Q286" s="23"/>
      <c r="R286" s="23"/>
      <c r="S286" s="23"/>
      <c r="T286" s="23"/>
    </row>
    <row r="287" spans="1:20" s="4" customFormat="1" ht="15" customHeight="1" x14ac:dyDescent="0.15">
      <c r="A287" s="20"/>
      <c r="D287" s="21"/>
      <c r="E287" s="67"/>
      <c r="F287" s="22"/>
      <c r="G287" s="22"/>
      <c r="H287" s="22"/>
      <c r="I287" s="23"/>
      <c r="J287" s="23"/>
      <c r="K287" s="23"/>
      <c r="L287" s="23"/>
      <c r="M287" s="23"/>
      <c r="N287" s="22"/>
      <c r="O287" s="22"/>
      <c r="P287" s="22"/>
      <c r="Q287" s="23"/>
      <c r="R287" s="23"/>
      <c r="S287" s="23"/>
      <c r="T287" s="23"/>
    </row>
    <row r="288" spans="1:20" s="4" customFormat="1" ht="15" customHeight="1" x14ac:dyDescent="0.15">
      <c r="A288" s="20"/>
      <c r="D288" s="21"/>
      <c r="E288" s="67"/>
      <c r="F288" s="22"/>
      <c r="G288" s="22"/>
      <c r="H288" s="22"/>
      <c r="I288" s="23"/>
      <c r="J288" s="23"/>
      <c r="K288" s="23"/>
      <c r="L288" s="23"/>
      <c r="M288" s="23"/>
      <c r="N288" s="22"/>
      <c r="O288" s="22"/>
      <c r="P288" s="22"/>
      <c r="Q288" s="23"/>
      <c r="R288" s="23"/>
      <c r="S288" s="23"/>
      <c r="T288" s="23"/>
    </row>
    <row r="289" spans="1:20" s="4" customFormat="1" ht="15" customHeight="1" x14ac:dyDescent="0.15">
      <c r="A289" s="20"/>
      <c r="D289" s="21"/>
      <c r="E289" s="67"/>
      <c r="F289" s="22"/>
      <c r="G289" s="22"/>
      <c r="H289" s="22"/>
      <c r="I289" s="23"/>
      <c r="J289" s="23"/>
      <c r="K289" s="23"/>
      <c r="L289" s="23"/>
      <c r="M289" s="23"/>
      <c r="N289" s="22"/>
      <c r="O289" s="22"/>
      <c r="P289" s="22"/>
      <c r="Q289" s="23"/>
      <c r="R289" s="23"/>
      <c r="S289" s="23"/>
      <c r="T289" s="23"/>
    </row>
    <row r="290" spans="1:20" s="4" customFormat="1" ht="15" customHeight="1" x14ac:dyDescent="0.15">
      <c r="A290" s="20"/>
      <c r="D290" s="21"/>
      <c r="E290" s="67"/>
      <c r="F290" s="22"/>
      <c r="G290" s="22"/>
      <c r="H290" s="22"/>
      <c r="I290" s="23"/>
      <c r="J290" s="23"/>
      <c r="K290" s="23"/>
      <c r="L290" s="23"/>
      <c r="M290" s="23"/>
      <c r="N290" s="22"/>
      <c r="O290" s="22"/>
      <c r="P290" s="22"/>
      <c r="Q290" s="23"/>
      <c r="R290" s="23"/>
      <c r="S290" s="23"/>
      <c r="T290" s="23"/>
    </row>
    <row r="291" spans="1:20" s="4" customFormat="1" ht="15" customHeight="1" x14ac:dyDescent="0.15">
      <c r="A291" s="20"/>
      <c r="D291" s="21"/>
      <c r="E291" s="67"/>
      <c r="F291" s="22"/>
      <c r="G291" s="22"/>
      <c r="H291" s="22"/>
      <c r="I291" s="23"/>
      <c r="J291" s="23"/>
      <c r="K291" s="23"/>
      <c r="L291" s="23"/>
      <c r="M291" s="23"/>
      <c r="N291" s="22"/>
      <c r="O291" s="22"/>
      <c r="P291" s="22"/>
      <c r="Q291" s="23"/>
      <c r="R291" s="23"/>
      <c r="S291" s="23"/>
      <c r="T291" s="23"/>
    </row>
    <row r="292" spans="1:20" s="4" customFormat="1" ht="15" customHeight="1" x14ac:dyDescent="0.15">
      <c r="A292" s="20"/>
      <c r="D292" s="21"/>
      <c r="E292" s="67"/>
      <c r="F292" s="22"/>
      <c r="G292" s="22"/>
      <c r="H292" s="22"/>
      <c r="I292" s="23"/>
      <c r="J292" s="23"/>
      <c r="K292" s="23"/>
      <c r="L292" s="23"/>
      <c r="M292" s="23"/>
      <c r="N292" s="22"/>
      <c r="O292" s="22"/>
      <c r="P292" s="22"/>
      <c r="Q292" s="23"/>
      <c r="R292" s="23"/>
      <c r="S292" s="23"/>
      <c r="T292" s="23"/>
    </row>
    <row r="293" spans="1:20" s="4" customFormat="1" ht="15" customHeight="1" x14ac:dyDescent="0.15">
      <c r="A293" s="20"/>
      <c r="D293" s="21"/>
      <c r="E293" s="67"/>
      <c r="F293" s="22"/>
      <c r="G293" s="22"/>
      <c r="H293" s="22"/>
      <c r="I293" s="23"/>
      <c r="J293" s="23"/>
      <c r="K293" s="23"/>
      <c r="L293" s="23"/>
      <c r="M293" s="23"/>
      <c r="N293" s="22"/>
      <c r="O293" s="22"/>
      <c r="P293" s="22"/>
      <c r="Q293" s="23"/>
      <c r="R293" s="23"/>
      <c r="S293" s="23"/>
      <c r="T293" s="23"/>
    </row>
    <row r="294" spans="1:20" s="4" customFormat="1" ht="15" customHeight="1" x14ac:dyDescent="0.15">
      <c r="A294" s="20"/>
      <c r="D294" s="21"/>
      <c r="E294" s="67"/>
      <c r="F294" s="22"/>
      <c r="G294" s="22"/>
      <c r="H294" s="22"/>
      <c r="I294" s="23"/>
      <c r="J294" s="23"/>
      <c r="K294" s="23"/>
      <c r="L294" s="23"/>
      <c r="M294" s="23"/>
      <c r="N294" s="22"/>
      <c r="O294" s="22"/>
      <c r="P294" s="22"/>
      <c r="Q294" s="23"/>
      <c r="R294" s="23"/>
      <c r="S294" s="23"/>
      <c r="T294" s="23"/>
    </row>
    <row r="295" spans="1:20" s="4" customFormat="1" ht="15" customHeight="1" x14ac:dyDescent="0.15">
      <c r="A295" s="20"/>
      <c r="D295" s="21"/>
      <c r="E295" s="67"/>
      <c r="F295" s="22"/>
      <c r="G295" s="22"/>
      <c r="H295" s="22"/>
      <c r="I295" s="23"/>
      <c r="J295" s="23"/>
      <c r="K295" s="23"/>
      <c r="L295" s="23"/>
      <c r="M295" s="23"/>
      <c r="N295" s="22"/>
      <c r="O295" s="22"/>
      <c r="P295" s="22"/>
      <c r="Q295" s="23"/>
      <c r="R295" s="23"/>
      <c r="S295" s="23"/>
      <c r="T295" s="23"/>
    </row>
    <row r="296" spans="1:20" s="4" customFormat="1" ht="15" customHeight="1" x14ac:dyDescent="0.15">
      <c r="A296" s="20"/>
      <c r="D296" s="21"/>
      <c r="E296" s="67"/>
      <c r="F296" s="22"/>
      <c r="G296" s="22"/>
      <c r="H296" s="22"/>
      <c r="I296" s="23"/>
      <c r="J296" s="23"/>
      <c r="K296" s="23"/>
      <c r="L296" s="23"/>
      <c r="M296" s="23"/>
      <c r="N296" s="22"/>
      <c r="O296" s="22"/>
      <c r="P296" s="22"/>
      <c r="Q296" s="23"/>
      <c r="R296" s="23"/>
      <c r="S296" s="23"/>
      <c r="T296" s="23"/>
    </row>
    <row r="297" spans="1:20" s="4" customFormat="1" ht="15" customHeight="1" x14ac:dyDescent="0.15">
      <c r="A297" s="20"/>
      <c r="D297" s="21"/>
      <c r="E297" s="67"/>
      <c r="F297" s="22"/>
      <c r="G297" s="22"/>
      <c r="H297" s="22"/>
      <c r="I297" s="23"/>
      <c r="J297" s="23"/>
      <c r="K297" s="23"/>
      <c r="L297" s="23"/>
      <c r="M297" s="23"/>
      <c r="N297" s="22"/>
      <c r="O297" s="22"/>
      <c r="P297" s="22"/>
      <c r="Q297" s="23"/>
      <c r="R297" s="23"/>
      <c r="S297" s="23"/>
      <c r="T297" s="23"/>
    </row>
    <row r="298" spans="1:20" s="4" customFormat="1" ht="15" customHeight="1" x14ac:dyDescent="0.15">
      <c r="A298" s="20"/>
      <c r="D298" s="21"/>
      <c r="E298" s="67"/>
      <c r="F298" s="22"/>
      <c r="G298" s="22"/>
      <c r="H298" s="22"/>
      <c r="I298" s="23"/>
      <c r="J298" s="23"/>
      <c r="K298" s="23"/>
      <c r="L298" s="23"/>
      <c r="M298" s="23"/>
      <c r="N298" s="22"/>
      <c r="O298" s="22"/>
      <c r="P298" s="22"/>
      <c r="Q298" s="23"/>
      <c r="R298" s="23"/>
      <c r="S298" s="23"/>
      <c r="T298" s="23"/>
    </row>
    <row r="299" spans="1:20" s="4" customFormat="1" ht="15" customHeight="1" x14ac:dyDescent="0.15">
      <c r="A299" s="20"/>
      <c r="D299" s="21"/>
      <c r="E299" s="67"/>
      <c r="F299" s="22"/>
      <c r="G299" s="22"/>
      <c r="H299" s="22"/>
      <c r="I299" s="23"/>
      <c r="J299" s="23"/>
      <c r="K299" s="23"/>
      <c r="L299" s="23"/>
      <c r="M299" s="23"/>
      <c r="N299" s="22"/>
      <c r="O299" s="22"/>
      <c r="P299" s="22"/>
      <c r="Q299" s="23"/>
      <c r="R299" s="23"/>
      <c r="S299" s="23"/>
      <c r="T299" s="23"/>
    </row>
    <row r="300" spans="1:20" s="4" customFormat="1" ht="15" customHeight="1" x14ac:dyDescent="0.15">
      <c r="A300" s="20"/>
      <c r="D300" s="21"/>
      <c r="E300" s="67"/>
      <c r="F300" s="22"/>
      <c r="G300" s="22"/>
      <c r="H300" s="22"/>
      <c r="I300" s="23"/>
      <c r="J300" s="23"/>
      <c r="K300" s="23"/>
      <c r="L300" s="23"/>
      <c r="M300" s="23"/>
      <c r="N300" s="22"/>
      <c r="O300" s="22"/>
      <c r="P300" s="22"/>
      <c r="Q300" s="23"/>
      <c r="R300" s="23"/>
      <c r="S300" s="23"/>
      <c r="T300" s="23"/>
    </row>
    <row r="301" spans="1:20" s="4" customFormat="1" ht="15" customHeight="1" x14ac:dyDescent="0.15">
      <c r="A301" s="20"/>
      <c r="D301" s="21"/>
      <c r="E301" s="67"/>
      <c r="F301" s="22"/>
      <c r="G301" s="22"/>
      <c r="H301" s="22"/>
      <c r="I301" s="23"/>
      <c r="J301" s="23"/>
      <c r="K301" s="23"/>
      <c r="L301" s="23"/>
      <c r="M301" s="23"/>
      <c r="N301" s="22"/>
      <c r="O301" s="22"/>
      <c r="P301" s="22"/>
      <c r="Q301" s="23"/>
      <c r="R301" s="23"/>
      <c r="S301" s="23"/>
      <c r="T301" s="23"/>
    </row>
    <row r="302" spans="1:20" s="4" customFormat="1" ht="15" customHeight="1" x14ac:dyDescent="0.15">
      <c r="A302" s="20"/>
      <c r="D302" s="21"/>
      <c r="E302" s="67"/>
      <c r="F302" s="22"/>
      <c r="G302" s="22"/>
      <c r="H302" s="22"/>
      <c r="I302" s="23"/>
      <c r="J302" s="23"/>
      <c r="K302" s="23"/>
      <c r="L302" s="23"/>
      <c r="M302" s="23"/>
      <c r="N302" s="22"/>
      <c r="O302" s="22"/>
      <c r="P302" s="22"/>
      <c r="Q302" s="23"/>
      <c r="R302" s="23"/>
      <c r="S302" s="23"/>
      <c r="T302" s="23"/>
    </row>
    <row r="303" spans="1:20" s="4" customFormat="1" ht="15" customHeight="1" x14ac:dyDescent="0.15">
      <c r="A303" s="20"/>
      <c r="D303" s="21"/>
      <c r="E303" s="67"/>
      <c r="F303" s="22"/>
      <c r="G303" s="22"/>
      <c r="H303" s="22"/>
      <c r="I303" s="23"/>
      <c r="J303" s="23"/>
      <c r="K303" s="23"/>
      <c r="L303" s="23"/>
      <c r="M303" s="23"/>
      <c r="N303" s="22"/>
      <c r="O303" s="22"/>
      <c r="P303" s="22"/>
      <c r="Q303" s="23"/>
      <c r="R303" s="23"/>
      <c r="S303" s="23"/>
      <c r="T303" s="23"/>
    </row>
    <row r="304" spans="1:20" s="4" customFormat="1" ht="15" customHeight="1" x14ac:dyDescent="0.15">
      <c r="A304" s="20"/>
      <c r="D304" s="21"/>
      <c r="E304" s="67"/>
      <c r="F304" s="22"/>
      <c r="G304" s="22"/>
      <c r="H304" s="22"/>
      <c r="I304" s="23"/>
      <c r="J304" s="23"/>
      <c r="K304" s="23"/>
      <c r="L304" s="23"/>
      <c r="M304" s="23"/>
      <c r="N304" s="22"/>
      <c r="O304" s="22"/>
      <c r="P304" s="22"/>
      <c r="Q304" s="23"/>
      <c r="R304" s="23"/>
      <c r="S304" s="23"/>
      <c r="T304" s="23"/>
    </row>
    <row r="305" spans="1:20" s="4" customFormat="1" ht="15" customHeight="1" x14ac:dyDescent="0.15">
      <c r="A305" s="20"/>
      <c r="D305" s="21"/>
      <c r="E305" s="67"/>
      <c r="F305" s="22"/>
      <c r="G305" s="22"/>
      <c r="H305" s="22"/>
      <c r="I305" s="23"/>
      <c r="J305" s="23"/>
      <c r="K305" s="23"/>
      <c r="L305" s="23"/>
      <c r="M305" s="23"/>
      <c r="N305" s="22"/>
      <c r="O305" s="22"/>
      <c r="P305" s="22"/>
      <c r="Q305" s="23"/>
      <c r="R305" s="23"/>
      <c r="S305" s="23"/>
      <c r="T305" s="23"/>
    </row>
    <row r="306" spans="1:20" s="4" customFormat="1" ht="15" customHeight="1" x14ac:dyDescent="0.15">
      <c r="A306" s="20"/>
      <c r="D306" s="21"/>
      <c r="E306" s="67"/>
      <c r="F306" s="22"/>
      <c r="G306" s="22"/>
      <c r="H306" s="22"/>
      <c r="I306" s="23"/>
      <c r="J306" s="23"/>
      <c r="K306" s="23"/>
      <c r="L306" s="23"/>
      <c r="M306" s="23"/>
      <c r="N306" s="22"/>
      <c r="O306" s="22"/>
      <c r="P306" s="22"/>
      <c r="Q306" s="23"/>
      <c r="R306" s="23"/>
      <c r="S306" s="23"/>
      <c r="T306" s="23"/>
    </row>
    <row r="307" spans="1:20" s="4" customFormat="1" ht="15" customHeight="1" x14ac:dyDescent="0.15">
      <c r="A307" s="20"/>
      <c r="D307" s="21"/>
      <c r="E307" s="67"/>
      <c r="F307" s="22"/>
      <c r="G307" s="22"/>
      <c r="H307" s="22"/>
      <c r="I307" s="23"/>
      <c r="J307" s="23"/>
      <c r="K307" s="23"/>
      <c r="L307" s="23"/>
      <c r="M307" s="23"/>
      <c r="N307" s="22"/>
      <c r="O307" s="22"/>
      <c r="P307" s="22"/>
      <c r="Q307" s="23"/>
      <c r="R307" s="23"/>
      <c r="S307" s="23"/>
      <c r="T307" s="23"/>
    </row>
    <row r="308" spans="1:20" s="4" customFormat="1" ht="15" customHeight="1" x14ac:dyDescent="0.15">
      <c r="A308" s="20"/>
      <c r="D308" s="21"/>
      <c r="E308" s="67"/>
      <c r="F308" s="22"/>
      <c r="G308" s="22"/>
      <c r="H308" s="22"/>
      <c r="I308" s="23"/>
      <c r="J308" s="23"/>
      <c r="K308" s="23"/>
      <c r="L308" s="23"/>
      <c r="M308" s="23"/>
      <c r="N308" s="22"/>
      <c r="O308" s="22"/>
      <c r="P308" s="22"/>
      <c r="Q308" s="23"/>
      <c r="R308" s="23"/>
      <c r="S308" s="23"/>
      <c r="T308" s="23"/>
    </row>
    <row r="309" spans="1:20" s="4" customFormat="1" ht="15" customHeight="1" x14ac:dyDescent="0.15">
      <c r="A309" s="20"/>
      <c r="D309" s="21"/>
      <c r="E309" s="67"/>
      <c r="F309" s="22"/>
      <c r="G309" s="22"/>
      <c r="H309" s="22"/>
      <c r="I309" s="23"/>
      <c r="J309" s="23"/>
      <c r="K309" s="23"/>
      <c r="L309" s="23"/>
      <c r="M309" s="23"/>
      <c r="N309" s="22"/>
      <c r="O309" s="22"/>
      <c r="P309" s="22"/>
      <c r="Q309" s="23"/>
      <c r="R309" s="23"/>
      <c r="S309" s="23"/>
      <c r="T309" s="23"/>
    </row>
    <row r="310" spans="1:20" s="4" customFormat="1" ht="15" customHeight="1" x14ac:dyDescent="0.15">
      <c r="A310" s="20"/>
      <c r="D310" s="21"/>
      <c r="E310" s="67"/>
      <c r="F310" s="22"/>
      <c r="G310" s="22"/>
      <c r="H310" s="22"/>
      <c r="I310" s="23"/>
      <c r="J310" s="23"/>
      <c r="K310" s="23"/>
      <c r="L310" s="23"/>
      <c r="M310" s="23"/>
      <c r="N310" s="22"/>
      <c r="O310" s="22"/>
      <c r="P310" s="22"/>
      <c r="Q310" s="23"/>
      <c r="R310" s="23"/>
      <c r="S310" s="23"/>
      <c r="T310" s="23"/>
    </row>
    <row r="311" spans="1:20" s="4" customFormat="1" ht="15" customHeight="1" x14ac:dyDescent="0.15">
      <c r="A311" s="20"/>
      <c r="D311" s="21"/>
      <c r="E311" s="67"/>
      <c r="F311" s="22"/>
      <c r="G311" s="22"/>
      <c r="H311" s="22"/>
      <c r="I311" s="23"/>
      <c r="J311" s="23"/>
      <c r="K311" s="23"/>
      <c r="L311" s="23"/>
      <c r="M311" s="23"/>
      <c r="N311" s="22"/>
      <c r="O311" s="22"/>
      <c r="P311" s="22"/>
      <c r="Q311" s="23"/>
      <c r="R311" s="23"/>
      <c r="S311" s="23"/>
      <c r="T311" s="23"/>
    </row>
    <row r="312" spans="1:20" s="4" customFormat="1" ht="15" customHeight="1" x14ac:dyDescent="0.15">
      <c r="A312" s="20"/>
      <c r="D312" s="21"/>
      <c r="E312" s="67"/>
      <c r="F312" s="22"/>
      <c r="G312" s="22"/>
      <c r="H312" s="22"/>
      <c r="I312" s="23"/>
      <c r="J312" s="23"/>
      <c r="K312" s="23"/>
      <c r="L312" s="23"/>
      <c r="M312" s="23"/>
      <c r="N312" s="22"/>
      <c r="O312" s="22"/>
      <c r="P312" s="22"/>
      <c r="Q312" s="23"/>
      <c r="R312" s="23"/>
      <c r="S312" s="23"/>
      <c r="T312" s="23"/>
    </row>
    <row r="313" spans="1:20" s="4" customFormat="1" ht="15" customHeight="1" x14ac:dyDescent="0.15">
      <c r="A313" s="20"/>
      <c r="D313" s="21"/>
      <c r="E313" s="67"/>
      <c r="F313" s="22"/>
      <c r="G313" s="22"/>
      <c r="H313" s="22"/>
      <c r="I313" s="23"/>
      <c r="J313" s="23"/>
      <c r="K313" s="23"/>
      <c r="L313" s="23"/>
      <c r="M313" s="23"/>
      <c r="N313" s="22"/>
      <c r="O313" s="22"/>
      <c r="P313" s="22"/>
      <c r="Q313" s="23"/>
      <c r="R313" s="23"/>
      <c r="S313" s="23"/>
      <c r="T313" s="23"/>
    </row>
    <row r="314" spans="1:20" s="4" customFormat="1" ht="15" customHeight="1" x14ac:dyDescent="0.15">
      <c r="A314" s="20"/>
      <c r="D314" s="21"/>
      <c r="E314" s="67"/>
      <c r="F314" s="22"/>
      <c r="G314" s="22"/>
      <c r="H314" s="22"/>
      <c r="I314" s="23"/>
      <c r="J314" s="23"/>
      <c r="K314" s="23"/>
      <c r="L314" s="23"/>
      <c r="M314" s="23"/>
      <c r="N314" s="22"/>
      <c r="O314" s="22"/>
      <c r="P314" s="22"/>
      <c r="Q314" s="23"/>
      <c r="R314" s="23"/>
      <c r="S314" s="23"/>
      <c r="T314" s="23"/>
    </row>
    <row r="315" spans="1:20" s="4" customFormat="1" ht="15" customHeight="1" x14ac:dyDescent="0.15">
      <c r="A315" s="20"/>
      <c r="D315" s="21"/>
      <c r="E315" s="67"/>
      <c r="F315" s="22"/>
      <c r="G315" s="22"/>
      <c r="H315" s="22"/>
      <c r="I315" s="23"/>
      <c r="J315" s="23"/>
      <c r="K315" s="23"/>
      <c r="L315" s="23"/>
      <c r="M315" s="23"/>
      <c r="N315" s="22"/>
      <c r="O315" s="22"/>
      <c r="P315" s="22"/>
      <c r="Q315" s="23"/>
      <c r="R315" s="23"/>
      <c r="S315" s="23"/>
      <c r="T315" s="23"/>
    </row>
    <row r="316" spans="1:20" s="4" customFormat="1" ht="15" customHeight="1" x14ac:dyDescent="0.15">
      <c r="A316" s="20"/>
      <c r="D316" s="21"/>
      <c r="E316" s="67"/>
      <c r="F316" s="22"/>
      <c r="G316" s="22"/>
      <c r="H316" s="22"/>
      <c r="I316" s="23"/>
      <c r="J316" s="23"/>
      <c r="K316" s="23"/>
      <c r="L316" s="23"/>
      <c r="M316" s="23"/>
      <c r="N316" s="22"/>
      <c r="O316" s="22"/>
      <c r="P316" s="22"/>
      <c r="Q316" s="23"/>
      <c r="R316" s="23"/>
      <c r="S316" s="23"/>
      <c r="T316" s="23"/>
    </row>
    <row r="317" spans="1:20" s="4" customFormat="1" ht="15" customHeight="1" x14ac:dyDescent="0.15">
      <c r="A317" s="20"/>
      <c r="D317" s="21"/>
      <c r="E317" s="67"/>
      <c r="F317" s="22"/>
      <c r="G317" s="22"/>
      <c r="H317" s="22"/>
      <c r="I317" s="23"/>
      <c r="J317" s="23"/>
      <c r="K317" s="23"/>
      <c r="L317" s="23"/>
      <c r="M317" s="23"/>
      <c r="N317" s="22"/>
      <c r="O317" s="22"/>
      <c r="P317" s="22"/>
      <c r="Q317" s="23"/>
      <c r="R317" s="23"/>
      <c r="S317" s="23"/>
      <c r="T317" s="23"/>
    </row>
    <row r="318" spans="1:20" s="4" customFormat="1" ht="15" customHeight="1" x14ac:dyDescent="0.15">
      <c r="A318" s="20"/>
      <c r="D318" s="21"/>
      <c r="E318" s="67"/>
      <c r="F318" s="22"/>
      <c r="G318" s="22"/>
      <c r="H318" s="22"/>
      <c r="I318" s="23"/>
      <c r="J318" s="23"/>
      <c r="K318" s="23"/>
      <c r="L318" s="23"/>
      <c r="M318" s="23"/>
      <c r="N318" s="22"/>
      <c r="O318" s="22"/>
      <c r="P318" s="22"/>
      <c r="Q318" s="23"/>
      <c r="R318" s="23"/>
      <c r="S318" s="23"/>
      <c r="T318" s="23"/>
    </row>
    <row r="319" spans="1:20" s="4" customFormat="1" ht="15" customHeight="1" x14ac:dyDescent="0.15">
      <c r="A319" s="20"/>
      <c r="D319" s="21"/>
      <c r="E319" s="67"/>
      <c r="F319" s="22"/>
      <c r="G319" s="22"/>
      <c r="H319" s="22"/>
      <c r="I319" s="23"/>
      <c r="J319" s="23"/>
      <c r="K319" s="23"/>
      <c r="L319" s="23"/>
      <c r="M319" s="23"/>
      <c r="N319" s="22"/>
      <c r="O319" s="22"/>
      <c r="P319" s="22"/>
      <c r="Q319" s="23"/>
      <c r="R319" s="23"/>
      <c r="S319" s="23"/>
      <c r="T319" s="23"/>
    </row>
    <row r="320" spans="1:20" s="4" customFormat="1" ht="15" customHeight="1" x14ac:dyDescent="0.15">
      <c r="A320" s="20"/>
      <c r="D320" s="21"/>
      <c r="E320" s="67"/>
      <c r="F320" s="22"/>
      <c r="G320" s="22"/>
      <c r="H320" s="22"/>
      <c r="I320" s="23"/>
      <c r="J320" s="23"/>
      <c r="K320" s="23"/>
      <c r="L320" s="23"/>
      <c r="M320" s="23"/>
      <c r="N320" s="22"/>
      <c r="O320" s="22"/>
      <c r="P320" s="22"/>
      <c r="Q320" s="23"/>
      <c r="R320" s="23"/>
      <c r="S320" s="23"/>
      <c r="T320" s="23"/>
    </row>
    <row r="321" spans="1:20" s="4" customFormat="1" ht="15" customHeight="1" x14ac:dyDescent="0.15">
      <c r="A321" s="20"/>
      <c r="D321" s="21"/>
      <c r="E321" s="67"/>
      <c r="F321" s="22"/>
      <c r="G321" s="22"/>
      <c r="H321" s="22"/>
      <c r="I321" s="23"/>
      <c r="J321" s="23"/>
      <c r="K321" s="23"/>
      <c r="L321" s="23"/>
      <c r="M321" s="23"/>
      <c r="N321" s="22"/>
      <c r="O321" s="22"/>
      <c r="P321" s="22"/>
      <c r="Q321" s="23"/>
      <c r="R321" s="23"/>
      <c r="S321" s="23"/>
      <c r="T321" s="23"/>
    </row>
    <row r="322" spans="1:20" s="4" customFormat="1" ht="15" customHeight="1" x14ac:dyDescent="0.15">
      <c r="A322" s="20"/>
      <c r="D322" s="21"/>
      <c r="E322" s="67"/>
      <c r="F322" s="22"/>
      <c r="G322" s="22"/>
      <c r="H322" s="22"/>
      <c r="I322" s="23"/>
      <c r="J322" s="23"/>
      <c r="K322" s="23"/>
      <c r="L322" s="23"/>
      <c r="M322" s="23"/>
      <c r="N322" s="22"/>
      <c r="O322" s="22"/>
      <c r="P322" s="22"/>
      <c r="Q322" s="23"/>
      <c r="R322" s="23"/>
      <c r="S322" s="23"/>
      <c r="T322" s="23"/>
    </row>
    <row r="323" spans="1:20" s="4" customFormat="1" ht="15" customHeight="1" x14ac:dyDescent="0.15">
      <c r="A323" s="20"/>
      <c r="D323" s="21"/>
      <c r="E323" s="67"/>
      <c r="F323" s="22"/>
      <c r="G323" s="22"/>
      <c r="H323" s="22"/>
      <c r="I323" s="23"/>
      <c r="J323" s="23"/>
      <c r="K323" s="23"/>
      <c r="L323" s="23"/>
      <c r="M323" s="23"/>
      <c r="N323" s="22"/>
      <c r="O323" s="22"/>
      <c r="P323" s="22"/>
      <c r="Q323" s="23"/>
      <c r="R323" s="23"/>
      <c r="S323" s="23"/>
      <c r="T323" s="23"/>
    </row>
    <row r="324" spans="1:20" s="4" customFormat="1" ht="15" customHeight="1" x14ac:dyDescent="0.15">
      <c r="A324" s="20"/>
      <c r="D324" s="21"/>
      <c r="E324" s="67"/>
      <c r="F324" s="22"/>
      <c r="G324" s="22"/>
      <c r="H324" s="22"/>
      <c r="I324" s="23"/>
      <c r="J324" s="23"/>
      <c r="K324" s="23"/>
      <c r="L324" s="23"/>
      <c r="M324" s="23"/>
      <c r="N324" s="22"/>
      <c r="O324" s="22"/>
      <c r="P324" s="22"/>
      <c r="Q324" s="23"/>
      <c r="R324" s="23"/>
      <c r="S324" s="23"/>
      <c r="T324" s="23"/>
    </row>
    <row r="325" spans="1:20" s="4" customFormat="1" ht="15" customHeight="1" x14ac:dyDescent="0.15">
      <c r="A325" s="20"/>
      <c r="D325" s="21"/>
      <c r="E325" s="67"/>
      <c r="F325" s="22"/>
      <c r="G325" s="22"/>
      <c r="H325" s="22"/>
      <c r="I325" s="23"/>
      <c r="J325" s="23"/>
      <c r="K325" s="23"/>
      <c r="L325" s="23"/>
      <c r="M325" s="23"/>
      <c r="N325" s="22"/>
      <c r="O325" s="22"/>
      <c r="P325" s="22"/>
      <c r="Q325" s="23"/>
      <c r="R325" s="23"/>
      <c r="S325" s="23"/>
      <c r="T325" s="23"/>
    </row>
    <row r="326" spans="1:20" s="4" customFormat="1" ht="15" customHeight="1" x14ac:dyDescent="0.15">
      <c r="A326" s="20"/>
      <c r="D326" s="21"/>
      <c r="E326" s="67"/>
      <c r="F326" s="22"/>
      <c r="G326" s="22"/>
      <c r="H326" s="22"/>
      <c r="I326" s="23"/>
      <c r="J326" s="23"/>
      <c r="K326" s="23"/>
      <c r="L326" s="23"/>
      <c r="M326" s="23"/>
      <c r="N326" s="22"/>
      <c r="O326" s="22"/>
      <c r="P326" s="22"/>
      <c r="Q326" s="23"/>
      <c r="R326" s="23"/>
      <c r="S326" s="23"/>
      <c r="T326" s="23"/>
    </row>
    <row r="327" spans="1:20" s="4" customFormat="1" ht="15" customHeight="1" x14ac:dyDescent="0.15">
      <c r="A327" s="20"/>
      <c r="D327" s="21"/>
      <c r="E327" s="67"/>
      <c r="F327" s="22"/>
      <c r="G327" s="22"/>
      <c r="H327" s="22"/>
      <c r="I327" s="23"/>
      <c r="J327" s="23"/>
      <c r="K327" s="23"/>
      <c r="L327" s="23"/>
      <c r="M327" s="23"/>
      <c r="N327" s="22"/>
      <c r="O327" s="22"/>
      <c r="P327" s="22"/>
      <c r="Q327" s="23"/>
      <c r="R327" s="23"/>
      <c r="S327" s="23"/>
      <c r="T327" s="23"/>
    </row>
    <row r="328" spans="1:20" s="4" customFormat="1" ht="15" customHeight="1" x14ac:dyDescent="0.15">
      <c r="A328" s="20"/>
      <c r="D328" s="21"/>
      <c r="E328" s="67"/>
      <c r="F328" s="22"/>
      <c r="G328" s="22"/>
      <c r="H328" s="22"/>
      <c r="I328" s="23"/>
      <c r="J328" s="23"/>
      <c r="K328" s="23"/>
      <c r="L328" s="23"/>
      <c r="M328" s="23"/>
      <c r="N328" s="22"/>
      <c r="O328" s="22"/>
      <c r="P328" s="22"/>
      <c r="Q328" s="23"/>
      <c r="R328" s="23"/>
      <c r="S328" s="23"/>
      <c r="T328" s="23"/>
    </row>
    <row r="329" spans="1:20" s="4" customFormat="1" ht="15" customHeight="1" x14ac:dyDescent="0.15">
      <c r="A329" s="20"/>
      <c r="D329" s="21"/>
      <c r="E329" s="67"/>
      <c r="F329" s="22"/>
      <c r="G329" s="22"/>
      <c r="H329" s="22"/>
      <c r="I329" s="23"/>
      <c r="J329" s="23"/>
      <c r="K329" s="23"/>
      <c r="L329" s="23"/>
      <c r="M329" s="23"/>
      <c r="N329" s="22"/>
      <c r="O329" s="22"/>
      <c r="P329" s="22"/>
      <c r="Q329" s="23"/>
      <c r="R329" s="23"/>
      <c r="S329" s="23"/>
      <c r="T329" s="23"/>
    </row>
    <row r="330" spans="1:20" s="4" customFormat="1" ht="15" customHeight="1" x14ac:dyDescent="0.15">
      <c r="A330" s="20"/>
      <c r="D330" s="21"/>
      <c r="E330" s="67"/>
      <c r="F330" s="22"/>
      <c r="G330" s="22"/>
      <c r="H330" s="22"/>
      <c r="I330" s="23"/>
      <c r="J330" s="23"/>
      <c r="K330" s="23"/>
      <c r="L330" s="23"/>
      <c r="M330" s="23"/>
      <c r="N330" s="22"/>
      <c r="O330" s="22"/>
      <c r="P330" s="22"/>
      <c r="Q330" s="23"/>
      <c r="R330" s="23"/>
      <c r="S330" s="23"/>
      <c r="T330" s="23"/>
    </row>
    <row r="331" spans="1:20" s="4" customFormat="1" ht="15" customHeight="1" x14ac:dyDescent="0.15">
      <c r="A331" s="20"/>
      <c r="D331" s="21"/>
      <c r="E331" s="67"/>
      <c r="F331" s="22"/>
      <c r="G331" s="22"/>
      <c r="H331" s="22"/>
      <c r="I331" s="23"/>
      <c r="J331" s="23"/>
      <c r="K331" s="23"/>
      <c r="L331" s="23"/>
      <c r="M331" s="23"/>
      <c r="N331" s="22"/>
      <c r="O331" s="22"/>
      <c r="P331" s="22"/>
      <c r="Q331" s="23"/>
      <c r="R331" s="23"/>
      <c r="S331" s="23"/>
      <c r="T331" s="23"/>
    </row>
    <row r="332" spans="1:20" s="4" customFormat="1" ht="15" customHeight="1" x14ac:dyDescent="0.15">
      <c r="A332" s="20"/>
      <c r="D332" s="21"/>
      <c r="E332" s="67"/>
      <c r="F332" s="22"/>
      <c r="G332" s="22"/>
      <c r="H332" s="22"/>
      <c r="I332" s="23"/>
      <c r="J332" s="23"/>
      <c r="K332" s="23"/>
      <c r="L332" s="23"/>
      <c r="M332" s="23"/>
      <c r="N332" s="22"/>
      <c r="O332" s="22"/>
      <c r="P332" s="22"/>
      <c r="Q332" s="23"/>
      <c r="R332" s="23"/>
      <c r="S332" s="23"/>
      <c r="T332" s="23"/>
    </row>
    <row r="333" spans="1:20" s="4" customFormat="1" ht="15" customHeight="1" x14ac:dyDescent="0.15">
      <c r="A333" s="20"/>
      <c r="D333" s="21"/>
      <c r="E333" s="67"/>
      <c r="F333" s="22"/>
      <c r="G333" s="22"/>
      <c r="H333" s="22"/>
      <c r="I333" s="23"/>
      <c r="J333" s="23"/>
      <c r="K333" s="23"/>
      <c r="L333" s="23"/>
      <c r="M333" s="23"/>
      <c r="N333" s="22"/>
      <c r="O333" s="22"/>
      <c r="P333" s="22"/>
      <c r="Q333" s="23"/>
      <c r="R333" s="23"/>
      <c r="S333" s="23"/>
      <c r="T333" s="23"/>
    </row>
    <row r="334" spans="1:20" s="4" customFormat="1" ht="15" customHeight="1" x14ac:dyDescent="0.15">
      <c r="A334" s="20"/>
      <c r="D334" s="21"/>
      <c r="E334" s="67"/>
      <c r="F334" s="22"/>
      <c r="G334" s="22"/>
      <c r="H334" s="22"/>
      <c r="I334" s="23"/>
      <c r="J334" s="23"/>
      <c r="K334" s="23"/>
      <c r="L334" s="23"/>
      <c r="M334" s="23"/>
      <c r="N334" s="22"/>
      <c r="O334" s="22"/>
      <c r="P334" s="22"/>
      <c r="Q334" s="23"/>
      <c r="R334" s="23"/>
      <c r="S334" s="23"/>
      <c r="T334" s="23"/>
    </row>
    <row r="335" spans="1:20" s="4" customFormat="1" ht="15" customHeight="1" x14ac:dyDescent="0.15">
      <c r="A335" s="20"/>
      <c r="D335" s="21"/>
      <c r="E335" s="67"/>
      <c r="F335" s="22"/>
      <c r="G335" s="22"/>
      <c r="H335" s="22"/>
      <c r="I335" s="23"/>
      <c r="J335" s="23"/>
      <c r="K335" s="23"/>
      <c r="L335" s="23"/>
      <c r="M335" s="23"/>
      <c r="N335" s="22"/>
      <c r="O335" s="22"/>
      <c r="P335" s="22"/>
      <c r="Q335" s="23"/>
      <c r="R335" s="23"/>
      <c r="S335" s="23"/>
      <c r="T335" s="23"/>
    </row>
    <row r="336" spans="1:20" s="4" customFormat="1" ht="15" customHeight="1" x14ac:dyDescent="0.15">
      <c r="A336" s="20"/>
      <c r="D336" s="21"/>
      <c r="E336" s="67"/>
      <c r="F336" s="22"/>
      <c r="G336" s="22"/>
      <c r="H336" s="22"/>
      <c r="I336" s="23"/>
      <c r="J336" s="23"/>
      <c r="K336" s="23"/>
      <c r="L336" s="23"/>
      <c r="M336" s="23"/>
      <c r="N336" s="22"/>
      <c r="O336" s="22"/>
      <c r="P336" s="22"/>
      <c r="Q336" s="23"/>
      <c r="R336" s="23"/>
      <c r="S336" s="23"/>
      <c r="T336" s="23"/>
    </row>
    <row r="337" spans="1:20" s="4" customFormat="1" ht="15" customHeight="1" x14ac:dyDescent="0.15">
      <c r="A337" s="20"/>
      <c r="D337" s="21"/>
      <c r="E337" s="67"/>
      <c r="F337" s="22"/>
      <c r="G337" s="22"/>
      <c r="H337" s="22"/>
      <c r="I337" s="23"/>
      <c r="J337" s="23"/>
      <c r="K337" s="23"/>
      <c r="L337" s="23"/>
      <c r="M337" s="23"/>
      <c r="N337" s="22"/>
      <c r="O337" s="22"/>
      <c r="P337" s="22"/>
      <c r="Q337" s="23"/>
      <c r="R337" s="23"/>
      <c r="S337" s="23"/>
      <c r="T337" s="23"/>
    </row>
    <row r="338" spans="1:20" s="4" customFormat="1" ht="15" customHeight="1" x14ac:dyDescent="0.15">
      <c r="A338" s="20"/>
      <c r="D338" s="21"/>
      <c r="E338" s="67"/>
      <c r="F338" s="22"/>
      <c r="G338" s="22"/>
      <c r="H338" s="22"/>
      <c r="I338" s="23"/>
      <c r="J338" s="23"/>
      <c r="K338" s="23"/>
      <c r="L338" s="23"/>
      <c r="M338" s="23"/>
      <c r="N338" s="22"/>
      <c r="O338" s="22"/>
      <c r="P338" s="22"/>
      <c r="Q338" s="23"/>
      <c r="R338" s="23"/>
      <c r="S338" s="23"/>
      <c r="T338" s="23"/>
    </row>
    <row r="339" spans="1:20" s="4" customFormat="1" ht="15" customHeight="1" x14ac:dyDescent="0.15">
      <c r="A339" s="20"/>
      <c r="D339" s="21"/>
      <c r="E339" s="67"/>
      <c r="F339" s="22"/>
      <c r="G339" s="22"/>
      <c r="H339" s="22"/>
      <c r="I339" s="23"/>
      <c r="J339" s="23"/>
      <c r="K339" s="23"/>
      <c r="L339" s="23"/>
      <c r="M339" s="23"/>
      <c r="N339" s="22"/>
      <c r="O339" s="22"/>
      <c r="P339" s="22"/>
      <c r="Q339" s="23"/>
      <c r="R339" s="23"/>
      <c r="S339" s="23"/>
      <c r="T339" s="23"/>
    </row>
    <row r="340" spans="1:20" s="4" customFormat="1" ht="15" customHeight="1" x14ac:dyDescent="0.15">
      <c r="A340" s="20"/>
      <c r="D340" s="21"/>
      <c r="E340" s="67"/>
      <c r="F340" s="22"/>
      <c r="G340" s="22"/>
      <c r="H340" s="22"/>
      <c r="I340" s="23"/>
      <c r="J340" s="23"/>
      <c r="K340" s="23"/>
      <c r="L340" s="23"/>
      <c r="M340" s="23"/>
      <c r="N340" s="22"/>
      <c r="O340" s="22"/>
      <c r="P340" s="22"/>
      <c r="Q340" s="23"/>
      <c r="R340" s="23"/>
      <c r="S340" s="23"/>
      <c r="T340" s="23"/>
    </row>
    <row r="341" spans="1:20" s="4" customFormat="1" ht="15" customHeight="1" x14ac:dyDescent="0.15">
      <c r="A341" s="20"/>
      <c r="D341" s="21"/>
      <c r="E341" s="67"/>
      <c r="F341" s="22"/>
      <c r="G341" s="22"/>
      <c r="H341" s="22"/>
      <c r="I341" s="23"/>
      <c r="J341" s="23"/>
      <c r="K341" s="23"/>
      <c r="L341" s="23"/>
      <c r="M341" s="23"/>
      <c r="N341" s="22"/>
      <c r="O341" s="22"/>
      <c r="P341" s="22"/>
      <c r="Q341" s="23"/>
      <c r="R341" s="23"/>
      <c r="S341" s="23"/>
      <c r="T341" s="23"/>
    </row>
    <row r="342" spans="1:20" s="4" customFormat="1" ht="15" customHeight="1" x14ac:dyDescent="0.15">
      <c r="A342" s="20"/>
      <c r="D342" s="21"/>
      <c r="E342" s="67"/>
      <c r="F342" s="22"/>
      <c r="G342" s="22"/>
      <c r="H342" s="22"/>
      <c r="I342" s="23"/>
      <c r="J342" s="23"/>
      <c r="K342" s="23"/>
      <c r="L342" s="23"/>
      <c r="M342" s="23"/>
      <c r="N342" s="22"/>
      <c r="O342" s="22"/>
      <c r="P342" s="22"/>
      <c r="Q342" s="23"/>
      <c r="R342" s="23"/>
      <c r="S342" s="23"/>
      <c r="T342" s="23"/>
    </row>
    <row r="343" spans="1:20" s="4" customFormat="1" ht="15" customHeight="1" x14ac:dyDescent="0.15">
      <c r="A343" s="20"/>
      <c r="D343" s="21"/>
      <c r="E343" s="67"/>
      <c r="F343" s="22"/>
      <c r="G343" s="22"/>
      <c r="H343" s="22"/>
      <c r="I343" s="23"/>
      <c r="J343" s="23"/>
      <c r="K343" s="23"/>
      <c r="L343" s="23"/>
      <c r="M343" s="23"/>
      <c r="N343" s="22"/>
      <c r="O343" s="22"/>
      <c r="P343" s="22"/>
      <c r="Q343" s="23"/>
      <c r="R343" s="23"/>
      <c r="S343" s="23"/>
      <c r="T343" s="23"/>
    </row>
    <row r="344" spans="1:20" s="4" customFormat="1" ht="15" customHeight="1" x14ac:dyDescent="0.15">
      <c r="A344" s="20"/>
      <c r="D344" s="21"/>
      <c r="E344" s="67"/>
      <c r="F344" s="22"/>
      <c r="G344" s="22"/>
      <c r="H344" s="22"/>
      <c r="I344" s="23"/>
      <c r="J344" s="23"/>
      <c r="K344" s="23"/>
      <c r="L344" s="23"/>
      <c r="M344" s="23"/>
      <c r="N344" s="22"/>
      <c r="O344" s="22"/>
      <c r="P344" s="22"/>
      <c r="Q344" s="23"/>
      <c r="R344" s="23"/>
      <c r="S344" s="23"/>
      <c r="T344" s="23"/>
    </row>
    <row r="345" spans="1:20" s="4" customFormat="1" ht="15" customHeight="1" x14ac:dyDescent="0.15">
      <c r="A345" s="20"/>
      <c r="D345" s="21"/>
      <c r="E345" s="67"/>
      <c r="F345" s="22"/>
      <c r="G345" s="22"/>
      <c r="H345" s="22"/>
      <c r="I345" s="23"/>
      <c r="J345" s="23"/>
      <c r="K345" s="23"/>
      <c r="L345" s="23"/>
      <c r="M345" s="23"/>
      <c r="N345" s="22"/>
      <c r="O345" s="22"/>
      <c r="P345" s="22"/>
      <c r="Q345" s="23"/>
      <c r="R345" s="23"/>
      <c r="S345" s="23"/>
      <c r="T345" s="23"/>
    </row>
    <row r="346" spans="1:20" s="4" customFormat="1" ht="15" customHeight="1" x14ac:dyDescent="0.15">
      <c r="A346" s="20"/>
      <c r="D346" s="21"/>
      <c r="E346" s="67"/>
      <c r="F346" s="22"/>
      <c r="G346" s="22"/>
      <c r="H346" s="22"/>
      <c r="I346" s="23"/>
      <c r="J346" s="23"/>
      <c r="K346" s="23"/>
      <c r="L346" s="23"/>
      <c r="M346" s="23"/>
      <c r="N346" s="22"/>
      <c r="O346" s="22"/>
      <c r="P346" s="22"/>
      <c r="Q346" s="23"/>
      <c r="R346" s="23"/>
      <c r="S346" s="23"/>
      <c r="T346" s="23"/>
    </row>
    <row r="347" spans="1:20" s="4" customFormat="1" ht="15" customHeight="1" x14ac:dyDescent="0.15">
      <c r="A347" s="20"/>
      <c r="D347" s="21"/>
      <c r="E347" s="67"/>
      <c r="F347" s="22"/>
      <c r="G347" s="22"/>
      <c r="H347" s="22"/>
      <c r="I347" s="23"/>
      <c r="J347" s="23"/>
      <c r="K347" s="23"/>
      <c r="L347" s="23"/>
      <c r="M347" s="23"/>
      <c r="N347" s="22"/>
      <c r="O347" s="22"/>
      <c r="P347" s="22"/>
      <c r="Q347" s="23"/>
      <c r="R347" s="23"/>
      <c r="S347" s="23"/>
      <c r="T347" s="23"/>
    </row>
    <row r="348" spans="1:20" s="4" customFormat="1" ht="15" customHeight="1" x14ac:dyDescent="0.15">
      <c r="A348" s="20"/>
      <c r="D348" s="21"/>
      <c r="E348" s="67"/>
      <c r="F348" s="22"/>
      <c r="G348" s="22"/>
      <c r="H348" s="22"/>
      <c r="I348" s="23"/>
      <c r="J348" s="23"/>
      <c r="K348" s="23"/>
      <c r="L348" s="23"/>
      <c r="M348" s="23"/>
      <c r="N348" s="22"/>
      <c r="O348" s="22"/>
      <c r="P348" s="22"/>
      <c r="Q348" s="23"/>
      <c r="R348" s="23"/>
      <c r="S348" s="23"/>
      <c r="T348" s="23"/>
    </row>
    <row r="349" spans="1:20" s="4" customFormat="1" ht="15" customHeight="1" x14ac:dyDescent="0.15">
      <c r="A349" s="20"/>
      <c r="D349" s="21"/>
      <c r="E349" s="67"/>
      <c r="F349" s="22"/>
      <c r="G349" s="22"/>
      <c r="H349" s="22"/>
      <c r="I349" s="23"/>
      <c r="J349" s="23"/>
      <c r="K349" s="23"/>
      <c r="L349" s="23"/>
      <c r="M349" s="23"/>
      <c r="N349" s="22"/>
      <c r="O349" s="22"/>
      <c r="P349" s="22"/>
      <c r="Q349" s="23"/>
      <c r="R349" s="23"/>
      <c r="S349" s="23"/>
      <c r="T349" s="23"/>
    </row>
    <row r="350" spans="1:20" s="4" customFormat="1" ht="15" customHeight="1" x14ac:dyDescent="0.15">
      <c r="A350" s="20"/>
      <c r="D350" s="21"/>
      <c r="E350" s="67"/>
      <c r="F350" s="22"/>
      <c r="G350" s="22"/>
      <c r="H350" s="22"/>
      <c r="I350" s="23"/>
      <c r="J350" s="23"/>
      <c r="K350" s="23"/>
      <c r="L350" s="23"/>
      <c r="M350" s="23"/>
      <c r="N350" s="22"/>
      <c r="O350" s="22"/>
      <c r="P350" s="22"/>
      <c r="Q350" s="23"/>
      <c r="R350" s="23"/>
      <c r="S350" s="23"/>
      <c r="T350" s="23"/>
    </row>
    <row r="351" spans="1:20" s="4" customFormat="1" ht="15" customHeight="1" x14ac:dyDescent="0.15">
      <c r="A351" s="20"/>
      <c r="D351" s="21"/>
      <c r="E351" s="67"/>
      <c r="F351" s="22"/>
      <c r="G351" s="22"/>
      <c r="H351" s="22"/>
      <c r="I351" s="23"/>
      <c r="J351" s="23"/>
      <c r="K351" s="23"/>
      <c r="L351" s="23"/>
      <c r="M351" s="23"/>
      <c r="N351" s="22"/>
      <c r="O351" s="22"/>
      <c r="P351" s="22"/>
      <c r="Q351" s="23"/>
      <c r="R351" s="23"/>
      <c r="S351" s="23"/>
      <c r="T351" s="23"/>
    </row>
    <row r="352" spans="1:20" s="4" customFormat="1" ht="15" customHeight="1" x14ac:dyDescent="0.15">
      <c r="A352" s="20"/>
      <c r="D352" s="21"/>
      <c r="E352" s="67"/>
      <c r="F352" s="22"/>
      <c r="G352" s="22"/>
      <c r="H352" s="22"/>
      <c r="I352" s="23"/>
      <c r="J352" s="23"/>
      <c r="K352" s="23"/>
      <c r="L352" s="23"/>
      <c r="M352" s="23"/>
      <c r="N352" s="22"/>
      <c r="O352" s="22"/>
      <c r="P352" s="22"/>
      <c r="Q352" s="23"/>
      <c r="R352" s="23"/>
      <c r="S352" s="23"/>
      <c r="T352" s="23"/>
    </row>
    <row r="353" spans="1:20" s="4" customFormat="1" ht="15" customHeight="1" x14ac:dyDescent="0.15">
      <c r="A353" s="20"/>
      <c r="D353" s="21"/>
      <c r="E353" s="67"/>
      <c r="F353" s="22"/>
      <c r="G353" s="22"/>
      <c r="H353" s="22"/>
      <c r="I353" s="23"/>
      <c r="J353" s="23"/>
      <c r="K353" s="23"/>
      <c r="L353" s="23"/>
      <c r="M353" s="23"/>
      <c r="N353" s="22"/>
      <c r="O353" s="22"/>
      <c r="P353" s="22"/>
      <c r="Q353" s="23"/>
      <c r="R353" s="23"/>
      <c r="S353" s="23"/>
      <c r="T353" s="23"/>
    </row>
    <row r="354" spans="1:20" s="4" customFormat="1" ht="15" customHeight="1" x14ac:dyDescent="0.15">
      <c r="A354" s="20"/>
      <c r="D354" s="21"/>
      <c r="E354" s="67"/>
      <c r="F354" s="22"/>
      <c r="G354" s="22"/>
      <c r="H354" s="22"/>
      <c r="I354" s="23"/>
      <c r="J354" s="23"/>
      <c r="K354" s="23"/>
      <c r="L354" s="23"/>
      <c r="M354" s="23"/>
      <c r="N354" s="22"/>
      <c r="O354" s="22"/>
      <c r="P354" s="22"/>
      <c r="Q354" s="23"/>
      <c r="R354" s="23"/>
      <c r="S354" s="23"/>
      <c r="T354" s="23"/>
    </row>
    <row r="355" spans="1:20" s="4" customFormat="1" ht="15" customHeight="1" x14ac:dyDescent="0.15">
      <c r="A355" s="20"/>
      <c r="D355" s="21"/>
      <c r="E355" s="67"/>
      <c r="F355" s="22"/>
      <c r="G355" s="22"/>
      <c r="H355" s="22"/>
      <c r="I355" s="23"/>
      <c r="J355" s="23"/>
      <c r="K355" s="23"/>
      <c r="L355" s="23"/>
      <c r="M355" s="23"/>
      <c r="N355" s="22"/>
      <c r="O355" s="22"/>
      <c r="P355" s="22"/>
      <c r="Q355" s="23"/>
      <c r="R355" s="23"/>
      <c r="S355" s="23"/>
      <c r="T355" s="23"/>
    </row>
    <row r="356" spans="1:20" s="4" customFormat="1" ht="15" customHeight="1" x14ac:dyDescent="0.15">
      <c r="A356" s="20"/>
      <c r="D356" s="21"/>
      <c r="E356" s="67"/>
      <c r="F356" s="22"/>
      <c r="G356" s="22"/>
      <c r="H356" s="22"/>
      <c r="I356" s="23"/>
      <c r="J356" s="23"/>
      <c r="K356" s="23"/>
      <c r="L356" s="23"/>
      <c r="M356" s="23"/>
      <c r="N356" s="22"/>
      <c r="O356" s="22"/>
      <c r="P356" s="22"/>
      <c r="Q356" s="23"/>
      <c r="R356" s="23"/>
      <c r="S356" s="23"/>
      <c r="T356" s="23"/>
    </row>
    <row r="357" spans="1:20" s="4" customFormat="1" ht="15" customHeight="1" x14ac:dyDescent="0.15">
      <c r="A357" s="20"/>
      <c r="D357" s="21"/>
      <c r="E357" s="67"/>
      <c r="F357" s="22"/>
      <c r="G357" s="22"/>
      <c r="H357" s="22"/>
      <c r="I357" s="23"/>
      <c r="J357" s="23"/>
      <c r="K357" s="23"/>
      <c r="L357" s="23"/>
      <c r="M357" s="23"/>
      <c r="N357" s="22"/>
      <c r="O357" s="22"/>
      <c r="P357" s="22"/>
      <c r="Q357" s="23"/>
      <c r="R357" s="23"/>
      <c r="S357" s="23"/>
      <c r="T357" s="23"/>
    </row>
    <row r="358" spans="1:20" s="4" customFormat="1" ht="15" customHeight="1" x14ac:dyDescent="0.15">
      <c r="A358" s="20"/>
      <c r="D358" s="21"/>
      <c r="E358" s="67"/>
      <c r="F358" s="22"/>
      <c r="G358" s="22"/>
      <c r="H358" s="22"/>
      <c r="I358" s="23"/>
      <c r="J358" s="23"/>
      <c r="K358" s="23"/>
      <c r="L358" s="23"/>
      <c r="M358" s="23"/>
      <c r="N358" s="22"/>
      <c r="O358" s="22"/>
      <c r="P358" s="22"/>
      <c r="Q358" s="23"/>
      <c r="R358" s="23"/>
      <c r="S358" s="23"/>
      <c r="T358" s="23"/>
    </row>
    <row r="359" spans="1:20" s="4" customFormat="1" ht="15" customHeight="1" x14ac:dyDescent="0.15">
      <c r="A359" s="20"/>
      <c r="D359" s="21"/>
      <c r="E359" s="67"/>
      <c r="F359" s="22"/>
      <c r="G359" s="22"/>
      <c r="H359" s="22"/>
      <c r="I359" s="23"/>
      <c r="J359" s="23"/>
      <c r="K359" s="23"/>
      <c r="L359" s="23"/>
      <c r="M359" s="23"/>
      <c r="N359" s="22"/>
      <c r="O359" s="22"/>
      <c r="P359" s="22"/>
      <c r="Q359" s="23"/>
      <c r="R359" s="23"/>
      <c r="S359" s="23"/>
      <c r="T359" s="23"/>
    </row>
    <row r="360" spans="1:20" s="4" customFormat="1" ht="15" customHeight="1" x14ac:dyDescent="0.15">
      <c r="A360" s="20"/>
      <c r="D360" s="21"/>
      <c r="E360" s="67"/>
      <c r="F360" s="22"/>
      <c r="G360" s="22"/>
      <c r="H360" s="22"/>
      <c r="I360" s="23"/>
      <c r="J360" s="23"/>
      <c r="K360" s="23"/>
      <c r="L360" s="23"/>
      <c r="M360" s="23"/>
      <c r="N360" s="22"/>
      <c r="O360" s="22"/>
      <c r="P360" s="22"/>
      <c r="Q360" s="23"/>
      <c r="R360" s="23"/>
      <c r="S360" s="23"/>
      <c r="T360" s="23"/>
    </row>
    <row r="361" spans="1:20" s="4" customFormat="1" ht="15" customHeight="1" x14ac:dyDescent="0.15">
      <c r="A361" s="20"/>
      <c r="D361" s="21"/>
      <c r="E361" s="67"/>
      <c r="F361" s="22"/>
      <c r="G361" s="22"/>
      <c r="H361" s="22"/>
      <c r="I361" s="23"/>
      <c r="J361" s="23"/>
      <c r="K361" s="23"/>
      <c r="L361" s="23"/>
      <c r="M361" s="23"/>
      <c r="N361" s="22"/>
      <c r="O361" s="22"/>
      <c r="P361" s="22"/>
      <c r="Q361" s="23"/>
      <c r="R361" s="23"/>
      <c r="S361" s="23"/>
      <c r="T361" s="23"/>
    </row>
    <row r="362" spans="1:20" s="4" customFormat="1" ht="15" customHeight="1" x14ac:dyDescent="0.15">
      <c r="A362" s="20"/>
      <c r="D362" s="21"/>
      <c r="E362" s="67"/>
      <c r="F362" s="22"/>
      <c r="G362" s="22"/>
      <c r="H362" s="22"/>
      <c r="I362" s="23"/>
      <c r="J362" s="23"/>
      <c r="K362" s="23"/>
      <c r="L362" s="23"/>
      <c r="M362" s="23"/>
      <c r="N362" s="22"/>
      <c r="O362" s="22"/>
      <c r="P362" s="22"/>
      <c r="Q362" s="23"/>
      <c r="R362" s="23"/>
      <c r="S362" s="23"/>
      <c r="T362" s="23"/>
    </row>
    <row r="363" spans="1:20" s="4" customFormat="1" ht="15" customHeight="1" x14ac:dyDescent="0.15">
      <c r="A363" s="20"/>
      <c r="D363" s="21"/>
      <c r="E363" s="67"/>
      <c r="F363" s="22"/>
      <c r="G363" s="22"/>
      <c r="H363" s="22"/>
      <c r="I363" s="23"/>
      <c r="J363" s="23"/>
      <c r="K363" s="23"/>
      <c r="L363" s="23"/>
      <c r="M363" s="23"/>
      <c r="N363" s="22"/>
      <c r="O363" s="22"/>
      <c r="P363" s="22"/>
      <c r="Q363" s="23"/>
      <c r="R363" s="23"/>
      <c r="S363" s="23"/>
      <c r="T363" s="23"/>
    </row>
    <row r="364" spans="1:20" s="4" customFormat="1" ht="15" customHeight="1" x14ac:dyDescent="0.15">
      <c r="A364" s="20"/>
      <c r="D364" s="21"/>
      <c r="E364" s="67"/>
      <c r="F364" s="22"/>
      <c r="G364" s="22"/>
      <c r="H364" s="22"/>
      <c r="I364" s="23"/>
      <c r="J364" s="23"/>
      <c r="K364" s="23"/>
      <c r="L364" s="23"/>
      <c r="M364" s="23"/>
      <c r="N364" s="22"/>
      <c r="O364" s="22"/>
      <c r="P364" s="22"/>
      <c r="Q364" s="23"/>
      <c r="R364" s="23"/>
      <c r="S364" s="23"/>
      <c r="T364" s="23"/>
    </row>
    <row r="365" spans="1:20" s="4" customFormat="1" ht="15" customHeight="1" x14ac:dyDescent="0.15">
      <c r="A365" s="20"/>
      <c r="D365" s="21"/>
      <c r="E365" s="67"/>
      <c r="F365" s="22"/>
      <c r="G365" s="22"/>
      <c r="H365" s="22"/>
      <c r="I365" s="23"/>
      <c r="J365" s="23"/>
      <c r="K365" s="23"/>
      <c r="L365" s="23"/>
      <c r="M365" s="23"/>
      <c r="N365" s="22"/>
      <c r="O365" s="22"/>
      <c r="P365" s="22"/>
      <c r="Q365" s="23"/>
      <c r="R365" s="23"/>
      <c r="S365" s="23"/>
      <c r="T365" s="23"/>
    </row>
    <row r="366" spans="1:20" s="4" customFormat="1" ht="15" customHeight="1" x14ac:dyDescent="0.15">
      <c r="A366" s="20"/>
      <c r="D366" s="21"/>
      <c r="E366" s="67"/>
      <c r="F366" s="22"/>
      <c r="G366" s="22"/>
      <c r="H366" s="22"/>
      <c r="I366" s="23"/>
      <c r="J366" s="23"/>
      <c r="K366" s="23"/>
      <c r="L366" s="23"/>
      <c r="M366" s="23"/>
      <c r="N366" s="22"/>
      <c r="O366" s="22"/>
      <c r="P366" s="22"/>
      <c r="Q366" s="23"/>
      <c r="R366" s="23"/>
      <c r="S366" s="23"/>
      <c r="T366" s="23"/>
    </row>
    <row r="367" spans="1:20" s="4" customFormat="1" ht="15" customHeight="1" x14ac:dyDescent="0.15">
      <c r="A367" s="20"/>
      <c r="D367" s="21"/>
      <c r="E367" s="67"/>
      <c r="F367" s="22"/>
      <c r="G367" s="22"/>
      <c r="H367" s="22"/>
      <c r="I367" s="23"/>
      <c r="J367" s="23"/>
      <c r="K367" s="23"/>
      <c r="L367" s="23"/>
      <c r="M367" s="23"/>
      <c r="N367" s="22"/>
      <c r="O367" s="22"/>
      <c r="P367" s="22"/>
      <c r="Q367" s="23"/>
      <c r="R367" s="23"/>
      <c r="S367" s="23"/>
      <c r="T367" s="23"/>
    </row>
    <row r="368" spans="1:20" s="4" customFormat="1" ht="15" customHeight="1" x14ac:dyDescent="0.15">
      <c r="A368" s="20"/>
      <c r="D368" s="21"/>
      <c r="E368" s="67"/>
      <c r="F368" s="22"/>
      <c r="G368" s="22"/>
      <c r="H368" s="22"/>
      <c r="I368" s="23"/>
      <c r="J368" s="23"/>
      <c r="K368" s="23"/>
      <c r="L368" s="23"/>
      <c r="M368" s="23"/>
      <c r="N368" s="22"/>
      <c r="O368" s="22"/>
      <c r="P368" s="22"/>
      <c r="Q368" s="23"/>
      <c r="R368" s="23"/>
      <c r="S368" s="23"/>
      <c r="T368" s="23"/>
    </row>
    <row r="369" spans="1:20" s="4" customFormat="1" ht="15" customHeight="1" x14ac:dyDescent="0.15">
      <c r="A369" s="20"/>
      <c r="D369" s="21"/>
      <c r="E369" s="67"/>
      <c r="F369" s="22"/>
      <c r="G369" s="22"/>
      <c r="H369" s="22"/>
      <c r="I369" s="23"/>
      <c r="J369" s="23"/>
      <c r="K369" s="23"/>
      <c r="L369" s="23"/>
      <c r="M369" s="23"/>
      <c r="N369" s="22"/>
      <c r="O369" s="22"/>
      <c r="P369" s="22"/>
      <c r="Q369" s="23"/>
      <c r="R369" s="23"/>
      <c r="S369" s="23"/>
      <c r="T369" s="23"/>
    </row>
    <row r="370" spans="1:20" s="4" customFormat="1" ht="15" customHeight="1" x14ac:dyDescent="0.15">
      <c r="A370" s="20"/>
      <c r="D370" s="21"/>
      <c r="E370" s="67"/>
      <c r="F370" s="22"/>
      <c r="G370" s="22"/>
      <c r="H370" s="22"/>
      <c r="I370" s="23"/>
      <c r="J370" s="23"/>
      <c r="K370" s="23"/>
      <c r="L370" s="23"/>
      <c r="M370" s="23"/>
      <c r="N370" s="22"/>
      <c r="O370" s="22"/>
      <c r="P370" s="22"/>
      <c r="Q370" s="23"/>
      <c r="R370" s="23"/>
      <c r="S370" s="23"/>
      <c r="T370" s="23"/>
    </row>
    <row r="371" spans="1:20" s="4" customFormat="1" ht="15" customHeight="1" x14ac:dyDescent="0.15">
      <c r="A371" s="20"/>
      <c r="D371" s="21"/>
      <c r="E371" s="67"/>
      <c r="F371" s="22"/>
      <c r="G371" s="22"/>
      <c r="H371" s="22"/>
      <c r="I371" s="23"/>
      <c r="J371" s="23"/>
      <c r="K371" s="23"/>
      <c r="L371" s="23"/>
      <c r="M371" s="23"/>
      <c r="N371" s="22"/>
      <c r="O371" s="22"/>
      <c r="P371" s="22"/>
      <c r="Q371" s="23"/>
      <c r="R371" s="23"/>
      <c r="S371" s="23"/>
      <c r="T371" s="23"/>
    </row>
    <row r="372" spans="1:20" s="4" customFormat="1" ht="15" customHeight="1" x14ac:dyDescent="0.15">
      <c r="A372" s="20"/>
      <c r="D372" s="21"/>
      <c r="E372" s="67"/>
      <c r="F372" s="22"/>
      <c r="G372" s="22"/>
      <c r="H372" s="22"/>
      <c r="I372" s="23"/>
      <c r="J372" s="23"/>
      <c r="K372" s="23"/>
      <c r="L372" s="23"/>
      <c r="M372" s="23"/>
      <c r="N372" s="22"/>
      <c r="O372" s="22"/>
      <c r="P372" s="22"/>
      <c r="Q372" s="23"/>
      <c r="R372" s="23"/>
      <c r="S372" s="23"/>
      <c r="T372" s="23"/>
    </row>
    <row r="373" spans="1:20" s="4" customFormat="1" ht="15" customHeight="1" x14ac:dyDescent="0.15">
      <c r="A373" s="20"/>
      <c r="D373" s="21"/>
      <c r="E373" s="67"/>
      <c r="F373" s="22"/>
      <c r="G373" s="22"/>
      <c r="H373" s="22"/>
      <c r="I373" s="23"/>
      <c r="J373" s="23"/>
      <c r="K373" s="23"/>
      <c r="L373" s="23"/>
      <c r="M373" s="23"/>
      <c r="N373" s="22"/>
      <c r="O373" s="22"/>
      <c r="P373" s="22"/>
      <c r="Q373" s="23"/>
      <c r="R373" s="23"/>
      <c r="S373" s="23"/>
      <c r="T373" s="23"/>
    </row>
    <row r="374" spans="1:20" s="4" customFormat="1" ht="15" customHeight="1" x14ac:dyDescent="0.15">
      <c r="A374" s="20"/>
      <c r="D374" s="21"/>
      <c r="E374" s="67"/>
      <c r="F374" s="22"/>
      <c r="G374" s="22"/>
      <c r="H374" s="22"/>
      <c r="I374" s="23"/>
      <c r="J374" s="23"/>
      <c r="K374" s="23"/>
      <c r="L374" s="23"/>
      <c r="M374" s="23"/>
      <c r="N374" s="22"/>
      <c r="O374" s="22"/>
      <c r="P374" s="22"/>
      <c r="Q374" s="23"/>
      <c r="R374" s="23"/>
      <c r="S374" s="23"/>
      <c r="T374" s="23"/>
    </row>
    <row r="375" spans="1:20" s="4" customFormat="1" ht="15" customHeight="1" x14ac:dyDescent="0.15">
      <c r="A375" s="20"/>
      <c r="D375" s="21"/>
      <c r="E375" s="67"/>
      <c r="F375" s="22"/>
      <c r="G375" s="22"/>
      <c r="H375" s="22"/>
      <c r="I375" s="23"/>
      <c r="J375" s="23"/>
      <c r="K375" s="23"/>
      <c r="L375" s="23"/>
      <c r="M375" s="23"/>
      <c r="N375" s="22"/>
      <c r="O375" s="22"/>
      <c r="P375" s="22"/>
      <c r="Q375" s="23"/>
      <c r="R375" s="23"/>
      <c r="S375" s="23"/>
      <c r="T375" s="23"/>
    </row>
    <row r="376" spans="1:20" s="4" customFormat="1" ht="15" customHeight="1" x14ac:dyDescent="0.15">
      <c r="A376" s="20"/>
      <c r="D376" s="21"/>
      <c r="E376" s="67"/>
      <c r="F376" s="22"/>
      <c r="G376" s="22"/>
      <c r="H376" s="22"/>
      <c r="I376" s="23"/>
      <c r="J376" s="23"/>
      <c r="K376" s="23"/>
      <c r="L376" s="23"/>
      <c r="M376" s="23"/>
      <c r="N376" s="22"/>
      <c r="O376" s="22"/>
      <c r="P376" s="22"/>
      <c r="Q376" s="23"/>
      <c r="R376" s="23"/>
      <c r="S376" s="23"/>
      <c r="T376" s="23"/>
    </row>
    <row r="377" spans="1:20" s="4" customFormat="1" ht="15" customHeight="1" x14ac:dyDescent="0.15">
      <c r="A377" s="20"/>
      <c r="D377" s="21"/>
      <c r="E377" s="67"/>
      <c r="F377" s="22"/>
      <c r="G377" s="22"/>
      <c r="H377" s="22"/>
      <c r="I377" s="23"/>
      <c r="J377" s="23"/>
      <c r="K377" s="23"/>
      <c r="L377" s="23"/>
      <c r="M377" s="23"/>
      <c r="N377" s="22"/>
      <c r="O377" s="22"/>
      <c r="P377" s="22"/>
      <c r="Q377" s="23"/>
      <c r="R377" s="23"/>
      <c r="S377" s="23"/>
      <c r="T377" s="23"/>
    </row>
    <row r="378" spans="1:20" s="4" customFormat="1" ht="15" customHeight="1" x14ac:dyDescent="0.15">
      <c r="A378" s="20"/>
      <c r="D378" s="21"/>
      <c r="E378" s="67"/>
      <c r="F378" s="22"/>
      <c r="G378" s="22"/>
      <c r="H378" s="22"/>
      <c r="I378" s="23"/>
      <c r="J378" s="23"/>
      <c r="K378" s="23"/>
      <c r="L378" s="23"/>
      <c r="M378" s="23"/>
      <c r="N378" s="22"/>
      <c r="O378" s="22"/>
      <c r="P378" s="22"/>
      <c r="Q378" s="23"/>
      <c r="R378" s="23"/>
      <c r="S378" s="23"/>
      <c r="T378" s="23"/>
    </row>
    <row r="379" spans="1:20" s="4" customFormat="1" ht="15" customHeight="1" x14ac:dyDescent="0.15">
      <c r="A379" s="20"/>
      <c r="D379" s="21"/>
      <c r="E379" s="67"/>
      <c r="F379" s="22"/>
      <c r="G379" s="22"/>
      <c r="H379" s="22"/>
      <c r="I379" s="23"/>
      <c r="J379" s="23"/>
      <c r="K379" s="23"/>
      <c r="L379" s="23"/>
      <c r="M379" s="23"/>
      <c r="N379" s="22"/>
      <c r="O379" s="22"/>
      <c r="P379" s="22"/>
      <c r="Q379" s="23"/>
      <c r="R379" s="23"/>
      <c r="S379" s="23"/>
      <c r="T379" s="23"/>
    </row>
    <row r="380" spans="1:20" s="4" customFormat="1" ht="15" customHeight="1" x14ac:dyDescent="0.15">
      <c r="A380" s="20"/>
      <c r="D380" s="21"/>
      <c r="E380" s="67"/>
      <c r="F380" s="22"/>
      <c r="G380" s="22"/>
      <c r="H380" s="22"/>
      <c r="I380" s="23"/>
      <c r="J380" s="23"/>
      <c r="K380" s="23"/>
      <c r="L380" s="23"/>
      <c r="M380" s="23"/>
      <c r="N380" s="22"/>
      <c r="O380" s="22"/>
      <c r="P380" s="22"/>
      <c r="Q380" s="23"/>
      <c r="R380" s="23"/>
      <c r="S380" s="23"/>
      <c r="T380" s="23"/>
    </row>
    <row r="381" spans="1:20" s="4" customFormat="1" ht="15" customHeight="1" x14ac:dyDescent="0.15">
      <c r="A381" s="20"/>
      <c r="D381" s="21"/>
      <c r="E381" s="67"/>
      <c r="F381" s="22"/>
      <c r="G381" s="22"/>
      <c r="H381" s="22"/>
      <c r="I381" s="23"/>
      <c r="J381" s="23"/>
      <c r="K381" s="23"/>
      <c r="L381" s="23"/>
      <c r="M381" s="23"/>
      <c r="N381" s="22"/>
      <c r="O381" s="22"/>
      <c r="P381" s="22"/>
      <c r="Q381" s="23"/>
      <c r="R381" s="23"/>
      <c r="S381" s="23"/>
      <c r="T381" s="23"/>
    </row>
    <row r="382" spans="1:20" s="4" customFormat="1" ht="15" customHeight="1" x14ac:dyDescent="0.15">
      <c r="A382" s="20"/>
      <c r="D382" s="21"/>
      <c r="E382" s="67"/>
      <c r="F382" s="22"/>
      <c r="G382" s="22"/>
      <c r="H382" s="22"/>
      <c r="I382" s="23"/>
      <c r="J382" s="23"/>
      <c r="K382" s="23"/>
      <c r="L382" s="23"/>
      <c r="M382" s="23"/>
      <c r="N382" s="22"/>
      <c r="O382" s="22"/>
      <c r="P382" s="22"/>
      <c r="Q382" s="23"/>
      <c r="R382" s="23"/>
      <c r="S382" s="23"/>
      <c r="T382" s="23"/>
    </row>
    <row r="383" spans="1:20" ht="15" customHeight="1" x14ac:dyDescent="0.15"/>
    <row r="384" spans="1:20"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row r="674" ht="15" customHeight="1" x14ac:dyDescent="0.15"/>
    <row r="675" ht="15" customHeight="1" x14ac:dyDescent="0.15"/>
    <row r="676" ht="15" customHeight="1" x14ac:dyDescent="0.15"/>
    <row r="677" ht="15" customHeight="1" x14ac:dyDescent="0.15"/>
    <row r="678" ht="15" customHeight="1" x14ac:dyDescent="0.15"/>
    <row r="679" ht="15" customHeight="1" x14ac:dyDescent="0.15"/>
    <row r="680" ht="15" customHeight="1" x14ac:dyDescent="0.15"/>
    <row r="681" ht="15" customHeight="1" x14ac:dyDescent="0.15"/>
    <row r="682" ht="15" customHeight="1" x14ac:dyDescent="0.15"/>
    <row r="683" ht="15" customHeight="1" x14ac:dyDescent="0.15"/>
    <row r="684" ht="15" customHeight="1" x14ac:dyDescent="0.15"/>
    <row r="685" ht="15" customHeight="1" x14ac:dyDescent="0.15"/>
    <row r="686" ht="15" customHeight="1" x14ac:dyDescent="0.15"/>
    <row r="687" ht="15" customHeight="1" x14ac:dyDescent="0.15"/>
    <row r="688" ht="15" customHeight="1" x14ac:dyDescent="0.15"/>
    <row r="689" ht="15" customHeight="1" x14ac:dyDescent="0.15"/>
    <row r="690" ht="15" customHeight="1" x14ac:dyDescent="0.15"/>
    <row r="691" ht="15" customHeight="1" x14ac:dyDescent="0.15"/>
    <row r="692" ht="15" customHeight="1" x14ac:dyDescent="0.15"/>
    <row r="693" ht="15" customHeight="1" x14ac:dyDescent="0.15"/>
    <row r="694" ht="15" customHeight="1" x14ac:dyDescent="0.15"/>
    <row r="695" ht="15" customHeight="1" x14ac:dyDescent="0.15"/>
    <row r="696" ht="15" customHeight="1" x14ac:dyDescent="0.15"/>
    <row r="697" ht="15" customHeight="1" x14ac:dyDescent="0.15"/>
    <row r="698" ht="15" customHeight="1" x14ac:dyDescent="0.15"/>
    <row r="699" ht="15" customHeight="1" x14ac:dyDescent="0.15"/>
    <row r="700" ht="15" customHeight="1" x14ac:dyDescent="0.15"/>
    <row r="701" ht="15" customHeight="1" x14ac:dyDescent="0.15"/>
    <row r="702" ht="15" customHeight="1" x14ac:dyDescent="0.15"/>
    <row r="703" ht="15" customHeight="1" x14ac:dyDescent="0.15"/>
    <row r="704" ht="15" customHeight="1" x14ac:dyDescent="0.15"/>
    <row r="705" ht="15" customHeight="1" x14ac:dyDescent="0.15"/>
    <row r="706" ht="15" customHeight="1" x14ac:dyDescent="0.15"/>
    <row r="707" ht="15" customHeight="1" x14ac:dyDescent="0.15"/>
    <row r="708" ht="15" customHeight="1" x14ac:dyDescent="0.15"/>
    <row r="709" ht="15" customHeight="1" x14ac:dyDescent="0.15"/>
    <row r="710" ht="15" customHeight="1" x14ac:dyDescent="0.15"/>
    <row r="711" ht="15" customHeight="1" x14ac:dyDescent="0.15"/>
    <row r="712" ht="15" customHeight="1" x14ac:dyDescent="0.15"/>
    <row r="713" ht="15" customHeight="1" x14ac:dyDescent="0.15"/>
    <row r="714" ht="15" customHeight="1" x14ac:dyDescent="0.15"/>
    <row r="715" ht="15" customHeight="1" x14ac:dyDescent="0.15"/>
    <row r="716" ht="15" customHeight="1" x14ac:dyDescent="0.15"/>
    <row r="717" ht="15" customHeight="1" x14ac:dyDescent="0.15"/>
    <row r="718" ht="15" customHeight="1" x14ac:dyDescent="0.15"/>
    <row r="719" ht="15" customHeight="1" x14ac:dyDescent="0.15"/>
    <row r="720" ht="15" customHeight="1" x14ac:dyDescent="0.15"/>
    <row r="721" ht="15" customHeight="1" x14ac:dyDescent="0.15"/>
    <row r="722" ht="15" customHeight="1" x14ac:dyDescent="0.15"/>
    <row r="723" ht="15" customHeight="1" x14ac:dyDescent="0.15"/>
    <row r="724" ht="15" customHeight="1" x14ac:dyDescent="0.15"/>
    <row r="725" ht="15" customHeight="1" x14ac:dyDescent="0.15"/>
    <row r="726" ht="15" customHeight="1" x14ac:dyDescent="0.15"/>
    <row r="727" ht="15" customHeight="1" x14ac:dyDescent="0.15"/>
    <row r="728" ht="15" customHeight="1" x14ac:dyDescent="0.15"/>
    <row r="729" ht="15" customHeight="1" x14ac:dyDescent="0.15"/>
    <row r="730" ht="15" customHeight="1" x14ac:dyDescent="0.15"/>
    <row r="731" ht="15" customHeight="1" x14ac:dyDescent="0.15"/>
    <row r="732" ht="15" customHeight="1" x14ac:dyDescent="0.15"/>
    <row r="733" ht="15" customHeight="1" x14ac:dyDescent="0.15"/>
    <row r="734" ht="15" customHeight="1" x14ac:dyDescent="0.15"/>
    <row r="735" ht="15" customHeight="1" x14ac:dyDescent="0.15"/>
    <row r="736" ht="15" customHeight="1" x14ac:dyDescent="0.15"/>
    <row r="737" ht="15" customHeight="1" x14ac:dyDescent="0.15"/>
    <row r="738" ht="15" customHeight="1" x14ac:dyDescent="0.15"/>
    <row r="739" ht="15" customHeight="1" x14ac:dyDescent="0.15"/>
    <row r="740" ht="15" customHeight="1" x14ac:dyDescent="0.15"/>
    <row r="741" ht="15" customHeight="1" x14ac:dyDescent="0.15"/>
    <row r="742" ht="15" customHeight="1" x14ac:dyDescent="0.15"/>
    <row r="743" ht="15" customHeight="1" x14ac:dyDescent="0.15"/>
    <row r="744" ht="15" customHeight="1" x14ac:dyDescent="0.15"/>
    <row r="745" ht="15" customHeight="1" x14ac:dyDescent="0.15"/>
    <row r="746" ht="15" customHeight="1" x14ac:dyDescent="0.15"/>
    <row r="747" ht="15" customHeight="1" x14ac:dyDescent="0.15"/>
    <row r="748" ht="15" customHeight="1" x14ac:dyDescent="0.15"/>
    <row r="749" ht="15" customHeight="1" x14ac:dyDescent="0.15"/>
    <row r="750" ht="15" customHeight="1" x14ac:dyDescent="0.15"/>
    <row r="751" ht="15" customHeight="1" x14ac:dyDescent="0.15"/>
    <row r="752" ht="15" customHeight="1" x14ac:dyDescent="0.15"/>
    <row r="753" ht="15" customHeight="1" x14ac:dyDescent="0.15"/>
    <row r="754" ht="15" customHeight="1" x14ac:dyDescent="0.15"/>
    <row r="755" ht="15" customHeight="1" x14ac:dyDescent="0.15"/>
    <row r="756" ht="15" customHeight="1" x14ac:dyDescent="0.15"/>
    <row r="757" ht="15" customHeight="1" x14ac:dyDescent="0.15"/>
    <row r="758" ht="15" customHeight="1" x14ac:dyDescent="0.15"/>
    <row r="759" ht="15" customHeight="1" x14ac:dyDescent="0.15"/>
    <row r="760" ht="15" customHeight="1" x14ac:dyDescent="0.15"/>
    <row r="761" ht="15" customHeight="1" x14ac:dyDescent="0.15"/>
    <row r="762" ht="15" customHeight="1" x14ac:dyDescent="0.15"/>
    <row r="763" ht="15" customHeight="1" x14ac:dyDescent="0.15"/>
    <row r="764" ht="15" customHeight="1" x14ac:dyDescent="0.15"/>
    <row r="765" ht="15" customHeight="1" x14ac:dyDescent="0.15"/>
    <row r="766" ht="15" customHeight="1" x14ac:dyDescent="0.15"/>
    <row r="767" ht="15" customHeight="1" x14ac:dyDescent="0.15"/>
    <row r="768" ht="15" customHeight="1" x14ac:dyDescent="0.15"/>
    <row r="769" ht="15" customHeight="1" x14ac:dyDescent="0.15"/>
    <row r="770" ht="15" customHeight="1" x14ac:dyDescent="0.15"/>
    <row r="771" ht="15" customHeight="1" x14ac:dyDescent="0.15"/>
    <row r="772" ht="15" customHeight="1" x14ac:dyDescent="0.15"/>
    <row r="773" ht="15" customHeight="1" x14ac:dyDescent="0.15"/>
    <row r="774" ht="15" customHeight="1" x14ac:dyDescent="0.15"/>
    <row r="775" ht="15" customHeight="1" x14ac:dyDescent="0.15"/>
    <row r="776" ht="15" customHeight="1" x14ac:dyDescent="0.15"/>
    <row r="777" ht="15" customHeight="1" x14ac:dyDescent="0.15"/>
    <row r="778" ht="15" customHeight="1" x14ac:dyDescent="0.15"/>
    <row r="779" ht="15" customHeight="1" x14ac:dyDescent="0.15"/>
    <row r="780" ht="15" customHeight="1" x14ac:dyDescent="0.15"/>
    <row r="781" ht="15" customHeight="1" x14ac:dyDescent="0.15"/>
    <row r="782" ht="15" customHeight="1" x14ac:dyDescent="0.15"/>
    <row r="783" ht="15" customHeight="1" x14ac:dyDescent="0.15"/>
    <row r="784" ht="15" customHeight="1" x14ac:dyDescent="0.15"/>
    <row r="785" ht="15" customHeight="1" x14ac:dyDescent="0.15"/>
    <row r="786" ht="15" customHeight="1" x14ac:dyDescent="0.15"/>
    <row r="787" ht="15" customHeight="1" x14ac:dyDescent="0.15"/>
    <row r="788" ht="15" customHeight="1" x14ac:dyDescent="0.15"/>
    <row r="789" ht="15" customHeight="1" x14ac:dyDescent="0.15"/>
    <row r="790" ht="15" customHeight="1" x14ac:dyDescent="0.15"/>
    <row r="791" ht="15" customHeight="1" x14ac:dyDescent="0.15"/>
    <row r="792" ht="15" customHeight="1" x14ac:dyDescent="0.15"/>
    <row r="793" ht="15" customHeight="1" x14ac:dyDescent="0.15"/>
    <row r="794" ht="15" customHeight="1" x14ac:dyDescent="0.15"/>
    <row r="795" ht="15" customHeight="1" x14ac:dyDescent="0.15"/>
    <row r="796" ht="15" customHeight="1" x14ac:dyDescent="0.15"/>
    <row r="797" ht="15" customHeight="1" x14ac:dyDescent="0.15"/>
    <row r="798" ht="15" customHeight="1" x14ac:dyDescent="0.15"/>
    <row r="799" ht="15" customHeight="1" x14ac:dyDescent="0.15"/>
    <row r="800" ht="15" customHeight="1" x14ac:dyDescent="0.15"/>
    <row r="801" ht="15" customHeight="1" x14ac:dyDescent="0.15"/>
    <row r="802" ht="15" customHeight="1" x14ac:dyDescent="0.15"/>
    <row r="803" ht="15" customHeight="1" x14ac:dyDescent="0.15"/>
    <row r="804" ht="15" customHeight="1" x14ac:dyDescent="0.15"/>
    <row r="805" ht="15" customHeight="1" x14ac:dyDescent="0.15"/>
    <row r="806" ht="15" customHeight="1" x14ac:dyDescent="0.15"/>
    <row r="807" ht="15" customHeight="1" x14ac:dyDescent="0.15"/>
    <row r="808" ht="15" customHeight="1" x14ac:dyDescent="0.15"/>
    <row r="809" ht="15" customHeight="1" x14ac:dyDescent="0.15"/>
    <row r="810" ht="15" customHeight="1" x14ac:dyDescent="0.15"/>
    <row r="811" ht="15" customHeight="1" x14ac:dyDescent="0.15"/>
    <row r="812" ht="15" customHeight="1" x14ac:dyDescent="0.15"/>
    <row r="813" ht="15" customHeight="1" x14ac:dyDescent="0.15"/>
    <row r="814" ht="15" customHeight="1" x14ac:dyDescent="0.15"/>
    <row r="815" ht="15" customHeight="1" x14ac:dyDescent="0.15"/>
    <row r="816" ht="15" customHeight="1" x14ac:dyDescent="0.15"/>
    <row r="817" ht="15" customHeight="1" x14ac:dyDescent="0.15"/>
    <row r="818" ht="15" customHeight="1" x14ac:dyDescent="0.15"/>
    <row r="819" ht="15" customHeight="1" x14ac:dyDescent="0.15"/>
    <row r="820" ht="15" customHeight="1" x14ac:dyDescent="0.15"/>
    <row r="821" ht="15" customHeight="1" x14ac:dyDescent="0.15"/>
    <row r="822" ht="15" customHeight="1" x14ac:dyDescent="0.15"/>
    <row r="823" ht="15" customHeight="1" x14ac:dyDescent="0.15"/>
    <row r="824" ht="15" customHeight="1" x14ac:dyDescent="0.15"/>
    <row r="825" ht="15" customHeight="1" x14ac:dyDescent="0.15"/>
    <row r="826" ht="15" customHeight="1" x14ac:dyDescent="0.15"/>
    <row r="827" ht="15" customHeight="1" x14ac:dyDescent="0.15"/>
    <row r="828" ht="15" customHeight="1" x14ac:dyDescent="0.15"/>
    <row r="829" ht="15" customHeight="1" x14ac:dyDescent="0.15"/>
    <row r="830" ht="15" customHeight="1" x14ac:dyDescent="0.15"/>
    <row r="831" ht="15" customHeight="1" x14ac:dyDescent="0.15"/>
    <row r="832" ht="15" customHeight="1" x14ac:dyDescent="0.15"/>
    <row r="833" ht="15" customHeight="1" x14ac:dyDescent="0.15"/>
    <row r="834" ht="15" customHeight="1" x14ac:dyDescent="0.15"/>
    <row r="835" ht="15" customHeight="1" x14ac:dyDescent="0.15"/>
    <row r="836" ht="15" customHeight="1" x14ac:dyDescent="0.15"/>
    <row r="837" ht="15" customHeight="1" x14ac:dyDescent="0.15"/>
    <row r="838" ht="15" customHeight="1" x14ac:dyDescent="0.15"/>
    <row r="839" ht="15" customHeight="1" x14ac:dyDescent="0.15"/>
    <row r="840" ht="15" customHeight="1" x14ac:dyDescent="0.15"/>
    <row r="841" ht="15" customHeight="1" x14ac:dyDescent="0.15"/>
    <row r="842" ht="15" customHeight="1" x14ac:dyDescent="0.15"/>
    <row r="843" ht="15" customHeight="1" x14ac:dyDescent="0.15"/>
    <row r="844" ht="15" customHeight="1" x14ac:dyDescent="0.15"/>
    <row r="845" ht="15" customHeight="1" x14ac:dyDescent="0.15"/>
    <row r="846" ht="15" customHeight="1" x14ac:dyDescent="0.15"/>
    <row r="847" ht="15" customHeight="1" x14ac:dyDescent="0.15"/>
    <row r="848" ht="15" customHeight="1" x14ac:dyDescent="0.15"/>
    <row r="849" ht="15" customHeight="1" x14ac:dyDescent="0.15"/>
    <row r="850" ht="15" customHeight="1" x14ac:dyDescent="0.15"/>
    <row r="851" ht="15" customHeight="1" x14ac:dyDescent="0.15"/>
    <row r="852" ht="15" customHeight="1" x14ac:dyDescent="0.15"/>
    <row r="853" ht="15" customHeight="1" x14ac:dyDescent="0.15"/>
    <row r="854" ht="15" customHeight="1" x14ac:dyDescent="0.15"/>
    <row r="855" ht="15" customHeight="1" x14ac:dyDescent="0.15"/>
    <row r="856" ht="15" customHeight="1" x14ac:dyDescent="0.15"/>
    <row r="857" ht="15" customHeight="1" x14ac:dyDescent="0.15"/>
    <row r="858" ht="15" customHeight="1" x14ac:dyDescent="0.15"/>
    <row r="859" ht="15" customHeight="1" x14ac:dyDescent="0.15"/>
    <row r="860" ht="15" customHeight="1" x14ac:dyDescent="0.15"/>
    <row r="861" ht="15" customHeight="1" x14ac:dyDescent="0.15"/>
    <row r="862" ht="15" customHeight="1" x14ac:dyDescent="0.15"/>
    <row r="863" ht="15" customHeight="1" x14ac:dyDescent="0.15"/>
    <row r="864" ht="15" customHeight="1" x14ac:dyDescent="0.15"/>
    <row r="865" ht="15" customHeight="1" x14ac:dyDescent="0.15"/>
    <row r="866" ht="15" customHeight="1" x14ac:dyDescent="0.15"/>
    <row r="867" ht="15" customHeight="1" x14ac:dyDescent="0.15"/>
    <row r="868" ht="15" customHeight="1" x14ac:dyDescent="0.15"/>
    <row r="869" ht="15" customHeight="1" x14ac:dyDescent="0.15"/>
    <row r="870" ht="15" customHeight="1" x14ac:dyDescent="0.15"/>
    <row r="871" ht="15" customHeight="1" x14ac:dyDescent="0.15"/>
    <row r="872" ht="15" customHeight="1" x14ac:dyDescent="0.15"/>
    <row r="873" ht="15" customHeight="1" x14ac:dyDescent="0.15"/>
    <row r="874" ht="15" customHeight="1" x14ac:dyDescent="0.15"/>
    <row r="875" ht="15" customHeight="1" x14ac:dyDescent="0.15"/>
    <row r="876" ht="15" customHeight="1" x14ac:dyDescent="0.15"/>
    <row r="877" ht="15" customHeight="1" x14ac:dyDescent="0.15"/>
    <row r="878" ht="15" customHeight="1" x14ac:dyDescent="0.15"/>
    <row r="879" ht="15" customHeight="1" x14ac:dyDescent="0.15"/>
    <row r="880" ht="15" customHeight="1" x14ac:dyDescent="0.15"/>
    <row r="881" ht="15" customHeight="1" x14ac:dyDescent="0.15"/>
    <row r="882" ht="15" customHeight="1" x14ac:dyDescent="0.15"/>
  </sheetData>
  <autoFilter ref="A4:Z226">
    <filterColumn colId="2" showButton="0"/>
  </autoFilter>
  <mergeCells count="22">
    <mergeCell ref="AD2:AF2"/>
    <mergeCell ref="AD3:AE3"/>
    <mergeCell ref="AF3:AF4"/>
    <mergeCell ref="E2:E4"/>
    <mergeCell ref="V2:V4"/>
    <mergeCell ref="W2:W4"/>
    <mergeCell ref="G3:I3"/>
    <mergeCell ref="X2:X4"/>
    <mergeCell ref="U2:U4"/>
    <mergeCell ref="AB2:AB4"/>
    <mergeCell ref="AC2:AC4"/>
    <mergeCell ref="AA2:AA4"/>
    <mergeCell ref="Y2:Y4"/>
    <mergeCell ref="Z2:Z4"/>
    <mergeCell ref="A2:A4"/>
    <mergeCell ref="B2:B4"/>
    <mergeCell ref="C2:D4"/>
    <mergeCell ref="F2:L2"/>
    <mergeCell ref="N2:T2"/>
    <mergeCell ref="J3:L3"/>
    <mergeCell ref="O3:Q3"/>
    <mergeCell ref="R3:T3"/>
  </mergeCells>
  <phoneticPr fontId="2"/>
  <dataValidations count="2">
    <dataValidation allowBlank="1" showInputMessage="1" showErrorMessage="1" sqref="D29"/>
    <dataValidation type="list" allowBlank="1" showInputMessage="1" showErrorMessage="1" sqref="AD5:AD220 AF5:AF220">
      <formula1>"○"</formula1>
    </dataValidation>
  </dataValidations>
  <printOptions horizontalCentered="1"/>
  <pageMargins left="0.19685039370078741" right="0.19685039370078741" top="0.59055118110236227" bottom="0.39370078740157483" header="0.31496062992125984" footer="0.11811023622047245"/>
  <pageSetup paperSize="9" scale="35" fitToHeight="10" orientation="landscape" blackAndWhite="1" horizontalDpi="300" verticalDpi="300" r:id="rId1"/>
  <headerFooter alignWithMargins="0">
    <oddHeader>&amp;L&amp;A&amp;C&amp;F
&amp;A&amp;R&amp;D
&amp;T</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平均工賃（月額）</vt:lpstr>
      <vt:lpstr>平均工賃（時間額）</vt:lpstr>
      <vt:lpstr>施設数</vt:lpstr>
      <vt:lpstr>就労Ａ型（雇用型）</vt:lpstr>
      <vt:lpstr>就労Ａ型（非雇用型）</vt:lpstr>
      <vt:lpstr>就労B型</vt:lpstr>
      <vt:lpstr>'就労Ａ型（雇用型）'!Print_Area</vt:lpstr>
      <vt:lpstr>'就労Ａ型（非雇用型）'!Print_Area</vt:lpstr>
      <vt:lpstr>'就労Ａ型（雇用型）'!Print_Titles</vt:lpstr>
      <vt:lpstr>'就労Ａ型（非雇用型）'!Print_Titles</vt:lpstr>
      <vt:lpstr>就労B型!Print_Titles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2019-11-26T06:18:14Z</cp:lastPrinted>
  <dcterms:created xsi:type="dcterms:W3CDTF">2006-12-11T05:48:40Z</dcterms:created>
  <dcterms:modified xsi:type="dcterms:W3CDTF">2019-11-26T06:18:35Z</dcterms:modified>
</cp:coreProperties>
</file>