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ISAKU\boeki_only\40 殺処分アウソー\コンペ準備\"/>
    </mc:Choice>
  </mc:AlternateContent>
  <xr:revisionPtr revIDLastSave="0" documentId="13_ncr:1_{2E13294C-2DB2-4EF8-8F00-70A18EAB2972}" xr6:coauthVersionLast="47" xr6:coauthVersionMax="47" xr10:uidLastSave="{00000000-0000-0000-0000-000000000000}"/>
  <bookViews>
    <workbookView xWindow="-120" yWindow="-120" windowWidth="29040" windowHeight="15720" firstSheet="2" activeTab="2" xr2:uid="{C0491868-D923-4615-BC08-7407CF1D327D}"/>
  </bookViews>
  <sheets>
    <sheet name="令和4年12月発生経費 (2)" sheetId="7" state="hidden" r:id="rId1"/>
    <sheet name="令和4年12月発生経費 (2)×" sheetId="3" state="hidden" r:id="rId2"/>
    <sheet name="経費見積書" sheetId="15" r:id="rId3"/>
    <sheet name="経費見積×" sheetId="4" state="hidden" r:id="rId4"/>
    <sheet name="R4.12月支払実績 (2)" sheetId="13" state="hidden" r:id="rId5"/>
    <sheet name="別紙６追加(防疫資材等) (2)" sheetId="11" state="hidden" r:id="rId6"/>
    <sheet name="元データ1-3月" sheetId="2" state="hidden" r:id="rId7"/>
  </sheets>
  <definedNames>
    <definedName name="_xlnm._FilterDatabase" localSheetId="4" hidden="1">'R4.12月支払実績 (2)'!$B$1:$K$263</definedName>
    <definedName name="_xlnm._FilterDatabase" localSheetId="6" hidden="1">'元データ1-3月'!$B$1:$L$384</definedName>
    <definedName name="_xlnm._FilterDatabase" localSheetId="5" hidden="1">'別紙６追加(防疫資材等) (2)'!$B$1:$K$263</definedName>
    <definedName name="_xlnm._FilterDatabase" localSheetId="0" hidden="1">'令和4年12月発生経費 (2)'!$B$1:$J$235</definedName>
    <definedName name="_xlnm._FilterDatabase" localSheetId="1" hidden="1">'令和4年12月発生経費 (2)×'!$B$1:$J$183</definedName>
    <definedName name="_xlnm.Print_Area" localSheetId="4">'R4.12月支払実績 (2)'!$A$1:$J$264</definedName>
    <definedName name="_xlnm.Print_Area" localSheetId="3">経費見積×!$A$1:$I$29</definedName>
    <definedName name="_xlnm.Print_Area" localSheetId="2">経費見積書!$A$1:$F$13</definedName>
    <definedName name="_xlnm.Print_Area" localSheetId="5">'別紙６追加(防疫資材等) (2)'!$A$1:$J$264</definedName>
    <definedName name="_xlnm.Print_Area" localSheetId="0">'令和4年12月発生経費 (2)'!$A$1:$I$254</definedName>
    <definedName name="_xlnm.Print_Titles" localSheetId="4">'R4.12月支払実績 (2)'!$1:$1</definedName>
    <definedName name="_xlnm.Print_Titles" localSheetId="6">'元データ1-3月'!$1:$1</definedName>
    <definedName name="_xlnm.Print_Titles" localSheetId="5">'別紙６追加(防疫資材等) (2)'!$1:$1</definedName>
    <definedName name="_xlnm.Print_Titles" localSheetId="0">'令和4年12月発生経費 (2)'!$1:$1</definedName>
    <definedName name="_xlnm.Print_Titles" localSheetId="1">'令和4年12月発生経費 (2)×'!$1:$1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5" l="1"/>
  <c r="F7" i="15"/>
  <c r="F10" i="15" s="1"/>
  <c r="F11" i="15" l="1"/>
  <c r="F12" i="15" s="1"/>
  <c r="G262" i="13"/>
  <c r="G253" i="13"/>
  <c r="G250" i="13"/>
  <c r="G263" i="13" s="1"/>
  <c r="O122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O106" i="13"/>
  <c r="O105" i="13"/>
  <c r="O104" i="13"/>
  <c r="O103" i="13"/>
  <c r="D103" i="13"/>
  <c r="O102" i="13"/>
  <c r="D102" i="13"/>
  <c r="O101" i="13"/>
  <c r="O100" i="13"/>
  <c r="D100" i="13"/>
  <c r="O99" i="13"/>
  <c r="D99" i="13"/>
  <c r="O98" i="13"/>
  <c r="D98" i="13"/>
  <c r="O97" i="13"/>
  <c r="D97" i="13"/>
  <c r="O96" i="13"/>
  <c r="D96" i="13"/>
  <c r="O95" i="13"/>
  <c r="D95" i="13"/>
  <c r="O94" i="13"/>
  <c r="D94" i="13"/>
  <c r="O93" i="13"/>
  <c r="D93" i="13"/>
  <c r="O92" i="13"/>
  <c r="D92" i="13"/>
  <c r="O91" i="13"/>
  <c r="D91" i="13"/>
  <c r="O90" i="13"/>
  <c r="D90" i="13"/>
  <c r="O89" i="13"/>
  <c r="P89" i="13" s="1"/>
  <c r="D89" i="13"/>
  <c r="O88" i="13"/>
  <c r="D88" i="13"/>
  <c r="O87" i="13"/>
  <c r="D87" i="13"/>
  <c r="O86" i="13"/>
  <c r="D86" i="13"/>
  <c r="O85" i="13"/>
  <c r="D85" i="13"/>
  <c r="O84" i="13"/>
  <c r="D84" i="13"/>
  <c r="O83" i="13"/>
  <c r="D83" i="13"/>
  <c r="O82" i="13"/>
  <c r="D82" i="13"/>
  <c r="O81" i="13"/>
  <c r="D81" i="13"/>
  <c r="O80" i="13"/>
  <c r="D80" i="13"/>
  <c r="O79" i="13"/>
  <c r="D79" i="13"/>
  <c r="O78" i="13"/>
  <c r="D78" i="13"/>
  <c r="O77" i="13"/>
  <c r="D77" i="13"/>
  <c r="O76" i="13"/>
  <c r="D76" i="13"/>
  <c r="O75" i="13"/>
  <c r="D75" i="13"/>
  <c r="O74" i="13"/>
  <c r="D74" i="13"/>
  <c r="O73" i="13"/>
  <c r="D73" i="13"/>
  <c r="O72" i="13"/>
  <c r="P72" i="13" s="1"/>
  <c r="D72" i="13"/>
  <c r="O71" i="13"/>
  <c r="D71" i="13"/>
  <c r="O70" i="13"/>
  <c r="P69" i="13" s="1"/>
  <c r="D70" i="13"/>
  <c r="O69" i="13"/>
  <c r="D69" i="13"/>
  <c r="O68" i="13"/>
  <c r="O67" i="13"/>
  <c r="D67" i="13"/>
  <c r="O66" i="13"/>
  <c r="D66" i="13"/>
  <c r="O65" i="13"/>
  <c r="D65" i="13"/>
  <c r="O64" i="13"/>
  <c r="D64" i="13"/>
  <c r="O63" i="13"/>
  <c r="D63" i="13"/>
  <c r="O62" i="13"/>
  <c r="P61" i="13" s="1"/>
  <c r="D62" i="13"/>
  <c r="O61" i="13"/>
  <c r="D61" i="13"/>
  <c r="O60" i="13"/>
  <c r="O59" i="13"/>
  <c r="O58" i="13"/>
  <c r="D58" i="13"/>
  <c r="O57" i="13"/>
  <c r="D57" i="13"/>
  <c r="O56" i="13"/>
  <c r="D56" i="13"/>
  <c r="O55" i="13"/>
  <c r="D55" i="13"/>
  <c r="O54" i="13"/>
  <c r="D54" i="13"/>
  <c r="O53" i="13"/>
  <c r="D53" i="13"/>
  <c r="O52" i="13"/>
  <c r="D52" i="13"/>
  <c r="O51" i="13"/>
  <c r="D51" i="13"/>
  <c r="O50" i="13"/>
  <c r="D50" i="13"/>
  <c r="O49" i="13"/>
  <c r="P48" i="13" s="1"/>
  <c r="D49" i="13"/>
  <c r="O48" i="13"/>
  <c r="D48" i="13"/>
  <c r="O47" i="13"/>
  <c r="D47" i="13"/>
  <c r="O46" i="13"/>
  <c r="D46" i="13"/>
  <c r="O45" i="13"/>
  <c r="D45" i="13"/>
  <c r="O44" i="13"/>
  <c r="D44" i="13"/>
  <c r="O43" i="13"/>
  <c r="D43" i="13"/>
  <c r="O42" i="13"/>
  <c r="O41" i="13"/>
  <c r="D41" i="13"/>
  <c r="O40" i="13"/>
  <c r="D40" i="13"/>
  <c r="O39" i="13"/>
  <c r="D39" i="13"/>
  <c r="O38" i="13"/>
  <c r="D38" i="13"/>
  <c r="O37" i="13"/>
  <c r="D37" i="13"/>
  <c r="O36" i="13"/>
  <c r="D36" i="13"/>
  <c r="O35" i="13"/>
  <c r="D35" i="13"/>
  <c r="O34" i="13"/>
  <c r="D34" i="13"/>
  <c r="O28" i="13"/>
  <c r="O27" i="13"/>
  <c r="D27" i="13"/>
  <c r="O26" i="13"/>
  <c r="D26" i="13"/>
  <c r="O25" i="13"/>
  <c r="O20" i="13"/>
  <c r="O19" i="13"/>
  <c r="D19" i="13"/>
  <c r="O2" i="13"/>
  <c r="D2" i="13"/>
  <c r="G262" i="11"/>
  <c r="G253" i="11"/>
  <c r="G250" i="11"/>
  <c r="G263" i="11" s="1"/>
  <c r="O122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O106" i="11"/>
  <c r="O105" i="11"/>
  <c r="O104" i="11"/>
  <c r="O103" i="11"/>
  <c r="D103" i="11"/>
  <c r="O102" i="11"/>
  <c r="D102" i="11"/>
  <c r="O101" i="11"/>
  <c r="O100" i="11"/>
  <c r="D100" i="11"/>
  <c r="O99" i="11"/>
  <c r="D99" i="11"/>
  <c r="O98" i="11"/>
  <c r="D98" i="11"/>
  <c r="O97" i="11"/>
  <c r="D97" i="11"/>
  <c r="O96" i="11"/>
  <c r="D96" i="11"/>
  <c r="O95" i="11"/>
  <c r="D95" i="11"/>
  <c r="O94" i="11"/>
  <c r="D94" i="11"/>
  <c r="O93" i="11"/>
  <c r="D93" i="11"/>
  <c r="O92" i="11"/>
  <c r="D92" i="11"/>
  <c r="O91" i="11"/>
  <c r="D91" i="11"/>
  <c r="O90" i="11"/>
  <c r="D90" i="11"/>
  <c r="O89" i="11"/>
  <c r="P89" i="11" s="1"/>
  <c r="D89" i="11"/>
  <c r="O88" i="11"/>
  <c r="D88" i="11"/>
  <c r="O87" i="11"/>
  <c r="D87" i="11"/>
  <c r="O86" i="11"/>
  <c r="D86" i="11"/>
  <c r="O85" i="11"/>
  <c r="D85" i="11"/>
  <c r="O84" i="11"/>
  <c r="D84" i="11"/>
  <c r="O83" i="11"/>
  <c r="D83" i="11"/>
  <c r="O82" i="11"/>
  <c r="D82" i="11"/>
  <c r="O81" i="11"/>
  <c r="D81" i="11"/>
  <c r="O80" i="11"/>
  <c r="D80" i="11"/>
  <c r="O79" i="11"/>
  <c r="D79" i="11"/>
  <c r="O78" i="11"/>
  <c r="D78" i="11"/>
  <c r="O77" i="11"/>
  <c r="D77" i="11"/>
  <c r="O76" i="11"/>
  <c r="D76" i="11"/>
  <c r="O75" i="11"/>
  <c r="D75" i="11"/>
  <c r="O74" i="11"/>
  <c r="D74" i="11"/>
  <c r="O73" i="11"/>
  <c r="D73" i="11"/>
  <c r="O72" i="11"/>
  <c r="P72" i="11" s="1"/>
  <c r="D72" i="11"/>
  <c r="O71" i="11"/>
  <c r="D71" i="11"/>
  <c r="O70" i="11"/>
  <c r="D70" i="11"/>
  <c r="O69" i="11"/>
  <c r="D69" i="11"/>
  <c r="O68" i="11"/>
  <c r="O67" i="11"/>
  <c r="D67" i="11"/>
  <c r="O66" i="11"/>
  <c r="D66" i="11"/>
  <c r="O65" i="11"/>
  <c r="D65" i="11"/>
  <c r="O64" i="11"/>
  <c r="D64" i="11"/>
  <c r="O63" i="11"/>
  <c r="D63" i="11"/>
  <c r="O62" i="11"/>
  <c r="D62" i="11"/>
  <c r="O61" i="11"/>
  <c r="D61" i="11"/>
  <c r="O60" i="11"/>
  <c r="O59" i="11"/>
  <c r="O58" i="11"/>
  <c r="D58" i="11"/>
  <c r="O57" i="11"/>
  <c r="D57" i="11"/>
  <c r="O56" i="11"/>
  <c r="D56" i="11"/>
  <c r="O55" i="11"/>
  <c r="D55" i="11"/>
  <c r="O54" i="11"/>
  <c r="D54" i="11"/>
  <c r="O53" i="11"/>
  <c r="D53" i="11"/>
  <c r="O52" i="11"/>
  <c r="D52" i="11"/>
  <c r="O51" i="11"/>
  <c r="D51" i="11"/>
  <c r="O50" i="11"/>
  <c r="D50" i="11"/>
  <c r="O49" i="11"/>
  <c r="P48" i="11" s="1"/>
  <c r="D49" i="11"/>
  <c r="O48" i="11"/>
  <c r="D48" i="11"/>
  <c r="O47" i="11"/>
  <c r="D47" i="11"/>
  <c r="O46" i="11"/>
  <c r="D46" i="11"/>
  <c r="O45" i="11"/>
  <c r="P43" i="11" s="1"/>
  <c r="D45" i="11"/>
  <c r="O44" i="11"/>
  <c r="D44" i="11"/>
  <c r="O43" i="11"/>
  <c r="D43" i="11"/>
  <c r="O42" i="11"/>
  <c r="O41" i="11"/>
  <c r="D41" i="11"/>
  <c r="O40" i="11"/>
  <c r="D40" i="11"/>
  <c r="O39" i="11"/>
  <c r="D39" i="11"/>
  <c r="O38" i="11"/>
  <c r="D38" i="11"/>
  <c r="O37" i="11"/>
  <c r="D37" i="11"/>
  <c r="O36" i="11"/>
  <c r="D36" i="11"/>
  <c r="O35" i="11"/>
  <c r="P34" i="11" s="1"/>
  <c r="D35" i="11"/>
  <c r="O34" i="11"/>
  <c r="D34" i="11"/>
  <c r="O28" i="11"/>
  <c r="O27" i="11"/>
  <c r="D27" i="11"/>
  <c r="P26" i="11"/>
  <c r="O26" i="11"/>
  <c r="D26" i="11"/>
  <c r="O25" i="11"/>
  <c r="O20" i="11"/>
  <c r="O19" i="11"/>
  <c r="D19" i="11"/>
  <c r="O2" i="11"/>
  <c r="D2" i="11"/>
  <c r="P36" i="13" l="1"/>
  <c r="P102" i="13"/>
  <c r="P102" i="11"/>
  <c r="G245" i="11"/>
  <c r="P26" i="13"/>
  <c r="P40" i="11"/>
  <c r="P40" i="13"/>
  <c r="P34" i="13"/>
  <c r="P51" i="11"/>
  <c r="P43" i="13"/>
  <c r="P51" i="13"/>
  <c r="G245" i="13"/>
  <c r="P69" i="11"/>
  <c r="P92" i="11"/>
  <c r="P61" i="11"/>
  <c r="P92" i="13"/>
  <c r="P36" i="11"/>
  <c r="F20" i="4" l="1"/>
  <c r="F18" i="4"/>
  <c r="F16" i="4"/>
  <c r="F12" i="4" l="1"/>
  <c r="F9" i="4"/>
  <c r="F6" i="4"/>
  <c r="G243" i="7" l="1"/>
  <c r="G240" i="7"/>
  <c r="G252" i="7"/>
  <c r="G235" i="7"/>
  <c r="N112" i="7"/>
  <c r="N110" i="7"/>
  <c r="N109" i="7"/>
  <c r="N108" i="7"/>
  <c r="N107" i="7"/>
  <c r="N106" i="7"/>
  <c r="N105" i="7"/>
  <c r="D105" i="7"/>
  <c r="N104" i="7"/>
  <c r="D104" i="7"/>
  <c r="N103" i="7"/>
  <c r="N102" i="7"/>
  <c r="D102" i="7"/>
  <c r="N101" i="7"/>
  <c r="D101" i="7"/>
  <c r="N100" i="7"/>
  <c r="D100" i="7"/>
  <c r="N99" i="7"/>
  <c r="D99" i="7"/>
  <c r="N98" i="7"/>
  <c r="D98" i="7"/>
  <c r="N97" i="7"/>
  <c r="D97" i="7"/>
  <c r="N96" i="7"/>
  <c r="D96" i="7"/>
  <c r="N95" i="7"/>
  <c r="D95" i="7"/>
  <c r="N94" i="7"/>
  <c r="D94" i="7"/>
  <c r="N93" i="7"/>
  <c r="D93" i="7"/>
  <c r="N92" i="7"/>
  <c r="D92" i="7"/>
  <c r="N91" i="7"/>
  <c r="D91" i="7"/>
  <c r="N90" i="7"/>
  <c r="D90" i="7"/>
  <c r="N89" i="7"/>
  <c r="D89" i="7"/>
  <c r="N88" i="7"/>
  <c r="D88" i="7"/>
  <c r="N87" i="7"/>
  <c r="D87" i="7"/>
  <c r="N86" i="7"/>
  <c r="D86" i="7"/>
  <c r="N85" i="7"/>
  <c r="D85" i="7"/>
  <c r="N84" i="7"/>
  <c r="D84" i="7"/>
  <c r="N83" i="7"/>
  <c r="D83" i="7"/>
  <c r="N82" i="7"/>
  <c r="D82" i="7"/>
  <c r="N81" i="7"/>
  <c r="D81" i="7"/>
  <c r="N80" i="7"/>
  <c r="D80" i="7"/>
  <c r="N79" i="7"/>
  <c r="D79" i="7"/>
  <c r="N78" i="7"/>
  <c r="D78" i="7"/>
  <c r="N77" i="7"/>
  <c r="D77" i="7"/>
  <c r="N76" i="7"/>
  <c r="D76" i="7"/>
  <c r="N75" i="7"/>
  <c r="D75" i="7"/>
  <c r="N74" i="7"/>
  <c r="D74" i="7"/>
  <c r="N73" i="7"/>
  <c r="D73" i="7"/>
  <c r="N72" i="7"/>
  <c r="D72" i="7"/>
  <c r="N71" i="7"/>
  <c r="D71" i="7"/>
  <c r="N70" i="7"/>
  <c r="N69" i="7"/>
  <c r="D69" i="7"/>
  <c r="N68" i="7"/>
  <c r="D68" i="7"/>
  <c r="N67" i="7"/>
  <c r="D67" i="7"/>
  <c r="N66" i="7"/>
  <c r="D66" i="7"/>
  <c r="N65" i="7"/>
  <c r="D65" i="7"/>
  <c r="N64" i="7"/>
  <c r="D64" i="7"/>
  <c r="N63" i="7"/>
  <c r="D63" i="7"/>
  <c r="N62" i="7"/>
  <c r="N61" i="7"/>
  <c r="N60" i="7"/>
  <c r="D60" i="7"/>
  <c r="N59" i="7"/>
  <c r="D59" i="7"/>
  <c r="N58" i="7"/>
  <c r="D58" i="7"/>
  <c r="N57" i="7"/>
  <c r="D57" i="7"/>
  <c r="N56" i="7"/>
  <c r="D56" i="7"/>
  <c r="N55" i="7"/>
  <c r="D55" i="7"/>
  <c r="N54" i="7"/>
  <c r="D54" i="7"/>
  <c r="N53" i="7"/>
  <c r="D53" i="7"/>
  <c r="N52" i="7"/>
  <c r="D52" i="7"/>
  <c r="N51" i="7"/>
  <c r="D51" i="7"/>
  <c r="N50" i="7"/>
  <c r="D50" i="7"/>
  <c r="N49" i="7"/>
  <c r="D49" i="7"/>
  <c r="N48" i="7"/>
  <c r="D48" i="7"/>
  <c r="N47" i="7"/>
  <c r="D47" i="7"/>
  <c r="N46" i="7"/>
  <c r="D46" i="7"/>
  <c r="N45" i="7"/>
  <c r="D45" i="7"/>
  <c r="N44" i="7"/>
  <c r="N43" i="7"/>
  <c r="D43" i="7"/>
  <c r="N42" i="7"/>
  <c r="D42" i="7"/>
  <c r="N41" i="7"/>
  <c r="D41" i="7"/>
  <c r="N40" i="7"/>
  <c r="D40" i="7"/>
  <c r="N39" i="7"/>
  <c r="D39" i="7"/>
  <c r="N38" i="7"/>
  <c r="D38" i="7"/>
  <c r="N37" i="7"/>
  <c r="D37" i="7"/>
  <c r="N36" i="7"/>
  <c r="D36" i="7"/>
  <c r="N30" i="7"/>
  <c r="N29" i="7"/>
  <c r="D29" i="7"/>
  <c r="N28" i="7"/>
  <c r="D28" i="7"/>
  <c r="N27" i="7"/>
  <c r="N22" i="7"/>
  <c r="N21" i="7"/>
  <c r="D21" i="7"/>
  <c r="N2" i="7"/>
  <c r="D2" i="7"/>
  <c r="G253" i="7" l="1"/>
  <c r="O28" i="7"/>
  <c r="O104" i="7"/>
  <c r="O94" i="7"/>
  <c r="O50" i="7"/>
  <c r="O36" i="7"/>
  <c r="O45" i="7"/>
  <c r="O74" i="7"/>
  <c r="O53" i="7"/>
  <c r="O91" i="7"/>
  <c r="O38" i="7"/>
  <c r="O42" i="7"/>
  <c r="O63" i="7"/>
  <c r="O71" i="7"/>
  <c r="F24" i="4" l="1"/>
  <c r="F25" i="4" l="1"/>
  <c r="F26" i="4" s="1"/>
  <c r="G182" i="3" l="1"/>
  <c r="G184" i="3" s="1"/>
  <c r="G186" i="3" l="1"/>
  <c r="F372" i="2" l="1"/>
  <c r="G371" i="2"/>
  <c r="H371" i="2" s="1"/>
  <c r="G370" i="2"/>
  <c r="H370" i="2" s="1"/>
  <c r="G369" i="2"/>
  <c r="H369" i="2" s="1"/>
  <c r="G368" i="2"/>
  <c r="H368" i="2" s="1"/>
  <c r="G367" i="2"/>
  <c r="H367" i="2" s="1"/>
  <c r="G366" i="2"/>
  <c r="H366" i="2" s="1"/>
  <c r="G365" i="2"/>
  <c r="H365" i="2" s="1"/>
  <c r="G364" i="2"/>
  <c r="H364" i="2" s="1"/>
  <c r="G363" i="2"/>
  <c r="H363" i="2" s="1"/>
  <c r="G362" i="2"/>
  <c r="H362" i="2" s="1"/>
  <c r="G361" i="2"/>
  <c r="H361" i="2" s="1"/>
  <c r="G360" i="2"/>
  <c r="H360" i="2" s="1"/>
  <c r="G359" i="2"/>
  <c r="H359" i="2" s="1"/>
  <c r="G358" i="2"/>
  <c r="H358" i="2" s="1"/>
  <c r="G357" i="2"/>
  <c r="H357" i="2" s="1"/>
  <c r="G356" i="2"/>
  <c r="H356" i="2" s="1"/>
  <c r="H355" i="2"/>
  <c r="G354" i="2"/>
  <c r="H354" i="2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G347" i="2"/>
  <c r="H347" i="2" s="1"/>
  <c r="H346" i="2"/>
  <c r="G346" i="2"/>
  <c r="G345" i="2"/>
  <c r="H345" i="2" s="1"/>
  <c r="H344" i="2"/>
  <c r="G344" i="2"/>
  <c r="G343" i="2"/>
  <c r="H343" i="2" s="1"/>
  <c r="H342" i="2"/>
  <c r="G342" i="2"/>
  <c r="G341" i="2"/>
  <c r="H341" i="2" s="1"/>
  <c r="G337" i="2"/>
  <c r="H337" i="2" s="1"/>
  <c r="G336" i="2"/>
  <c r="H336" i="2" s="1"/>
  <c r="G335" i="2"/>
  <c r="H335" i="2" s="1"/>
  <c r="H334" i="2"/>
  <c r="H333" i="2"/>
  <c r="G317" i="2"/>
  <c r="H317" i="2" s="1"/>
  <c r="H316" i="2"/>
  <c r="G316" i="2"/>
  <c r="G315" i="2"/>
  <c r="H315" i="2" s="1"/>
  <c r="G314" i="2"/>
  <c r="H314" i="2" s="1"/>
  <c r="G313" i="2"/>
  <c r="H313" i="2" s="1"/>
  <c r="H311" i="2"/>
  <c r="G311" i="2"/>
  <c r="H306" i="2"/>
  <c r="H299" i="2"/>
  <c r="G298" i="2"/>
  <c r="H298" i="2" s="1"/>
  <c r="H297" i="2"/>
  <c r="G297" i="2"/>
  <c r="G296" i="2"/>
  <c r="H296" i="2" s="1"/>
  <c r="H295" i="2"/>
  <c r="G294" i="2"/>
  <c r="H294" i="2" s="1"/>
  <c r="G293" i="2"/>
  <c r="H293" i="2" s="1"/>
  <c r="H292" i="2"/>
  <c r="H291" i="2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H281" i="2"/>
  <c r="G280" i="2"/>
  <c r="H280" i="2" s="1"/>
  <c r="G251" i="2"/>
  <c r="H251" i="2" s="1"/>
  <c r="H250" i="2"/>
  <c r="G249" i="2"/>
  <c r="H249" i="2" s="1"/>
  <c r="G248" i="2"/>
  <c r="H248" i="2" s="1"/>
  <c r="H247" i="2"/>
  <c r="H246" i="2"/>
  <c r="G246" i="2"/>
  <c r="G245" i="2"/>
  <c r="H245" i="2" s="1"/>
  <c r="H244" i="2"/>
  <c r="H238" i="2"/>
  <c r="G238" i="2"/>
  <c r="H237" i="2"/>
  <c r="H236" i="2"/>
  <c r="H235" i="2"/>
  <c r="G234" i="2"/>
  <c r="H234" i="2" s="1"/>
  <c r="G233" i="2"/>
  <c r="H233" i="2" s="1"/>
  <c r="G232" i="2"/>
  <c r="H232" i="2" s="1"/>
  <c r="G231" i="2"/>
  <c r="H231" i="2" s="1"/>
  <c r="H230" i="2"/>
  <c r="G230" i="2"/>
  <c r="G229" i="2"/>
  <c r="H229" i="2" s="1"/>
  <c r="G228" i="2"/>
  <c r="H228" i="2" s="1"/>
  <c r="H227" i="2"/>
  <c r="G227" i="2"/>
  <c r="H226" i="2"/>
  <c r="G226" i="2"/>
  <c r="G225" i="2"/>
  <c r="H225" i="2" s="1"/>
  <c r="H224" i="2"/>
  <c r="H223" i="2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H213" i="2"/>
  <c r="H212" i="2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H204" i="2"/>
  <c r="G204" i="2"/>
  <c r="H203" i="2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H190" i="2"/>
  <c r="G189" i="2"/>
  <c r="H189" i="2" s="1"/>
  <c r="H188" i="2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H175" i="2"/>
  <c r="G174" i="2"/>
  <c r="H174" i="2" s="1"/>
  <c r="H173" i="2"/>
  <c r="G172" i="2"/>
  <c r="H172" i="2" s="1"/>
  <c r="G171" i="2"/>
  <c r="H171" i="2" s="1"/>
  <c r="G170" i="2"/>
  <c r="H170" i="2" s="1"/>
  <c r="G169" i="2"/>
  <c r="H169" i="2" s="1"/>
  <c r="H168" i="2"/>
  <c r="G168" i="2"/>
  <c r="G167" i="2"/>
  <c r="H167" i="2" s="1"/>
  <c r="G166" i="2"/>
  <c r="H166" i="2" s="1"/>
  <c r="H165" i="2"/>
  <c r="G165" i="2"/>
  <c r="H164" i="2"/>
  <c r="G164" i="2"/>
  <c r="G163" i="2"/>
  <c r="H163" i="2" s="1"/>
  <c r="G162" i="2"/>
  <c r="H162" i="2" s="1"/>
  <c r="G161" i="2"/>
  <c r="H161" i="2" s="1"/>
  <c r="H160" i="2"/>
  <c r="G160" i="2"/>
  <c r="G159" i="2"/>
  <c r="H159" i="2" s="1"/>
  <c r="G158" i="2"/>
  <c r="H158" i="2" s="1"/>
  <c r="H157" i="2"/>
  <c r="G157" i="2"/>
  <c r="G156" i="2"/>
  <c r="H156" i="2" s="1"/>
  <c r="G155" i="2"/>
  <c r="H155" i="2" s="1"/>
  <c r="G154" i="2"/>
  <c r="H154" i="2" s="1"/>
  <c r="H153" i="2"/>
  <c r="G153" i="2"/>
  <c r="H152" i="2"/>
  <c r="G151" i="2"/>
  <c r="H151" i="2" s="1"/>
  <c r="G150" i="2"/>
  <c r="H150" i="2" s="1"/>
  <c r="H149" i="2"/>
  <c r="G149" i="2"/>
  <c r="G148" i="2"/>
  <c r="H148" i="2" s="1"/>
  <c r="G147" i="2"/>
  <c r="H147" i="2" s="1"/>
  <c r="H142" i="2"/>
  <c r="G142" i="2"/>
  <c r="G141" i="2"/>
  <c r="H141" i="2" s="1"/>
  <c r="G140" i="2"/>
  <c r="H140" i="2" s="1"/>
  <c r="G139" i="2"/>
  <c r="H139" i="2" s="1"/>
  <c r="H138" i="2"/>
  <c r="G138" i="2"/>
  <c r="H137" i="2"/>
  <c r="H136" i="2"/>
  <c r="G136" i="2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H128" i="2"/>
  <c r="G128" i="2"/>
  <c r="G126" i="2"/>
  <c r="H126" i="2" s="1"/>
  <c r="G125" i="2"/>
  <c r="H125" i="2" s="1"/>
  <c r="G124" i="2"/>
  <c r="H124" i="2" s="1"/>
  <c r="G123" i="2"/>
  <c r="H123" i="2" s="1"/>
  <c r="G122" i="2"/>
  <c r="H122" i="2" s="1"/>
  <c r="G120" i="2"/>
  <c r="H120" i="2" s="1"/>
  <c r="G119" i="2"/>
  <c r="H119" i="2" s="1"/>
  <c r="G118" i="2"/>
  <c r="H118" i="2" s="1"/>
  <c r="G95" i="2"/>
  <c r="H95" i="2" s="1"/>
  <c r="G94" i="2"/>
  <c r="H94" i="2" s="1"/>
  <c r="G93" i="2"/>
  <c r="H93" i="2" s="1"/>
  <c r="G92" i="2"/>
  <c r="H92" i="2" s="1"/>
  <c r="H91" i="2"/>
  <c r="G91" i="2"/>
  <c r="G90" i="2"/>
  <c r="H90" i="2" s="1"/>
  <c r="G89" i="2"/>
  <c r="H89" i="2" s="1"/>
  <c r="H88" i="2"/>
  <c r="G87" i="2"/>
  <c r="H87" i="2" s="1"/>
  <c r="G85" i="2"/>
  <c r="H85" i="2" s="1"/>
  <c r="H84" i="2"/>
  <c r="G65" i="2"/>
  <c r="H65" i="2" s="1"/>
  <c r="G64" i="2"/>
  <c r="H64" i="2" s="1"/>
  <c r="H63" i="2"/>
  <c r="G63" i="2"/>
  <c r="G59" i="2"/>
  <c r="H59" i="2" s="1"/>
  <c r="G58" i="2"/>
  <c r="H58" i="2" s="1"/>
  <c r="H57" i="2"/>
  <c r="G57" i="2"/>
  <c r="G55" i="2"/>
  <c r="H55" i="2" s="1"/>
  <c r="G54" i="2"/>
  <c r="H54" i="2" s="1"/>
  <c r="G51" i="2"/>
  <c r="H51" i="2" s="1"/>
  <c r="G49" i="2"/>
  <c r="H49" i="2" s="1"/>
  <c r="G48" i="2"/>
  <c r="H48" i="2" s="1"/>
  <c r="G47" i="2"/>
  <c r="H47" i="2" s="1"/>
  <c r="G46" i="2"/>
  <c r="H46" i="2" s="1"/>
  <c r="H44" i="2"/>
  <c r="G44" i="2"/>
  <c r="H43" i="2"/>
  <c r="H42" i="2"/>
  <c r="G41" i="2"/>
  <c r="H41" i="2" s="1"/>
  <c r="G40" i="2"/>
  <c r="H40" i="2" s="1"/>
  <c r="G39" i="2"/>
  <c r="H39" i="2" s="1"/>
  <c r="G38" i="2"/>
  <c r="H38" i="2" s="1"/>
  <c r="G31" i="2"/>
  <c r="H31" i="2" s="1"/>
  <c r="G30" i="2"/>
  <c r="H30" i="2" s="1"/>
  <c r="G25" i="2"/>
  <c r="H25" i="2" s="1"/>
  <c r="H4" i="2"/>
  <c r="G3" i="2"/>
  <c r="H2" i="2"/>
  <c r="G372" i="2" l="1"/>
  <c r="H3" i="2"/>
  <c r="H372" i="2" s="1"/>
</calcChain>
</file>

<file path=xl/sharedStrings.xml><?xml version="1.0" encoding="utf-8"?>
<sst xmlns="http://schemas.openxmlformats.org/spreadsheetml/2006/main" count="7376" uniqueCount="405">
  <si>
    <t>件名</t>
    <rPh sb="0" eb="2">
      <t>ケンメイ</t>
    </rPh>
    <phoneticPr fontId="4"/>
  </si>
  <si>
    <t>相手方</t>
    <rPh sb="0" eb="2">
      <t>アイテ</t>
    </rPh>
    <rPh sb="2" eb="3">
      <t>カタ</t>
    </rPh>
    <phoneticPr fontId="4"/>
  </si>
  <si>
    <t>支払日</t>
    <rPh sb="0" eb="3">
      <t>シハライビ</t>
    </rPh>
    <phoneticPr fontId="4"/>
  </si>
  <si>
    <t>㈱工藤パン</t>
    <rPh sb="1" eb="3">
      <t>クドウ</t>
    </rPh>
    <phoneticPr fontId="8"/>
  </si>
  <si>
    <t>小田島商事㈱青森営業所</t>
    <rPh sb="0" eb="3">
      <t>オダジマ</t>
    </rPh>
    <rPh sb="3" eb="5">
      <t>ショウジ</t>
    </rPh>
    <rPh sb="6" eb="8">
      <t>アオモリ</t>
    </rPh>
    <rPh sb="8" eb="11">
      <t>エイギョウショ</t>
    </rPh>
    <phoneticPr fontId="8"/>
  </si>
  <si>
    <t>㈱サンデー</t>
    <phoneticPr fontId="8"/>
  </si>
  <si>
    <t>ミドリ安全青森㈱</t>
    <rPh sb="3" eb="5">
      <t>アンゼン</t>
    </rPh>
    <rPh sb="5" eb="7">
      <t>アオモリ</t>
    </rPh>
    <phoneticPr fontId="8"/>
  </si>
  <si>
    <t>MPアグロ株青森支店</t>
    <rPh sb="5" eb="6">
      <t>カブ</t>
    </rPh>
    <rPh sb="6" eb="8">
      <t>アオモリ</t>
    </rPh>
    <rPh sb="8" eb="10">
      <t>シテン</t>
    </rPh>
    <phoneticPr fontId="8"/>
  </si>
  <si>
    <t>㈱シバタ八戸支店</t>
    <rPh sb="4" eb="6">
      <t>ハチノヘ</t>
    </rPh>
    <rPh sb="6" eb="8">
      <t>シテン</t>
    </rPh>
    <phoneticPr fontId="8"/>
  </si>
  <si>
    <t>㈱マエダ</t>
    <phoneticPr fontId="8"/>
  </si>
  <si>
    <t>ミドリ安全青森㈱</t>
    <rPh sb="3" eb="8">
      <t>アンゼンアオモリカブシキガイシャ</t>
    </rPh>
    <phoneticPr fontId="8"/>
  </si>
  <si>
    <t>コンドーテック㈱</t>
    <phoneticPr fontId="8"/>
  </si>
  <si>
    <t>㈱東酸</t>
    <rPh sb="1" eb="3">
      <t>トウサン</t>
    </rPh>
    <phoneticPr fontId="8"/>
  </si>
  <si>
    <t>紅屋商事㈱</t>
    <rPh sb="0" eb="2">
      <t>ベニヤ</t>
    </rPh>
    <rPh sb="2" eb="4">
      <t>ショウジ</t>
    </rPh>
    <phoneticPr fontId="3"/>
  </si>
  <si>
    <t>㈱マエダ</t>
    <phoneticPr fontId="3"/>
  </si>
  <si>
    <t>㈱丸大サクラヸ薬局</t>
    <rPh sb="1" eb="3">
      <t>マルダイ</t>
    </rPh>
    <rPh sb="7" eb="9">
      <t>ヤッキョク</t>
    </rPh>
    <phoneticPr fontId="3"/>
  </si>
  <si>
    <t>みちのくコカ・コーラボトリング㈱</t>
    <phoneticPr fontId="3"/>
  </si>
  <si>
    <t>㈱東酸</t>
    <rPh sb="1" eb="3">
      <t>トウサン</t>
    </rPh>
    <phoneticPr fontId="3"/>
  </si>
  <si>
    <t>リース物品修繕</t>
    <rPh sb="3" eb="5">
      <t>ブッピン</t>
    </rPh>
    <rPh sb="5" eb="7">
      <t>シュウゼン</t>
    </rPh>
    <phoneticPr fontId="3"/>
  </si>
  <si>
    <t>㈱カナモト札幌事務センター</t>
    <rPh sb="5" eb="7">
      <t>サッポロ</t>
    </rPh>
    <rPh sb="7" eb="9">
      <t>ジム</t>
    </rPh>
    <phoneticPr fontId="3"/>
  </si>
  <si>
    <t>佐川急便</t>
    <rPh sb="0" eb="2">
      <t>サガワ</t>
    </rPh>
    <rPh sb="2" eb="4">
      <t>キュウビン</t>
    </rPh>
    <phoneticPr fontId="4"/>
  </si>
  <si>
    <t>新山運送</t>
    <rPh sb="0" eb="2">
      <t>ニイヤマ</t>
    </rPh>
    <rPh sb="2" eb="4">
      <t>ウンソウ</t>
    </rPh>
    <phoneticPr fontId="4"/>
  </si>
  <si>
    <t>上北観光バス</t>
    <rPh sb="0" eb="2">
      <t>カミキタ</t>
    </rPh>
    <rPh sb="2" eb="4">
      <t>カンコウ</t>
    </rPh>
    <phoneticPr fontId="4"/>
  </si>
  <si>
    <t>勇北交通㈱</t>
    <phoneticPr fontId="3"/>
  </si>
  <si>
    <t>㈱ブルーロード</t>
    <phoneticPr fontId="3"/>
  </si>
  <si>
    <t>三八五交通㈱</t>
    <phoneticPr fontId="3"/>
  </si>
  <si>
    <t>㈲八洲交通</t>
    <phoneticPr fontId="3"/>
  </si>
  <si>
    <t>㈱アップル観光バス</t>
    <phoneticPr fontId="3"/>
  </si>
  <si>
    <t>中里交通㈱</t>
    <phoneticPr fontId="3"/>
  </si>
  <si>
    <t>㈱ビッグ・ウイング</t>
    <phoneticPr fontId="3"/>
  </si>
  <si>
    <t>㈲アーストラベル青森</t>
    <phoneticPr fontId="3"/>
  </si>
  <si>
    <t>㈲つばめ交通</t>
    <phoneticPr fontId="3"/>
  </si>
  <si>
    <t>岩手県北自動車㈱南部支社</t>
    <phoneticPr fontId="3"/>
  </si>
  <si>
    <t>成長タクシー㈱</t>
    <phoneticPr fontId="3"/>
  </si>
  <si>
    <t>国際貸切自動車㈱</t>
    <rPh sb="0" eb="2">
      <t>コクサイ</t>
    </rPh>
    <rPh sb="2" eb="4">
      <t>カシキリ</t>
    </rPh>
    <rPh sb="4" eb="7">
      <t>ジドウシャ</t>
    </rPh>
    <phoneticPr fontId="3"/>
  </si>
  <si>
    <t>北日本中央観光バス</t>
    <rPh sb="0" eb="1">
      <t>キタ</t>
    </rPh>
    <rPh sb="1" eb="3">
      <t>ニホン</t>
    </rPh>
    <rPh sb="3" eb="5">
      <t>チュウオウ</t>
    </rPh>
    <rPh sb="5" eb="7">
      <t>カンコウ</t>
    </rPh>
    <phoneticPr fontId="3"/>
  </si>
  <si>
    <t>三八五バス</t>
    <rPh sb="0" eb="1">
      <t>サン</t>
    </rPh>
    <rPh sb="1" eb="2">
      <t>ハチ</t>
    </rPh>
    <rPh sb="2" eb="3">
      <t>ゴ</t>
    </rPh>
    <phoneticPr fontId="3"/>
  </si>
  <si>
    <t>光洋タクシー</t>
    <rPh sb="0" eb="1">
      <t>ヒカリ</t>
    </rPh>
    <rPh sb="1" eb="2">
      <t>ヨウ</t>
    </rPh>
    <phoneticPr fontId="3"/>
  </si>
  <si>
    <t>さくら観光</t>
    <rPh sb="3" eb="5">
      <t>カンコウ</t>
    </rPh>
    <phoneticPr fontId="3"/>
  </si>
  <si>
    <t>さくら交通</t>
    <rPh sb="3" eb="5">
      <t>コウツウ</t>
    </rPh>
    <phoneticPr fontId="3"/>
  </si>
  <si>
    <t>青森中央タクシー</t>
    <rPh sb="0" eb="2">
      <t>アオモリ</t>
    </rPh>
    <rPh sb="2" eb="4">
      <t>チュウオウ</t>
    </rPh>
    <phoneticPr fontId="3"/>
  </si>
  <si>
    <t>弘南バス</t>
    <rPh sb="0" eb="2">
      <t>コウナン</t>
    </rPh>
    <phoneticPr fontId="3"/>
  </si>
  <si>
    <t>東京太陽㈱</t>
    <rPh sb="0" eb="2">
      <t>トウキョウ</t>
    </rPh>
    <rPh sb="2" eb="4">
      <t>タイヨウ</t>
    </rPh>
    <phoneticPr fontId="3"/>
  </si>
  <si>
    <t>三ツ矢交通</t>
    <rPh sb="0" eb="1">
      <t>ミ</t>
    </rPh>
    <rPh sb="2" eb="3">
      <t>ヤ</t>
    </rPh>
    <rPh sb="3" eb="5">
      <t>コウツウ</t>
    </rPh>
    <phoneticPr fontId="3"/>
  </si>
  <si>
    <t>大空交通</t>
    <rPh sb="0" eb="2">
      <t>オオゾラ</t>
    </rPh>
    <rPh sb="2" eb="4">
      <t>コウツウ</t>
    </rPh>
    <phoneticPr fontId="3"/>
  </si>
  <si>
    <t>㈱中央タクシー</t>
    <rPh sb="1" eb="3">
      <t>チュウオウ</t>
    </rPh>
    <phoneticPr fontId="3"/>
  </si>
  <si>
    <t>北斗タクシー</t>
    <rPh sb="0" eb="2">
      <t>ホクト</t>
    </rPh>
    <phoneticPr fontId="3"/>
  </si>
  <si>
    <t>北都観光</t>
    <rPh sb="0" eb="2">
      <t>ホクト</t>
    </rPh>
    <rPh sb="2" eb="4">
      <t>カンコウ</t>
    </rPh>
    <phoneticPr fontId="3"/>
  </si>
  <si>
    <t>むつ車体工業</t>
    <rPh sb="2" eb="4">
      <t>シャタイ</t>
    </rPh>
    <rPh sb="4" eb="6">
      <t>コウギョウ</t>
    </rPh>
    <phoneticPr fontId="3"/>
  </si>
  <si>
    <t>五所川原交通</t>
    <rPh sb="0" eb="4">
      <t>ゴショガワラ</t>
    </rPh>
    <rPh sb="4" eb="6">
      <t>コウツウ</t>
    </rPh>
    <phoneticPr fontId="3"/>
  </si>
  <si>
    <t>グリーン交通</t>
    <rPh sb="4" eb="6">
      <t>コウツウ</t>
    </rPh>
    <phoneticPr fontId="3"/>
  </si>
  <si>
    <t>つがる交通</t>
    <rPh sb="3" eb="5">
      <t>コウツウ</t>
    </rPh>
    <phoneticPr fontId="3"/>
  </si>
  <si>
    <t>中里観光</t>
    <rPh sb="0" eb="2">
      <t>ナカサト</t>
    </rPh>
    <rPh sb="2" eb="4">
      <t>カンコウ</t>
    </rPh>
    <phoneticPr fontId="3"/>
  </si>
  <si>
    <t>白神観光バス</t>
    <rPh sb="0" eb="2">
      <t>シラカミ</t>
    </rPh>
    <rPh sb="2" eb="4">
      <t>カンコウ</t>
    </rPh>
    <phoneticPr fontId="3"/>
  </si>
  <si>
    <t>ジェイアールバス東北</t>
    <rPh sb="8" eb="10">
      <t>トウホク</t>
    </rPh>
    <phoneticPr fontId="3"/>
  </si>
  <si>
    <t>㈱カナモト青森営業所</t>
    <rPh sb="5" eb="7">
      <t>アオモリ</t>
    </rPh>
    <rPh sb="7" eb="10">
      <t>エイギョウショ</t>
    </rPh>
    <phoneticPr fontId="3"/>
  </si>
  <si>
    <t>㈱カナモト東京事務センター</t>
    <rPh sb="5" eb="7">
      <t>トウキョウ</t>
    </rPh>
    <rPh sb="7" eb="9">
      <t>ジム</t>
    </rPh>
    <phoneticPr fontId="3"/>
  </si>
  <si>
    <t>むつ車体工業</t>
    <rPh sb="2" eb="3">
      <t>クルマ</t>
    </rPh>
    <rPh sb="3" eb="4">
      <t>カラダ</t>
    </rPh>
    <rPh sb="4" eb="6">
      <t>コウギョウ</t>
    </rPh>
    <phoneticPr fontId="3"/>
  </si>
  <si>
    <t>食料運搬</t>
    <rPh sb="0" eb="2">
      <t>ショクリョウ</t>
    </rPh>
    <rPh sb="2" eb="4">
      <t>ウンパン</t>
    </rPh>
    <phoneticPr fontId="3"/>
  </si>
  <si>
    <t>食料等購入</t>
    <rPh sb="0" eb="2">
      <t>ショクリョウ</t>
    </rPh>
    <rPh sb="2" eb="3">
      <t>トウ</t>
    </rPh>
    <rPh sb="3" eb="5">
      <t>コウニュウ</t>
    </rPh>
    <phoneticPr fontId="2"/>
  </si>
  <si>
    <t>動員者輸送</t>
    <rPh sb="0" eb="2">
      <t>ドウイン</t>
    </rPh>
    <rPh sb="2" eb="3">
      <t>シャ</t>
    </rPh>
    <rPh sb="3" eb="5">
      <t>ユソウ</t>
    </rPh>
    <phoneticPr fontId="3"/>
  </si>
  <si>
    <t>役務費</t>
    <rPh sb="0" eb="2">
      <t>エキム</t>
    </rPh>
    <rPh sb="2" eb="3">
      <t>ヒ</t>
    </rPh>
    <phoneticPr fontId="3"/>
  </si>
  <si>
    <t>科目</t>
    <rPh sb="0" eb="2">
      <t>カモク</t>
    </rPh>
    <phoneticPr fontId="3"/>
  </si>
  <si>
    <t>資機材リース</t>
    <rPh sb="0" eb="3">
      <t>シキザイ</t>
    </rPh>
    <phoneticPr fontId="3"/>
  </si>
  <si>
    <t>支出額</t>
    <rPh sb="0" eb="2">
      <t>シシュツ</t>
    </rPh>
    <rPh sb="2" eb="3">
      <t>ガク</t>
    </rPh>
    <phoneticPr fontId="4"/>
  </si>
  <si>
    <t>R4.4月(横浜町)</t>
    <rPh sb="4" eb="5">
      <t>ツキ</t>
    </rPh>
    <rPh sb="6" eb="8">
      <t>ヨコハマ</t>
    </rPh>
    <rPh sb="8" eb="9">
      <t>マチ</t>
    </rPh>
    <phoneticPr fontId="3"/>
  </si>
  <si>
    <t>発生時期等</t>
    <rPh sb="0" eb="2">
      <t>ハッセイ</t>
    </rPh>
    <rPh sb="2" eb="4">
      <t>ジキ</t>
    </rPh>
    <rPh sb="4" eb="5">
      <t>トウ</t>
    </rPh>
    <phoneticPr fontId="3"/>
  </si>
  <si>
    <t>R4.11月(横浜町)</t>
    <rPh sb="5" eb="6">
      <t>ツキ</t>
    </rPh>
    <rPh sb="7" eb="9">
      <t>ヨコハマ</t>
    </rPh>
    <rPh sb="9" eb="10">
      <t>マチ</t>
    </rPh>
    <phoneticPr fontId="3"/>
  </si>
  <si>
    <t>R5.3月(蓬田村)</t>
    <rPh sb="4" eb="5">
      <t>ツキ</t>
    </rPh>
    <rPh sb="6" eb="8">
      <t>ヨモギタ</t>
    </rPh>
    <rPh sb="8" eb="9">
      <t>ムラ</t>
    </rPh>
    <phoneticPr fontId="3"/>
  </si>
  <si>
    <t>R4.12月(三沢市)</t>
    <rPh sb="5" eb="6">
      <t>ツキ</t>
    </rPh>
    <rPh sb="7" eb="10">
      <t>ミサワシ</t>
    </rPh>
    <phoneticPr fontId="3"/>
  </si>
  <si>
    <t>委託料</t>
    <rPh sb="0" eb="2">
      <t>イタク</t>
    </rPh>
    <rPh sb="2" eb="3">
      <t>リョウ</t>
    </rPh>
    <phoneticPr fontId="3"/>
  </si>
  <si>
    <t>ガスボンベ運搬委託</t>
    <rPh sb="5" eb="7">
      <t>ウンパン</t>
    </rPh>
    <rPh sb="7" eb="9">
      <t>イタク</t>
    </rPh>
    <phoneticPr fontId="3"/>
  </si>
  <si>
    <t>防疫資材運搬委託</t>
    <rPh sb="0" eb="2">
      <t>ボウエキ</t>
    </rPh>
    <rPh sb="2" eb="4">
      <t>シザイ</t>
    </rPh>
    <rPh sb="4" eb="6">
      <t>ウンパン</t>
    </rPh>
    <rPh sb="6" eb="8">
      <t>イタク</t>
    </rPh>
    <phoneticPr fontId="3"/>
  </si>
  <si>
    <t>消毒車両交通誘導委託</t>
    <rPh sb="0" eb="2">
      <t>ショウドク</t>
    </rPh>
    <rPh sb="2" eb="4">
      <t>シャリョウ</t>
    </rPh>
    <rPh sb="4" eb="6">
      <t>コウツウ</t>
    </rPh>
    <rPh sb="6" eb="8">
      <t>ユウドウ</t>
    </rPh>
    <rPh sb="8" eb="10">
      <t>イタク</t>
    </rPh>
    <phoneticPr fontId="3"/>
  </si>
  <si>
    <t>車両消毒委託</t>
    <rPh sb="0" eb="2">
      <t>シャリョウ</t>
    </rPh>
    <rPh sb="2" eb="4">
      <t>ショウドク</t>
    </rPh>
    <rPh sb="4" eb="6">
      <t>イタク</t>
    </rPh>
    <phoneticPr fontId="3"/>
  </si>
  <si>
    <t>㈱東酸</t>
    <rPh sb="1" eb="3">
      <t>トウサン</t>
    </rPh>
    <phoneticPr fontId="6"/>
  </si>
  <si>
    <t>有限会社下北警備会社</t>
    <rPh sb="0" eb="4">
      <t>ユウゲンガイシャ</t>
    </rPh>
    <rPh sb="4" eb="6">
      <t>シモキタ</t>
    </rPh>
    <rPh sb="6" eb="8">
      <t>ケイビ</t>
    </rPh>
    <rPh sb="8" eb="10">
      <t>ガイシャ</t>
    </rPh>
    <phoneticPr fontId="6"/>
  </si>
  <si>
    <t>青森県ペストコントロール協会</t>
    <rPh sb="0" eb="3">
      <t>アオモリケン</t>
    </rPh>
    <rPh sb="12" eb="14">
      <t>キョウカイ</t>
    </rPh>
    <phoneticPr fontId="6"/>
  </si>
  <si>
    <t>青森県畜産農業協同組合連合会</t>
    <rPh sb="0" eb="3">
      <t>アオモリケン</t>
    </rPh>
    <rPh sb="3" eb="5">
      <t>チクサン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6"/>
  </si>
  <si>
    <t>青森綜合警備保障㈱</t>
    <rPh sb="0" eb="2">
      <t>アオモリ</t>
    </rPh>
    <rPh sb="2" eb="4">
      <t>ソウゴウ</t>
    </rPh>
    <rPh sb="4" eb="6">
      <t>ケイビ</t>
    </rPh>
    <rPh sb="6" eb="8">
      <t>ホショウ</t>
    </rPh>
    <phoneticPr fontId="6"/>
  </si>
  <si>
    <t>青森みちのく警備保障㈱</t>
    <rPh sb="0" eb="2">
      <t>アオモリ</t>
    </rPh>
    <rPh sb="6" eb="8">
      <t>ケイビ</t>
    </rPh>
    <rPh sb="8" eb="10">
      <t>ホショウ</t>
    </rPh>
    <phoneticPr fontId="6"/>
  </si>
  <si>
    <t>東洋ワークセキュリティ㈱八戸営業所</t>
    <rPh sb="0" eb="2">
      <t>トウヨウ</t>
    </rPh>
    <rPh sb="12" eb="14">
      <t>ハチノヘ</t>
    </rPh>
    <rPh sb="14" eb="17">
      <t>エイギョウショ</t>
    </rPh>
    <phoneticPr fontId="6"/>
  </si>
  <si>
    <t>太平ビルサービス㈱</t>
    <rPh sb="0" eb="2">
      <t>タイヘイ</t>
    </rPh>
    <phoneticPr fontId="6"/>
  </si>
  <si>
    <t>日本通運㈱青森支店</t>
    <rPh sb="0" eb="2">
      <t>ニホン</t>
    </rPh>
    <rPh sb="2" eb="4">
      <t>ツウウン</t>
    </rPh>
    <rPh sb="5" eb="7">
      <t>アオモリ</t>
    </rPh>
    <rPh sb="7" eb="9">
      <t>シテン</t>
    </rPh>
    <phoneticPr fontId="6"/>
  </si>
  <si>
    <t>㈱トスネット北東北</t>
    <phoneticPr fontId="6"/>
  </si>
  <si>
    <t>㈱トーテック</t>
  </si>
  <si>
    <t>㈱三沢警備保障</t>
    <rPh sb="1" eb="3">
      <t>ミサワ</t>
    </rPh>
    <rPh sb="3" eb="5">
      <t>ケイビ</t>
    </rPh>
    <rPh sb="5" eb="7">
      <t>ホショウ</t>
    </rPh>
    <phoneticPr fontId="6"/>
  </si>
  <si>
    <t>㈱ベストセキュリティ八戸営業所</t>
  </si>
  <si>
    <t>(公社)青森県トラック協会</t>
    <rPh sb="1" eb="3">
      <t>コウシャ</t>
    </rPh>
    <rPh sb="4" eb="7">
      <t>アオモリケン</t>
    </rPh>
    <rPh sb="11" eb="13">
      <t>キョウカイ</t>
    </rPh>
    <phoneticPr fontId="6"/>
  </si>
  <si>
    <t>備品購入費</t>
    <rPh sb="0" eb="2">
      <t>ビヒン</t>
    </rPh>
    <rPh sb="2" eb="5">
      <t>コウニュウヒ</t>
    </rPh>
    <phoneticPr fontId="3"/>
  </si>
  <si>
    <t>コンテナ等購入</t>
    <rPh sb="4" eb="5">
      <t>トウ</t>
    </rPh>
    <rPh sb="5" eb="7">
      <t>コウニュウ</t>
    </rPh>
    <phoneticPr fontId="3"/>
  </si>
  <si>
    <t>東北化学薬品㈱青森支店</t>
    <rPh sb="0" eb="6">
      <t>トウホクカガクヤクヒン</t>
    </rPh>
    <rPh sb="7" eb="8">
      <t>アオ</t>
    </rPh>
    <rPh sb="8" eb="9">
      <t>モリ</t>
    </rPh>
    <rPh sb="9" eb="11">
      <t>シテン</t>
    </rPh>
    <phoneticPr fontId="3"/>
  </si>
  <si>
    <t>㈱NSガード</t>
    <phoneticPr fontId="3"/>
  </si>
  <si>
    <t>㈲成巧社</t>
    <rPh sb="1" eb="2">
      <t>セイ</t>
    </rPh>
    <rPh sb="2" eb="3">
      <t>タクミ</t>
    </rPh>
    <rPh sb="3" eb="4">
      <t>シャ</t>
    </rPh>
    <phoneticPr fontId="3"/>
  </si>
  <si>
    <t>畜産課</t>
    <rPh sb="0" eb="2">
      <t>チクサン</t>
    </rPh>
    <rPh sb="2" eb="3">
      <t>カ</t>
    </rPh>
    <phoneticPr fontId="3"/>
  </si>
  <si>
    <t>所属</t>
    <rPh sb="0" eb="2">
      <t>ショゾク</t>
    </rPh>
    <phoneticPr fontId="3"/>
  </si>
  <si>
    <t>動員者傷病保険</t>
    <rPh sb="0" eb="2">
      <t>ドウイン</t>
    </rPh>
    <rPh sb="2" eb="3">
      <t>シャ</t>
    </rPh>
    <rPh sb="3" eb="5">
      <t>ショウビョウ</t>
    </rPh>
    <rPh sb="5" eb="7">
      <t>ホケン</t>
    </rPh>
    <phoneticPr fontId="3"/>
  </si>
  <si>
    <t>損保ジャパン㈱青森支社</t>
    <rPh sb="0" eb="2">
      <t>ソンポ</t>
    </rPh>
    <rPh sb="7" eb="9">
      <t>アオモリ</t>
    </rPh>
    <rPh sb="9" eb="11">
      <t>シシャ</t>
    </rPh>
    <phoneticPr fontId="4"/>
  </si>
  <si>
    <t>R4.13月(三沢市)</t>
    <rPh sb="5" eb="6">
      <t>ツキ</t>
    </rPh>
    <rPh sb="7" eb="10">
      <t>ミサワシ</t>
    </rPh>
    <phoneticPr fontId="3"/>
  </si>
  <si>
    <t>小型特殊車両操車業務</t>
    <rPh sb="0" eb="2">
      <t>コガタ</t>
    </rPh>
    <rPh sb="2" eb="4">
      <t>トクシュ</t>
    </rPh>
    <rPh sb="4" eb="6">
      <t>シャリョウ</t>
    </rPh>
    <rPh sb="6" eb="8">
      <t>ソウシャ</t>
    </rPh>
    <rPh sb="8" eb="10">
      <t>ギョウム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</si>
  <si>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</si>
  <si>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入浴施設利用料</t>
    <rPh sb="0" eb="2">
      <t>ニュウヨク</t>
    </rPh>
    <rPh sb="2" eb="4">
      <t>シセツ</t>
    </rPh>
    <rPh sb="4" eb="7">
      <t>リヨウリョウ</t>
    </rPh>
    <phoneticPr fontId="3"/>
  </si>
  <si>
    <t>(有)三沢空港温泉</t>
    <rPh sb="0" eb="3">
      <t>ユウゲンガイシャ</t>
    </rPh>
    <rPh sb="3" eb="5">
      <t>ミサワ</t>
    </rPh>
    <rPh sb="5" eb="7">
      <t>クウコウ</t>
    </rPh>
    <rPh sb="7" eb="9">
      <t>オンセン</t>
    </rPh>
    <phoneticPr fontId="3"/>
  </si>
  <si>
    <t>上北地方教育・福祉事務組合</t>
    <rPh sb="0" eb="2">
      <t>カミキタ</t>
    </rPh>
    <rPh sb="2" eb="4">
      <t>チホウ</t>
    </rPh>
    <rPh sb="4" eb="6">
      <t>キョウイク</t>
    </rPh>
    <rPh sb="7" eb="9">
      <t>フクシ</t>
    </rPh>
    <rPh sb="9" eb="11">
      <t>ジム</t>
    </rPh>
    <rPh sb="11" eb="13">
      <t>クミアイ</t>
    </rPh>
    <phoneticPr fontId="3"/>
  </si>
  <si>
    <t>三沢市自治公社</t>
    <rPh sb="0" eb="3">
      <t>ミサワシ</t>
    </rPh>
    <rPh sb="3" eb="5">
      <t>ジチ</t>
    </rPh>
    <rPh sb="5" eb="7">
      <t>コウシャ</t>
    </rPh>
    <phoneticPr fontId="3"/>
  </si>
  <si>
    <t>㈲木崎野</t>
    <rPh sb="1" eb="3">
      <t>キザキ</t>
    </rPh>
    <rPh sb="3" eb="4">
      <t>ノ</t>
    </rPh>
    <phoneticPr fontId="3"/>
  </si>
  <si>
    <t>東青農林</t>
    <rPh sb="0" eb="2">
      <t>トウセイ</t>
    </rPh>
    <rPh sb="2" eb="4">
      <t>ノウリン</t>
    </rPh>
    <phoneticPr fontId="3"/>
  </si>
  <si>
    <t>その他需用費</t>
    <rPh sb="2" eb="3">
      <t>タ</t>
    </rPh>
    <rPh sb="3" eb="6">
      <t>ジュヨウヒ</t>
    </rPh>
    <phoneticPr fontId="3"/>
  </si>
  <si>
    <t>株式会社工藤パン　　　　　　　　　　　　</t>
  </si>
  <si>
    <t>青森県庁消費生活協同組合　　　　　　　　</t>
  </si>
  <si>
    <t>青森県民生活協同組合アカシア館　　　　　</t>
  </si>
  <si>
    <t>青森県民生活協同組合コスモス館　　　　　</t>
  </si>
  <si>
    <t>株式会社ヒグチ　　　　　　　　　　　　　</t>
  </si>
  <si>
    <t>青森農業協同組合蓬田支店　　　　　　　　</t>
  </si>
  <si>
    <t>青南商事株式会社　　　　　　　　　　　　</t>
  </si>
  <si>
    <t>株式会社サンデー　　　　　　　　　　　　</t>
  </si>
  <si>
    <t>株式会社佐藤農機　　　　　　　　　　　</t>
    <rPh sb="4" eb="6">
      <t>サトウ</t>
    </rPh>
    <rPh sb="6" eb="8">
      <t>ノウキ</t>
    </rPh>
    <phoneticPr fontId="9"/>
  </si>
  <si>
    <t>公用車燃料</t>
    <rPh sb="0" eb="3">
      <t>コウヨウシャ</t>
    </rPh>
    <rPh sb="3" eb="5">
      <t>ネンリョウ</t>
    </rPh>
    <phoneticPr fontId="3"/>
  </si>
  <si>
    <t>動力噴霧器修繕</t>
    <rPh sb="0" eb="2">
      <t>ドウリョク</t>
    </rPh>
    <rPh sb="2" eb="5">
      <t>フンムキ</t>
    </rPh>
    <rPh sb="5" eb="7">
      <t>シュウゼン</t>
    </rPh>
    <phoneticPr fontId="9"/>
  </si>
  <si>
    <t>株式会社田浦建設</t>
    <phoneticPr fontId="3"/>
  </si>
  <si>
    <t>株式会社大坂組</t>
    <phoneticPr fontId="3"/>
  </si>
  <si>
    <t xml:space="preserve">志田内海株式会社 </t>
    <phoneticPr fontId="3"/>
  </si>
  <si>
    <t>青森県シルバー人材センター連合会</t>
    <rPh sb="0" eb="3">
      <t>アオモリケン</t>
    </rPh>
    <rPh sb="7" eb="9">
      <t>ジンザイ</t>
    </rPh>
    <rPh sb="13" eb="16">
      <t>レンゴウカイ</t>
    </rPh>
    <phoneticPr fontId="3"/>
  </si>
  <si>
    <t>車両消毒作業者派遣料</t>
    <rPh sb="2" eb="4">
      <t>ショウドク</t>
    </rPh>
    <rPh sb="4" eb="7">
      <t>サギョウシャ</t>
    </rPh>
    <rPh sb="7" eb="9">
      <t>ハケン</t>
    </rPh>
    <rPh sb="9" eb="10">
      <t>リョウ</t>
    </rPh>
    <phoneticPr fontId="9"/>
  </si>
  <si>
    <t>白神観光バス有限会社　　　　　　　　　　</t>
  </si>
  <si>
    <t>中里交通株式会社　　　　　　　　　　　　</t>
  </si>
  <si>
    <t>成長タクシー株式会社　　　　　　　　　　</t>
  </si>
  <si>
    <t>上北農林</t>
    <rPh sb="0" eb="2">
      <t>カミキタ</t>
    </rPh>
    <rPh sb="2" eb="4">
      <t>ノウリン</t>
    </rPh>
    <phoneticPr fontId="3"/>
  </si>
  <si>
    <t>鶏卵搬出</t>
    <rPh sb="0" eb="2">
      <t>ケイラン</t>
    </rPh>
    <rPh sb="2" eb="4">
      <t>ハンシュツ</t>
    </rPh>
    <phoneticPr fontId="3"/>
  </si>
  <si>
    <t>特別清掃</t>
    <rPh sb="0" eb="2">
      <t>トクベツ</t>
    </rPh>
    <rPh sb="2" eb="4">
      <t>セイソウ</t>
    </rPh>
    <phoneticPr fontId="3"/>
  </si>
  <si>
    <t>防雪棚撤去</t>
    <rPh sb="0" eb="2">
      <t>ボウセツ</t>
    </rPh>
    <rPh sb="2" eb="3">
      <t>タナ</t>
    </rPh>
    <rPh sb="3" eb="5">
      <t>テッキョ</t>
    </rPh>
    <phoneticPr fontId="3"/>
  </si>
  <si>
    <t>更正</t>
    <rPh sb="0" eb="2">
      <t>コウセイ</t>
    </rPh>
    <phoneticPr fontId="3"/>
  </si>
  <si>
    <t>車両消毒</t>
    <rPh sb="0" eb="2">
      <t>シャリョウ</t>
    </rPh>
    <rPh sb="2" eb="4">
      <t>ショウドク</t>
    </rPh>
    <phoneticPr fontId="3"/>
  </si>
  <si>
    <t>埋却等</t>
    <phoneticPr fontId="3"/>
  </si>
  <si>
    <t>施設利用料</t>
    <rPh sb="0" eb="5">
      <t>シセツリヨウリョウ</t>
    </rPh>
    <phoneticPr fontId="3"/>
  </si>
  <si>
    <t>項目</t>
    <rPh sb="0" eb="2">
      <t>コウモク</t>
    </rPh>
    <phoneticPr fontId="3"/>
  </si>
  <si>
    <t>県単</t>
    <rPh sb="0" eb="1">
      <t>ケン</t>
    </rPh>
    <rPh sb="1" eb="2">
      <t>タン</t>
    </rPh>
    <phoneticPr fontId="3"/>
  </si>
  <si>
    <t>防疫資材（消石灰）</t>
    <rPh sb="0" eb="2">
      <t>ボウエキ</t>
    </rPh>
    <rPh sb="2" eb="4">
      <t>シザイ</t>
    </rPh>
    <rPh sb="5" eb="8">
      <t>ショウセッカイ</t>
    </rPh>
    <phoneticPr fontId="2"/>
  </si>
  <si>
    <t>防疫資材（コンテナバック）</t>
    <rPh sb="0" eb="2">
      <t>ボウエキ</t>
    </rPh>
    <rPh sb="2" eb="4">
      <t>シザイ</t>
    </rPh>
    <phoneticPr fontId="2"/>
  </si>
  <si>
    <t>防疫資材（消毒薬）</t>
    <rPh sb="0" eb="2">
      <t>ボウエキ</t>
    </rPh>
    <rPh sb="2" eb="4">
      <t>シザイ</t>
    </rPh>
    <rPh sb="5" eb="7">
      <t>ショウドク</t>
    </rPh>
    <rPh sb="7" eb="8">
      <t>ヤク</t>
    </rPh>
    <phoneticPr fontId="2"/>
  </si>
  <si>
    <t>防疫資材（防護服）</t>
    <rPh sb="0" eb="2">
      <t>ボウエキ</t>
    </rPh>
    <rPh sb="2" eb="4">
      <t>シザイ</t>
    </rPh>
    <rPh sb="5" eb="8">
      <t>ボウゴフク</t>
    </rPh>
    <phoneticPr fontId="2"/>
  </si>
  <si>
    <t>防疫資材（曇り止め）</t>
    <rPh sb="0" eb="2">
      <t>ボウエキ</t>
    </rPh>
    <rPh sb="2" eb="4">
      <t>シザイ</t>
    </rPh>
    <rPh sb="5" eb="6">
      <t>クモ</t>
    </rPh>
    <rPh sb="7" eb="8">
      <t>ド</t>
    </rPh>
    <phoneticPr fontId="2"/>
  </si>
  <si>
    <t>防疫資材（ベスト）</t>
    <rPh sb="0" eb="2">
      <t>ボウエキ</t>
    </rPh>
    <rPh sb="2" eb="4">
      <t>シザイ</t>
    </rPh>
    <phoneticPr fontId="2"/>
  </si>
  <si>
    <t>防疫資材（マスクほか）</t>
    <rPh sb="0" eb="2">
      <t>ボウエキ</t>
    </rPh>
    <rPh sb="2" eb="4">
      <t>シザイ</t>
    </rPh>
    <phoneticPr fontId="2"/>
  </si>
  <si>
    <t>防疫資材（ゴミ袋）</t>
    <rPh sb="0" eb="2">
      <t>ボウエキ</t>
    </rPh>
    <rPh sb="2" eb="4">
      <t>シザイ</t>
    </rPh>
    <rPh sb="7" eb="8">
      <t>フクロ</t>
    </rPh>
    <phoneticPr fontId="2"/>
  </si>
  <si>
    <t>防疫資材（結束バンド）</t>
    <rPh sb="0" eb="2">
      <t>ボウエキ</t>
    </rPh>
    <rPh sb="2" eb="4">
      <t>シザイ</t>
    </rPh>
    <rPh sb="5" eb="7">
      <t>ケッソク</t>
    </rPh>
    <phoneticPr fontId="2"/>
  </si>
  <si>
    <t>防疫資材（下着）</t>
    <rPh sb="0" eb="2">
      <t>ボウエキ</t>
    </rPh>
    <rPh sb="2" eb="4">
      <t>シザイ</t>
    </rPh>
    <rPh sb="5" eb="7">
      <t>シタギ</t>
    </rPh>
    <phoneticPr fontId="2"/>
  </si>
  <si>
    <t>防疫資材（洗濯ネット等）</t>
    <rPh sb="0" eb="2">
      <t>ボウエキ</t>
    </rPh>
    <rPh sb="2" eb="4">
      <t>シザイ</t>
    </rPh>
    <rPh sb="5" eb="7">
      <t>センタク</t>
    </rPh>
    <rPh sb="10" eb="11">
      <t>トウ</t>
    </rPh>
    <phoneticPr fontId="2"/>
  </si>
  <si>
    <t>防疫資材（軍手等）</t>
    <rPh sb="0" eb="2">
      <t>ボウエキ</t>
    </rPh>
    <rPh sb="2" eb="4">
      <t>シザイ</t>
    </rPh>
    <rPh sb="5" eb="7">
      <t>グンテ</t>
    </rPh>
    <rPh sb="7" eb="8">
      <t>トウ</t>
    </rPh>
    <phoneticPr fontId="2"/>
  </si>
  <si>
    <t>防疫資材（スノーホーンハンドル）</t>
    <rPh sb="0" eb="2">
      <t>ボウエキ</t>
    </rPh>
    <rPh sb="2" eb="4">
      <t>シザイ</t>
    </rPh>
    <phoneticPr fontId="2"/>
  </si>
  <si>
    <t>防疫資材（スノーホーン運搬車）</t>
    <rPh sb="0" eb="2">
      <t>ボウエキ</t>
    </rPh>
    <rPh sb="2" eb="4">
      <t>シザイ</t>
    </rPh>
    <rPh sb="11" eb="14">
      <t>ウンパンシャ</t>
    </rPh>
    <phoneticPr fontId="2"/>
  </si>
  <si>
    <t>防疫資材（テープ）</t>
    <rPh sb="0" eb="2">
      <t>ボウエキ</t>
    </rPh>
    <rPh sb="2" eb="4">
      <t>シザイ</t>
    </rPh>
    <phoneticPr fontId="2"/>
  </si>
  <si>
    <t>防疫資材（レジ袋等）</t>
    <rPh sb="0" eb="2">
      <t>ボウエキ</t>
    </rPh>
    <rPh sb="2" eb="4">
      <t>シザイ</t>
    </rPh>
    <rPh sb="7" eb="8">
      <t>フクロ</t>
    </rPh>
    <rPh sb="8" eb="9">
      <t>トウ</t>
    </rPh>
    <phoneticPr fontId="2"/>
  </si>
  <si>
    <t>防疫資材（炭酸ガス）</t>
    <rPh sb="0" eb="2">
      <t>ボウエキ</t>
    </rPh>
    <rPh sb="2" eb="4">
      <t>シザイ</t>
    </rPh>
    <rPh sb="5" eb="7">
      <t>タンサン</t>
    </rPh>
    <phoneticPr fontId="2"/>
  </si>
  <si>
    <t>㈲横浜燃油</t>
    <rPh sb="1" eb="3">
      <t>ヨコハマ</t>
    </rPh>
    <rPh sb="3" eb="5">
      <t>ネンユ</t>
    </rPh>
    <phoneticPr fontId="3"/>
  </si>
  <si>
    <t>㈱みちのくクボタ横浜店</t>
    <rPh sb="8" eb="10">
      <t>ヨコハマ</t>
    </rPh>
    <rPh sb="10" eb="11">
      <t>ミセ</t>
    </rPh>
    <phoneticPr fontId="3"/>
  </si>
  <si>
    <t>ササキ石油販売㈱</t>
    <rPh sb="3" eb="5">
      <t>セキユ</t>
    </rPh>
    <rPh sb="5" eb="7">
      <t>ハンバイ</t>
    </rPh>
    <phoneticPr fontId="3"/>
  </si>
  <si>
    <t>吹越台地飼料生産利用組合</t>
    <rPh sb="0" eb="2">
      <t>フキコシ</t>
    </rPh>
    <rPh sb="2" eb="4">
      <t>ダイチ</t>
    </rPh>
    <rPh sb="4" eb="6">
      <t>シリョウ</t>
    </rPh>
    <rPh sb="6" eb="8">
      <t>セイサン</t>
    </rPh>
    <rPh sb="8" eb="10">
      <t>リヨウ</t>
    </rPh>
    <rPh sb="10" eb="12">
      <t>クミアイ</t>
    </rPh>
    <phoneticPr fontId="3"/>
  </si>
  <si>
    <t>㈱サンデー</t>
    <phoneticPr fontId="3"/>
  </si>
  <si>
    <t>㈱薬王堂</t>
    <rPh sb="1" eb="4">
      <t>ヤクオウドウ</t>
    </rPh>
    <phoneticPr fontId="3"/>
  </si>
  <si>
    <t>田中商工㈱</t>
    <rPh sb="0" eb="2">
      <t>タナカ</t>
    </rPh>
    <rPh sb="2" eb="4">
      <t>ショウコウ</t>
    </rPh>
    <phoneticPr fontId="3"/>
  </si>
  <si>
    <t>㈲中村建設</t>
    <rPh sb="1" eb="3">
      <t>ナカムラ</t>
    </rPh>
    <rPh sb="3" eb="5">
      <t>ケンセツ</t>
    </rPh>
    <phoneticPr fontId="3"/>
  </si>
  <si>
    <t>㈱トーショー十和田支店</t>
    <rPh sb="6" eb="9">
      <t>トワダ</t>
    </rPh>
    <rPh sb="9" eb="11">
      <t>シテン</t>
    </rPh>
    <phoneticPr fontId="3"/>
  </si>
  <si>
    <t>㈲平沼燃料</t>
    <rPh sb="1" eb="3">
      <t>ヒラヌマ</t>
    </rPh>
    <rPh sb="3" eb="5">
      <t>ネンリョウ</t>
    </rPh>
    <phoneticPr fontId="3"/>
  </si>
  <si>
    <t>㈲宮野燃料</t>
    <rPh sb="1" eb="3">
      <t>ミヤノ</t>
    </rPh>
    <rPh sb="3" eb="5">
      <t>ネンリョウ</t>
    </rPh>
    <phoneticPr fontId="3"/>
  </si>
  <si>
    <t>松森石油㈲</t>
    <rPh sb="0" eb="2">
      <t>マツモリ</t>
    </rPh>
    <rPh sb="2" eb="4">
      <t>セキユ</t>
    </rPh>
    <phoneticPr fontId="3"/>
  </si>
  <si>
    <t>㈱みちのくクボタ三沢店</t>
    <rPh sb="8" eb="10">
      <t>ミサワ</t>
    </rPh>
    <rPh sb="10" eb="11">
      <t>ミセ</t>
    </rPh>
    <phoneticPr fontId="3"/>
  </si>
  <si>
    <t>㈱小川ボーリング建設工業</t>
    <rPh sb="1" eb="3">
      <t>オガワ</t>
    </rPh>
    <rPh sb="8" eb="10">
      <t>ケンセツ</t>
    </rPh>
    <rPh sb="10" eb="12">
      <t>コウギョウ</t>
    </rPh>
    <phoneticPr fontId="3"/>
  </si>
  <si>
    <t>十和田市シルバー人材センター</t>
    <rPh sb="0" eb="4">
      <t>トワダシ</t>
    </rPh>
    <rPh sb="8" eb="10">
      <t>ジンザイ</t>
    </rPh>
    <phoneticPr fontId="3"/>
  </si>
  <si>
    <t>㈲加澤商店</t>
    <rPh sb="1" eb="3">
      <t>カサワ</t>
    </rPh>
    <rPh sb="3" eb="5">
      <t>ショウテン</t>
    </rPh>
    <phoneticPr fontId="3"/>
  </si>
  <si>
    <t>㈲浜飯組</t>
    <rPh sb="1" eb="2">
      <t>ハマ</t>
    </rPh>
    <rPh sb="2" eb="3">
      <t>メシ</t>
    </rPh>
    <rPh sb="3" eb="4">
      <t>クミ</t>
    </rPh>
    <phoneticPr fontId="3"/>
  </si>
  <si>
    <t>三沢建設業協会</t>
    <rPh sb="0" eb="2">
      <t>ミサワ</t>
    </rPh>
    <rPh sb="2" eb="5">
      <t>ケンセツギョウ</t>
    </rPh>
    <rPh sb="5" eb="7">
      <t>キョウカイ</t>
    </rPh>
    <phoneticPr fontId="3"/>
  </si>
  <si>
    <t>田中建設㈱</t>
    <rPh sb="0" eb="2">
      <t>タナカ</t>
    </rPh>
    <rPh sb="2" eb="4">
      <t>ケンセツ</t>
    </rPh>
    <phoneticPr fontId="3"/>
  </si>
  <si>
    <t>㈱佐藤建設工業</t>
    <rPh sb="1" eb="3">
      <t>サトウ</t>
    </rPh>
    <rPh sb="3" eb="5">
      <t>ケンセツ</t>
    </rPh>
    <rPh sb="5" eb="7">
      <t>コウギョウ</t>
    </rPh>
    <phoneticPr fontId="3"/>
  </si>
  <si>
    <t>㈱工藤組</t>
    <rPh sb="1" eb="3">
      <t>クドウ</t>
    </rPh>
    <rPh sb="3" eb="4">
      <t>クミ</t>
    </rPh>
    <phoneticPr fontId="3"/>
  </si>
  <si>
    <t>六ヶ所村建設業協会</t>
    <rPh sb="0" eb="4">
      <t>ロッカショムラ</t>
    </rPh>
    <rPh sb="4" eb="7">
      <t>ケンセツギョウ</t>
    </rPh>
    <rPh sb="7" eb="9">
      <t>キョウカイ</t>
    </rPh>
    <phoneticPr fontId="3"/>
  </si>
  <si>
    <t>上北観光バス㈱</t>
    <rPh sb="0" eb="2">
      <t>カミキタ</t>
    </rPh>
    <rPh sb="2" eb="4">
      <t>カンコウ</t>
    </rPh>
    <phoneticPr fontId="3"/>
  </si>
  <si>
    <t>十和田タクシー㈱</t>
    <rPh sb="0" eb="3">
      <t>トワダ</t>
    </rPh>
    <phoneticPr fontId="3"/>
  </si>
  <si>
    <t>寺下運輸倉庫㈱</t>
    <rPh sb="0" eb="2">
      <t>テラシタ</t>
    </rPh>
    <rPh sb="2" eb="4">
      <t>ウンユ</t>
    </rPh>
    <rPh sb="4" eb="6">
      <t>ソウコ</t>
    </rPh>
    <phoneticPr fontId="3"/>
  </si>
  <si>
    <t>㈱三本木タクシー</t>
    <rPh sb="1" eb="3">
      <t>サンホン</t>
    </rPh>
    <rPh sb="3" eb="4">
      <t>キ</t>
    </rPh>
    <phoneticPr fontId="3"/>
  </si>
  <si>
    <t>㈲小原タクシー</t>
    <rPh sb="1" eb="3">
      <t>オバラ</t>
    </rPh>
    <phoneticPr fontId="3"/>
  </si>
  <si>
    <t>㈲八甲タクシー</t>
    <rPh sb="1" eb="2">
      <t>ハチ</t>
    </rPh>
    <rPh sb="2" eb="3">
      <t>コウ</t>
    </rPh>
    <phoneticPr fontId="3"/>
  </si>
  <si>
    <t>大空交通㈱</t>
    <rPh sb="0" eb="2">
      <t>オオゾラ</t>
    </rPh>
    <rPh sb="2" eb="4">
      <t>コウツウ</t>
    </rPh>
    <phoneticPr fontId="3"/>
  </si>
  <si>
    <t>白神観光バス㈲</t>
    <rPh sb="0" eb="2">
      <t>シラカミ</t>
    </rPh>
    <rPh sb="2" eb="4">
      <t>カンコウ</t>
    </rPh>
    <phoneticPr fontId="3"/>
  </si>
  <si>
    <t>㈱縦貫タクシー</t>
    <rPh sb="1" eb="2">
      <t>タテ</t>
    </rPh>
    <rPh sb="2" eb="3">
      <t>ツラヌ</t>
    </rPh>
    <phoneticPr fontId="3"/>
  </si>
  <si>
    <t>㈱新山運送</t>
    <rPh sb="1" eb="3">
      <t>ニイヤマ</t>
    </rPh>
    <rPh sb="3" eb="5">
      <t>ウンソウ</t>
    </rPh>
    <phoneticPr fontId="3"/>
  </si>
  <si>
    <t>平沼町内会</t>
    <rPh sb="0" eb="2">
      <t>ヒラヌマ</t>
    </rPh>
    <rPh sb="2" eb="4">
      <t>チョウナイ</t>
    </rPh>
    <rPh sb="4" eb="5">
      <t>カイ</t>
    </rPh>
    <phoneticPr fontId="3"/>
  </si>
  <si>
    <t>前渡資金（三沢市国際</t>
    <rPh sb="0" eb="2">
      <t>ゼント</t>
    </rPh>
    <rPh sb="2" eb="4">
      <t>シキン</t>
    </rPh>
    <rPh sb="5" eb="8">
      <t>ミサワシ</t>
    </rPh>
    <rPh sb="8" eb="10">
      <t>コクサイ</t>
    </rPh>
    <phoneticPr fontId="3"/>
  </si>
  <si>
    <t>前渡資金（三沢市総合</t>
    <rPh sb="0" eb="2">
      <t>ゼント</t>
    </rPh>
    <rPh sb="2" eb="4">
      <t>シキン</t>
    </rPh>
    <rPh sb="5" eb="8">
      <t>ミサワシ</t>
    </rPh>
    <rPh sb="8" eb="10">
      <t>ソウゴウ</t>
    </rPh>
    <phoneticPr fontId="3"/>
  </si>
  <si>
    <t>三沢市自治振興公社</t>
    <rPh sb="0" eb="3">
      <t>ミサワシ</t>
    </rPh>
    <rPh sb="3" eb="5">
      <t>ジチ</t>
    </rPh>
    <rPh sb="5" eb="7">
      <t>シンコウ</t>
    </rPh>
    <rPh sb="7" eb="9">
      <t>コウシャ</t>
    </rPh>
    <phoneticPr fontId="3"/>
  </si>
  <si>
    <t>薬品10/10</t>
    <rPh sb="0" eb="2">
      <t>ヤクヒン</t>
    </rPh>
    <phoneticPr fontId="3"/>
  </si>
  <si>
    <t>負担金(その他)</t>
    <rPh sb="0" eb="3">
      <t>フタンキン</t>
    </rPh>
    <rPh sb="6" eb="7">
      <t>タ</t>
    </rPh>
    <phoneticPr fontId="3"/>
  </si>
  <si>
    <t>負担金(資材)</t>
    <rPh sb="0" eb="3">
      <t>フタンキン</t>
    </rPh>
    <rPh sb="4" eb="6">
      <t>シザイ</t>
    </rPh>
    <phoneticPr fontId="3"/>
  </si>
  <si>
    <t>(うち国庫)</t>
    <rPh sb="3" eb="5">
      <t>コッコ</t>
    </rPh>
    <phoneticPr fontId="3"/>
  </si>
  <si>
    <t>(うち一財)</t>
    <rPh sb="3" eb="4">
      <t>イチ</t>
    </rPh>
    <rPh sb="4" eb="5">
      <t>ザイ</t>
    </rPh>
    <phoneticPr fontId="3"/>
  </si>
  <si>
    <t>計</t>
    <rPh sb="0" eb="1">
      <t>ケイ</t>
    </rPh>
    <phoneticPr fontId="3"/>
  </si>
  <si>
    <t>ゆうき青森農業協同組合</t>
    <rPh sb="3" eb="11">
      <t>アオモリノウギョウキョウドウクミアイ</t>
    </rPh>
    <phoneticPr fontId="6"/>
  </si>
  <si>
    <t>一般社団法人青森県畜産協会</t>
    <rPh sb="0" eb="2">
      <t>イッパン</t>
    </rPh>
    <rPh sb="2" eb="6">
      <t>シャダンホウジン</t>
    </rPh>
    <rPh sb="6" eb="9">
      <t>アオモリケン</t>
    </rPh>
    <rPh sb="9" eb="11">
      <t>チクサン</t>
    </rPh>
    <rPh sb="11" eb="13">
      <t>キョウカイ</t>
    </rPh>
    <phoneticPr fontId="6"/>
  </si>
  <si>
    <t>青森県森林組合連合会</t>
    <rPh sb="0" eb="3">
      <t>アオモリケン</t>
    </rPh>
    <rPh sb="3" eb="7">
      <t>シンリンクミアイ</t>
    </rPh>
    <rPh sb="7" eb="10">
      <t>レンゴウカイ</t>
    </rPh>
    <phoneticPr fontId="6"/>
  </si>
  <si>
    <t>十和田おいらせ農業協同組合</t>
    <rPh sb="0" eb="3">
      <t>トワダ</t>
    </rPh>
    <rPh sb="7" eb="9">
      <t>ノウギョウ</t>
    </rPh>
    <rPh sb="9" eb="11">
      <t>キョウドウ</t>
    </rPh>
    <rPh sb="11" eb="13">
      <t>クミアイ</t>
    </rPh>
    <phoneticPr fontId="6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</si>
  <si>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6"/>
  </si>
  <si>
    <t>協同組合三沢建設業協会</t>
    <rPh sb="0" eb="4">
      <t>キョウドウクミアイ</t>
    </rPh>
    <rPh sb="4" eb="6">
      <t>ミサワ</t>
    </rPh>
    <rPh sb="6" eb="9">
      <t>ケンセツギョウ</t>
    </rPh>
    <rPh sb="9" eb="11">
      <t>キョウカイ</t>
    </rPh>
    <phoneticPr fontId="6"/>
  </si>
  <si>
    <t>おいらせ農業協同組合</t>
    <rPh sb="4" eb="10">
      <t>ノウギョウキョウドウクミアイ</t>
    </rPh>
    <phoneticPr fontId="6"/>
  </si>
  <si>
    <t>一般社団法人青森県農業会議</t>
    <rPh sb="0" eb="2">
      <t>イッパン</t>
    </rPh>
    <rPh sb="2" eb="6">
      <t>シャダンホウジン</t>
    </rPh>
    <rPh sb="6" eb="9">
      <t>アオモリケン</t>
    </rPh>
    <rPh sb="9" eb="11">
      <t>ノウギョウ</t>
    </rPh>
    <rPh sb="11" eb="13">
      <t>カイギ</t>
    </rPh>
    <phoneticPr fontId="6"/>
  </si>
  <si>
    <t>東北町建設業協会</t>
    <rPh sb="0" eb="3">
      <t>トウホクマチ</t>
    </rPh>
    <rPh sb="3" eb="6">
      <t>ケンセツギョウ</t>
    </rPh>
    <rPh sb="6" eb="8">
      <t>キョウカイ</t>
    </rPh>
    <phoneticPr fontId="6"/>
  </si>
  <si>
    <t>おいらせ・六戸町建設業協会</t>
    <rPh sb="5" eb="8">
      <t>ロクノヘマチ</t>
    </rPh>
    <rPh sb="8" eb="11">
      <t>ケンセツギョウ</t>
    </rPh>
    <rPh sb="11" eb="13">
      <t>キョウカイ</t>
    </rPh>
    <phoneticPr fontId="6"/>
  </si>
  <si>
    <t>十和田市建設業協同組合</t>
    <rPh sb="0" eb="4">
      <t>トワダシ</t>
    </rPh>
    <rPh sb="4" eb="7">
      <t>ケンセツギョウ</t>
    </rPh>
    <rPh sb="7" eb="9">
      <t>キョウドウ</t>
    </rPh>
    <rPh sb="9" eb="11">
      <t>クミアイ</t>
    </rPh>
    <phoneticPr fontId="6"/>
  </si>
  <si>
    <t>六ヶ所村建設業協会</t>
    <rPh sb="0" eb="4">
      <t>ロッカショムラ</t>
    </rPh>
    <rPh sb="4" eb="7">
      <t>ケンセツギョウ</t>
    </rPh>
    <rPh sb="7" eb="9">
      <t>キョウカイ</t>
    </rPh>
    <phoneticPr fontId="6"/>
  </si>
  <si>
    <t>八戸農業協同組合</t>
    <rPh sb="0" eb="2">
      <t>ハチノヘ</t>
    </rPh>
    <rPh sb="2" eb="4">
      <t>ノウギョウ</t>
    </rPh>
    <rPh sb="4" eb="6">
      <t>キョウドウ</t>
    </rPh>
    <rPh sb="6" eb="8">
      <t>クミアイ</t>
    </rPh>
    <phoneticPr fontId="6"/>
  </si>
  <si>
    <t>一般社団法人青森県建設業協会三八支部</t>
    <rPh sb="0" eb="2">
      <t>イッパン</t>
    </rPh>
    <rPh sb="2" eb="6">
      <t>シャダンホウジン</t>
    </rPh>
    <rPh sb="6" eb="9">
      <t>アオモリケン</t>
    </rPh>
    <rPh sb="9" eb="12">
      <t>ケンセツギョウ</t>
    </rPh>
    <rPh sb="12" eb="14">
      <t>キョウカイ</t>
    </rPh>
    <rPh sb="14" eb="15">
      <t>サン</t>
    </rPh>
    <rPh sb="15" eb="16">
      <t>ハチ</t>
    </rPh>
    <rPh sb="16" eb="18">
      <t>シブ</t>
    </rPh>
    <phoneticPr fontId="6"/>
  </si>
  <si>
    <t>青森県土地改良事業団体連合会上十三支部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rPh sb="14" eb="17">
      <t>カミトウサン</t>
    </rPh>
    <rPh sb="17" eb="19">
      <t>シブ</t>
    </rPh>
    <phoneticPr fontId="6"/>
  </si>
  <si>
    <t>七戸町建設業協同組合</t>
    <rPh sb="0" eb="3">
      <t>シチノヘマチ</t>
    </rPh>
    <rPh sb="3" eb="6">
      <t>ケンセツギョウ</t>
    </rPh>
    <rPh sb="6" eb="8">
      <t>キョウドウ</t>
    </rPh>
    <rPh sb="8" eb="10">
      <t>クミアイ</t>
    </rPh>
    <phoneticPr fontId="6"/>
  </si>
  <si>
    <t>三本木畜産農業協同組合</t>
    <rPh sb="0" eb="1">
      <t>サン</t>
    </rPh>
    <rPh sb="3" eb="5">
      <t>チクサン</t>
    </rPh>
    <rPh sb="5" eb="7">
      <t>ノウギョウ</t>
    </rPh>
    <rPh sb="7" eb="9">
      <t>キョウドウ</t>
    </rPh>
    <rPh sb="9" eb="11">
      <t>クミアイ</t>
    </rPh>
    <phoneticPr fontId="6"/>
  </si>
  <si>
    <t>青森県農業協同組合中央会</t>
    <rPh sb="0" eb="3">
      <t>アオモリケン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6"/>
  </si>
  <si>
    <t>全国農業協同組合連合会青森県本部</t>
    <rPh sb="0" eb="11">
      <t>ゼンコクノウギョウキョウドウクミアイレンゴウカイ</t>
    </rPh>
    <rPh sb="11" eb="14">
      <t>アオモリケン</t>
    </rPh>
    <rPh sb="14" eb="16">
      <t>ホンブ</t>
    </rPh>
    <phoneticPr fontId="6"/>
  </si>
  <si>
    <t>農林中央金庫青森支店</t>
    <rPh sb="0" eb="2">
      <t>ノウリン</t>
    </rPh>
    <rPh sb="2" eb="4">
      <t>チュウオウ</t>
    </rPh>
    <rPh sb="4" eb="6">
      <t>キンコ</t>
    </rPh>
    <rPh sb="6" eb="8">
      <t>アオモリ</t>
    </rPh>
    <rPh sb="8" eb="10">
      <t>シテン</t>
    </rPh>
    <phoneticPr fontId="6"/>
  </si>
  <si>
    <t>全国共済農業協同組合連合会青森県本部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アオモリケン</t>
    </rPh>
    <rPh sb="16" eb="18">
      <t>ホンブ</t>
    </rPh>
    <phoneticPr fontId="6"/>
  </si>
  <si>
    <t>㈱青森県農協電算センター</t>
    <rPh sb="1" eb="4">
      <t>アオモリケン</t>
    </rPh>
    <rPh sb="4" eb="6">
      <t>ノウキョウ</t>
    </rPh>
    <rPh sb="6" eb="8">
      <t>デンサン</t>
    </rPh>
    <phoneticPr fontId="6"/>
  </si>
  <si>
    <t>五戸畜産農業協同組合</t>
    <rPh sb="0" eb="2">
      <t>ゴノヘ</t>
    </rPh>
    <rPh sb="2" eb="4">
      <t>チクサン</t>
    </rPh>
    <rPh sb="4" eb="6">
      <t>ノウギョウ</t>
    </rPh>
    <rPh sb="6" eb="8">
      <t>キョウドウ</t>
    </rPh>
    <rPh sb="8" eb="10">
      <t>クミアイ</t>
    </rPh>
    <phoneticPr fontId="6"/>
  </si>
  <si>
    <t>公益社団法人あおもり農業支援センター</t>
    <rPh sb="0" eb="2">
      <t>コウエキ</t>
    </rPh>
    <rPh sb="2" eb="6">
      <t>シャダンホウジン</t>
    </rPh>
    <rPh sb="10" eb="12">
      <t>ノウギョウ</t>
    </rPh>
    <rPh sb="12" eb="14">
      <t>シエン</t>
    </rPh>
    <phoneticPr fontId="6"/>
  </si>
  <si>
    <t>防疫業務（団体等）</t>
    <rPh sb="0" eb="2">
      <t>ボウエキ</t>
    </rPh>
    <rPh sb="2" eb="4">
      <t>ギョウム</t>
    </rPh>
    <rPh sb="5" eb="7">
      <t>ダンタイ</t>
    </rPh>
    <rPh sb="7" eb="8">
      <t>トウ</t>
    </rPh>
    <phoneticPr fontId="3"/>
  </si>
  <si>
    <t>備考</t>
    <rPh sb="0" eb="2">
      <t>ビコウ</t>
    </rPh>
    <phoneticPr fontId="3"/>
  </si>
  <si>
    <t>国未申請(薬品10/10)</t>
    <rPh sb="5" eb="7">
      <t>ヤクヒン</t>
    </rPh>
    <phoneticPr fontId="3"/>
  </si>
  <si>
    <t>国未申請(1/2)</t>
    <rPh sb="0" eb="1">
      <t>クニ</t>
    </rPh>
    <rPh sb="1" eb="4">
      <t>ミシンセイ</t>
    </rPh>
    <phoneticPr fontId="3"/>
  </si>
  <si>
    <t>防疫資材</t>
    <rPh sb="0" eb="2">
      <t>ボウエキ</t>
    </rPh>
    <rPh sb="2" eb="4">
      <t>シザイ</t>
    </rPh>
    <phoneticPr fontId="2"/>
  </si>
  <si>
    <t>うち需用費</t>
    <rPh sb="2" eb="5">
      <t>ジュヨウヒ</t>
    </rPh>
    <phoneticPr fontId="3"/>
  </si>
  <si>
    <t>うち備品費</t>
    <rPh sb="2" eb="5">
      <t>ビヒンヒ</t>
    </rPh>
    <phoneticPr fontId="3"/>
  </si>
  <si>
    <t>うち役務費</t>
    <rPh sb="2" eb="5">
      <t>エキムヒ</t>
    </rPh>
    <phoneticPr fontId="3"/>
  </si>
  <si>
    <t>うち委託料</t>
    <rPh sb="2" eb="4">
      <t>イタク</t>
    </rPh>
    <rPh sb="4" eb="5">
      <t>リョウ</t>
    </rPh>
    <phoneticPr fontId="3"/>
  </si>
  <si>
    <t>うち使用料</t>
    <rPh sb="2" eb="5">
      <t>シヨウリョウ</t>
    </rPh>
    <phoneticPr fontId="3"/>
  </si>
  <si>
    <t>諸経費</t>
    <rPh sb="0" eb="1">
      <t>ショ</t>
    </rPh>
    <rPh sb="1" eb="3">
      <t>ケイヒ</t>
    </rPh>
    <phoneticPr fontId="3"/>
  </si>
  <si>
    <t>小計</t>
    <rPh sb="0" eb="1">
      <t>チイ</t>
    </rPh>
    <rPh sb="1" eb="2">
      <t>ケイ</t>
    </rPh>
    <phoneticPr fontId="3"/>
  </si>
  <si>
    <t>合計</t>
    <rPh sb="0" eb="2">
      <t>ゴウケイ</t>
    </rPh>
    <phoneticPr fontId="3"/>
  </si>
  <si>
    <t>(↓仮置き)</t>
    <rPh sb="2" eb="4">
      <t>カリオ</t>
    </rPh>
    <phoneticPr fontId="3"/>
  </si>
  <si>
    <t>支出額(円)</t>
    <rPh sb="0" eb="2">
      <t>シシュツ</t>
    </rPh>
    <rPh sb="2" eb="3">
      <t>ガク</t>
    </rPh>
    <rPh sb="4" eb="5">
      <t>エン</t>
    </rPh>
    <phoneticPr fontId="4"/>
  </si>
  <si>
    <t>消耗品</t>
    <rPh sb="0" eb="2">
      <t>ショウモウ</t>
    </rPh>
    <rPh sb="2" eb="3">
      <t>ヒン</t>
    </rPh>
    <phoneticPr fontId="3"/>
  </si>
  <si>
    <t>防護服</t>
    <rPh sb="0" eb="3">
      <t>ボウゴフク</t>
    </rPh>
    <phoneticPr fontId="3"/>
  </si>
  <si>
    <t>結束バンド</t>
    <rPh sb="0" eb="2">
      <t>ケッソク</t>
    </rPh>
    <phoneticPr fontId="3"/>
  </si>
  <si>
    <t>コンテナバック</t>
    <phoneticPr fontId="3"/>
  </si>
  <si>
    <t>消石灰</t>
    <rPh sb="0" eb="3">
      <t>ショウセッカイ</t>
    </rPh>
    <phoneticPr fontId="3"/>
  </si>
  <si>
    <t>炭酸ガス</t>
    <rPh sb="0" eb="2">
      <t>タンサン</t>
    </rPh>
    <phoneticPr fontId="3"/>
  </si>
  <si>
    <t>スノーホーン</t>
    <phoneticPr fontId="3"/>
  </si>
  <si>
    <t>項目ごとに調整費の率を設定する場合は、項目ごとの調整費の率が分かる資料を添付すること</t>
    <rPh sb="0" eb="2">
      <t>コウモク</t>
    </rPh>
    <rPh sb="5" eb="8">
      <t>チョウセイヒ</t>
    </rPh>
    <rPh sb="9" eb="10">
      <t>リツ</t>
    </rPh>
    <rPh sb="11" eb="13">
      <t>セッテイ</t>
    </rPh>
    <rPh sb="15" eb="17">
      <t>バアイ</t>
    </rPh>
    <rPh sb="19" eb="21">
      <t>コウモク</t>
    </rPh>
    <rPh sb="24" eb="27">
      <t>チョウセイヒ</t>
    </rPh>
    <rPh sb="28" eb="29">
      <t>リツ</t>
    </rPh>
    <rPh sb="30" eb="31">
      <t>ワ</t>
    </rPh>
    <rPh sb="33" eb="35">
      <t>シリョウ</t>
    </rPh>
    <rPh sb="36" eb="38">
      <t>テンプ</t>
    </rPh>
    <phoneticPr fontId="3"/>
  </si>
  <si>
    <t>調整費</t>
    <rPh sb="0" eb="3">
      <t>チョウセイヒ</t>
    </rPh>
    <phoneticPr fontId="3"/>
  </si>
  <si>
    <t>小計</t>
    <rPh sb="0" eb="2">
      <t>ショウケイ</t>
    </rPh>
    <phoneticPr fontId="3"/>
  </si>
  <si>
    <t>特記事項</t>
    <rPh sb="0" eb="2">
      <t>トッキ</t>
    </rPh>
    <rPh sb="2" eb="4">
      <t>ジコウ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</si>
  <si>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</si>
  <si>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</si>
  <si>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数量/単位</t>
    <rPh sb="0" eb="2">
      <t>スウリョウ</t>
    </rPh>
    <rPh sb="3" eb="5">
      <t>タンイ</t>
    </rPh>
    <phoneticPr fontId="3"/>
  </si>
  <si>
    <t>規格</t>
    <rPh sb="0" eb="2">
      <t>キカク</t>
    </rPh>
    <phoneticPr fontId="3"/>
  </si>
  <si>
    <t>経費見積書</t>
    <rPh sb="0" eb="2">
      <t>ケイヒ</t>
    </rPh>
    <rPh sb="2" eb="5">
      <t>ミツモリショ</t>
    </rPh>
    <phoneticPr fontId="3"/>
  </si>
  <si>
    <t>（別紙様式２）</t>
    <rPh sb="1" eb="3">
      <t>ベッシ</t>
    </rPh>
    <rPh sb="3" eb="5">
      <t>ヨウシキ</t>
    </rPh>
    <phoneticPr fontId="3"/>
  </si>
  <si>
    <t>数量</t>
    <rPh sb="0" eb="2">
      <t>スウリョウ</t>
    </rPh>
    <phoneticPr fontId="3"/>
  </si>
  <si>
    <t>＜特定家畜伝染病発生時の契約に関する事項＞</t>
    <rPh sb="1" eb="3">
      <t>トクテイ</t>
    </rPh>
    <rPh sb="3" eb="5">
      <t>カチク</t>
    </rPh>
    <rPh sb="5" eb="8">
      <t>デンセンビョウ</t>
    </rPh>
    <rPh sb="8" eb="10">
      <t>ハッセイ</t>
    </rPh>
    <rPh sb="10" eb="11">
      <t>ジ</t>
    </rPh>
    <rPh sb="12" eb="14">
      <t>ケイヤク</t>
    </rPh>
    <rPh sb="15" eb="16">
      <t>カン</t>
    </rPh>
    <rPh sb="18" eb="20">
      <t>ジコウ</t>
    </rPh>
    <phoneticPr fontId="3"/>
  </si>
  <si>
    <t>レンタル資機材の調達・運搬</t>
    <rPh sb="4" eb="7">
      <t>シキザイ</t>
    </rPh>
    <rPh sb="8" eb="10">
      <t>チョウタツ</t>
    </rPh>
    <rPh sb="11" eb="13">
      <t>ウンパン</t>
    </rPh>
    <phoneticPr fontId="3"/>
  </si>
  <si>
    <t>動員者の輸送</t>
    <rPh sb="0" eb="2">
      <t>ドウイン</t>
    </rPh>
    <rPh sb="2" eb="3">
      <t>シャ</t>
    </rPh>
    <rPh sb="4" eb="6">
      <t>ユソウ</t>
    </rPh>
    <phoneticPr fontId="3"/>
  </si>
  <si>
    <t>消毒ポイントでの車両消毒</t>
    <rPh sb="0" eb="2">
      <t>ショウドク</t>
    </rPh>
    <rPh sb="8" eb="10">
      <t>シャリョウ</t>
    </rPh>
    <rPh sb="10" eb="12">
      <t>ショウドク</t>
    </rPh>
    <phoneticPr fontId="3"/>
  </si>
  <si>
    <t>防疫業務従事者へ提供する飲食物の調達・輸送</t>
    <rPh sb="0" eb="2">
      <t>ボウエキ</t>
    </rPh>
    <rPh sb="2" eb="4">
      <t>ギョウム</t>
    </rPh>
    <rPh sb="4" eb="7">
      <t>ジュウジシャ</t>
    </rPh>
    <rPh sb="8" eb="10">
      <t>テイキョウ</t>
    </rPh>
    <rPh sb="12" eb="15">
      <t>インショクブツ</t>
    </rPh>
    <rPh sb="16" eb="18">
      <t>チョウタツ</t>
    </rPh>
    <rPh sb="19" eb="21">
      <t>ユソウ</t>
    </rPh>
    <phoneticPr fontId="3"/>
  </si>
  <si>
    <t>１台/日</t>
    <rPh sb="1" eb="2">
      <t>ダイ</t>
    </rPh>
    <rPh sb="3" eb="4">
      <t>ニチ</t>
    </rPh>
    <phoneticPr fontId="3"/>
  </si>
  <si>
    <t>傷病者対応（待機）</t>
    <rPh sb="0" eb="3">
      <t>ショウビョウシャ</t>
    </rPh>
    <rPh sb="3" eb="5">
      <t>タイオウ</t>
    </rPh>
    <rPh sb="6" eb="8">
      <t>タイキ</t>
    </rPh>
    <phoneticPr fontId="3"/>
  </si>
  <si>
    <t>小型車（タクシー等）</t>
    <rPh sb="0" eb="3">
      <t>コガタシャ</t>
    </rPh>
    <rPh sb="8" eb="9">
      <t>トウ</t>
    </rPh>
    <phoneticPr fontId="3"/>
  </si>
  <si>
    <t>宿泊場所の手配</t>
    <rPh sb="0" eb="2">
      <t>シュクハク</t>
    </rPh>
    <rPh sb="2" eb="4">
      <t>バショ</t>
    </rPh>
    <rPh sb="5" eb="7">
      <t>テハイ</t>
    </rPh>
    <phoneticPr fontId="3"/>
  </si>
  <si>
    <t>別紙５のとおり</t>
    <rPh sb="0" eb="2">
      <t>ベッシ</t>
    </rPh>
    <phoneticPr fontId="3"/>
  </si>
  <si>
    <t>備蓄資材の運搬</t>
    <rPh sb="0" eb="2">
      <t>ビチク</t>
    </rPh>
    <rPh sb="2" eb="4">
      <t>シザイ</t>
    </rPh>
    <rPh sb="5" eb="7">
      <t>ウンパン</t>
    </rPh>
    <phoneticPr fontId="3"/>
  </si>
  <si>
    <t>別紙３のとおり</t>
    <rPh sb="0" eb="2">
      <t>ベッシ</t>
    </rPh>
    <phoneticPr fontId="3"/>
  </si>
  <si>
    <t>R4支払実績</t>
    <rPh sb="2" eb="4">
      <t>シハラ</t>
    </rPh>
    <rPh sb="4" eb="6">
      <t>ジッセキ</t>
    </rPh>
    <phoneticPr fontId="3"/>
  </si>
  <si>
    <t>人件費試算（搬出搬入・撤収）</t>
    <rPh sb="0" eb="3">
      <t>ジンケンヒ</t>
    </rPh>
    <rPh sb="3" eb="5">
      <t>シサン</t>
    </rPh>
    <rPh sb="6" eb="8">
      <t>ハンシュツ</t>
    </rPh>
    <rPh sb="8" eb="10">
      <t>ハンニュウ</t>
    </rPh>
    <rPh sb="11" eb="13">
      <t>テッシュウ</t>
    </rPh>
    <phoneticPr fontId="3"/>
  </si>
  <si>
    <t>別紙４のとおり</t>
    <rPh sb="0" eb="2">
      <t>ベッシ</t>
    </rPh>
    <phoneticPr fontId="3"/>
  </si>
  <si>
    <t>別紙６のとおり</t>
    <rPh sb="0" eb="2">
      <t>ベッシ</t>
    </rPh>
    <phoneticPr fontId="3"/>
  </si>
  <si>
    <t>人件費試算（傷病者輸送）</t>
    <rPh sb="0" eb="3">
      <t>ジンケンヒ</t>
    </rPh>
    <rPh sb="3" eb="5">
      <t>シサン</t>
    </rPh>
    <rPh sb="6" eb="9">
      <t>ショウビョウシャ</t>
    </rPh>
    <rPh sb="9" eb="11">
      <t>ユソウ</t>
    </rPh>
    <phoneticPr fontId="3"/>
  </si>
  <si>
    <t>アストップ　18L入</t>
    <rPh sb="9" eb="10">
      <t>イ</t>
    </rPh>
    <phoneticPr fontId="3"/>
  </si>
  <si>
    <t>資材規格</t>
    <rPh sb="0" eb="2">
      <t>シザイ</t>
    </rPh>
    <rPh sb="2" eb="4">
      <t>キカク</t>
    </rPh>
    <phoneticPr fontId="3"/>
  </si>
  <si>
    <t>資材数量</t>
    <rPh sb="0" eb="2">
      <t>シザイ</t>
    </rPh>
    <rPh sb="2" eb="4">
      <t>スウリョウ</t>
    </rPh>
    <phoneticPr fontId="3"/>
  </si>
  <si>
    <t>タイベックソフトウエアⅡ型　Ｍ</t>
  </si>
  <si>
    <t>液化炭酸ガス　30kg入り</t>
    <rPh sb="0" eb="2">
      <t>エキカ</t>
    </rPh>
    <rPh sb="2" eb="4">
      <t>タンサン</t>
    </rPh>
    <rPh sb="11" eb="12">
      <t>イ</t>
    </rPh>
    <phoneticPr fontId="3"/>
  </si>
  <si>
    <t>品名</t>
    <rPh sb="0" eb="2">
      <t>ヒンメイ</t>
    </rPh>
    <phoneticPr fontId="3"/>
  </si>
  <si>
    <t>18l入り</t>
    <rPh sb="3" eb="4">
      <t>イ</t>
    </rPh>
    <phoneticPr fontId="1"/>
  </si>
  <si>
    <t>アストップ（消毒液）</t>
    <rPh sb="6" eb="9">
      <t>ショウドクエキ</t>
    </rPh>
    <phoneticPr fontId="1"/>
  </si>
  <si>
    <t>防疫資材（滋養強壮剤）</t>
    <rPh sb="0" eb="2">
      <t>ボウエキ</t>
    </rPh>
    <rPh sb="2" eb="4">
      <t>シザイ</t>
    </rPh>
    <rPh sb="5" eb="7">
      <t>ジヨウ</t>
    </rPh>
    <rPh sb="7" eb="10">
      <t>キョウソウザイ</t>
    </rPh>
    <phoneticPr fontId="2"/>
  </si>
  <si>
    <t>－</t>
    <phoneticPr fontId="3"/>
  </si>
  <si>
    <t>メガネ曇り止め</t>
    <rPh sb="3" eb="4">
      <t>クモ</t>
    </rPh>
    <rPh sb="5" eb="6">
      <t>ド</t>
    </rPh>
    <phoneticPr fontId="3"/>
  </si>
  <si>
    <t>タイベックソフトウエアⅡ型　Ｍ</t>
    <phoneticPr fontId="3"/>
  </si>
  <si>
    <t xml:space="preserve">内袋付　1t </t>
    <rPh sb="0" eb="2">
      <t>ウチブクロ</t>
    </rPh>
    <rPh sb="2" eb="3">
      <t>ツ</t>
    </rPh>
    <phoneticPr fontId="1"/>
  </si>
  <si>
    <t>コンテナバック</t>
  </si>
  <si>
    <t>20枚入り</t>
    <rPh sb="2" eb="3">
      <t>マイ</t>
    </rPh>
    <rPh sb="3" eb="4">
      <t>イ</t>
    </rPh>
    <phoneticPr fontId="1"/>
  </si>
  <si>
    <t>コンテナバック用内袋のみ</t>
    <rPh sb="7" eb="8">
      <t>ヨウ</t>
    </rPh>
    <rPh sb="8" eb="10">
      <t>ウチブクロ</t>
    </rPh>
    <phoneticPr fontId="1"/>
  </si>
  <si>
    <t>メガネクリア曇り止め</t>
    <rPh sb="6" eb="7">
      <t>クモ</t>
    </rPh>
    <rPh sb="8" eb="9">
      <t>ド</t>
    </rPh>
    <phoneticPr fontId="1"/>
  </si>
  <si>
    <t>メガネクリア曇り止め</t>
    <rPh sb="6" eb="7">
      <t>クモ</t>
    </rPh>
    <rPh sb="8" eb="9">
      <t>ド</t>
    </rPh>
    <phoneticPr fontId="17"/>
  </si>
  <si>
    <t>1ｔ</t>
  </si>
  <si>
    <t>#3000　10M×10M</t>
  </si>
  <si>
    <t>ブルーシート</t>
  </si>
  <si>
    <t>屋外用　4.8×300L（100本入）</t>
    <rPh sb="16" eb="17">
      <t>ホン</t>
    </rPh>
    <rPh sb="17" eb="18">
      <t>イ</t>
    </rPh>
    <phoneticPr fontId="1"/>
  </si>
  <si>
    <t>結束バンド</t>
    <rPh sb="0" eb="2">
      <t>ケッソク</t>
    </rPh>
    <phoneticPr fontId="17"/>
  </si>
  <si>
    <t>耐候性　4.8×300L（50本入）</t>
    <rPh sb="15" eb="16">
      <t>ホン</t>
    </rPh>
    <rPh sb="16" eb="17">
      <t>イ</t>
    </rPh>
    <phoneticPr fontId="1"/>
  </si>
  <si>
    <t>90L</t>
  </si>
  <si>
    <t>ハンドル付き分別ダストボックス</t>
    <rPh sb="4" eb="5">
      <t>ツ</t>
    </rPh>
    <rPh sb="6" eb="8">
      <t>ブンベツ</t>
    </rPh>
    <phoneticPr fontId="17"/>
  </si>
  <si>
    <t>コンテナバック</t>
    <phoneticPr fontId="17"/>
  </si>
  <si>
    <t>Eバック</t>
  </si>
  <si>
    <t>ブルーシート</t>
    <phoneticPr fontId="17"/>
  </si>
  <si>
    <t>400×600　オール自在</t>
    <rPh sb="11" eb="13">
      <t>ジザイ</t>
    </rPh>
    <phoneticPr fontId="1"/>
  </si>
  <si>
    <t>ルートバン</t>
    <phoneticPr fontId="17"/>
  </si>
  <si>
    <t>エコペール</t>
    <phoneticPr fontId="17"/>
  </si>
  <si>
    <t>エコペール</t>
  </si>
  <si>
    <t>25cm×160足、26cm×320足、27cm×320足、28cm×160足</t>
    <phoneticPr fontId="3"/>
  </si>
  <si>
    <t>作業用長靴</t>
  </si>
  <si>
    <t>3M　9105JｰK　DS2　20枚入り</t>
  </si>
  <si>
    <t>防塵マスク　</t>
  </si>
  <si>
    <t xml:space="preserve">MG-216　無気孔 </t>
    <rPh sb="7" eb="8">
      <t>ム</t>
    </rPh>
    <rPh sb="8" eb="10">
      <t>キコウ</t>
    </rPh>
    <phoneticPr fontId="1"/>
  </si>
  <si>
    <t>保護メガネ</t>
  </si>
  <si>
    <t>Ｍサイズ　100双入</t>
    <rPh sb="8" eb="9">
      <t>ソウ</t>
    </rPh>
    <rPh sb="9" eb="10">
      <t>ニュウ</t>
    </rPh>
    <phoneticPr fontId="1"/>
  </si>
  <si>
    <t>アウターニトリル手袋</t>
    <rPh sb="8" eb="10">
      <t>テブクロ</t>
    </rPh>
    <phoneticPr fontId="1"/>
  </si>
  <si>
    <t>Ｌサイズ　100双入</t>
  </si>
  <si>
    <t>90Ｌ透明　
10枚×30冊／箱</t>
    <rPh sb="15" eb="16">
      <t>ハコ</t>
    </rPh>
    <phoneticPr fontId="1"/>
  </si>
  <si>
    <t>ゴミ袋　</t>
  </si>
  <si>
    <t>耐候性　黒　100本／袋</t>
    <phoneticPr fontId="3"/>
  </si>
  <si>
    <t>結束バンド　</t>
  </si>
  <si>
    <t>70018-17　グリーン</t>
  </si>
  <si>
    <t>差し込み式ベスト</t>
    <rPh sb="0" eb="1">
      <t>サ</t>
    </rPh>
    <rPh sb="2" eb="3">
      <t>コ</t>
    </rPh>
    <rPh sb="4" eb="5">
      <t>シキ</t>
    </rPh>
    <phoneticPr fontId="1"/>
  </si>
  <si>
    <t>90Ｌ　半透明　10枚×30冊／箱</t>
    <rPh sb="4" eb="7">
      <t>ハントウメイ</t>
    </rPh>
    <rPh sb="16" eb="17">
      <t>ハコ</t>
    </rPh>
    <phoneticPr fontId="1"/>
  </si>
  <si>
    <t>ゴミ袋　</t>
    <phoneticPr fontId="17"/>
  </si>
  <si>
    <t>ゴミ箱　本体</t>
    <rPh sb="2" eb="3">
      <t>バコ</t>
    </rPh>
    <rPh sb="4" eb="6">
      <t>ホンタイ</t>
    </rPh>
    <phoneticPr fontId="1"/>
  </si>
  <si>
    <t>ゴミ箱　フタ</t>
    <rPh sb="2" eb="3">
      <t>バコ</t>
    </rPh>
    <phoneticPr fontId="1"/>
  </si>
  <si>
    <t>Ｍサイズ　100双／箱</t>
    <rPh sb="8" eb="9">
      <t>ソウ</t>
    </rPh>
    <rPh sb="10" eb="11">
      <t>ハコ</t>
    </rPh>
    <phoneticPr fontId="1"/>
  </si>
  <si>
    <t>ＬＬサイズ　10双／復路</t>
    <rPh sb="10" eb="12">
      <t>フクロ</t>
    </rPh>
    <phoneticPr fontId="1"/>
  </si>
  <si>
    <t>Ｍサイズ</t>
  </si>
  <si>
    <t>タイベックソフトウェアⅢ型</t>
    <rPh sb="12" eb="13">
      <t>ガタ</t>
    </rPh>
    <phoneticPr fontId="1"/>
  </si>
  <si>
    <t>90Ｌ透明　10枚×30冊／箱</t>
    <rPh sb="14" eb="15">
      <t>ハコ</t>
    </rPh>
    <phoneticPr fontId="1"/>
  </si>
  <si>
    <t>結束バンド</t>
    <phoneticPr fontId="3"/>
  </si>
  <si>
    <t>90Ｌ　透明　10枚×30冊／箱</t>
    <rPh sb="4" eb="6">
      <t>トウメイ</t>
    </rPh>
    <rPh sb="15" eb="16">
      <t>ハコ</t>
    </rPh>
    <phoneticPr fontId="1"/>
  </si>
  <si>
    <t>角型ペール　本体</t>
    <rPh sb="0" eb="2">
      <t>カクガタ</t>
    </rPh>
    <rPh sb="6" eb="8">
      <t>ホンタイ</t>
    </rPh>
    <phoneticPr fontId="1"/>
  </si>
  <si>
    <t>角型ペール　フタ</t>
    <rPh sb="0" eb="2">
      <t>カクガタ</t>
    </rPh>
    <phoneticPr fontId="1"/>
  </si>
  <si>
    <t>ビニール袋入り</t>
    <rPh sb="4" eb="5">
      <t>ブクロ</t>
    </rPh>
    <rPh sb="5" eb="6">
      <t>イ</t>
    </rPh>
    <phoneticPr fontId="1"/>
  </si>
  <si>
    <t>消石灰　20kg</t>
    <rPh sb="0" eb="3">
      <t>ショウセッカイ</t>
    </rPh>
    <phoneticPr fontId="1"/>
  </si>
  <si>
    <t xml:space="preserve">Ｍサイズ　２枚入り </t>
    <rPh sb="6" eb="7">
      <t>マイ</t>
    </rPh>
    <rPh sb="7" eb="8">
      <t>イ</t>
    </rPh>
    <phoneticPr fontId="1"/>
  </si>
  <si>
    <t>Ｔシャツ</t>
    <phoneticPr fontId="17"/>
  </si>
  <si>
    <t>Ｌサイズ　２枚入り</t>
    <rPh sb="6" eb="7">
      <t>マイ</t>
    </rPh>
    <rPh sb="7" eb="8">
      <t>イ</t>
    </rPh>
    <phoneticPr fontId="1"/>
  </si>
  <si>
    <t>ＬＬサイズ　２枚入り</t>
    <rPh sb="7" eb="8">
      <t>マイ</t>
    </rPh>
    <rPh sb="8" eb="9">
      <t>イ</t>
    </rPh>
    <phoneticPr fontId="1"/>
  </si>
  <si>
    <t>男性用　Ｍサイズ　２枚入り</t>
    <rPh sb="0" eb="3">
      <t>ダンセイヨウ</t>
    </rPh>
    <rPh sb="10" eb="11">
      <t>マイ</t>
    </rPh>
    <rPh sb="11" eb="12">
      <t>イ</t>
    </rPh>
    <phoneticPr fontId="1"/>
  </si>
  <si>
    <t>パンツ</t>
    <phoneticPr fontId="17"/>
  </si>
  <si>
    <t>男性用　Ｌサイズ　２枚入り</t>
    <rPh sb="0" eb="3">
      <t>ダンセイヨウ</t>
    </rPh>
    <rPh sb="10" eb="11">
      <t>マイ</t>
    </rPh>
    <rPh sb="11" eb="12">
      <t>イ</t>
    </rPh>
    <phoneticPr fontId="1"/>
  </si>
  <si>
    <t>男性用　ＬＬサイズ　２枚入り</t>
    <rPh sb="0" eb="3">
      <t>ダンセイヨウ</t>
    </rPh>
    <rPh sb="11" eb="12">
      <t>マイ</t>
    </rPh>
    <rPh sb="12" eb="13">
      <t>イ</t>
    </rPh>
    <phoneticPr fontId="1"/>
  </si>
  <si>
    <t>女性用　Ｍサイズ</t>
    <rPh sb="0" eb="2">
      <t>ジョセイ</t>
    </rPh>
    <rPh sb="2" eb="3">
      <t>ヨウ</t>
    </rPh>
    <phoneticPr fontId="1"/>
  </si>
  <si>
    <t>女性用　Ｌサイズ</t>
    <rPh sb="0" eb="1">
      <t>オンナ</t>
    </rPh>
    <rPh sb="1" eb="2">
      <t>セイ</t>
    </rPh>
    <rPh sb="2" eb="3">
      <t>ヨウ</t>
    </rPh>
    <phoneticPr fontId="1"/>
  </si>
  <si>
    <t>女性用　ＬＬサイズ</t>
    <rPh sb="0" eb="1">
      <t>オンナ</t>
    </rPh>
    <rPh sb="1" eb="2">
      <t>セイ</t>
    </rPh>
    <rPh sb="2" eb="3">
      <t>ヨウ</t>
    </rPh>
    <phoneticPr fontId="1"/>
  </si>
  <si>
    <t>フリーサイズ　軍足　５足入り</t>
    <rPh sb="7" eb="9">
      <t>グンソク</t>
    </rPh>
    <rPh sb="11" eb="12">
      <t>ソク</t>
    </rPh>
    <rPh sb="12" eb="13">
      <t>イ</t>
    </rPh>
    <phoneticPr fontId="1"/>
  </si>
  <si>
    <t>靴下</t>
    <rPh sb="0" eb="2">
      <t>クツシタ</t>
    </rPh>
    <phoneticPr fontId="17"/>
  </si>
  <si>
    <t>フリーサイズ　４足入り</t>
    <rPh sb="8" eb="9">
      <t>ソク</t>
    </rPh>
    <rPh sb="9" eb="10">
      <t>イ</t>
    </rPh>
    <phoneticPr fontId="1"/>
  </si>
  <si>
    <t>フリーサイズ　５足入り</t>
    <rPh sb="8" eb="9">
      <t>ソク</t>
    </rPh>
    <rPh sb="9" eb="10">
      <t>イ</t>
    </rPh>
    <phoneticPr fontId="1"/>
  </si>
  <si>
    <t>フリーサイズ　６足入り</t>
    <rPh sb="8" eb="9">
      <t>ソク</t>
    </rPh>
    <rPh sb="9" eb="10">
      <t>イ</t>
    </rPh>
    <phoneticPr fontId="1"/>
  </si>
  <si>
    <t>Ｌサイズ</t>
  </si>
  <si>
    <t>大人用紙おむつ</t>
    <rPh sb="0" eb="3">
      <t>オトナヨウ</t>
    </rPh>
    <rPh sb="3" eb="4">
      <t>カミ</t>
    </rPh>
    <phoneticPr fontId="17"/>
  </si>
  <si>
    <t>№45</t>
  </si>
  <si>
    <t>手提げポリ袋</t>
    <rPh sb="0" eb="2">
      <t>テサ</t>
    </rPh>
    <rPh sb="5" eb="6">
      <t>ブクロ</t>
    </rPh>
    <phoneticPr fontId="17"/>
  </si>
  <si>
    <t>５枚入り</t>
    <rPh sb="1" eb="2">
      <t>マイ</t>
    </rPh>
    <rPh sb="2" eb="3">
      <t>イ</t>
    </rPh>
    <phoneticPr fontId="1"/>
  </si>
  <si>
    <t>フェイスタオル</t>
    <phoneticPr fontId="17"/>
  </si>
  <si>
    <t>60Ｐ</t>
  </si>
  <si>
    <t>貼るホッカイロ</t>
    <rPh sb="0" eb="1">
      <t>ハ</t>
    </rPh>
    <phoneticPr fontId="17"/>
  </si>
  <si>
    <t>50枚入り</t>
    <rPh sb="2" eb="3">
      <t>マイ</t>
    </rPh>
    <rPh sb="3" eb="4">
      <t>イ</t>
    </rPh>
    <phoneticPr fontId="1"/>
  </si>
  <si>
    <t>不織布マスク</t>
    <rPh sb="0" eb="3">
      <t>フショクフ</t>
    </rPh>
    <phoneticPr fontId="1"/>
  </si>
  <si>
    <t>消毒用アルコール</t>
    <rPh sb="0" eb="3">
      <t>ショウドクヨウ</t>
    </rPh>
    <phoneticPr fontId="1"/>
  </si>
  <si>
    <t>10双組</t>
    <rPh sb="2" eb="3">
      <t>ソウ</t>
    </rPh>
    <rPh sb="3" eb="4">
      <t>グミ</t>
    </rPh>
    <phoneticPr fontId="1"/>
  </si>
  <si>
    <t>軍手</t>
    <rPh sb="0" eb="2">
      <t>グンテ</t>
    </rPh>
    <phoneticPr fontId="1"/>
  </si>
  <si>
    <t>大、細目</t>
    <rPh sb="0" eb="1">
      <t>ダイ</t>
    </rPh>
    <rPh sb="2" eb="3">
      <t>コマ</t>
    </rPh>
    <rPh sb="3" eb="4">
      <t>メ</t>
    </rPh>
    <phoneticPr fontId="1"/>
  </si>
  <si>
    <t>洗濯ネット</t>
    <rPh sb="0" eb="2">
      <t>センタク</t>
    </rPh>
    <phoneticPr fontId="1"/>
  </si>
  <si>
    <t>小、細目</t>
    <rPh sb="0" eb="1">
      <t>ショウ</t>
    </rPh>
    <rPh sb="2" eb="3">
      <t>コマ</t>
    </rPh>
    <rPh sb="3" eb="4">
      <t>メ</t>
    </rPh>
    <phoneticPr fontId="1"/>
  </si>
  <si>
    <t>50mm×25m　緑</t>
    <rPh sb="9" eb="10">
      <t>ミドリ</t>
    </rPh>
    <phoneticPr fontId="1"/>
  </si>
  <si>
    <t>養生テープ</t>
    <rPh sb="0" eb="2">
      <t>ヨウジョウ</t>
    </rPh>
    <phoneticPr fontId="1"/>
  </si>
  <si>
    <t>50mm×25m　白</t>
    <rPh sb="9" eb="10">
      <t>シロ</t>
    </rPh>
    <phoneticPr fontId="1"/>
  </si>
  <si>
    <t>赤</t>
    <rPh sb="0" eb="1">
      <t>アカ</t>
    </rPh>
    <phoneticPr fontId="1"/>
  </si>
  <si>
    <t>ラッカースプレー</t>
  </si>
  <si>
    <t>ＬＬサイズ</t>
  </si>
  <si>
    <t>防寒テムレス</t>
    <rPh sb="0" eb="2">
      <t>ボウカン</t>
    </rPh>
    <phoneticPr fontId="1"/>
  </si>
  <si>
    <t xml:space="preserve">ＬＬサイズ　100枚入り </t>
    <rPh sb="9" eb="10">
      <t>マイ</t>
    </rPh>
    <rPh sb="10" eb="11">
      <t>イ</t>
    </rPh>
    <phoneticPr fontId="1"/>
  </si>
  <si>
    <t>１ｔ</t>
  </si>
  <si>
    <t>コンテナバック用内袋</t>
    <rPh sb="7" eb="8">
      <t>ヨウ</t>
    </rPh>
    <rPh sb="8" eb="10">
      <t>ウチブクロ</t>
    </rPh>
    <phoneticPr fontId="17"/>
  </si>
  <si>
    <t>炭酸ガス30kg用（送料込み）</t>
    <rPh sb="0" eb="2">
      <t>タンサン</t>
    </rPh>
    <rPh sb="8" eb="9">
      <t>ヨウ</t>
    </rPh>
    <rPh sb="10" eb="12">
      <t>ソウリョウ</t>
    </rPh>
    <rPh sb="12" eb="13">
      <t>コ</t>
    </rPh>
    <phoneticPr fontId="1"/>
  </si>
  <si>
    <t>ＦＥ型運搬車</t>
    <rPh sb="2" eb="3">
      <t>ガタ</t>
    </rPh>
    <rPh sb="3" eb="6">
      <t>ウンパンシャ</t>
    </rPh>
    <phoneticPr fontId="17"/>
  </si>
  <si>
    <t>スノーホーンハンドル</t>
  </si>
  <si>
    <t>ゴミ袋</t>
  </si>
  <si>
    <t>防疫資材（消耗品）</t>
    <rPh sb="0" eb="2">
      <t>ボウエキ</t>
    </rPh>
    <rPh sb="2" eb="4">
      <t>シザイ</t>
    </rPh>
    <rPh sb="5" eb="7">
      <t>ショウモウ</t>
    </rPh>
    <rPh sb="7" eb="8">
      <t>ヒン</t>
    </rPh>
    <phoneticPr fontId="2"/>
  </si>
  <si>
    <t>100本/袋</t>
    <rPh sb="3" eb="4">
      <t>ホン</t>
    </rPh>
    <rPh sb="5" eb="6">
      <t>フクロ</t>
    </rPh>
    <phoneticPr fontId="3"/>
  </si>
  <si>
    <t>防疫資材・消耗品の調達及び輸送</t>
    <rPh sb="0" eb="2">
      <t>ボウエキ</t>
    </rPh>
    <rPh sb="2" eb="4">
      <t>シザイ</t>
    </rPh>
    <rPh sb="5" eb="7">
      <t>ショウモウ</t>
    </rPh>
    <rPh sb="7" eb="8">
      <t>ヒン</t>
    </rPh>
    <rPh sb="9" eb="11">
      <t>チョウタツ</t>
    </rPh>
    <rPh sb="11" eb="12">
      <t>オヨ</t>
    </rPh>
    <rPh sb="13" eb="15">
      <t>ユソウ</t>
    </rPh>
    <phoneticPr fontId="3"/>
  </si>
  <si>
    <t>小計</t>
    <rPh sb="0" eb="2">
      <t>ショウケイケイ</t>
    </rPh>
    <phoneticPr fontId="3"/>
  </si>
  <si>
    <t>防疫資材</t>
    <rPh sb="0" eb="2">
      <t>ボウエキ</t>
    </rPh>
    <rPh sb="2" eb="4">
      <t>シザイ</t>
    </rPh>
    <phoneticPr fontId="3"/>
  </si>
  <si>
    <t>大型車両</t>
    <rPh sb="0" eb="2">
      <t>オオガタ</t>
    </rPh>
    <rPh sb="2" eb="4">
      <t>シャリョウ</t>
    </rPh>
    <phoneticPr fontId="3"/>
  </si>
  <si>
    <t>２台/日</t>
    <rPh sb="1" eb="2">
      <t>ダイ</t>
    </rPh>
    <rPh sb="3" eb="4">
      <t>ニチ</t>
    </rPh>
    <phoneticPr fontId="3"/>
  </si>
  <si>
    <t>＜内訳＞</t>
    <rPh sb="1" eb="3">
      <t>ウチワケ</t>
    </rPh>
    <phoneticPr fontId="3"/>
  </si>
  <si>
    <t>納品日</t>
    <rPh sb="0" eb="3">
      <t>ノウヒンビ</t>
    </rPh>
    <phoneticPr fontId="4"/>
  </si>
  <si>
    <t>出発場所－集合施設（往復）</t>
    <rPh sb="0" eb="2">
      <t>シュッパツ</t>
    </rPh>
    <rPh sb="2" eb="4">
      <t>バショ</t>
    </rPh>
    <rPh sb="5" eb="7">
      <t>シュウゴウ</t>
    </rPh>
    <rPh sb="7" eb="9">
      <t>シセツ</t>
    </rPh>
    <rPh sb="10" eb="12">
      <t>オウフク</t>
    </rPh>
    <phoneticPr fontId="3"/>
  </si>
  <si>
    <t>集合施設－農場（往復）</t>
    <rPh sb="0" eb="2">
      <t>シュウゴウ</t>
    </rPh>
    <rPh sb="2" eb="4">
      <t>シセツ</t>
    </rPh>
    <rPh sb="8" eb="10">
      <t>オウフク</t>
    </rPh>
    <phoneticPr fontId="3"/>
  </si>
  <si>
    <t>マイクロバス等</t>
    <rPh sb="6" eb="7">
      <t>トウ</t>
    </rPh>
    <phoneticPr fontId="3"/>
  </si>
  <si>
    <t>３台×６往復/日</t>
    <rPh sb="1" eb="2">
      <t>ダイ</t>
    </rPh>
    <rPh sb="4" eb="6">
      <t>オウフク</t>
    </rPh>
    <rPh sb="7" eb="8">
      <t>ニチ</t>
    </rPh>
    <phoneticPr fontId="3"/>
  </si>
  <si>
    <t>２名×５か所×３交代（１人８時間勤務）</t>
    <rPh sb="5" eb="6">
      <t>ショ</t>
    </rPh>
    <rPh sb="12" eb="13">
      <t>ニン</t>
    </rPh>
    <phoneticPr fontId="3"/>
  </si>
  <si>
    <t>５部屋/日</t>
    <rPh sb="1" eb="3">
      <t>ヘヤ</t>
    </rPh>
    <rPh sb="4" eb="5">
      <t>ニチ</t>
    </rPh>
    <phoneticPr fontId="3"/>
  </si>
  <si>
    <t>個室</t>
    <rPh sb="0" eb="2">
      <t>コシツ</t>
    </rPh>
    <phoneticPr fontId="3"/>
  </si>
  <si>
    <t>人件費試算（宿泊）</t>
    <rPh sb="0" eb="3">
      <t>ジンケンヒ</t>
    </rPh>
    <rPh sb="3" eb="5">
      <t>シサン</t>
    </rPh>
    <rPh sb="6" eb="8">
      <t>シュクハク</t>
    </rPh>
    <phoneticPr fontId="3"/>
  </si>
  <si>
    <t>（記載例）</t>
    <rPh sb="1" eb="3">
      <t>キサイ</t>
    </rPh>
    <rPh sb="3" eb="4">
      <t>レイ</t>
    </rPh>
    <phoneticPr fontId="3"/>
  </si>
  <si>
    <t>農場での防疫業務</t>
    <rPh sb="0" eb="2">
      <t>ノウジョウ</t>
    </rPh>
    <rPh sb="4" eb="6">
      <t>ボウエキ</t>
    </rPh>
    <rPh sb="6" eb="8">
      <t>ギョウム</t>
    </rPh>
    <phoneticPr fontId="3"/>
  </si>
  <si>
    <t>60人/班×4班/日×6日間</t>
    <rPh sb="2" eb="3">
      <t>ニン</t>
    </rPh>
    <rPh sb="4" eb="5">
      <t>ハン</t>
    </rPh>
    <rPh sb="7" eb="8">
      <t>ハン</t>
    </rPh>
    <rPh sb="9" eb="10">
      <t>ニチ</t>
    </rPh>
    <rPh sb="12" eb="13">
      <t>ニチ</t>
    </rPh>
    <rPh sb="13" eb="14">
      <t>アイダ</t>
    </rPh>
    <phoneticPr fontId="3"/>
  </si>
  <si>
    <t>小計（税抜）</t>
    <rPh sb="0" eb="2">
      <t>ショウケイ</t>
    </rPh>
    <rPh sb="3" eb="5">
      <t>ゼイヌ</t>
    </rPh>
    <phoneticPr fontId="3"/>
  </si>
  <si>
    <t>消費税　　　</t>
    <rPh sb="0" eb="3">
      <t>ショウヒゼイ</t>
    </rPh>
    <phoneticPr fontId="3"/>
  </si>
  <si>
    <t>＜特定家畜伝染病発生時の防疫業務に関する事項＞</t>
    <rPh sb="1" eb="3">
      <t>トクテイ</t>
    </rPh>
    <rPh sb="3" eb="5">
      <t>カチク</t>
    </rPh>
    <rPh sb="5" eb="8">
      <t>デンセンビョウ</t>
    </rPh>
    <rPh sb="8" eb="10">
      <t>ハッセイ</t>
    </rPh>
    <rPh sb="10" eb="11">
      <t>ジ</t>
    </rPh>
    <rPh sb="12" eb="14">
      <t>ボウエキ</t>
    </rPh>
    <rPh sb="14" eb="16">
      <t>ギョウム</t>
    </rPh>
    <rPh sb="17" eb="18">
      <t>カン</t>
    </rPh>
    <rPh sb="20" eb="22">
      <t>ジコウ</t>
    </rPh>
    <phoneticPr fontId="3"/>
  </si>
  <si>
    <t>家畜または家きんの殺処分、清掃及び消毒等の農場での防疫業務に関すること</t>
    <rPh sb="0" eb="2">
      <t>カチク</t>
    </rPh>
    <rPh sb="5" eb="6">
      <t>イエ</t>
    </rPh>
    <rPh sb="9" eb="12">
      <t>サツショブン</t>
    </rPh>
    <rPh sb="13" eb="15">
      <t>セイソウ</t>
    </rPh>
    <rPh sb="15" eb="16">
      <t>オヨ</t>
    </rPh>
    <rPh sb="17" eb="19">
      <t>ショウドク</t>
    </rPh>
    <rPh sb="19" eb="20">
      <t>ナド</t>
    </rPh>
    <rPh sb="21" eb="23">
      <t>ノウジョウ</t>
    </rPh>
    <rPh sb="25" eb="27">
      <t>ボウエキ</t>
    </rPh>
    <rPh sb="27" eb="29">
      <t>ギョウム</t>
    </rPh>
    <rPh sb="30" eb="31">
      <t>カン</t>
    </rPh>
    <phoneticPr fontId="3"/>
  </si>
  <si>
    <t>単価（税抜）</t>
    <rPh sb="0" eb="2">
      <t>タンカ</t>
    </rPh>
    <rPh sb="3" eb="5">
      <t>ゼイヌ</t>
    </rPh>
    <phoneticPr fontId="3"/>
  </si>
  <si>
    <t>合計（税込）</t>
    <rPh sb="0" eb="2">
      <t>ゴウケイ</t>
    </rPh>
    <rPh sb="3" eb="5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</si>
</sst>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[$-411]ge\.m\.d;@"/>
    <numFmt numFmtId="178" formatCode="#,###&quot;人&quot;"/>
    <numFmt numFmtId="179" formatCode="#,###&quot;円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A7D0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38" fontId="5" fillId="0" borderId="1" xfId="1" applyFont="1" applyFill="1" applyBorder="1">
      <alignment vertical="center"/>
    </xf>
    <xf numFmtId="57" fontId="7" fillId="0" borderId="1" xfId="0" quotePrefix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7" fillId="0" borderId="1" xfId="1" applyFont="1" applyFill="1" applyBorder="1">
      <alignment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11" fillId="0" borderId="1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176" fontId="5" fillId="0" borderId="3" xfId="0" applyNumberFormat="1" applyFont="1" applyBorder="1" applyAlignment="1">
      <alignment horizontal="center" vertical="center" shrinkToFit="1"/>
    </xf>
    <xf numFmtId="38" fontId="5" fillId="0" borderId="3" xfId="1" applyFont="1" applyFill="1" applyBorder="1">
      <alignment vertical="center"/>
    </xf>
    <xf numFmtId="176" fontId="5" fillId="0" borderId="2" xfId="0" applyNumberFormat="1" applyFont="1" applyBorder="1" applyAlignment="1">
      <alignment horizontal="center" vertical="center" shrinkToFit="1"/>
    </xf>
    <xf numFmtId="38" fontId="5" fillId="0" borderId="2" xfId="1" applyFont="1" applyFill="1" applyBorder="1">
      <alignment vertical="center"/>
    </xf>
    <xf numFmtId="38" fontId="5" fillId="0" borderId="2" xfId="1" applyFont="1" applyBorder="1">
      <alignment vertical="center"/>
    </xf>
    <xf numFmtId="38" fontId="5" fillId="0" borderId="0" xfId="1" applyFont="1" applyFill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8" fontId="5" fillId="0" borderId="4" xfId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5" fillId="0" borderId="0" xfId="1" applyFont="1">
      <alignment vertical="center"/>
    </xf>
    <xf numFmtId="0" fontId="5" fillId="0" borderId="5" xfId="0" applyFont="1" applyBorder="1" applyAlignment="1">
      <alignment horizontal="left" vertical="center"/>
    </xf>
    <xf numFmtId="38" fontId="5" fillId="0" borderId="5" xfId="1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57" fontId="7" fillId="0" borderId="1" xfId="0" quotePrefix="1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10" fillId="0" borderId="1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9" fontId="5" fillId="0" borderId="0" xfId="2" applyFont="1" applyAlignment="1">
      <alignment horizontal="left" vertical="center"/>
    </xf>
    <xf numFmtId="38" fontId="5" fillId="0" borderId="0" xfId="0" applyNumberFormat="1" applyFont="1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1" xfId="0" applyFont="1" applyBorder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>
      <alignment vertical="center"/>
    </xf>
    <xf numFmtId="38" fontId="0" fillId="0" borderId="1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7" xfId="1" applyFont="1" applyBorder="1">
      <alignment vertical="center"/>
    </xf>
    <xf numFmtId="38" fontId="14" fillId="0" borderId="1" xfId="1" applyFont="1" applyFill="1" applyBorder="1">
      <alignment vertical="center"/>
    </xf>
    <xf numFmtId="38" fontId="14" fillId="0" borderId="1" xfId="1" applyFon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38" fontId="5" fillId="2" borderId="1" xfId="1" applyFont="1" applyFill="1" applyBorder="1">
      <alignment vertical="center"/>
    </xf>
    <xf numFmtId="38" fontId="5" fillId="2" borderId="1" xfId="1" applyFont="1" applyFill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38" fontId="16" fillId="0" borderId="0" xfId="1" applyFont="1" applyBorder="1" applyAlignment="1">
      <alignment vertical="center" wrapText="1"/>
    </xf>
    <xf numFmtId="0" fontId="18" fillId="0" borderId="0" xfId="0" applyFont="1" applyBorder="1" applyAlignment="1">
      <alignment horizontal="justify" vertical="center" wrapText="1"/>
    </xf>
    <xf numFmtId="38" fontId="16" fillId="0" borderId="0" xfId="1" applyFont="1" applyBorder="1" applyAlignment="1">
      <alignment vertical="center"/>
    </xf>
    <xf numFmtId="0" fontId="5" fillId="0" borderId="0" xfId="0" applyFont="1" applyFill="1" applyAlignment="1">
      <alignment vertical="center" wrapText="1"/>
    </xf>
    <xf numFmtId="38" fontId="5" fillId="0" borderId="0" xfId="1" applyFont="1" applyFill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38" fontId="5" fillId="0" borderId="1" xfId="1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7" fillId="0" borderId="1" xfId="1" applyFont="1" applyBorder="1">
      <alignment vertical="center"/>
    </xf>
    <xf numFmtId="0" fontId="19" fillId="0" borderId="1" xfId="0" applyFont="1" applyFill="1" applyBorder="1" applyAlignment="1">
      <alignment horizontal="right" vertical="center"/>
    </xf>
    <xf numFmtId="38" fontId="20" fillId="0" borderId="1" xfId="1" applyFont="1" applyFill="1" applyBorder="1">
      <alignment vertical="center"/>
    </xf>
    <xf numFmtId="38" fontId="20" fillId="0" borderId="1" xfId="0" applyNumberFormat="1" applyFont="1" applyBorder="1">
      <alignment vertical="center"/>
    </xf>
    <xf numFmtId="38" fontId="20" fillId="0" borderId="1" xfId="1" applyFont="1" applyBorder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right" vertical="center"/>
    </xf>
    <xf numFmtId="38" fontId="20" fillId="0" borderId="0" xfId="0" applyNumberFormat="1" applyFont="1">
      <alignment vertical="center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38" fontId="7" fillId="0" borderId="1" xfId="1" applyFont="1" applyFill="1" applyBorder="1" applyAlignment="1">
      <alignment vertical="center" wrapText="1"/>
    </xf>
    <xf numFmtId="38" fontId="21" fillId="0" borderId="0" xfId="1" applyFont="1" applyBorder="1" applyAlignment="1">
      <alignment vertical="center" wrapText="1"/>
    </xf>
    <xf numFmtId="38" fontId="7" fillId="0" borderId="0" xfId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 shrinkToFit="1"/>
    </xf>
    <xf numFmtId="38" fontId="7" fillId="0" borderId="0" xfId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8" fontId="7" fillId="0" borderId="0" xfId="0" applyNumberFormat="1" applyFont="1">
      <alignment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21" fillId="0" borderId="0" xfId="0" applyFont="1" applyBorder="1" applyAlignment="1">
      <alignment horizontal="justify" vertical="center" wrapText="1"/>
    </xf>
    <xf numFmtId="38" fontId="21" fillId="0" borderId="0" xfId="1" applyFont="1" applyBorder="1" applyAlignment="1">
      <alignment vertical="center"/>
    </xf>
    <xf numFmtId="0" fontId="7" fillId="0" borderId="0" xfId="0" applyFont="1" applyFill="1" applyAlignment="1">
      <alignment vertical="center" wrapText="1"/>
    </xf>
    <xf numFmtId="38" fontId="7" fillId="0" borderId="0" xfId="1" applyFont="1" applyFill="1">
      <alignment vertical="center"/>
    </xf>
    <xf numFmtId="0" fontId="1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>
      <alignment vertical="center"/>
    </xf>
    <xf numFmtId="38" fontId="0" fillId="0" borderId="9" xfId="1" applyFont="1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B3F7-D1CA-42BD-BAD9-44DDC22D94DD}">
  <sheetPr>
    <tabColor rgb="FFFFFF00"/>
    <pageSetUpPr fitToPage="1"/>
  </sheetPr>
  <dimension ref="B1:O253"/>
  <sheetViews>
    <sheetView zoomScale="90" zoomScaleNormal="90" zoomScaleSheetLayoutView="120" workbookViewId="0">
      <pane ySplit="1" topLeftCell="A2" activePane="bottomLeft" state="frozen"/>
      <selection pane="bottomLeft" activeCell="E11" sqref="E11"/>
    </sheetView>
  </sheetViews>
  <sheetFormatPr defaultRowHeight="13.5" x14ac:dyDescent="0.4"/>
  <cols>
    <col min="1" max="1" width="1.5" style="1" customWidth="1"/>
    <col min="2" max="2" width="14" style="1" customWidth="1"/>
    <col min="3" max="3" width="14.75" style="1" customWidth="1"/>
    <col min="4" max="4" width="33.125" style="1" customWidth="1"/>
    <col min="5" max="5" width="31.125" style="36" customWidth="1"/>
    <col min="6" max="6" width="10" style="36" customWidth="1"/>
    <col min="7" max="7" width="13.625" style="1" customWidth="1"/>
    <col min="8" max="8" width="24.375" style="1" customWidth="1"/>
    <col min="9" max="9" width="10" style="1" customWidth="1"/>
    <col min="10" max="10" width="16.875" style="1" customWidth="1"/>
    <col min="11" max="12" width="21.875" style="1" customWidth="1"/>
    <col min="13" max="13" width="9.125" style="30" bestFit="1" customWidth="1"/>
    <col min="14" max="14" width="14.25" style="30" customWidth="1"/>
    <col min="15" max="15" width="13.375" style="1" customWidth="1"/>
    <col min="16" max="16384" width="9" style="1"/>
  </cols>
  <sheetData>
    <row r="1" spans="2:14" ht="26.25" customHeight="1" x14ac:dyDescent="0.4">
      <c r="B1" s="2" t="s">
        <v>95</v>
      </c>
      <c r="C1" s="6" t="s">
        <v>62</v>
      </c>
      <c r="D1" s="11" t="s">
        <v>0</v>
      </c>
      <c r="E1" s="80" t="s">
        <v>249</v>
      </c>
      <c r="F1" s="80" t="s">
        <v>252</v>
      </c>
      <c r="G1" s="12" t="s">
        <v>234</v>
      </c>
      <c r="H1" s="13" t="s">
        <v>1</v>
      </c>
      <c r="I1" s="14" t="s">
        <v>2</v>
      </c>
      <c r="J1" s="6" t="s">
        <v>66</v>
      </c>
      <c r="L1" s="53" t="s">
        <v>275</v>
      </c>
      <c r="M1" s="70" t="s">
        <v>247</v>
      </c>
      <c r="N1" s="70" t="s">
        <v>246</v>
      </c>
    </row>
    <row r="2" spans="2:14" ht="20.100000000000001" customHeight="1" x14ac:dyDescent="0.4">
      <c r="B2" s="2" t="s">
        <v>94</v>
      </c>
      <c r="C2" s="2" t="s">
        <v>107</v>
      </c>
      <c r="D2" s="71" t="str">
        <f t="shared" ref="D2" si="0">"防疫資材（"&amp;L2&amp;"）"</f>
        <v>防疫資材（アストップ（消毒液））</v>
      </c>
      <c r="E2" s="81" t="s">
        <v>276</v>
      </c>
      <c r="F2" s="81">
        <v>10</v>
      </c>
      <c r="G2" s="4">
        <v>115500</v>
      </c>
      <c r="H2" s="10" t="s">
        <v>4</v>
      </c>
      <c r="I2" s="5">
        <v>44932</v>
      </c>
      <c r="J2" s="2" t="s">
        <v>69</v>
      </c>
      <c r="L2" s="72" t="s">
        <v>277</v>
      </c>
      <c r="M2" s="30">
        <v>10500</v>
      </c>
      <c r="N2" s="30">
        <f>M2*F2*1.1</f>
        <v>115500.00000000001</v>
      </c>
    </row>
    <row r="3" spans="2:14" ht="20.100000000000001" customHeight="1" x14ac:dyDescent="0.4">
      <c r="B3" s="2" t="s">
        <v>94</v>
      </c>
      <c r="C3" s="2" t="s">
        <v>107</v>
      </c>
      <c r="D3" s="73" t="s">
        <v>59</v>
      </c>
      <c r="E3" s="81"/>
      <c r="F3" s="81"/>
      <c r="G3" s="4">
        <v>350649</v>
      </c>
      <c r="H3" s="10" t="s">
        <v>3</v>
      </c>
      <c r="I3" s="5">
        <v>44950</v>
      </c>
      <c r="J3" s="2" t="s">
        <v>69</v>
      </c>
    </row>
    <row r="4" spans="2:14" ht="20.100000000000001" customHeight="1" x14ac:dyDescent="0.4">
      <c r="B4" s="2" t="s">
        <v>94</v>
      </c>
      <c r="C4" s="2" t="s">
        <v>107</v>
      </c>
      <c r="D4" s="73" t="s">
        <v>59</v>
      </c>
      <c r="E4" s="81"/>
      <c r="F4" s="81"/>
      <c r="G4" s="4">
        <v>199152</v>
      </c>
      <c r="H4" s="10" t="s">
        <v>3</v>
      </c>
      <c r="I4" s="5">
        <v>44950</v>
      </c>
      <c r="J4" s="2" t="s">
        <v>69</v>
      </c>
    </row>
    <row r="5" spans="2:14" ht="20.100000000000001" customHeight="1" x14ac:dyDescent="0.4">
      <c r="B5" s="2" t="s">
        <v>94</v>
      </c>
      <c r="C5" s="2" t="s">
        <v>107</v>
      </c>
      <c r="D5" s="73" t="s">
        <v>59</v>
      </c>
      <c r="E5" s="81"/>
      <c r="F5" s="81"/>
      <c r="G5" s="4">
        <v>411372</v>
      </c>
      <c r="H5" s="10" t="s">
        <v>3</v>
      </c>
      <c r="I5" s="5">
        <v>44950</v>
      </c>
      <c r="J5" s="2" t="s">
        <v>69</v>
      </c>
    </row>
    <row r="6" spans="2:14" ht="20.100000000000001" customHeight="1" x14ac:dyDescent="0.4">
      <c r="B6" s="2" t="s">
        <v>94</v>
      </c>
      <c r="C6" s="2" t="s">
        <v>107</v>
      </c>
      <c r="D6" s="73" t="s">
        <v>59</v>
      </c>
      <c r="E6" s="81"/>
      <c r="F6" s="81"/>
      <c r="G6" s="4">
        <v>823500</v>
      </c>
      <c r="H6" s="10" t="s">
        <v>3</v>
      </c>
      <c r="I6" s="5">
        <v>44950</v>
      </c>
      <c r="J6" s="2" t="s">
        <v>69</v>
      </c>
    </row>
    <row r="7" spans="2:14" ht="20.100000000000001" customHeight="1" x14ac:dyDescent="0.4">
      <c r="B7" s="2" t="s">
        <v>94</v>
      </c>
      <c r="C7" s="2" t="s">
        <v>107</v>
      </c>
      <c r="D7" s="73" t="s">
        <v>59</v>
      </c>
      <c r="E7" s="81"/>
      <c r="F7" s="81"/>
      <c r="G7" s="4">
        <v>810864</v>
      </c>
      <c r="H7" s="10" t="s">
        <v>3</v>
      </c>
      <c r="I7" s="5">
        <v>44950</v>
      </c>
      <c r="J7" s="2" t="s">
        <v>69</v>
      </c>
    </row>
    <row r="8" spans="2:14" ht="20.100000000000001" customHeight="1" x14ac:dyDescent="0.4">
      <c r="B8" s="2" t="s">
        <v>94</v>
      </c>
      <c r="C8" s="2" t="s">
        <v>107</v>
      </c>
      <c r="D8" s="73" t="s">
        <v>59</v>
      </c>
      <c r="E8" s="81"/>
      <c r="F8" s="81"/>
      <c r="G8" s="4">
        <v>729162</v>
      </c>
      <c r="H8" s="10" t="s">
        <v>3</v>
      </c>
      <c r="I8" s="5">
        <v>44950</v>
      </c>
      <c r="J8" s="2" t="s">
        <v>69</v>
      </c>
    </row>
    <row r="9" spans="2:14" ht="20.100000000000001" customHeight="1" x14ac:dyDescent="0.4">
      <c r="B9" s="2" t="s">
        <v>94</v>
      </c>
      <c r="C9" s="2" t="s">
        <v>107</v>
      </c>
      <c r="D9" s="73" t="s">
        <v>59</v>
      </c>
      <c r="E9" s="81"/>
      <c r="F9" s="81"/>
      <c r="G9" s="4">
        <v>788940</v>
      </c>
      <c r="H9" s="10" t="s">
        <v>3</v>
      </c>
      <c r="I9" s="5">
        <v>44950</v>
      </c>
      <c r="J9" s="2" t="s">
        <v>69</v>
      </c>
    </row>
    <row r="10" spans="2:14" ht="20.100000000000001" customHeight="1" x14ac:dyDescent="0.4">
      <c r="B10" s="2" t="s">
        <v>94</v>
      </c>
      <c r="C10" s="2" t="s">
        <v>107</v>
      </c>
      <c r="D10" s="73" t="s">
        <v>59</v>
      </c>
      <c r="E10" s="81"/>
      <c r="F10" s="81"/>
      <c r="G10" s="4">
        <v>621270</v>
      </c>
      <c r="H10" s="10" t="s">
        <v>3</v>
      </c>
      <c r="I10" s="5">
        <v>44950</v>
      </c>
      <c r="J10" s="2" t="s">
        <v>69</v>
      </c>
    </row>
    <row r="11" spans="2:14" ht="20.100000000000001" customHeight="1" x14ac:dyDescent="0.4">
      <c r="B11" s="2" t="s">
        <v>94</v>
      </c>
      <c r="C11" s="2" t="s">
        <v>107</v>
      </c>
      <c r="D11" s="73" t="s">
        <v>59</v>
      </c>
      <c r="E11" s="81"/>
      <c r="F11" s="81"/>
      <c r="G11" s="4">
        <v>643626</v>
      </c>
      <c r="H11" s="10" t="s">
        <v>3</v>
      </c>
      <c r="I11" s="5">
        <v>44950</v>
      </c>
      <c r="J11" s="2" t="s">
        <v>69</v>
      </c>
    </row>
    <row r="12" spans="2:14" ht="20.100000000000001" customHeight="1" x14ac:dyDescent="0.4">
      <c r="B12" s="2" t="s">
        <v>94</v>
      </c>
      <c r="C12" s="2" t="s">
        <v>107</v>
      </c>
      <c r="D12" s="73" t="s">
        <v>59</v>
      </c>
      <c r="E12" s="81"/>
      <c r="F12" s="81"/>
      <c r="G12" s="4">
        <v>609066</v>
      </c>
      <c r="H12" s="10" t="s">
        <v>3</v>
      </c>
      <c r="I12" s="5">
        <v>44950</v>
      </c>
      <c r="J12" s="2" t="s">
        <v>69</v>
      </c>
    </row>
    <row r="13" spans="2:14" ht="20.100000000000001" customHeight="1" x14ac:dyDescent="0.4">
      <c r="B13" s="2" t="s">
        <v>94</v>
      </c>
      <c r="C13" s="2" t="s">
        <v>107</v>
      </c>
      <c r="D13" s="73" t="s">
        <v>59</v>
      </c>
      <c r="E13" s="81"/>
      <c r="F13" s="81"/>
      <c r="G13" s="4">
        <v>432378</v>
      </c>
      <c r="H13" s="10" t="s">
        <v>3</v>
      </c>
      <c r="I13" s="5">
        <v>44950</v>
      </c>
      <c r="J13" s="2" t="s">
        <v>69</v>
      </c>
    </row>
    <row r="14" spans="2:14" ht="20.100000000000001" customHeight="1" x14ac:dyDescent="0.4">
      <c r="B14" s="2" t="s">
        <v>94</v>
      </c>
      <c r="C14" s="2" t="s">
        <v>107</v>
      </c>
      <c r="D14" s="73" t="s">
        <v>59</v>
      </c>
      <c r="E14" s="81"/>
      <c r="F14" s="81"/>
      <c r="G14" s="4">
        <v>311634</v>
      </c>
      <c r="H14" s="10" t="s">
        <v>3</v>
      </c>
      <c r="I14" s="5">
        <v>44950</v>
      </c>
      <c r="J14" s="2" t="s">
        <v>69</v>
      </c>
    </row>
    <row r="15" spans="2:14" ht="20.100000000000001" customHeight="1" x14ac:dyDescent="0.4">
      <c r="B15" s="2" t="s">
        <v>94</v>
      </c>
      <c r="C15" s="2" t="s">
        <v>107</v>
      </c>
      <c r="D15" s="73" t="s">
        <v>59</v>
      </c>
      <c r="E15" s="81"/>
      <c r="F15" s="81"/>
      <c r="G15" s="4">
        <v>324378</v>
      </c>
      <c r="H15" s="10" t="s">
        <v>3</v>
      </c>
      <c r="I15" s="5">
        <v>44950</v>
      </c>
      <c r="J15" s="2" t="s">
        <v>69</v>
      </c>
    </row>
    <row r="16" spans="2:14" ht="20.100000000000001" customHeight="1" x14ac:dyDescent="0.4">
      <c r="B16" s="2" t="s">
        <v>94</v>
      </c>
      <c r="C16" s="2" t="s">
        <v>107</v>
      </c>
      <c r="D16" s="73" t="s">
        <v>59</v>
      </c>
      <c r="E16" s="81"/>
      <c r="F16" s="81"/>
      <c r="G16" s="4">
        <v>296352</v>
      </c>
      <c r="H16" s="10" t="s">
        <v>3</v>
      </c>
      <c r="I16" s="5">
        <v>44950</v>
      </c>
      <c r="J16" s="2" t="s">
        <v>69</v>
      </c>
    </row>
    <row r="17" spans="2:15" ht="20.100000000000001" customHeight="1" x14ac:dyDescent="0.4">
      <c r="B17" s="2" t="s">
        <v>94</v>
      </c>
      <c r="C17" s="2" t="s">
        <v>107</v>
      </c>
      <c r="D17" s="73" t="s">
        <v>59</v>
      </c>
      <c r="E17" s="81"/>
      <c r="F17" s="81"/>
      <c r="G17" s="4">
        <v>353808</v>
      </c>
      <c r="H17" s="10" t="s">
        <v>3</v>
      </c>
      <c r="I17" s="5">
        <v>44950</v>
      </c>
      <c r="J17" s="2" t="s">
        <v>69</v>
      </c>
    </row>
    <row r="18" spans="2:15" ht="20.100000000000001" customHeight="1" x14ac:dyDescent="0.4">
      <c r="B18" s="2" t="s">
        <v>94</v>
      </c>
      <c r="C18" s="2" t="s">
        <v>107</v>
      </c>
      <c r="D18" s="73" t="s">
        <v>59</v>
      </c>
      <c r="E18" s="81"/>
      <c r="F18" s="81"/>
      <c r="G18" s="4">
        <v>9240</v>
      </c>
      <c r="H18" s="3" t="s">
        <v>15</v>
      </c>
      <c r="I18" s="5">
        <v>44951</v>
      </c>
      <c r="J18" s="2" t="s">
        <v>69</v>
      </c>
    </row>
    <row r="19" spans="2:15" ht="20.100000000000001" customHeight="1" x14ac:dyDescent="0.4">
      <c r="B19" s="2" t="s">
        <v>94</v>
      </c>
      <c r="C19" s="2" t="s">
        <v>107</v>
      </c>
      <c r="D19" s="73" t="s">
        <v>278</v>
      </c>
      <c r="E19" s="81" t="s">
        <v>279</v>
      </c>
      <c r="F19" s="81">
        <v>10</v>
      </c>
      <c r="G19" s="4">
        <v>31259</v>
      </c>
      <c r="H19" s="3" t="s">
        <v>15</v>
      </c>
      <c r="I19" s="5">
        <v>44951</v>
      </c>
      <c r="J19" s="2" t="s">
        <v>69</v>
      </c>
      <c r="L19" s="72"/>
    </row>
    <row r="20" spans="2:15" ht="20.100000000000001" customHeight="1" x14ac:dyDescent="0.4">
      <c r="B20" s="2" t="s">
        <v>94</v>
      </c>
      <c r="C20" s="2" t="s">
        <v>107</v>
      </c>
      <c r="D20" s="73" t="s">
        <v>141</v>
      </c>
      <c r="E20" s="81" t="s">
        <v>280</v>
      </c>
      <c r="F20" s="81">
        <v>27</v>
      </c>
      <c r="G20" s="4">
        <v>15681</v>
      </c>
      <c r="H20" s="3" t="s">
        <v>15</v>
      </c>
      <c r="I20" s="5">
        <v>44951</v>
      </c>
      <c r="J20" s="2" t="s">
        <v>69</v>
      </c>
      <c r="L20" s="72"/>
    </row>
    <row r="21" spans="2:15" ht="20.100000000000001" customHeight="1" x14ac:dyDescent="0.4">
      <c r="B21" s="2" t="s">
        <v>94</v>
      </c>
      <c r="C21" s="2" t="s">
        <v>107</v>
      </c>
      <c r="D21" s="71" t="str">
        <f t="shared" ref="D21" si="1">"防疫資材（"&amp;L21&amp;"）"</f>
        <v>防疫資材（アストップ（消毒液））</v>
      </c>
      <c r="E21" s="81" t="s">
        <v>276</v>
      </c>
      <c r="F21" s="81">
        <v>60</v>
      </c>
      <c r="G21" s="4">
        <v>693000</v>
      </c>
      <c r="H21" s="10" t="s">
        <v>4</v>
      </c>
      <c r="I21" s="5">
        <v>44952</v>
      </c>
      <c r="J21" s="2" t="s">
        <v>69</v>
      </c>
      <c r="L21" s="72" t="s">
        <v>277</v>
      </c>
      <c r="M21" s="30">
        <v>10500</v>
      </c>
      <c r="N21" s="30">
        <f>M21*F21*1.1</f>
        <v>693000</v>
      </c>
    </row>
    <row r="22" spans="2:15" ht="20.100000000000001" customHeight="1" x14ac:dyDescent="0.4">
      <c r="B22" s="2" t="s">
        <v>94</v>
      </c>
      <c r="C22" s="2" t="s">
        <v>107</v>
      </c>
      <c r="D22" s="73" t="s">
        <v>140</v>
      </c>
      <c r="E22" s="81" t="s">
        <v>281</v>
      </c>
      <c r="F22" s="81">
        <v>1500</v>
      </c>
      <c r="G22" s="4">
        <v>1485000</v>
      </c>
      <c r="H22" s="10" t="s">
        <v>7</v>
      </c>
      <c r="I22" s="5">
        <v>44956</v>
      </c>
      <c r="J22" s="2" t="s">
        <v>69</v>
      </c>
      <c r="L22" s="72"/>
      <c r="M22" s="30">
        <v>900</v>
      </c>
      <c r="N22" s="30">
        <f>M22*F22*1.1</f>
        <v>1485000.0000000002</v>
      </c>
    </row>
    <row r="23" spans="2:15" ht="20.100000000000001" customHeight="1" x14ac:dyDescent="0.4">
      <c r="B23" s="2" t="s">
        <v>94</v>
      </c>
      <c r="C23" s="2" t="s">
        <v>107</v>
      </c>
      <c r="D23" s="73" t="s">
        <v>59</v>
      </c>
      <c r="E23" s="81"/>
      <c r="F23" s="81"/>
      <c r="G23" s="4">
        <v>59022</v>
      </c>
      <c r="H23" s="3" t="s">
        <v>15</v>
      </c>
      <c r="I23" s="5">
        <v>44956</v>
      </c>
      <c r="J23" s="2" t="s">
        <v>69</v>
      </c>
    </row>
    <row r="24" spans="2:15" ht="20.100000000000001" customHeight="1" x14ac:dyDescent="0.4">
      <c r="B24" s="2" t="s">
        <v>94</v>
      </c>
      <c r="C24" s="2" t="s">
        <v>107</v>
      </c>
      <c r="D24" s="73" t="s">
        <v>59</v>
      </c>
      <c r="E24" s="81"/>
      <c r="F24" s="81"/>
      <c r="G24" s="4">
        <v>414030</v>
      </c>
      <c r="H24" s="10" t="s">
        <v>9</v>
      </c>
      <c r="I24" s="5">
        <v>44957</v>
      </c>
      <c r="J24" s="2" t="s">
        <v>69</v>
      </c>
    </row>
    <row r="25" spans="2:15" ht="20.100000000000001" customHeight="1" x14ac:dyDescent="0.4">
      <c r="B25" s="2" t="s">
        <v>94</v>
      </c>
      <c r="C25" s="2" t="s">
        <v>107</v>
      </c>
      <c r="D25" s="73" t="s">
        <v>59</v>
      </c>
      <c r="E25" s="81"/>
      <c r="F25" s="81"/>
      <c r="G25" s="4">
        <v>126593</v>
      </c>
      <c r="H25" s="10" t="s">
        <v>9</v>
      </c>
      <c r="I25" s="5">
        <v>44957</v>
      </c>
      <c r="J25" s="2" t="s">
        <v>69</v>
      </c>
    </row>
    <row r="26" spans="2:15" ht="20.100000000000001" customHeight="1" x14ac:dyDescent="0.4">
      <c r="B26" s="2" t="s">
        <v>94</v>
      </c>
      <c r="C26" s="2" t="s">
        <v>107</v>
      </c>
      <c r="D26" s="73" t="s">
        <v>59</v>
      </c>
      <c r="E26" s="81"/>
      <c r="F26" s="81"/>
      <c r="G26" s="4">
        <v>161118</v>
      </c>
      <c r="H26" s="10" t="s">
        <v>9</v>
      </c>
      <c r="I26" s="5">
        <v>44957</v>
      </c>
      <c r="J26" s="2" t="s">
        <v>69</v>
      </c>
    </row>
    <row r="27" spans="2:15" ht="20.100000000000001" customHeight="1" x14ac:dyDescent="0.4">
      <c r="B27" s="2" t="s">
        <v>94</v>
      </c>
      <c r="C27" s="2" t="s">
        <v>107</v>
      </c>
      <c r="D27" s="71" t="s">
        <v>145</v>
      </c>
      <c r="E27" s="81" t="s">
        <v>380</v>
      </c>
      <c r="F27" s="81">
        <v>710</v>
      </c>
      <c r="G27" s="4">
        <v>741950</v>
      </c>
      <c r="H27" s="10" t="s">
        <v>10</v>
      </c>
      <c r="I27" s="5">
        <v>44964</v>
      </c>
      <c r="J27" s="2" t="s">
        <v>69</v>
      </c>
      <c r="L27" s="72"/>
      <c r="N27" s="30">
        <f>M27*F27*1.1</f>
        <v>0</v>
      </c>
    </row>
    <row r="28" spans="2:15" ht="20.100000000000001" customHeight="1" x14ac:dyDescent="0.4">
      <c r="B28" s="2" t="s">
        <v>94</v>
      </c>
      <c r="C28" s="2" t="s">
        <v>107</v>
      </c>
      <c r="D28" s="73" t="str">
        <f t="shared" ref="D28:D29" si="2">"防疫資材（"&amp;L28&amp;"）"</f>
        <v>防疫資材（コンテナバック）</v>
      </c>
      <c r="E28" s="81" t="s">
        <v>282</v>
      </c>
      <c r="F28" s="81">
        <v>420</v>
      </c>
      <c r="G28" s="4">
        <v>1016400.0000000001</v>
      </c>
      <c r="H28" s="10" t="s">
        <v>8</v>
      </c>
      <c r="I28" s="5">
        <v>44971</v>
      </c>
      <c r="J28" s="2" t="s">
        <v>69</v>
      </c>
      <c r="L28" s="72" t="s">
        <v>283</v>
      </c>
      <c r="M28" s="30">
        <v>2200</v>
      </c>
      <c r="N28" s="30">
        <f>M28*F28*1.1</f>
        <v>1016400.0000000001</v>
      </c>
      <c r="O28" s="42">
        <f>SUM(N28:N29)</f>
        <v>1247400.0000000002</v>
      </c>
    </row>
    <row r="29" spans="2:15" ht="20.100000000000001" customHeight="1" x14ac:dyDescent="0.4">
      <c r="B29" s="2" t="s">
        <v>94</v>
      </c>
      <c r="C29" s="2" t="s">
        <v>107</v>
      </c>
      <c r="D29" s="73" t="str">
        <f t="shared" si="2"/>
        <v>防疫資材（コンテナバック用内袋のみ）</v>
      </c>
      <c r="E29" s="81" t="s">
        <v>284</v>
      </c>
      <c r="F29" s="81">
        <v>300</v>
      </c>
      <c r="G29" s="4">
        <v>231000.00000000003</v>
      </c>
      <c r="H29" s="10" t="s">
        <v>8</v>
      </c>
      <c r="I29" s="5">
        <v>44971</v>
      </c>
      <c r="J29" s="2" t="s">
        <v>69</v>
      </c>
      <c r="L29" s="72" t="s">
        <v>285</v>
      </c>
      <c r="M29" s="30">
        <v>700</v>
      </c>
      <c r="N29" s="30">
        <f>M29*F29*1.1</f>
        <v>231000.00000000003</v>
      </c>
    </row>
    <row r="30" spans="2:15" ht="20.100000000000001" customHeight="1" x14ac:dyDescent="0.4">
      <c r="B30" s="2" t="s">
        <v>94</v>
      </c>
      <c r="C30" s="2" t="s">
        <v>107</v>
      </c>
      <c r="D30" s="73" t="s">
        <v>141</v>
      </c>
      <c r="E30" s="81" t="s">
        <v>286</v>
      </c>
      <c r="F30" s="81">
        <v>61</v>
      </c>
      <c r="G30" s="4">
        <v>70924</v>
      </c>
      <c r="H30" s="10" t="s">
        <v>8</v>
      </c>
      <c r="I30" s="5">
        <v>44971</v>
      </c>
      <c r="J30" s="2" t="s">
        <v>69</v>
      </c>
      <c r="L30" s="74" t="s">
        <v>287</v>
      </c>
      <c r="M30" s="30">
        <v>1057</v>
      </c>
      <c r="N30" s="30">
        <f>M30*F30*1.1</f>
        <v>70924.700000000012</v>
      </c>
    </row>
    <row r="31" spans="2:15" ht="20.100000000000001" customHeight="1" x14ac:dyDescent="0.4">
      <c r="B31" s="2" t="s">
        <v>94</v>
      </c>
      <c r="C31" s="2" t="s">
        <v>107</v>
      </c>
      <c r="D31" s="73" t="s">
        <v>59</v>
      </c>
      <c r="E31" s="81"/>
      <c r="F31" s="81"/>
      <c r="G31" s="4">
        <v>1290089</v>
      </c>
      <c r="H31" s="3" t="s">
        <v>16</v>
      </c>
      <c r="I31" s="5">
        <v>44972</v>
      </c>
      <c r="J31" s="2" t="s">
        <v>69</v>
      </c>
    </row>
    <row r="32" spans="2:15" ht="20.100000000000001" customHeight="1" x14ac:dyDescent="0.4">
      <c r="B32" s="2" t="s">
        <v>94</v>
      </c>
      <c r="C32" s="2" t="s">
        <v>107</v>
      </c>
      <c r="D32" s="73" t="s">
        <v>59</v>
      </c>
      <c r="E32" s="81"/>
      <c r="F32" s="81"/>
      <c r="G32" s="4">
        <v>213670</v>
      </c>
      <c r="H32" s="3" t="s">
        <v>16</v>
      </c>
      <c r="I32" s="5">
        <v>44972</v>
      </c>
      <c r="J32" s="2" t="s">
        <v>69</v>
      </c>
    </row>
    <row r="33" spans="2:15" ht="20.100000000000001" customHeight="1" x14ac:dyDescent="0.4">
      <c r="B33" s="2" t="s">
        <v>94</v>
      </c>
      <c r="C33" s="2" t="s">
        <v>107</v>
      </c>
      <c r="D33" s="73" t="s">
        <v>59</v>
      </c>
      <c r="E33" s="81"/>
      <c r="F33" s="81"/>
      <c r="G33" s="4">
        <v>1362115</v>
      </c>
      <c r="H33" s="3" t="s">
        <v>16</v>
      </c>
      <c r="I33" s="5">
        <v>44972</v>
      </c>
      <c r="J33" s="2" t="s">
        <v>69</v>
      </c>
    </row>
    <row r="34" spans="2:15" ht="20.100000000000001" customHeight="1" x14ac:dyDescent="0.4">
      <c r="B34" s="2" t="s">
        <v>94</v>
      </c>
      <c r="C34" s="2" t="s">
        <v>107</v>
      </c>
      <c r="D34" s="73" t="s">
        <v>59</v>
      </c>
      <c r="E34" s="81"/>
      <c r="F34" s="81"/>
      <c r="G34" s="4">
        <v>277109</v>
      </c>
      <c r="H34" s="3" t="s">
        <v>16</v>
      </c>
      <c r="I34" s="5">
        <v>44972</v>
      </c>
      <c r="J34" s="2" t="s">
        <v>69</v>
      </c>
    </row>
    <row r="35" spans="2:15" ht="20.100000000000001" customHeight="1" x14ac:dyDescent="0.4">
      <c r="B35" s="2" t="s">
        <v>94</v>
      </c>
      <c r="C35" s="2" t="s">
        <v>107</v>
      </c>
      <c r="D35" s="73" t="s">
        <v>59</v>
      </c>
      <c r="E35" s="81"/>
      <c r="F35" s="81"/>
      <c r="G35" s="4">
        <v>279363</v>
      </c>
      <c r="H35" s="3" t="s">
        <v>16</v>
      </c>
      <c r="I35" s="5">
        <v>44972</v>
      </c>
      <c r="J35" s="2" t="s">
        <v>69</v>
      </c>
    </row>
    <row r="36" spans="2:15" ht="20.100000000000001" customHeight="1" x14ac:dyDescent="0.4">
      <c r="B36" s="2" t="s">
        <v>94</v>
      </c>
      <c r="C36" s="2" t="s">
        <v>107</v>
      </c>
      <c r="D36" s="73" t="str">
        <f t="shared" ref="D36:D37" si="3">"防疫資材（"&amp;L36&amp;"）"</f>
        <v>防疫資材（コンテナバック）</v>
      </c>
      <c r="E36" s="81" t="s">
        <v>288</v>
      </c>
      <c r="F36" s="81">
        <v>150</v>
      </c>
      <c r="G36" s="4">
        <v>264000</v>
      </c>
      <c r="H36" s="10" t="s">
        <v>8</v>
      </c>
      <c r="I36" s="5">
        <v>44972</v>
      </c>
      <c r="J36" s="2" t="s">
        <v>69</v>
      </c>
      <c r="L36" s="72" t="s">
        <v>283</v>
      </c>
      <c r="M36" s="30">
        <v>1600</v>
      </c>
      <c r="N36" s="30">
        <f t="shared" ref="N36:N67" si="4">M36*F36*1.1</f>
        <v>264000</v>
      </c>
      <c r="O36" s="42">
        <f>SUM(N36:N37)</f>
        <v>1947000.0000000002</v>
      </c>
    </row>
    <row r="37" spans="2:15" ht="20.100000000000001" customHeight="1" x14ac:dyDescent="0.4">
      <c r="B37" s="2" t="s">
        <v>94</v>
      </c>
      <c r="C37" s="2" t="s">
        <v>107</v>
      </c>
      <c r="D37" s="73" t="str">
        <f t="shared" si="3"/>
        <v>防疫資材（ブルーシート）</v>
      </c>
      <c r="E37" s="81" t="s">
        <v>289</v>
      </c>
      <c r="F37" s="81">
        <v>170</v>
      </c>
      <c r="G37" s="4">
        <v>1683000.0000000002</v>
      </c>
      <c r="H37" s="10" t="s">
        <v>8</v>
      </c>
      <c r="I37" s="5">
        <v>44972</v>
      </c>
      <c r="J37" s="2" t="s">
        <v>69</v>
      </c>
      <c r="L37" s="72" t="s">
        <v>290</v>
      </c>
      <c r="M37" s="30">
        <v>9000</v>
      </c>
      <c r="N37" s="30">
        <f t="shared" si="4"/>
        <v>1683000.0000000002</v>
      </c>
    </row>
    <row r="38" spans="2:15" ht="20.100000000000001" customHeight="1" x14ac:dyDescent="0.4">
      <c r="B38" s="2" t="s">
        <v>94</v>
      </c>
      <c r="C38" s="2" t="s">
        <v>107</v>
      </c>
      <c r="D38" s="73" t="str">
        <f>"防疫資材（"&amp;L38&amp;"）"</f>
        <v>防疫資材（結束バンド）</v>
      </c>
      <c r="E38" s="81" t="s">
        <v>291</v>
      </c>
      <c r="F38" s="81">
        <v>77</v>
      </c>
      <c r="G38" s="4">
        <v>149665</v>
      </c>
      <c r="H38" s="10" t="s">
        <v>8</v>
      </c>
      <c r="I38" s="5">
        <v>44972</v>
      </c>
      <c r="J38" s="2" t="s">
        <v>69</v>
      </c>
      <c r="L38" s="74" t="s">
        <v>292</v>
      </c>
      <c r="M38" s="30">
        <v>1767</v>
      </c>
      <c r="N38" s="30">
        <f t="shared" si="4"/>
        <v>149664.90000000002</v>
      </c>
      <c r="O38" s="42">
        <f>SUM(N38:N41)</f>
        <v>2641105.5</v>
      </c>
    </row>
    <row r="39" spans="2:15" ht="20.100000000000001" customHeight="1" x14ac:dyDescent="0.4">
      <c r="B39" s="2" t="s">
        <v>94</v>
      </c>
      <c r="C39" s="2" t="s">
        <v>107</v>
      </c>
      <c r="D39" s="73" t="str">
        <f t="shared" ref="D39:D43" si="5">"防疫資材（"&amp;L39&amp;"）"</f>
        <v>防疫資材（結束バンド）</v>
      </c>
      <c r="E39" s="81" t="s">
        <v>293</v>
      </c>
      <c r="F39" s="81">
        <v>98</v>
      </c>
      <c r="G39" s="4">
        <v>62524.000000000007</v>
      </c>
      <c r="H39" s="10" t="s">
        <v>8</v>
      </c>
      <c r="I39" s="5">
        <v>44972</v>
      </c>
      <c r="J39" s="2" t="s">
        <v>69</v>
      </c>
      <c r="L39" s="74" t="s">
        <v>292</v>
      </c>
      <c r="M39" s="30">
        <v>580</v>
      </c>
      <c r="N39" s="30">
        <f t="shared" si="4"/>
        <v>62524.000000000007</v>
      </c>
    </row>
    <row r="40" spans="2:15" ht="20.100000000000001" customHeight="1" x14ac:dyDescent="0.4">
      <c r="B40" s="2" t="s">
        <v>94</v>
      </c>
      <c r="C40" s="2" t="s">
        <v>107</v>
      </c>
      <c r="D40" s="73" t="str">
        <f t="shared" si="5"/>
        <v>防疫資材（ハンドル付き分別ダストボックス）</v>
      </c>
      <c r="E40" s="81" t="s">
        <v>294</v>
      </c>
      <c r="F40" s="81">
        <v>1</v>
      </c>
      <c r="G40" s="4">
        <v>8917</v>
      </c>
      <c r="H40" s="10" t="s">
        <v>8</v>
      </c>
      <c r="I40" s="5">
        <v>44972</v>
      </c>
      <c r="J40" s="2" t="s">
        <v>69</v>
      </c>
      <c r="L40" s="74" t="s">
        <v>295</v>
      </c>
      <c r="M40" s="30">
        <v>8106</v>
      </c>
      <c r="N40" s="30">
        <f t="shared" si="4"/>
        <v>8916.6</v>
      </c>
    </row>
    <row r="41" spans="2:15" ht="20.100000000000001" customHeight="1" x14ac:dyDescent="0.4">
      <c r="B41" s="2" t="s">
        <v>94</v>
      </c>
      <c r="C41" s="2" t="s">
        <v>107</v>
      </c>
      <c r="D41" s="73" t="str">
        <f t="shared" si="5"/>
        <v>防疫資材（コンテナバック）</v>
      </c>
      <c r="E41" s="81" t="s">
        <v>282</v>
      </c>
      <c r="F41" s="81">
        <v>1000</v>
      </c>
      <c r="G41" s="4">
        <v>2420000</v>
      </c>
      <c r="H41" s="10" t="s">
        <v>8</v>
      </c>
      <c r="I41" s="5">
        <v>44972</v>
      </c>
      <c r="J41" s="2" t="s">
        <v>69</v>
      </c>
      <c r="L41" s="74" t="s">
        <v>296</v>
      </c>
      <c r="M41" s="30">
        <v>2200</v>
      </c>
      <c r="N41" s="30">
        <f t="shared" si="4"/>
        <v>2420000</v>
      </c>
    </row>
    <row r="42" spans="2:15" ht="20.100000000000001" customHeight="1" x14ac:dyDescent="0.4">
      <c r="B42" s="2" t="s">
        <v>94</v>
      </c>
      <c r="C42" s="2" t="s">
        <v>107</v>
      </c>
      <c r="D42" s="73" t="str">
        <f t="shared" si="5"/>
        <v>防疫資材（コンテナバック用内袋のみ）</v>
      </c>
      <c r="E42" s="81" t="s">
        <v>284</v>
      </c>
      <c r="F42" s="81">
        <v>900</v>
      </c>
      <c r="G42" s="4">
        <v>693000</v>
      </c>
      <c r="H42" s="10" t="s">
        <v>8</v>
      </c>
      <c r="I42" s="5">
        <v>44972</v>
      </c>
      <c r="J42" s="2" t="s">
        <v>69</v>
      </c>
      <c r="L42" s="72" t="s">
        <v>285</v>
      </c>
      <c r="M42" s="30">
        <v>700</v>
      </c>
      <c r="N42" s="30">
        <f t="shared" si="4"/>
        <v>693000</v>
      </c>
      <c r="O42" s="42">
        <f>SUM(N42:N43)</f>
        <v>1683000</v>
      </c>
    </row>
    <row r="43" spans="2:15" ht="20.100000000000001" customHeight="1" x14ac:dyDescent="0.4">
      <c r="B43" s="2" t="s">
        <v>94</v>
      </c>
      <c r="C43" s="2" t="s">
        <v>107</v>
      </c>
      <c r="D43" s="73" t="str">
        <f t="shared" si="5"/>
        <v>防疫資材（ブルーシート）</v>
      </c>
      <c r="E43" s="81" t="s">
        <v>289</v>
      </c>
      <c r="F43" s="81">
        <v>100</v>
      </c>
      <c r="G43" s="4">
        <v>990000.00000000012</v>
      </c>
      <c r="H43" s="10" t="s">
        <v>8</v>
      </c>
      <c r="I43" s="5">
        <v>44972</v>
      </c>
      <c r="J43" s="2" t="s">
        <v>69</v>
      </c>
      <c r="L43" s="72" t="s">
        <v>290</v>
      </c>
      <c r="M43" s="30">
        <v>9000</v>
      </c>
      <c r="N43" s="30">
        <f t="shared" si="4"/>
        <v>990000.00000000012</v>
      </c>
    </row>
    <row r="44" spans="2:15" ht="20.100000000000001" customHeight="1" x14ac:dyDescent="0.4">
      <c r="B44" s="2" t="s">
        <v>94</v>
      </c>
      <c r="C44" s="2" t="s">
        <v>107</v>
      </c>
      <c r="D44" s="73" t="s">
        <v>138</v>
      </c>
      <c r="E44" s="81" t="s">
        <v>297</v>
      </c>
      <c r="F44" s="81">
        <v>2000</v>
      </c>
      <c r="G44" s="4">
        <v>3520000</v>
      </c>
      <c r="H44" s="10" t="s">
        <v>8</v>
      </c>
      <c r="I44" s="5">
        <v>44972</v>
      </c>
      <c r="J44" s="2" t="s">
        <v>69</v>
      </c>
      <c r="L44" s="74" t="s">
        <v>296</v>
      </c>
      <c r="M44" s="30">
        <v>1600</v>
      </c>
      <c r="N44" s="30">
        <f t="shared" si="4"/>
        <v>3520000.0000000005</v>
      </c>
    </row>
    <row r="45" spans="2:15" ht="20.100000000000001" customHeight="1" x14ac:dyDescent="0.4">
      <c r="B45" s="2" t="s">
        <v>94</v>
      </c>
      <c r="C45" s="2" t="s">
        <v>107</v>
      </c>
      <c r="D45" s="73" t="str">
        <f t="shared" ref="D45:D60" si="6">"防疫資材（"&amp;L45&amp;"）"</f>
        <v>防疫資材（ブルーシート）</v>
      </c>
      <c r="E45" s="81" t="s">
        <v>289</v>
      </c>
      <c r="F45" s="81">
        <v>184</v>
      </c>
      <c r="G45" s="4">
        <v>1821600.0000000002</v>
      </c>
      <c r="H45" s="10" t="s">
        <v>8</v>
      </c>
      <c r="I45" s="5">
        <v>44972</v>
      </c>
      <c r="J45" s="2" t="s">
        <v>69</v>
      </c>
      <c r="L45" s="74" t="s">
        <v>298</v>
      </c>
      <c r="M45" s="30">
        <v>9000</v>
      </c>
      <c r="N45" s="30">
        <f t="shared" si="4"/>
        <v>1821600.0000000002</v>
      </c>
      <c r="O45" s="42">
        <f>SUM(N45:N49)</f>
        <v>5741087</v>
      </c>
    </row>
    <row r="46" spans="2:15" ht="20.100000000000001" customHeight="1" x14ac:dyDescent="0.4">
      <c r="B46" s="2" t="s">
        <v>94</v>
      </c>
      <c r="C46" s="2" t="s">
        <v>107</v>
      </c>
      <c r="D46" s="73" t="str">
        <f t="shared" si="6"/>
        <v>防疫資材（ルートバン）</v>
      </c>
      <c r="E46" s="81" t="s">
        <v>299</v>
      </c>
      <c r="F46" s="81">
        <v>60</v>
      </c>
      <c r="G46" s="4">
        <v>277794</v>
      </c>
      <c r="H46" s="10" t="s">
        <v>8</v>
      </c>
      <c r="I46" s="5">
        <v>44972</v>
      </c>
      <c r="J46" s="2" t="s">
        <v>69</v>
      </c>
      <c r="L46" s="74" t="s">
        <v>300</v>
      </c>
      <c r="M46" s="30">
        <v>4209</v>
      </c>
      <c r="N46" s="30">
        <f t="shared" si="4"/>
        <v>277794</v>
      </c>
    </row>
    <row r="47" spans="2:15" ht="20.100000000000001" customHeight="1" x14ac:dyDescent="0.4">
      <c r="B47" s="2" t="s">
        <v>94</v>
      </c>
      <c r="C47" s="2" t="s">
        <v>107</v>
      </c>
      <c r="D47" s="73" t="str">
        <f t="shared" si="6"/>
        <v>防疫資材（コンテナバック）</v>
      </c>
      <c r="E47" s="81" t="s">
        <v>288</v>
      </c>
      <c r="F47" s="81">
        <v>1200</v>
      </c>
      <c r="G47" s="4">
        <v>2112000</v>
      </c>
      <c r="H47" s="10" t="s">
        <v>8</v>
      </c>
      <c r="I47" s="5">
        <v>44972</v>
      </c>
      <c r="J47" s="2" t="s">
        <v>69</v>
      </c>
      <c r="L47" s="74" t="s">
        <v>296</v>
      </c>
      <c r="M47" s="30">
        <v>1600</v>
      </c>
      <c r="N47" s="30">
        <f t="shared" si="4"/>
        <v>2112000</v>
      </c>
    </row>
    <row r="48" spans="2:15" ht="20.100000000000001" customHeight="1" x14ac:dyDescent="0.4">
      <c r="B48" s="2" t="s">
        <v>94</v>
      </c>
      <c r="C48" s="2" t="s">
        <v>107</v>
      </c>
      <c r="D48" s="73" t="str">
        <f t="shared" si="6"/>
        <v>防疫資材（エコペール）</v>
      </c>
      <c r="E48" s="81" t="s">
        <v>294</v>
      </c>
      <c r="F48" s="81">
        <v>10</v>
      </c>
      <c r="G48" s="4">
        <v>77693</v>
      </c>
      <c r="H48" s="10" t="s">
        <v>8</v>
      </c>
      <c r="I48" s="5">
        <v>44972</v>
      </c>
      <c r="J48" s="2" t="s">
        <v>69</v>
      </c>
      <c r="L48" s="74" t="s">
        <v>301</v>
      </c>
      <c r="M48" s="30">
        <v>7063</v>
      </c>
      <c r="N48" s="30">
        <f t="shared" si="4"/>
        <v>77693</v>
      </c>
    </row>
    <row r="49" spans="2:15" ht="20.100000000000001" customHeight="1" x14ac:dyDescent="0.4">
      <c r="B49" s="2" t="s">
        <v>94</v>
      </c>
      <c r="C49" s="2" t="s">
        <v>107</v>
      </c>
      <c r="D49" s="73" t="str">
        <f t="shared" si="6"/>
        <v>防疫資材（コンテナバック）</v>
      </c>
      <c r="E49" s="81" t="s">
        <v>282</v>
      </c>
      <c r="F49" s="81">
        <v>600</v>
      </c>
      <c r="G49" s="4">
        <v>1452000.0000000002</v>
      </c>
      <c r="H49" s="10" t="s">
        <v>8</v>
      </c>
      <c r="I49" s="5">
        <v>44972</v>
      </c>
      <c r="J49" s="2" t="s">
        <v>69</v>
      </c>
      <c r="L49" s="74" t="s">
        <v>296</v>
      </c>
      <c r="M49" s="30">
        <v>2200</v>
      </c>
      <c r="N49" s="30">
        <f t="shared" si="4"/>
        <v>1452000.0000000002</v>
      </c>
    </row>
    <row r="50" spans="2:15" ht="20.100000000000001" customHeight="1" x14ac:dyDescent="0.4">
      <c r="B50" s="2" t="s">
        <v>94</v>
      </c>
      <c r="C50" s="2" t="s">
        <v>107</v>
      </c>
      <c r="D50" s="73" t="str">
        <f t="shared" si="6"/>
        <v>防疫資材（コンテナバック用内袋のみ）</v>
      </c>
      <c r="E50" s="81" t="s">
        <v>284</v>
      </c>
      <c r="F50" s="81">
        <v>600</v>
      </c>
      <c r="G50" s="4">
        <v>462000.00000000006</v>
      </c>
      <c r="H50" s="10" t="s">
        <v>8</v>
      </c>
      <c r="I50" s="5">
        <v>44972</v>
      </c>
      <c r="J50" s="2" t="s">
        <v>69</v>
      </c>
      <c r="L50" s="72" t="s">
        <v>285</v>
      </c>
      <c r="M50" s="30">
        <v>700</v>
      </c>
      <c r="N50" s="30">
        <f t="shared" si="4"/>
        <v>462000.00000000006</v>
      </c>
      <c r="O50" s="42">
        <f>SUM(N50:N52)</f>
        <v>4000872.7</v>
      </c>
    </row>
    <row r="51" spans="2:15" ht="20.100000000000001" customHeight="1" x14ac:dyDescent="0.4">
      <c r="B51" s="2" t="s">
        <v>94</v>
      </c>
      <c r="C51" s="2" t="s">
        <v>107</v>
      </c>
      <c r="D51" s="73" t="str">
        <f t="shared" si="6"/>
        <v>防疫資材（ブルーシート）</v>
      </c>
      <c r="E51" s="81" t="s">
        <v>289</v>
      </c>
      <c r="F51" s="81">
        <v>250</v>
      </c>
      <c r="G51" s="4">
        <v>2475000</v>
      </c>
      <c r="H51" s="10" t="s">
        <v>8</v>
      </c>
      <c r="I51" s="5">
        <v>44972</v>
      </c>
      <c r="J51" s="2" t="s">
        <v>69</v>
      </c>
      <c r="L51" s="72" t="s">
        <v>290</v>
      </c>
      <c r="M51" s="30">
        <v>9000</v>
      </c>
      <c r="N51" s="30">
        <f t="shared" si="4"/>
        <v>2475000</v>
      </c>
    </row>
    <row r="52" spans="2:15" ht="20.100000000000001" customHeight="1" x14ac:dyDescent="0.4">
      <c r="B52" s="2" t="s">
        <v>94</v>
      </c>
      <c r="C52" s="2" t="s">
        <v>107</v>
      </c>
      <c r="D52" s="73" t="str">
        <f t="shared" si="6"/>
        <v>防疫資材（エコペール）</v>
      </c>
      <c r="E52" s="81" t="s">
        <v>294</v>
      </c>
      <c r="F52" s="81">
        <v>109</v>
      </c>
      <c r="G52" s="4">
        <v>1063873</v>
      </c>
      <c r="H52" s="10" t="s">
        <v>8</v>
      </c>
      <c r="I52" s="5">
        <v>44972</v>
      </c>
      <c r="J52" s="2" t="s">
        <v>69</v>
      </c>
      <c r="L52" s="72" t="s">
        <v>302</v>
      </c>
      <c r="M52" s="30">
        <v>8873</v>
      </c>
      <c r="N52" s="30">
        <f t="shared" si="4"/>
        <v>1063872.7000000002</v>
      </c>
    </row>
    <row r="53" spans="2:15" ht="20.100000000000001" customHeight="1" x14ac:dyDescent="0.4">
      <c r="B53" s="2" t="s">
        <v>94</v>
      </c>
      <c r="C53" s="2" t="s">
        <v>107</v>
      </c>
      <c r="D53" s="71" t="str">
        <f t="shared" si="6"/>
        <v>防疫資材（作業用長靴）</v>
      </c>
      <c r="E53" s="81" t="s">
        <v>303</v>
      </c>
      <c r="F53" s="81">
        <v>960</v>
      </c>
      <c r="G53" s="4">
        <v>2006400.0000000002</v>
      </c>
      <c r="H53" s="10" t="s">
        <v>6</v>
      </c>
      <c r="I53" s="5">
        <v>44972</v>
      </c>
      <c r="J53" s="2" t="s">
        <v>69</v>
      </c>
      <c r="L53" s="72" t="s">
        <v>304</v>
      </c>
      <c r="M53" s="30">
        <v>1900</v>
      </c>
      <c r="N53" s="30">
        <f t="shared" si="4"/>
        <v>2006400.0000000002</v>
      </c>
      <c r="O53" s="42">
        <f>SUM(N53:N59)</f>
        <v>17320380</v>
      </c>
    </row>
    <row r="54" spans="2:15" ht="20.100000000000001" customHeight="1" x14ac:dyDescent="0.4">
      <c r="B54" s="2" t="s">
        <v>94</v>
      </c>
      <c r="C54" s="2" t="s">
        <v>107</v>
      </c>
      <c r="D54" s="71" t="str">
        <f t="shared" si="6"/>
        <v>防疫資材（防塵マスク　）</v>
      </c>
      <c r="E54" s="81" t="s">
        <v>305</v>
      </c>
      <c r="F54" s="81">
        <v>500</v>
      </c>
      <c r="G54" s="4">
        <v>1155000</v>
      </c>
      <c r="H54" s="10" t="s">
        <v>6</v>
      </c>
      <c r="I54" s="5">
        <v>44972</v>
      </c>
      <c r="J54" s="2" t="s">
        <v>69</v>
      </c>
      <c r="L54" s="72" t="s">
        <v>306</v>
      </c>
      <c r="M54" s="30">
        <v>2100</v>
      </c>
      <c r="N54" s="30">
        <f t="shared" si="4"/>
        <v>1155000</v>
      </c>
    </row>
    <row r="55" spans="2:15" ht="20.100000000000001" customHeight="1" x14ac:dyDescent="0.4">
      <c r="B55" s="2" t="s">
        <v>94</v>
      </c>
      <c r="C55" s="2" t="s">
        <v>107</v>
      </c>
      <c r="D55" s="71" t="str">
        <f t="shared" si="6"/>
        <v>防疫資材（保護メガネ）</v>
      </c>
      <c r="E55" s="81" t="s">
        <v>307</v>
      </c>
      <c r="F55" s="81">
        <v>10000</v>
      </c>
      <c r="G55" s="4">
        <v>5500000</v>
      </c>
      <c r="H55" s="10" t="s">
        <v>6</v>
      </c>
      <c r="I55" s="5">
        <v>44972</v>
      </c>
      <c r="J55" s="2" t="s">
        <v>69</v>
      </c>
      <c r="L55" s="72" t="s">
        <v>308</v>
      </c>
      <c r="M55" s="30">
        <v>500</v>
      </c>
      <c r="N55" s="30">
        <f t="shared" si="4"/>
        <v>5500000</v>
      </c>
    </row>
    <row r="56" spans="2:15" ht="20.100000000000001" customHeight="1" x14ac:dyDescent="0.4">
      <c r="B56" s="2" t="s">
        <v>94</v>
      </c>
      <c r="C56" s="2" t="s">
        <v>107</v>
      </c>
      <c r="D56" s="71" t="str">
        <f t="shared" si="6"/>
        <v>防疫資材（アウターニトリル手袋）</v>
      </c>
      <c r="E56" s="81" t="s">
        <v>309</v>
      </c>
      <c r="F56" s="81">
        <v>30</v>
      </c>
      <c r="G56" s="4">
        <v>1221000</v>
      </c>
      <c r="H56" s="10" t="s">
        <v>6</v>
      </c>
      <c r="I56" s="5">
        <v>44972</v>
      </c>
      <c r="J56" s="2" t="s">
        <v>69</v>
      </c>
      <c r="L56" s="72" t="s">
        <v>310</v>
      </c>
      <c r="M56" s="30">
        <v>37000</v>
      </c>
      <c r="N56" s="30">
        <f t="shared" si="4"/>
        <v>1221000</v>
      </c>
    </row>
    <row r="57" spans="2:15" ht="20.100000000000001" customHeight="1" x14ac:dyDescent="0.4">
      <c r="B57" s="2" t="s">
        <v>94</v>
      </c>
      <c r="C57" s="2" t="s">
        <v>107</v>
      </c>
      <c r="D57" s="71" t="str">
        <f t="shared" si="6"/>
        <v>防疫資材（アウターニトリル手袋）</v>
      </c>
      <c r="E57" s="81" t="s">
        <v>311</v>
      </c>
      <c r="F57" s="81">
        <v>170</v>
      </c>
      <c r="G57" s="4">
        <v>6919000.0000000009</v>
      </c>
      <c r="H57" s="10" t="s">
        <v>6</v>
      </c>
      <c r="I57" s="5">
        <v>44972</v>
      </c>
      <c r="J57" s="2" t="s">
        <v>69</v>
      </c>
      <c r="L57" s="72" t="s">
        <v>310</v>
      </c>
      <c r="M57" s="30">
        <v>37000</v>
      </c>
      <c r="N57" s="30">
        <f t="shared" si="4"/>
        <v>6919000.0000000009</v>
      </c>
    </row>
    <row r="58" spans="2:15" ht="20.100000000000001" customHeight="1" x14ac:dyDescent="0.4">
      <c r="B58" s="2" t="s">
        <v>94</v>
      </c>
      <c r="C58" s="2" t="s">
        <v>107</v>
      </c>
      <c r="D58" s="71" t="str">
        <f t="shared" si="6"/>
        <v>防疫資材（ゴミ袋　）</v>
      </c>
      <c r="E58" s="81" t="s">
        <v>312</v>
      </c>
      <c r="F58" s="81">
        <v>34</v>
      </c>
      <c r="G58" s="4">
        <v>381480.00000000006</v>
      </c>
      <c r="H58" s="10" t="s">
        <v>6</v>
      </c>
      <c r="I58" s="5">
        <v>44972</v>
      </c>
      <c r="J58" s="2" t="s">
        <v>69</v>
      </c>
      <c r="L58" s="72" t="s">
        <v>313</v>
      </c>
      <c r="M58" s="30">
        <v>10200</v>
      </c>
      <c r="N58" s="30">
        <f t="shared" si="4"/>
        <v>381480.00000000006</v>
      </c>
    </row>
    <row r="59" spans="2:15" ht="20.100000000000001" customHeight="1" x14ac:dyDescent="0.4">
      <c r="B59" s="2" t="s">
        <v>94</v>
      </c>
      <c r="C59" s="2" t="s">
        <v>107</v>
      </c>
      <c r="D59" s="71" t="str">
        <f t="shared" si="6"/>
        <v>防疫資材（結束バンド　）</v>
      </c>
      <c r="E59" s="81" t="s">
        <v>314</v>
      </c>
      <c r="F59" s="81">
        <v>100</v>
      </c>
      <c r="G59" s="4">
        <v>137500</v>
      </c>
      <c r="H59" s="10" t="s">
        <v>6</v>
      </c>
      <c r="I59" s="5">
        <v>44972</v>
      </c>
      <c r="J59" s="2" t="s">
        <v>69</v>
      </c>
      <c r="L59" s="72" t="s">
        <v>315</v>
      </c>
      <c r="M59" s="30">
        <v>1250</v>
      </c>
      <c r="N59" s="30">
        <f t="shared" si="4"/>
        <v>137500</v>
      </c>
    </row>
    <row r="60" spans="2:15" ht="20.100000000000001" customHeight="1" x14ac:dyDescent="0.4">
      <c r="B60" s="2" t="s">
        <v>94</v>
      </c>
      <c r="C60" s="2" t="s">
        <v>107</v>
      </c>
      <c r="D60" s="71" t="str">
        <f t="shared" si="6"/>
        <v>防疫資材（差し込み式ベスト）</v>
      </c>
      <c r="E60" s="81" t="s">
        <v>316</v>
      </c>
      <c r="F60" s="81">
        <v>30</v>
      </c>
      <c r="G60" s="4">
        <v>46200</v>
      </c>
      <c r="H60" s="10" t="s">
        <v>6</v>
      </c>
      <c r="I60" s="5">
        <v>44973</v>
      </c>
      <c r="J60" s="2" t="s">
        <v>69</v>
      </c>
      <c r="L60" s="72" t="s">
        <v>317</v>
      </c>
      <c r="M60" s="30">
        <v>1400</v>
      </c>
      <c r="N60" s="30">
        <f t="shared" si="4"/>
        <v>46200.000000000007</v>
      </c>
    </row>
    <row r="61" spans="2:15" ht="20.100000000000001" customHeight="1" x14ac:dyDescent="0.4">
      <c r="B61" s="2" t="s">
        <v>94</v>
      </c>
      <c r="C61" s="2" t="s">
        <v>107</v>
      </c>
      <c r="D61" s="71" t="s">
        <v>144</v>
      </c>
      <c r="E61" s="81" t="s">
        <v>318</v>
      </c>
      <c r="F61" s="81">
        <v>117</v>
      </c>
      <c r="G61" s="4">
        <v>1338480</v>
      </c>
      <c r="H61" s="10" t="s">
        <v>6</v>
      </c>
      <c r="I61" s="5">
        <v>44974</v>
      </c>
      <c r="J61" s="2" t="s">
        <v>69</v>
      </c>
      <c r="L61" s="75" t="s">
        <v>319</v>
      </c>
      <c r="M61" s="30">
        <v>10400</v>
      </c>
      <c r="N61" s="30">
        <f t="shared" si="4"/>
        <v>1338480</v>
      </c>
    </row>
    <row r="62" spans="2:15" ht="20.100000000000001" customHeight="1" x14ac:dyDescent="0.4">
      <c r="B62" s="2" t="s">
        <v>94</v>
      </c>
      <c r="C62" s="2" t="s">
        <v>107</v>
      </c>
      <c r="D62" s="71" t="s">
        <v>145</v>
      </c>
      <c r="E62" s="81" t="s">
        <v>314</v>
      </c>
      <c r="F62" s="81">
        <v>500</v>
      </c>
      <c r="G62" s="4">
        <v>687500</v>
      </c>
      <c r="H62" s="10" t="s">
        <v>6</v>
      </c>
      <c r="I62" s="5">
        <v>44974</v>
      </c>
      <c r="J62" s="2" t="s">
        <v>69</v>
      </c>
      <c r="L62" s="72" t="s">
        <v>315</v>
      </c>
      <c r="M62" s="30">
        <v>1250</v>
      </c>
      <c r="N62" s="30">
        <f t="shared" si="4"/>
        <v>687500</v>
      </c>
    </row>
    <row r="63" spans="2:15" ht="20.100000000000001" customHeight="1" x14ac:dyDescent="0.4">
      <c r="B63" s="2" t="s">
        <v>94</v>
      </c>
      <c r="C63" s="2" t="s">
        <v>107</v>
      </c>
      <c r="D63" s="71" t="str">
        <f t="shared" ref="D63:D69" si="7">"防疫資材（"&amp;L63&amp;"）"</f>
        <v>防疫資材（ゴミ箱　本体）</v>
      </c>
      <c r="E63" s="81" t="s">
        <v>294</v>
      </c>
      <c r="F63" s="81">
        <v>150</v>
      </c>
      <c r="G63" s="16">
        <v>1221000</v>
      </c>
      <c r="H63" s="10" t="s">
        <v>6</v>
      </c>
      <c r="I63" s="5">
        <v>44978</v>
      </c>
      <c r="J63" s="2" t="s">
        <v>69</v>
      </c>
      <c r="L63" s="72" t="s">
        <v>320</v>
      </c>
      <c r="M63" s="30">
        <v>7400</v>
      </c>
      <c r="N63" s="30">
        <f t="shared" si="4"/>
        <v>1221000</v>
      </c>
      <c r="O63" s="42">
        <f>SUM(N63:N69)</f>
        <v>5827580</v>
      </c>
    </row>
    <row r="64" spans="2:15" ht="20.100000000000001" customHeight="1" x14ac:dyDescent="0.4">
      <c r="B64" s="2" t="s">
        <v>94</v>
      </c>
      <c r="C64" s="2" t="s">
        <v>107</v>
      </c>
      <c r="D64" s="71" t="str">
        <f t="shared" si="7"/>
        <v>防疫資材（ゴミ箱　フタ）</v>
      </c>
      <c r="E64" s="81" t="s">
        <v>294</v>
      </c>
      <c r="F64" s="81">
        <v>150</v>
      </c>
      <c r="G64" s="16">
        <v>297000</v>
      </c>
      <c r="H64" s="10" t="s">
        <v>6</v>
      </c>
      <c r="I64" s="5">
        <v>44978</v>
      </c>
      <c r="J64" s="2" t="s">
        <v>69</v>
      </c>
      <c r="L64" s="72" t="s">
        <v>321</v>
      </c>
      <c r="M64" s="30">
        <v>1800</v>
      </c>
      <c r="N64" s="30">
        <f t="shared" si="4"/>
        <v>297000</v>
      </c>
    </row>
    <row r="65" spans="2:15" ht="20.100000000000001" customHeight="1" x14ac:dyDescent="0.4">
      <c r="B65" s="2" t="s">
        <v>94</v>
      </c>
      <c r="C65" s="2" t="s">
        <v>107</v>
      </c>
      <c r="D65" s="71" t="str">
        <f t="shared" si="7"/>
        <v>防疫資材（アウターニトリル手袋）</v>
      </c>
      <c r="E65" s="81" t="s">
        <v>322</v>
      </c>
      <c r="F65" s="81">
        <v>8</v>
      </c>
      <c r="G65" s="16">
        <v>325600</v>
      </c>
      <c r="H65" s="10" t="s">
        <v>6</v>
      </c>
      <c r="I65" s="5">
        <v>44978</v>
      </c>
      <c r="J65" s="2" t="s">
        <v>69</v>
      </c>
      <c r="L65" s="72" t="s">
        <v>310</v>
      </c>
      <c r="M65" s="30">
        <v>37000</v>
      </c>
      <c r="N65" s="30">
        <f t="shared" si="4"/>
        <v>325600</v>
      </c>
    </row>
    <row r="66" spans="2:15" ht="20.100000000000001" customHeight="1" x14ac:dyDescent="0.4">
      <c r="B66" s="2" t="s">
        <v>94</v>
      </c>
      <c r="C66" s="2" t="s">
        <v>107</v>
      </c>
      <c r="D66" s="71" t="str">
        <f t="shared" si="7"/>
        <v>防疫資材（アウターニトリル手袋）</v>
      </c>
      <c r="E66" s="81" t="s">
        <v>323</v>
      </c>
      <c r="F66" s="81">
        <v>500</v>
      </c>
      <c r="G66" s="16">
        <v>2035000.0000000002</v>
      </c>
      <c r="H66" s="10" t="s">
        <v>6</v>
      </c>
      <c r="I66" s="5">
        <v>44978</v>
      </c>
      <c r="J66" s="2" t="s">
        <v>69</v>
      </c>
      <c r="L66" s="72" t="s">
        <v>310</v>
      </c>
      <c r="M66" s="30">
        <v>3700</v>
      </c>
      <c r="N66" s="30">
        <f t="shared" si="4"/>
        <v>2035000.0000000002</v>
      </c>
    </row>
    <row r="67" spans="2:15" ht="20.100000000000001" customHeight="1" x14ac:dyDescent="0.4">
      <c r="B67" s="2" t="s">
        <v>94</v>
      </c>
      <c r="C67" s="2" t="s">
        <v>107</v>
      </c>
      <c r="D67" s="71" t="str">
        <f t="shared" si="7"/>
        <v>防疫資材（タイベックソフトウェアⅢ型）</v>
      </c>
      <c r="E67" s="81" t="s">
        <v>324</v>
      </c>
      <c r="F67" s="81">
        <v>1000</v>
      </c>
      <c r="G67" s="16">
        <v>1430000</v>
      </c>
      <c r="H67" s="10" t="s">
        <v>6</v>
      </c>
      <c r="I67" s="5">
        <v>44978</v>
      </c>
      <c r="J67" s="2" t="s">
        <v>69</v>
      </c>
      <c r="L67" s="72" t="s">
        <v>325</v>
      </c>
      <c r="M67" s="30">
        <v>1300</v>
      </c>
      <c r="N67" s="30">
        <f t="shared" si="4"/>
        <v>1430000</v>
      </c>
    </row>
    <row r="68" spans="2:15" ht="20.100000000000001" customHeight="1" x14ac:dyDescent="0.4">
      <c r="B68" s="2" t="s">
        <v>94</v>
      </c>
      <c r="C68" s="2" t="s">
        <v>107</v>
      </c>
      <c r="D68" s="71" t="str">
        <f t="shared" si="7"/>
        <v>防疫資材（ゴミ袋　）</v>
      </c>
      <c r="E68" s="81" t="s">
        <v>326</v>
      </c>
      <c r="F68" s="81">
        <v>34</v>
      </c>
      <c r="G68" s="16">
        <v>381480.00000000006</v>
      </c>
      <c r="H68" s="10" t="s">
        <v>6</v>
      </c>
      <c r="I68" s="5">
        <v>44978</v>
      </c>
      <c r="J68" s="2" t="s">
        <v>69</v>
      </c>
      <c r="L68" s="72" t="s">
        <v>313</v>
      </c>
      <c r="M68" s="30">
        <v>10200</v>
      </c>
      <c r="N68" s="30">
        <f t="shared" ref="N68:N95" si="8">M68*F68*1.1</f>
        <v>381480.00000000006</v>
      </c>
    </row>
    <row r="69" spans="2:15" ht="20.100000000000001" customHeight="1" x14ac:dyDescent="0.4">
      <c r="B69" s="2" t="s">
        <v>94</v>
      </c>
      <c r="C69" s="2" t="s">
        <v>107</v>
      </c>
      <c r="D69" s="71" t="str">
        <f t="shared" si="7"/>
        <v>防疫資材（結束バンド）</v>
      </c>
      <c r="E69" s="81" t="s">
        <v>314</v>
      </c>
      <c r="F69" s="81">
        <v>100</v>
      </c>
      <c r="G69" s="16">
        <v>137500</v>
      </c>
      <c r="H69" s="10" t="s">
        <v>6</v>
      </c>
      <c r="I69" s="5">
        <v>44978</v>
      </c>
      <c r="J69" s="2" t="s">
        <v>69</v>
      </c>
      <c r="L69" s="72" t="s">
        <v>327</v>
      </c>
      <c r="M69" s="30">
        <v>1250</v>
      </c>
      <c r="N69" s="30">
        <f t="shared" si="8"/>
        <v>137500</v>
      </c>
    </row>
    <row r="70" spans="2:15" ht="20.100000000000001" customHeight="1" x14ac:dyDescent="0.4">
      <c r="B70" s="2" t="s">
        <v>94</v>
      </c>
      <c r="C70" s="2" t="s">
        <v>107</v>
      </c>
      <c r="D70" s="71" t="s">
        <v>144</v>
      </c>
      <c r="E70" s="81" t="s">
        <v>328</v>
      </c>
      <c r="F70" s="81">
        <v>150</v>
      </c>
      <c r="G70" s="4">
        <v>1683000</v>
      </c>
      <c r="H70" s="10" t="s">
        <v>6</v>
      </c>
      <c r="I70" s="5">
        <v>44978</v>
      </c>
      <c r="J70" s="2" t="s">
        <v>69</v>
      </c>
      <c r="L70" s="75" t="s">
        <v>319</v>
      </c>
      <c r="M70" s="30">
        <v>10200</v>
      </c>
      <c r="N70" s="30">
        <f t="shared" si="8"/>
        <v>1683000.0000000002</v>
      </c>
    </row>
    <row r="71" spans="2:15" ht="20.100000000000001" customHeight="1" x14ac:dyDescent="0.4">
      <c r="B71" s="2" t="s">
        <v>94</v>
      </c>
      <c r="C71" s="2" t="s">
        <v>107</v>
      </c>
      <c r="D71" s="73" t="str">
        <f t="shared" ref="D71:D102" si="9">"防疫資材（"&amp;L71&amp;"）"</f>
        <v>防疫資材（角型ペール　本体）</v>
      </c>
      <c r="E71" s="81" t="s">
        <v>294</v>
      </c>
      <c r="F71" s="81">
        <v>75</v>
      </c>
      <c r="G71" s="4">
        <v>327525</v>
      </c>
      <c r="H71" s="10" t="s">
        <v>5</v>
      </c>
      <c r="I71" s="5">
        <v>44978</v>
      </c>
      <c r="J71" s="2" t="s">
        <v>69</v>
      </c>
      <c r="L71" s="72" t="s">
        <v>329</v>
      </c>
      <c r="M71" s="30">
        <v>3970</v>
      </c>
      <c r="N71" s="30">
        <f t="shared" si="8"/>
        <v>327525</v>
      </c>
      <c r="O71" s="42">
        <f>SUM(N71:N73)</f>
        <v>2698300</v>
      </c>
    </row>
    <row r="72" spans="2:15" ht="20.100000000000001" customHeight="1" x14ac:dyDescent="0.4">
      <c r="B72" s="2" t="s">
        <v>94</v>
      </c>
      <c r="C72" s="2" t="s">
        <v>107</v>
      </c>
      <c r="D72" s="73" t="str">
        <f t="shared" si="9"/>
        <v>防疫資材（角型ペール　フタ）</v>
      </c>
      <c r="E72" s="81" t="s">
        <v>294</v>
      </c>
      <c r="F72" s="81">
        <v>75</v>
      </c>
      <c r="G72" s="4">
        <v>137775</v>
      </c>
      <c r="H72" s="10" t="s">
        <v>5</v>
      </c>
      <c r="I72" s="5">
        <v>44978</v>
      </c>
      <c r="J72" s="2" t="s">
        <v>69</v>
      </c>
      <c r="L72" s="72" t="s">
        <v>330</v>
      </c>
      <c r="M72" s="30">
        <v>1670</v>
      </c>
      <c r="N72" s="30">
        <f t="shared" si="8"/>
        <v>137775</v>
      </c>
    </row>
    <row r="73" spans="2:15" ht="20.100000000000001" customHeight="1" x14ac:dyDescent="0.4">
      <c r="B73" s="2" t="s">
        <v>94</v>
      </c>
      <c r="C73" s="2" t="s">
        <v>107</v>
      </c>
      <c r="D73" s="73" t="str">
        <f t="shared" si="9"/>
        <v>防疫資材（消石灰　20kg）</v>
      </c>
      <c r="E73" s="81" t="s">
        <v>331</v>
      </c>
      <c r="F73" s="81">
        <v>2000</v>
      </c>
      <c r="G73" s="4">
        <v>2233000</v>
      </c>
      <c r="H73" s="10" t="s">
        <v>5</v>
      </c>
      <c r="I73" s="5">
        <v>44978</v>
      </c>
      <c r="J73" s="2" t="s">
        <v>69</v>
      </c>
      <c r="L73" s="72" t="s">
        <v>332</v>
      </c>
      <c r="M73" s="30">
        <v>1015</v>
      </c>
      <c r="N73" s="30">
        <f t="shared" si="8"/>
        <v>2233000</v>
      </c>
    </row>
    <row r="74" spans="2:15" ht="20.100000000000001" customHeight="1" x14ac:dyDescent="0.4">
      <c r="B74" s="2" t="s">
        <v>94</v>
      </c>
      <c r="C74" s="2" t="s">
        <v>107</v>
      </c>
      <c r="D74" s="73" t="str">
        <f t="shared" si="9"/>
        <v>防疫資材（Ｔシャツ）</v>
      </c>
      <c r="E74" s="81" t="s">
        <v>333</v>
      </c>
      <c r="F74" s="81">
        <v>810</v>
      </c>
      <c r="G74" s="4">
        <v>801900.00000000012</v>
      </c>
      <c r="H74" s="10" t="s">
        <v>5</v>
      </c>
      <c r="I74" s="5">
        <v>44978</v>
      </c>
      <c r="J74" s="2" t="s">
        <v>69</v>
      </c>
      <c r="L74" s="74" t="s">
        <v>334</v>
      </c>
      <c r="M74" s="30">
        <v>900</v>
      </c>
      <c r="N74" s="30">
        <f t="shared" si="8"/>
        <v>801900.00000000012</v>
      </c>
      <c r="O74" s="42">
        <f>SUM(N74:N90)</f>
        <v>6438091</v>
      </c>
    </row>
    <row r="75" spans="2:15" ht="20.100000000000001" customHeight="1" x14ac:dyDescent="0.4">
      <c r="B75" s="2" t="s">
        <v>94</v>
      </c>
      <c r="C75" s="2" t="s">
        <v>107</v>
      </c>
      <c r="D75" s="73" t="str">
        <f t="shared" si="9"/>
        <v>防疫資材（Ｔシャツ）</v>
      </c>
      <c r="E75" s="81" t="s">
        <v>335</v>
      </c>
      <c r="F75" s="81">
        <v>1200</v>
      </c>
      <c r="G75" s="4">
        <v>1188000</v>
      </c>
      <c r="H75" s="10" t="s">
        <v>5</v>
      </c>
      <c r="I75" s="5">
        <v>44978</v>
      </c>
      <c r="J75" s="2" t="s">
        <v>69</v>
      </c>
      <c r="L75" s="74" t="s">
        <v>334</v>
      </c>
      <c r="M75" s="30">
        <v>900</v>
      </c>
      <c r="N75" s="30">
        <f t="shared" si="8"/>
        <v>1188000</v>
      </c>
    </row>
    <row r="76" spans="2:15" ht="20.100000000000001" customHeight="1" x14ac:dyDescent="0.4">
      <c r="B76" s="2" t="s">
        <v>94</v>
      </c>
      <c r="C76" s="2" t="s">
        <v>107</v>
      </c>
      <c r="D76" s="73" t="str">
        <f t="shared" si="9"/>
        <v>防疫資材（Ｔシャツ）</v>
      </c>
      <c r="E76" s="81" t="s">
        <v>336</v>
      </c>
      <c r="F76" s="81">
        <v>240</v>
      </c>
      <c r="G76" s="4">
        <v>237600.00000000003</v>
      </c>
      <c r="H76" s="10" t="s">
        <v>5</v>
      </c>
      <c r="I76" s="5">
        <v>44978</v>
      </c>
      <c r="J76" s="2" t="s">
        <v>69</v>
      </c>
      <c r="L76" s="74" t="s">
        <v>334</v>
      </c>
      <c r="M76" s="30">
        <v>900</v>
      </c>
      <c r="N76" s="30">
        <f t="shared" si="8"/>
        <v>237600.00000000003</v>
      </c>
    </row>
    <row r="77" spans="2:15" ht="20.100000000000001" customHeight="1" x14ac:dyDescent="0.4">
      <c r="B77" s="2" t="s">
        <v>94</v>
      </c>
      <c r="C77" s="2" t="s">
        <v>107</v>
      </c>
      <c r="D77" s="73" t="str">
        <f t="shared" si="9"/>
        <v>防疫資材（パンツ）</v>
      </c>
      <c r="E77" s="81" t="s">
        <v>337</v>
      </c>
      <c r="F77" s="81">
        <v>680</v>
      </c>
      <c r="G77" s="4">
        <v>523600.00000000006</v>
      </c>
      <c r="H77" s="10" t="s">
        <v>5</v>
      </c>
      <c r="I77" s="5">
        <v>44978</v>
      </c>
      <c r="J77" s="2" t="s">
        <v>69</v>
      </c>
      <c r="L77" s="74" t="s">
        <v>338</v>
      </c>
      <c r="M77" s="30">
        <v>700</v>
      </c>
      <c r="N77" s="30">
        <f t="shared" si="8"/>
        <v>523600.00000000006</v>
      </c>
    </row>
    <row r="78" spans="2:15" ht="20.100000000000001" customHeight="1" x14ac:dyDescent="0.4">
      <c r="B78" s="2" t="s">
        <v>94</v>
      </c>
      <c r="C78" s="2" t="s">
        <v>107</v>
      </c>
      <c r="D78" s="73" t="str">
        <f t="shared" si="9"/>
        <v>防疫資材（パンツ）</v>
      </c>
      <c r="E78" s="81" t="s">
        <v>339</v>
      </c>
      <c r="F78" s="81">
        <v>1120</v>
      </c>
      <c r="G78" s="4">
        <v>862400.00000000012</v>
      </c>
      <c r="H78" s="10" t="s">
        <v>5</v>
      </c>
      <c r="I78" s="5">
        <v>44978</v>
      </c>
      <c r="J78" s="2" t="s">
        <v>69</v>
      </c>
      <c r="L78" s="74" t="s">
        <v>338</v>
      </c>
      <c r="M78" s="30">
        <v>700</v>
      </c>
      <c r="N78" s="30">
        <f t="shared" si="8"/>
        <v>862400.00000000012</v>
      </c>
    </row>
    <row r="79" spans="2:15" ht="20.100000000000001" customHeight="1" x14ac:dyDescent="0.4">
      <c r="B79" s="2" t="s">
        <v>94</v>
      </c>
      <c r="C79" s="2" t="s">
        <v>107</v>
      </c>
      <c r="D79" s="73" t="str">
        <f t="shared" si="9"/>
        <v>防疫資材（パンツ）</v>
      </c>
      <c r="E79" s="81" t="s">
        <v>340</v>
      </c>
      <c r="F79" s="81">
        <v>480</v>
      </c>
      <c r="G79" s="4">
        <v>369600.00000000006</v>
      </c>
      <c r="H79" s="10" t="s">
        <v>5</v>
      </c>
      <c r="I79" s="5">
        <v>44978</v>
      </c>
      <c r="J79" s="2" t="s">
        <v>69</v>
      </c>
      <c r="L79" s="74" t="s">
        <v>338</v>
      </c>
      <c r="M79" s="30">
        <v>700</v>
      </c>
      <c r="N79" s="30">
        <f t="shared" si="8"/>
        <v>369600.00000000006</v>
      </c>
    </row>
    <row r="80" spans="2:15" ht="20.100000000000001" customHeight="1" x14ac:dyDescent="0.4">
      <c r="B80" s="2" t="s">
        <v>94</v>
      </c>
      <c r="C80" s="2" t="s">
        <v>107</v>
      </c>
      <c r="D80" s="73" t="str">
        <f t="shared" si="9"/>
        <v>防疫資材（パンツ）</v>
      </c>
      <c r="E80" s="81" t="s">
        <v>341</v>
      </c>
      <c r="F80" s="81">
        <v>20</v>
      </c>
      <c r="G80" s="4">
        <v>11022</v>
      </c>
      <c r="H80" s="10" t="s">
        <v>5</v>
      </c>
      <c r="I80" s="5">
        <v>44978</v>
      </c>
      <c r="J80" s="2" t="s">
        <v>69</v>
      </c>
      <c r="L80" s="74" t="s">
        <v>338</v>
      </c>
      <c r="M80" s="30">
        <v>501</v>
      </c>
      <c r="N80" s="30">
        <f t="shared" si="8"/>
        <v>11022</v>
      </c>
    </row>
    <row r="81" spans="2:15" ht="20.100000000000001" customHeight="1" x14ac:dyDescent="0.4">
      <c r="B81" s="2" t="s">
        <v>94</v>
      </c>
      <c r="C81" s="2" t="s">
        <v>107</v>
      </c>
      <c r="D81" s="73" t="str">
        <f t="shared" si="9"/>
        <v>防疫資材（パンツ）</v>
      </c>
      <c r="E81" s="81" t="s">
        <v>342</v>
      </c>
      <c r="F81" s="81">
        <v>20</v>
      </c>
      <c r="G81" s="4">
        <v>11022</v>
      </c>
      <c r="H81" s="10" t="s">
        <v>5</v>
      </c>
      <c r="I81" s="5">
        <v>44978</v>
      </c>
      <c r="J81" s="2" t="s">
        <v>69</v>
      </c>
      <c r="L81" s="74" t="s">
        <v>338</v>
      </c>
      <c r="M81" s="30">
        <v>501</v>
      </c>
      <c r="N81" s="30">
        <f t="shared" si="8"/>
        <v>11022</v>
      </c>
    </row>
    <row r="82" spans="2:15" ht="20.100000000000001" customHeight="1" x14ac:dyDescent="0.4">
      <c r="B82" s="2" t="s">
        <v>94</v>
      </c>
      <c r="C82" s="2" t="s">
        <v>107</v>
      </c>
      <c r="D82" s="73" t="str">
        <f t="shared" si="9"/>
        <v>防疫資材（パンツ）</v>
      </c>
      <c r="E82" s="81" t="s">
        <v>343</v>
      </c>
      <c r="F82" s="81">
        <v>10</v>
      </c>
      <c r="G82" s="4">
        <v>5511</v>
      </c>
      <c r="H82" s="10" t="s">
        <v>5</v>
      </c>
      <c r="I82" s="5">
        <v>44978</v>
      </c>
      <c r="J82" s="2" t="s">
        <v>69</v>
      </c>
      <c r="L82" s="74" t="s">
        <v>338</v>
      </c>
      <c r="M82" s="30">
        <v>501</v>
      </c>
      <c r="N82" s="30">
        <f t="shared" si="8"/>
        <v>5511</v>
      </c>
    </row>
    <row r="83" spans="2:15" ht="20.100000000000001" customHeight="1" x14ac:dyDescent="0.4">
      <c r="B83" s="2" t="s">
        <v>94</v>
      </c>
      <c r="C83" s="2" t="s">
        <v>107</v>
      </c>
      <c r="D83" s="73" t="str">
        <f t="shared" si="9"/>
        <v>防疫資材（靴下）</v>
      </c>
      <c r="E83" s="81" t="s">
        <v>344</v>
      </c>
      <c r="F83" s="81">
        <v>180</v>
      </c>
      <c r="G83" s="4">
        <v>154836</v>
      </c>
      <c r="H83" s="10" t="s">
        <v>5</v>
      </c>
      <c r="I83" s="5">
        <v>44978</v>
      </c>
      <c r="J83" s="2" t="s">
        <v>69</v>
      </c>
      <c r="L83" s="74" t="s">
        <v>345</v>
      </c>
      <c r="M83" s="30">
        <v>782</v>
      </c>
      <c r="N83" s="30">
        <f t="shared" si="8"/>
        <v>154836</v>
      </c>
    </row>
    <row r="84" spans="2:15" ht="20.100000000000001" customHeight="1" x14ac:dyDescent="0.4">
      <c r="B84" s="2" t="s">
        <v>94</v>
      </c>
      <c r="C84" s="2" t="s">
        <v>107</v>
      </c>
      <c r="D84" s="73" t="str">
        <f t="shared" si="9"/>
        <v>防疫資材（靴下）</v>
      </c>
      <c r="E84" s="81" t="s">
        <v>346</v>
      </c>
      <c r="F84" s="81">
        <v>250</v>
      </c>
      <c r="G84" s="4">
        <v>165000</v>
      </c>
      <c r="H84" s="10" t="s">
        <v>5</v>
      </c>
      <c r="I84" s="5">
        <v>44978</v>
      </c>
      <c r="J84" s="2" t="s">
        <v>69</v>
      </c>
      <c r="L84" s="74" t="s">
        <v>345</v>
      </c>
      <c r="M84" s="30">
        <v>600</v>
      </c>
      <c r="N84" s="30">
        <f t="shared" si="8"/>
        <v>165000</v>
      </c>
    </row>
    <row r="85" spans="2:15" ht="20.100000000000001" customHeight="1" x14ac:dyDescent="0.4">
      <c r="B85" s="2" t="s">
        <v>94</v>
      </c>
      <c r="C85" s="2" t="s">
        <v>107</v>
      </c>
      <c r="D85" s="73" t="str">
        <f t="shared" si="9"/>
        <v>防疫資材（靴下）</v>
      </c>
      <c r="E85" s="81" t="s">
        <v>347</v>
      </c>
      <c r="F85" s="81">
        <v>160</v>
      </c>
      <c r="G85" s="4">
        <v>137632</v>
      </c>
      <c r="H85" s="10" t="s">
        <v>5</v>
      </c>
      <c r="I85" s="5">
        <v>44978</v>
      </c>
      <c r="J85" s="2" t="s">
        <v>69</v>
      </c>
      <c r="L85" s="74" t="s">
        <v>345</v>
      </c>
      <c r="M85" s="30">
        <v>782</v>
      </c>
      <c r="N85" s="30">
        <f t="shared" si="8"/>
        <v>137632</v>
      </c>
    </row>
    <row r="86" spans="2:15" ht="20.100000000000001" customHeight="1" x14ac:dyDescent="0.4">
      <c r="B86" s="2" t="s">
        <v>94</v>
      </c>
      <c r="C86" s="2" t="s">
        <v>107</v>
      </c>
      <c r="D86" s="73" t="str">
        <f t="shared" si="9"/>
        <v>防疫資材（靴下）</v>
      </c>
      <c r="E86" s="81" t="s">
        <v>348</v>
      </c>
      <c r="F86" s="81">
        <v>300</v>
      </c>
      <c r="G86" s="4">
        <v>290400</v>
      </c>
      <c r="H86" s="10" t="s">
        <v>5</v>
      </c>
      <c r="I86" s="5">
        <v>44978</v>
      </c>
      <c r="J86" s="2" t="s">
        <v>69</v>
      </c>
      <c r="L86" s="74" t="s">
        <v>345</v>
      </c>
      <c r="M86" s="30">
        <v>880</v>
      </c>
      <c r="N86" s="30">
        <f t="shared" si="8"/>
        <v>290400</v>
      </c>
    </row>
    <row r="87" spans="2:15" ht="20.100000000000001" customHeight="1" x14ac:dyDescent="0.4">
      <c r="B87" s="2" t="s">
        <v>94</v>
      </c>
      <c r="C87" s="2" t="s">
        <v>107</v>
      </c>
      <c r="D87" s="73" t="str">
        <f t="shared" si="9"/>
        <v>防疫資材（大人用紙おむつ）</v>
      </c>
      <c r="E87" s="81" t="s">
        <v>349</v>
      </c>
      <c r="F87" s="81">
        <v>240</v>
      </c>
      <c r="G87" s="4">
        <v>583440</v>
      </c>
      <c r="H87" s="10" t="s">
        <v>5</v>
      </c>
      <c r="I87" s="5">
        <v>44978</v>
      </c>
      <c r="J87" s="2" t="s">
        <v>69</v>
      </c>
      <c r="L87" s="74" t="s">
        <v>350</v>
      </c>
      <c r="M87" s="30">
        <v>2210</v>
      </c>
      <c r="N87" s="30">
        <f t="shared" si="8"/>
        <v>583440</v>
      </c>
    </row>
    <row r="88" spans="2:15" ht="20.100000000000001" customHeight="1" x14ac:dyDescent="0.4">
      <c r="B88" s="2" t="s">
        <v>94</v>
      </c>
      <c r="C88" s="2" t="s">
        <v>107</v>
      </c>
      <c r="D88" s="73" t="str">
        <f t="shared" si="9"/>
        <v>防疫資材（手提げポリ袋）</v>
      </c>
      <c r="E88" s="81" t="s">
        <v>351</v>
      </c>
      <c r="F88" s="81">
        <v>100</v>
      </c>
      <c r="G88" s="4">
        <v>66000</v>
      </c>
      <c r="H88" s="10" t="s">
        <v>5</v>
      </c>
      <c r="I88" s="5">
        <v>44978</v>
      </c>
      <c r="J88" s="2" t="s">
        <v>69</v>
      </c>
      <c r="L88" s="74" t="s">
        <v>352</v>
      </c>
      <c r="M88" s="30">
        <v>600</v>
      </c>
      <c r="N88" s="30">
        <f t="shared" si="8"/>
        <v>66000</v>
      </c>
    </row>
    <row r="89" spans="2:15" ht="20.100000000000001" customHeight="1" x14ac:dyDescent="0.4">
      <c r="B89" s="2" t="s">
        <v>94</v>
      </c>
      <c r="C89" s="2" t="s">
        <v>107</v>
      </c>
      <c r="D89" s="73" t="str">
        <f t="shared" si="9"/>
        <v>防疫資材（フェイスタオル）</v>
      </c>
      <c r="E89" s="81" t="s">
        <v>353</v>
      </c>
      <c r="F89" s="81">
        <v>1440</v>
      </c>
      <c r="G89" s="4">
        <v>792000.00000000012</v>
      </c>
      <c r="H89" s="10" t="s">
        <v>5</v>
      </c>
      <c r="I89" s="5">
        <v>44978</v>
      </c>
      <c r="J89" s="2" t="s">
        <v>69</v>
      </c>
      <c r="L89" s="74" t="s">
        <v>354</v>
      </c>
      <c r="M89" s="30">
        <v>500</v>
      </c>
      <c r="N89" s="30">
        <f t="shared" si="8"/>
        <v>792000.00000000012</v>
      </c>
    </row>
    <row r="90" spans="2:15" ht="20.100000000000001" customHeight="1" x14ac:dyDescent="0.4">
      <c r="B90" s="2" t="s">
        <v>94</v>
      </c>
      <c r="C90" s="2" t="s">
        <v>107</v>
      </c>
      <c r="D90" s="73" t="str">
        <f t="shared" si="9"/>
        <v>防疫資材（貼るホッカイロ）</v>
      </c>
      <c r="E90" s="81" t="s">
        <v>355</v>
      </c>
      <c r="F90" s="81">
        <v>240</v>
      </c>
      <c r="G90" s="4">
        <v>238128.00000000003</v>
      </c>
      <c r="H90" s="10" t="s">
        <v>5</v>
      </c>
      <c r="I90" s="5">
        <v>44978</v>
      </c>
      <c r="J90" s="2" t="s">
        <v>69</v>
      </c>
      <c r="L90" s="74" t="s">
        <v>356</v>
      </c>
      <c r="M90" s="30">
        <v>902</v>
      </c>
      <c r="N90" s="30">
        <f t="shared" si="8"/>
        <v>238128.00000000003</v>
      </c>
    </row>
    <row r="91" spans="2:15" ht="20.100000000000001" customHeight="1" x14ac:dyDescent="0.4">
      <c r="B91" s="2" t="s">
        <v>94</v>
      </c>
      <c r="C91" s="2" t="s">
        <v>107</v>
      </c>
      <c r="D91" s="73" t="str">
        <f t="shared" si="9"/>
        <v>防疫資材（不織布マスク）</v>
      </c>
      <c r="E91" s="81" t="s">
        <v>357</v>
      </c>
      <c r="F91" s="81">
        <v>80</v>
      </c>
      <c r="G91" s="4">
        <v>50336.000000000007</v>
      </c>
      <c r="H91" s="10" t="s">
        <v>5</v>
      </c>
      <c r="I91" s="5">
        <v>44981</v>
      </c>
      <c r="J91" s="2" t="s">
        <v>69</v>
      </c>
      <c r="L91" s="72" t="s">
        <v>358</v>
      </c>
      <c r="M91" s="30">
        <v>572</v>
      </c>
      <c r="N91" s="30">
        <f t="shared" si="8"/>
        <v>50336.000000000007</v>
      </c>
      <c r="O91" s="42">
        <f>SUM(N91:N93)</f>
        <v>274300.40000000002</v>
      </c>
    </row>
    <row r="92" spans="2:15" ht="20.100000000000001" customHeight="1" x14ac:dyDescent="0.4">
      <c r="B92" s="2" t="s">
        <v>94</v>
      </c>
      <c r="C92" s="2" t="s">
        <v>107</v>
      </c>
      <c r="D92" s="73" t="str">
        <f t="shared" si="9"/>
        <v>防疫資材（消毒用アルコール）</v>
      </c>
      <c r="E92" s="81" t="s">
        <v>279</v>
      </c>
      <c r="F92" s="81">
        <v>60</v>
      </c>
      <c r="G92" s="4">
        <v>46002.000000000007</v>
      </c>
      <c r="H92" s="10" t="s">
        <v>5</v>
      </c>
      <c r="I92" s="5">
        <v>44981</v>
      </c>
      <c r="J92" s="2" t="s">
        <v>69</v>
      </c>
      <c r="L92" s="72" t="s">
        <v>359</v>
      </c>
      <c r="M92" s="30">
        <v>697</v>
      </c>
      <c r="N92" s="30">
        <f t="shared" si="8"/>
        <v>46002.000000000007</v>
      </c>
    </row>
    <row r="93" spans="2:15" ht="20.100000000000001" customHeight="1" x14ac:dyDescent="0.4">
      <c r="B93" s="2" t="s">
        <v>94</v>
      </c>
      <c r="C93" s="2" t="s">
        <v>107</v>
      </c>
      <c r="D93" s="73" t="str">
        <f t="shared" si="9"/>
        <v>防疫資材（軍手）</v>
      </c>
      <c r="E93" s="81" t="s">
        <v>360</v>
      </c>
      <c r="F93" s="81">
        <v>504</v>
      </c>
      <c r="G93" s="4">
        <v>177962</v>
      </c>
      <c r="H93" s="10" t="s">
        <v>5</v>
      </c>
      <c r="I93" s="5">
        <v>44981</v>
      </c>
      <c r="J93" s="2" t="s">
        <v>69</v>
      </c>
      <c r="L93" s="72" t="s">
        <v>361</v>
      </c>
      <c r="M93" s="30">
        <v>321</v>
      </c>
      <c r="N93" s="30">
        <f t="shared" si="8"/>
        <v>177962.40000000002</v>
      </c>
    </row>
    <row r="94" spans="2:15" ht="20.100000000000001" customHeight="1" x14ac:dyDescent="0.4">
      <c r="B94" s="2" t="s">
        <v>94</v>
      </c>
      <c r="C94" s="2" t="s">
        <v>107</v>
      </c>
      <c r="D94" s="73" t="str">
        <f t="shared" si="9"/>
        <v>防疫資材（洗濯ネット）</v>
      </c>
      <c r="E94" s="81" t="s">
        <v>362</v>
      </c>
      <c r="F94" s="81">
        <v>500</v>
      </c>
      <c r="G94" s="4">
        <v>138600</v>
      </c>
      <c r="H94" s="10" t="s">
        <v>5</v>
      </c>
      <c r="I94" s="5">
        <v>44981</v>
      </c>
      <c r="J94" s="2" t="s">
        <v>69</v>
      </c>
      <c r="L94" s="72" t="s">
        <v>363</v>
      </c>
      <c r="M94" s="76">
        <v>252</v>
      </c>
      <c r="N94" s="30">
        <f t="shared" si="8"/>
        <v>138600</v>
      </c>
      <c r="O94" s="42">
        <f>SUM(N94:N102)</f>
        <v>737074</v>
      </c>
    </row>
    <row r="95" spans="2:15" ht="20.100000000000001" customHeight="1" x14ac:dyDescent="0.4">
      <c r="B95" s="2" t="s">
        <v>94</v>
      </c>
      <c r="C95" s="2" t="s">
        <v>107</v>
      </c>
      <c r="D95" s="73" t="str">
        <f t="shared" si="9"/>
        <v>防疫資材（洗濯ネット）</v>
      </c>
      <c r="E95" s="81" t="s">
        <v>364</v>
      </c>
      <c r="F95" s="81">
        <v>500</v>
      </c>
      <c r="G95" s="4">
        <v>83600</v>
      </c>
      <c r="H95" s="10" t="s">
        <v>5</v>
      </c>
      <c r="I95" s="5">
        <v>44981</v>
      </c>
      <c r="J95" s="2" t="s">
        <v>69</v>
      </c>
      <c r="L95" s="72" t="s">
        <v>363</v>
      </c>
      <c r="M95" s="76">
        <v>152</v>
      </c>
      <c r="N95" s="30">
        <f t="shared" si="8"/>
        <v>83600</v>
      </c>
    </row>
    <row r="96" spans="2:15" ht="20.100000000000001" customHeight="1" x14ac:dyDescent="0.4">
      <c r="B96" s="2" t="s">
        <v>94</v>
      </c>
      <c r="C96" s="2" t="s">
        <v>107</v>
      </c>
      <c r="D96" s="73" t="str">
        <f t="shared" si="9"/>
        <v>防疫資材（不織布マスク）</v>
      </c>
      <c r="E96" s="81" t="s">
        <v>357</v>
      </c>
      <c r="F96" s="81">
        <v>14</v>
      </c>
      <c r="G96" s="4">
        <v>7653</v>
      </c>
      <c r="H96" s="10" t="s">
        <v>5</v>
      </c>
      <c r="I96" s="5">
        <v>44981</v>
      </c>
      <c r="J96" s="2" t="s">
        <v>69</v>
      </c>
      <c r="L96" s="72" t="s">
        <v>358</v>
      </c>
      <c r="M96" s="76">
        <v>497</v>
      </c>
      <c r="N96" s="30">
        <f>ROUNDDOWN(M96*F96*1.1,0)</f>
        <v>7653</v>
      </c>
    </row>
    <row r="97" spans="2:15" ht="20.100000000000001" customHeight="1" x14ac:dyDescent="0.4">
      <c r="B97" s="2" t="s">
        <v>94</v>
      </c>
      <c r="C97" s="2" t="s">
        <v>107</v>
      </c>
      <c r="D97" s="73" t="str">
        <f t="shared" si="9"/>
        <v>防疫資材（消毒用アルコール）</v>
      </c>
      <c r="E97" s="81" t="s">
        <v>279</v>
      </c>
      <c r="F97" s="81">
        <v>60</v>
      </c>
      <c r="G97" s="4">
        <v>40722</v>
      </c>
      <c r="H97" s="10" t="s">
        <v>5</v>
      </c>
      <c r="I97" s="5">
        <v>44981</v>
      </c>
      <c r="J97" s="2" t="s">
        <v>69</v>
      </c>
      <c r="L97" s="72" t="s">
        <v>359</v>
      </c>
      <c r="M97" s="76">
        <v>617</v>
      </c>
      <c r="N97" s="30">
        <f t="shared" ref="N97:N110" si="10">M97*F97*1.1</f>
        <v>40722</v>
      </c>
    </row>
    <row r="98" spans="2:15" ht="20.100000000000001" customHeight="1" x14ac:dyDescent="0.4">
      <c r="B98" s="2" t="s">
        <v>94</v>
      </c>
      <c r="C98" s="2" t="s">
        <v>107</v>
      </c>
      <c r="D98" s="73" t="str">
        <f t="shared" si="9"/>
        <v>防疫資材（養生テープ）</v>
      </c>
      <c r="E98" s="81" t="s">
        <v>365</v>
      </c>
      <c r="F98" s="81">
        <v>120</v>
      </c>
      <c r="G98" s="4">
        <v>27324.000000000004</v>
      </c>
      <c r="H98" s="10" t="s">
        <v>5</v>
      </c>
      <c r="I98" s="5">
        <v>44981</v>
      </c>
      <c r="J98" s="2" t="s">
        <v>69</v>
      </c>
      <c r="L98" s="72" t="s">
        <v>366</v>
      </c>
      <c r="M98" s="76">
        <v>207</v>
      </c>
      <c r="N98" s="30">
        <f t="shared" si="10"/>
        <v>27324.000000000004</v>
      </c>
    </row>
    <row r="99" spans="2:15" ht="20.100000000000001" customHeight="1" x14ac:dyDescent="0.4">
      <c r="B99" s="2" t="s">
        <v>94</v>
      </c>
      <c r="C99" s="2" t="s">
        <v>107</v>
      </c>
      <c r="D99" s="73" t="str">
        <f t="shared" si="9"/>
        <v>防疫資材（養生テープ）</v>
      </c>
      <c r="E99" s="81" t="s">
        <v>367</v>
      </c>
      <c r="F99" s="81">
        <v>120</v>
      </c>
      <c r="G99" s="4">
        <v>27324.000000000004</v>
      </c>
      <c r="H99" s="10" t="s">
        <v>5</v>
      </c>
      <c r="I99" s="5">
        <v>44981</v>
      </c>
      <c r="J99" s="2" t="s">
        <v>69</v>
      </c>
      <c r="L99" s="72" t="s">
        <v>366</v>
      </c>
      <c r="M99" s="76">
        <v>207</v>
      </c>
      <c r="N99" s="30">
        <f t="shared" si="10"/>
        <v>27324.000000000004</v>
      </c>
    </row>
    <row r="100" spans="2:15" ht="20.100000000000001" customHeight="1" x14ac:dyDescent="0.4">
      <c r="B100" s="2" t="s">
        <v>94</v>
      </c>
      <c r="C100" s="2" t="s">
        <v>107</v>
      </c>
      <c r="D100" s="73" t="str">
        <f t="shared" si="9"/>
        <v>防疫資材（ラッカースプレー）</v>
      </c>
      <c r="E100" s="81" t="s">
        <v>368</v>
      </c>
      <c r="F100" s="81">
        <v>50</v>
      </c>
      <c r="G100" s="4">
        <v>52085.000000000007</v>
      </c>
      <c r="H100" s="10" t="s">
        <v>5</v>
      </c>
      <c r="I100" s="5">
        <v>44981</v>
      </c>
      <c r="J100" s="2" t="s">
        <v>69</v>
      </c>
      <c r="L100" s="72" t="s">
        <v>369</v>
      </c>
      <c r="M100" s="76">
        <v>947</v>
      </c>
      <c r="N100" s="30">
        <f t="shared" si="10"/>
        <v>52085.000000000007</v>
      </c>
    </row>
    <row r="101" spans="2:15" ht="20.100000000000001" customHeight="1" x14ac:dyDescent="0.4">
      <c r="B101" s="2" t="s">
        <v>94</v>
      </c>
      <c r="C101" s="2" t="s">
        <v>107</v>
      </c>
      <c r="D101" s="73" t="str">
        <f t="shared" si="9"/>
        <v>防疫資材（防寒テムレス）</v>
      </c>
      <c r="E101" s="81" t="s">
        <v>370</v>
      </c>
      <c r="F101" s="81">
        <v>200</v>
      </c>
      <c r="G101" s="4">
        <v>347600</v>
      </c>
      <c r="H101" s="10" t="s">
        <v>5</v>
      </c>
      <c r="I101" s="5">
        <v>44981</v>
      </c>
      <c r="J101" s="2" t="s">
        <v>69</v>
      </c>
      <c r="L101" s="72" t="s">
        <v>371</v>
      </c>
      <c r="M101" s="76">
        <v>1580</v>
      </c>
      <c r="N101" s="30">
        <f t="shared" si="10"/>
        <v>347600</v>
      </c>
    </row>
    <row r="102" spans="2:15" ht="20.100000000000001" customHeight="1" x14ac:dyDescent="0.4">
      <c r="B102" s="2" t="s">
        <v>94</v>
      </c>
      <c r="C102" s="2" t="s">
        <v>107</v>
      </c>
      <c r="D102" s="73" t="str">
        <f t="shared" si="9"/>
        <v>防疫資材（アウターニトリル手袋）</v>
      </c>
      <c r="E102" s="81" t="s">
        <v>372</v>
      </c>
      <c r="F102" s="81">
        <v>4</v>
      </c>
      <c r="G102" s="4">
        <v>12166.000000000002</v>
      </c>
      <c r="H102" s="10" t="s">
        <v>5</v>
      </c>
      <c r="I102" s="5">
        <v>44981</v>
      </c>
      <c r="J102" s="2" t="s">
        <v>69</v>
      </c>
      <c r="L102" s="72" t="s">
        <v>310</v>
      </c>
      <c r="M102" s="76">
        <v>2765</v>
      </c>
      <c r="N102" s="30">
        <f t="shared" si="10"/>
        <v>12166.000000000002</v>
      </c>
    </row>
    <row r="103" spans="2:15" ht="20.100000000000001" customHeight="1" x14ac:dyDescent="0.4">
      <c r="B103" s="2" t="s">
        <v>94</v>
      </c>
      <c r="C103" s="2" t="s">
        <v>107</v>
      </c>
      <c r="D103" s="73" t="s">
        <v>138</v>
      </c>
      <c r="E103" s="81" t="s">
        <v>373</v>
      </c>
      <c r="F103" s="81">
        <v>2000</v>
      </c>
      <c r="G103" s="4">
        <v>3300000</v>
      </c>
      <c r="H103" s="10" t="s">
        <v>11</v>
      </c>
      <c r="I103" s="5">
        <v>44981</v>
      </c>
      <c r="J103" s="2" t="s">
        <v>69</v>
      </c>
      <c r="L103" s="72"/>
      <c r="M103" s="30">
        <v>1500</v>
      </c>
      <c r="N103" s="30">
        <f t="shared" si="10"/>
        <v>3300000.0000000005</v>
      </c>
    </row>
    <row r="104" spans="2:15" ht="20.100000000000001" customHeight="1" x14ac:dyDescent="0.4">
      <c r="B104" s="2" t="s">
        <v>94</v>
      </c>
      <c r="C104" s="2" t="s">
        <v>107</v>
      </c>
      <c r="D104" s="73" t="str">
        <f t="shared" ref="D104:D105" si="11">"防疫資材（"&amp;L104&amp;"）"</f>
        <v>防疫資材（コンテナバック）</v>
      </c>
      <c r="E104" s="81" t="s">
        <v>373</v>
      </c>
      <c r="F104" s="81">
        <v>2500</v>
      </c>
      <c r="G104" s="16">
        <v>4125000.0000000005</v>
      </c>
      <c r="H104" s="10" t="s">
        <v>11</v>
      </c>
      <c r="I104" s="5">
        <v>44981</v>
      </c>
      <c r="J104" s="2" t="s">
        <v>69</v>
      </c>
      <c r="L104" s="74" t="s">
        <v>296</v>
      </c>
      <c r="M104" s="30">
        <v>1500</v>
      </c>
      <c r="N104" s="30">
        <f t="shared" si="10"/>
        <v>4125000.0000000005</v>
      </c>
      <c r="O104" s="42">
        <f>SUM(N104:N105)</f>
        <v>4204200</v>
      </c>
    </row>
    <row r="105" spans="2:15" ht="20.100000000000001" customHeight="1" x14ac:dyDescent="0.4">
      <c r="B105" s="2" t="s">
        <v>94</v>
      </c>
      <c r="C105" s="2" t="s">
        <v>107</v>
      </c>
      <c r="D105" s="73" t="str">
        <f t="shared" si="11"/>
        <v>防疫資材（コンテナバック用内袋）</v>
      </c>
      <c r="E105" s="81" t="s">
        <v>279</v>
      </c>
      <c r="F105" s="81">
        <v>120</v>
      </c>
      <c r="G105" s="30">
        <v>79200</v>
      </c>
      <c r="H105" s="10" t="s">
        <v>11</v>
      </c>
      <c r="I105" s="5">
        <v>44981</v>
      </c>
      <c r="J105" s="2" t="s">
        <v>69</v>
      </c>
      <c r="L105" s="74" t="s">
        <v>374</v>
      </c>
      <c r="M105" s="30">
        <v>600</v>
      </c>
      <c r="N105" s="30">
        <f t="shared" si="10"/>
        <v>79200</v>
      </c>
    </row>
    <row r="106" spans="2:15" ht="20.100000000000001" customHeight="1" x14ac:dyDescent="0.4">
      <c r="B106" s="2" t="s">
        <v>94</v>
      </c>
      <c r="C106" s="2" t="s">
        <v>107</v>
      </c>
      <c r="D106" s="71" t="s">
        <v>153</v>
      </c>
      <c r="E106" s="81" t="s">
        <v>274</v>
      </c>
      <c r="F106" s="81">
        <v>252</v>
      </c>
      <c r="G106" s="4">
        <v>3409560</v>
      </c>
      <c r="H106" s="10" t="s">
        <v>12</v>
      </c>
      <c r="I106" s="5">
        <v>44985</v>
      </c>
      <c r="J106" s="2" t="s">
        <v>69</v>
      </c>
      <c r="L106" s="72"/>
      <c r="M106" s="30">
        <v>12300</v>
      </c>
      <c r="N106" s="30">
        <f t="shared" si="10"/>
        <v>3409560.0000000005</v>
      </c>
    </row>
    <row r="107" spans="2:15" ht="20.100000000000001" customHeight="1" x14ac:dyDescent="0.4">
      <c r="B107" s="2" t="s">
        <v>94</v>
      </c>
      <c r="C107" s="2" t="s">
        <v>107</v>
      </c>
      <c r="D107" s="73" t="s">
        <v>150</v>
      </c>
      <c r="E107" s="81" t="s">
        <v>375</v>
      </c>
      <c r="F107" s="81">
        <v>5</v>
      </c>
      <c r="G107" s="4">
        <v>151250</v>
      </c>
      <c r="H107" s="10" t="s">
        <v>12</v>
      </c>
      <c r="I107" s="5">
        <v>44991</v>
      </c>
      <c r="J107" s="2" t="s">
        <v>69</v>
      </c>
      <c r="L107" s="74" t="s">
        <v>376</v>
      </c>
      <c r="M107" s="30">
        <v>27500</v>
      </c>
      <c r="N107" s="30">
        <f t="shared" si="10"/>
        <v>151250</v>
      </c>
    </row>
    <row r="108" spans="2:15" ht="20.100000000000001" customHeight="1" x14ac:dyDescent="0.4">
      <c r="B108" s="2" t="s">
        <v>94</v>
      </c>
      <c r="C108" s="2" t="s">
        <v>107</v>
      </c>
      <c r="D108" s="73" t="s">
        <v>149</v>
      </c>
      <c r="E108" s="81" t="s">
        <v>279</v>
      </c>
      <c r="F108" s="81">
        <v>29</v>
      </c>
      <c r="G108" s="4">
        <v>99687</v>
      </c>
      <c r="H108" s="10" t="s">
        <v>12</v>
      </c>
      <c r="I108" s="5">
        <v>44991</v>
      </c>
      <c r="J108" s="2" t="s">
        <v>69</v>
      </c>
      <c r="L108" s="72" t="s">
        <v>377</v>
      </c>
      <c r="M108" s="30">
        <v>3125</v>
      </c>
      <c r="N108" s="30">
        <f t="shared" si="10"/>
        <v>99687.500000000015</v>
      </c>
    </row>
    <row r="109" spans="2:15" ht="20.100000000000001" customHeight="1" x14ac:dyDescent="0.4">
      <c r="B109" s="2" t="s">
        <v>94</v>
      </c>
      <c r="C109" s="2" t="s">
        <v>107</v>
      </c>
      <c r="D109" s="71" t="s">
        <v>144</v>
      </c>
      <c r="E109" s="81" t="s">
        <v>318</v>
      </c>
      <c r="F109" s="81">
        <v>117</v>
      </c>
      <c r="G109" s="4">
        <v>1338480</v>
      </c>
      <c r="H109" s="10" t="s">
        <v>6</v>
      </c>
      <c r="I109" s="5">
        <v>45008</v>
      </c>
      <c r="J109" s="2" t="s">
        <v>69</v>
      </c>
      <c r="L109" s="72" t="s">
        <v>378</v>
      </c>
      <c r="M109" s="30">
        <v>10400</v>
      </c>
      <c r="N109" s="30">
        <f t="shared" si="10"/>
        <v>1338480</v>
      </c>
    </row>
    <row r="110" spans="2:15" ht="20.100000000000001" customHeight="1" x14ac:dyDescent="0.4">
      <c r="B110" s="2" t="s">
        <v>94</v>
      </c>
      <c r="C110" s="2" t="s">
        <v>107</v>
      </c>
      <c r="D110" s="71" t="s">
        <v>153</v>
      </c>
      <c r="E110" s="81" t="s">
        <v>274</v>
      </c>
      <c r="F110" s="81">
        <v>1184</v>
      </c>
      <c r="G110" s="4">
        <v>16774912</v>
      </c>
      <c r="H110" s="10" t="s">
        <v>12</v>
      </c>
      <c r="I110" s="5">
        <v>45009</v>
      </c>
      <c r="J110" s="2" t="s">
        <v>69</v>
      </c>
      <c r="L110" s="72"/>
      <c r="M110" s="30">
        <v>12880</v>
      </c>
      <c r="N110" s="30">
        <f t="shared" si="10"/>
        <v>16774912.000000002</v>
      </c>
    </row>
    <row r="111" spans="2:15" ht="20.100000000000001" customHeight="1" x14ac:dyDescent="0.4">
      <c r="B111" s="2" t="s">
        <v>94</v>
      </c>
      <c r="C111" s="2" t="s">
        <v>107</v>
      </c>
      <c r="D111" s="73" t="s">
        <v>18</v>
      </c>
      <c r="E111" s="81"/>
      <c r="F111" s="81"/>
      <c r="G111" s="4">
        <v>604230</v>
      </c>
      <c r="H111" s="3" t="s">
        <v>19</v>
      </c>
      <c r="I111" s="5">
        <v>45077</v>
      </c>
      <c r="J111" s="2" t="s">
        <v>69</v>
      </c>
    </row>
    <row r="112" spans="2:15" ht="20.100000000000001" customHeight="1" x14ac:dyDescent="0.4">
      <c r="B112" s="2" t="s">
        <v>94</v>
      </c>
      <c r="C112" s="2" t="s">
        <v>70</v>
      </c>
      <c r="D112" s="73" t="s">
        <v>72</v>
      </c>
      <c r="E112" s="81"/>
      <c r="F112" s="81"/>
      <c r="G112" s="4">
        <v>1550450</v>
      </c>
      <c r="H112" s="3" t="s">
        <v>88</v>
      </c>
      <c r="I112" s="8">
        <v>44995</v>
      </c>
      <c r="J112" s="2" t="s">
        <v>69</v>
      </c>
      <c r="L112" s="72"/>
      <c r="N112" s="30">
        <f>M112*F112*1.1</f>
        <v>0</v>
      </c>
    </row>
    <row r="113" spans="2:10" ht="20.100000000000001" customHeight="1" x14ac:dyDescent="0.4">
      <c r="B113" s="2" t="s">
        <v>94</v>
      </c>
      <c r="C113" s="2" t="s">
        <v>70</v>
      </c>
      <c r="D113" s="73" t="s">
        <v>74</v>
      </c>
      <c r="E113" s="81"/>
      <c r="F113" s="81"/>
      <c r="G113" s="4">
        <v>8378708</v>
      </c>
      <c r="H113" s="3" t="s">
        <v>77</v>
      </c>
      <c r="I113" s="9">
        <v>45000</v>
      </c>
      <c r="J113" s="2" t="s">
        <v>69</v>
      </c>
    </row>
    <row r="114" spans="2:10" ht="20.100000000000001" customHeight="1" x14ac:dyDescent="0.4">
      <c r="B114" s="2" t="s">
        <v>94</v>
      </c>
      <c r="C114" s="2" t="s">
        <v>70</v>
      </c>
      <c r="D114" s="73" t="s">
        <v>71</v>
      </c>
      <c r="E114" s="81"/>
      <c r="F114" s="81"/>
      <c r="G114" s="4">
        <v>2450250</v>
      </c>
      <c r="H114" s="3" t="s">
        <v>75</v>
      </c>
      <c r="I114" s="8">
        <v>45009</v>
      </c>
      <c r="J114" s="2" t="s">
        <v>69</v>
      </c>
    </row>
    <row r="115" spans="2:10" ht="20.100000000000001" customHeight="1" x14ac:dyDescent="0.4">
      <c r="B115" s="2" t="s">
        <v>94</v>
      </c>
      <c r="C115" s="15" t="s">
        <v>100</v>
      </c>
      <c r="D115" s="73" t="s">
        <v>60</v>
      </c>
      <c r="E115" s="81"/>
      <c r="F115" s="81"/>
      <c r="G115" s="4">
        <v>171160</v>
      </c>
      <c r="H115" s="10" t="s">
        <v>54</v>
      </c>
      <c r="I115" s="5">
        <v>44957</v>
      </c>
      <c r="J115" s="2" t="s">
        <v>69</v>
      </c>
    </row>
    <row r="116" spans="2:10" ht="20.100000000000001" customHeight="1" x14ac:dyDescent="0.4">
      <c r="B116" s="2" t="s">
        <v>94</v>
      </c>
      <c r="C116" s="15" t="s">
        <v>100</v>
      </c>
      <c r="D116" s="73" t="s">
        <v>60</v>
      </c>
      <c r="E116" s="81"/>
      <c r="F116" s="81"/>
      <c r="G116" s="4">
        <v>208120</v>
      </c>
      <c r="H116" s="10" t="s">
        <v>54</v>
      </c>
      <c r="I116" s="5">
        <v>44957</v>
      </c>
      <c r="J116" s="2" t="s">
        <v>69</v>
      </c>
    </row>
    <row r="117" spans="2:10" ht="20.100000000000001" customHeight="1" x14ac:dyDescent="0.4">
      <c r="B117" s="2" t="s">
        <v>94</v>
      </c>
      <c r="C117" s="15" t="s">
        <v>100</v>
      </c>
      <c r="D117" s="73" t="s">
        <v>60</v>
      </c>
      <c r="E117" s="81"/>
      <c r="F117" s="81"/>
      <c r="G117" s="4">
        <v>203610</v>
      </c>
      <c r="H117" s="10" t="s">
        <v>54</v>
      </c>
      <c r="I117" s="5">
        <v>44957</v>
      </c>
      <c r="J117" s="2" t="s">
        <v>69</v>
      </c>
    </row>
    <row r="118" spans="2:10" ht="20.100000000000001" customHeight="1" x14ac:dyDescent="0.4">
      <c r="B118" s="2" t="s">
        <v>94</v>
      </c>
      <c r="C118" s="15" t="s">
        <v>100</v>
      </c>
      <c r="D118" s="73" t="s">
        <v>60</v>
      </c>
      <c r="E118" s="81"/>
      <c r="F118" s="81"/>
      <c r="G118" s="4">
        <v>305178</v>
      </c>
      <c r="H118" s="10" t="s">
        <v>50</v>
      </c>
      <c r="I118" s="5">
        <v>44963</v>
      </c>
      <c r="J118" s="2" t="s">
        <v>69</v>
      </c>
    </row>
    <row r="119" spans="2:10" ht="20.100000000000001" customHeight="1" x14ac:dyDescent="0.4">
      <c r="B119" s="2" t="s">
        <v>94</v>
      </c>
      <c r="C119" s="15" t="s">
        <v>100</v>
      </c>
      <c r="D119" s="73" t="s">
        <v>60</v>
      </c>
      <c r="E119" s="81"/>
      <c r="F119" s="81"/>
      <c r="G119" s="4">
        <v>154569</v>
      </c>
      <c r="H119" s="10" t="s">
        <v>50</v>
      </c>
      <c r="I119" s="5">
        <v>44963</v>
      </c>
      <c r="J119" s="2" t="s">
        <v>69</v>
      </c>
    </row>
    <row r="120" spans="2:10" ht="20.100000000000001" customHeight="1" x14ac:dyDescent="0.4">
      <c r="B120" s="2" t="s">
        <v>94</v>
      </c>
      <c r="C120" s="15" t="s">
        <v>100</v>
      </c>
      <c r="D120" s="73" t="s">
        <v>60</v>
      </c>
      <c r="E120" s="81"/>
      <c r="F120" s="81"/>
      <c r="G120" s="4">
        <v>52680</v>
      </c>
      <c r="H120" s="10" t="s">
        <v>49</v>
      </c>
      <c r="I120" s="5">
        <v>44963</v>
      </c>
      <c r="J120" s="2" t="s">
        <v>69</v>
      </c>
    </row>
    <row r="121" spans="2:10" ht="20.100000000000001" customHeight="1" x14ac:dyDescent="0.4">
      <c r="B121" s="2" t="s">
        <v>94</v>
      </c>
      <c r="C121" s="15" t="s">
        <v>100</v>
      </c>
      <c r="D121" s="73" t="s">
        <v>60</v>
      </c>
      <c r="E121" s="81"/>
      <c r="F121" s="81"/>
      <c r="G121" s="4">
        <v>117320</v>
      </c>
      <c r="H121" s="10" t="s">
        <v>25</v>
      </c>
      <c r="I121" s="5">
        <v>44958</v>
      </c>
      <c r="J121" s="2" t="s">
        <v>69</v>
      </c>
    </row>
    <row r="122" spans="2:10" ht="20.100000000000001" customHeight="1" x14ac:dyDescent="0.4">
      <c r="B122" s="2" t="s">
        <v>94</v>
      </c>
      <c r="C122" s="15" t="s">
        <v>100</v>
      </c>
      <c r="D122" s="73" t="s">
        <v>60</v>
      </c>
      <c r="E122" s="81"/>
      <c r="F122" s="81"/>
      <c r="G122" s="4">
        <v>163170</v>
      </c>
      <c r="H122" s="10" t="s">
        <v>52</v>
      </c>
      <c r="I122" s="5">
        <v>44963</v>
      </c>
      <c r="J122" s="2" t="s">
        <v>69</v>
      </c>
    </row>
    <row r="123" spans="2:10" ht="20.100000000000001" customHeight="1" x14ac:dyDescent="0.4">
      <c r="B123" s="2" t="s">
        <v>94</v>
      </c>
      <c r="C123" s="15" t="s">
        <v>100</v>
      </c>
      <c r="D123" s="73" t="s">
        <v>60</v>
      </c>
      <c r="E123" s="81"/>
      <c r="F123" s="81"/>
      <c r="G123" s="4">
        <v>377360</v>
      </c>
      <c r="H123" s="10" t="s">
        <v>52</v>
      </c>
      <c r="I123" s="5">
        <v>44963</v>
      </c>
      <c r="J123" s="2" t="s">
        <v>69</v>
      </c>
    </row>
    <row r="124" spans="2:10" ht="20.100000000000001" customHeight="1" x14ac:dyDescent="0.4">
      <c r="B124" s="2" t="s">
        <v>94</v>
      </c>
      <c r="C124" s="15" t="s">
        <v>100</v>
      </c>
      <c r="D124" s="73" t="s">
        <v>60</v>
      </c>
      <c r="E124" s="81"/>
      <c r="F124" s="81"/>
      <c r="G124" s="4">
        <v>106220</v>
      </c>
      <c r="H124" s="10" t="s">
        <v>51</v>
      </c>
      <c r="I124" s="5">
        <v>44963</v>
      </c>
      <c r="J124" s="2" t="s">
        <v>69</v>
      </c>
    </row>
    <row r="125" spans="2:10" ht="20.100000000000001" customHeight="1" x14ac:dyDescent="0.4">
      <c r="B125" s="2" t="s">
        <v>94</v>
      </c>
      <c r="C125" s="15" t="s">
        <v>100</v>
      </c>
      <c r="D125" s="73" t="s">
        <v>60</v>
      </c>
      <c r="E125" s="81"/>
      <c r="F125" s="81"/>
      <c r="G125" s="4">
        <v>215160</v>
      </c>
      <c r="H125" s="10" t="s">
        <v>53</v>
      </c>
      <c r="I125" s="5">
        <v>44963</v>
      </c>
      <c r="J125" s="2" t="s">
        <v>69</v>
      </c>
    </row>
    <row r="126" spans="2:10" ht="20.100000000000001" customHeight="1" x14ac:dyDescent="0.4">
      <c r="B126" s="2" t="s">
        <v>94</v>
      </c>
      <c r="C126" s="15" t="s">
        <v>100</v>
      </c>
      <c r="D126" s="73" t="s">
        <v>60</v>
      </c>
      <c r="E126" s="81"/>
      <c r="F126" s="81"/>
      <c r="G126" s="4">
        <v>219600</v>
      </c>
      <c r="H126" s="10" t="s">
        <v>53</v>
      </c>
      <c r="I126" s="5">
        <v>44963</v>
      </c>
      <c r="J126" s="2" t="s">
        <v>69</v>
      </c>
    </row>
    <row r="127" spans="2:10" ht="20.100000000000001" customHeight="1" x14ac:dyDescent="0.4">
      <c r="B127" s="2" t="s">
        <v>94</v>
      </c>
      <c r="C127" s="15" t="s">
        <v>100</v>
      </c>
      <c r="D127" s="73" t="s">
        <v>60</v>
      </c>
      <c r="E127" s="81"/>
      <c r="F127" s="81"/>
      <c r="G127" s="7">
        <v>429000</v>
      </c>
      <c r="H127" s="10" t="s">
        <v>48</v>
      </c>
      <c r="I127" s="5">
        <v>44963</v>
      </c>
      <c r="J127" s="2" t="s">
        <v>69</v>
      </c>
    </row>
    <row r="128" spans="2:10" ht="20.100000000000001" customHeight="1" x14ac:dyDescent="0.4">
      <c r="B128" s="2" t="s">
        <v>94</v>
      </c>
      <c r="C128" s="15" t="s">
        <v>100</v>
      </c>
      <c r="D128" s="73" t="s">
        <v>60</v>
      </c>
      <c r="E128" s="81"/>
      <c r="F128" s="81"/>
      <c r="G128" s="7">
        <v>429000</v>
      </c>
      <c r="H128" s="10" t="s">
        <v>48</v>
      </c>
      <c r="I128" s="5">
        <v>44963</v>
      </c>
      <c r="J128" s="2" t="s">
        <v>69</v>
      </c>
    </row>
    <row r="129" spans="2:10" ht="20.100000000000001" customHeight="1" x14ac:dyDescent="0.4">
      <c r="B129" s="2" t="s">
        <v>94</v>
      </c>
      <c r="C129" s="15" t="s">
        <v>100</v>
      </c>
      <c r="D129" s="73" t="s">
        <v>60</v>
      </c>
      <c r="E129" s="81"/>
      <c r="F129" s="81"/>
      <c r="G129" s="7">
        <v>214500</v>
      </c>
      <c r="H129" s="10" t="s">
        <v>48</v>
      </c>
      <c r="I129" s="5">
        <v>44963</v>
      </c>
      <c r="J129" s="2" t="s">
        <v>69</v>
      </c>
    </row>
    <row r="130" spans="2:10" ht="20.100000000000001" customHeight="1" x14ac:dyDescent="0.4">
      <c r="B130" s="2" t="s">
        <v>94</v>
      </c>
      <c r="C130" s="15" t="s">
        <v>100</v>
      </c>
      <c r="D130" s="73" t="s">
        <v>60</v>
      </c>
      <c r="E130" s="81"/>
      <c r="F130" s="81"/>
      <c r="G130" s="7">
        <v>209550</v>
      </c>
      <c r="H130" s="10" t="s">
        <v>48</v>
      </c>
      <c r="I130" s="5">
        <v>44963</v>
      </c>
      <c r="J130" s="2" t="s">
        <v>69</v>
      </c>
    </row>
    <row r="131" spans="2:10" ht="20.100000000000001" customHeight="1" x14ac:dyDescent="0.4">
      <c r="B131" s="2" t="s">
        <v>94</v>
      </c>
      <c r="C131" s="15" t="s">
        <v>100</v>
      </c>
      <c r="D131" s="73" t="s">
        <v>60</v>
      </c>
      <c r="E131" s="81"/>
      <c r="F131" s="81"/>
      <c r="G131" s="7">
        <v>419100</v>
      </c>
      <c r="H131" s="10" t="s">
        <v>48</v>
      </c>
      <c r="I131" s="5">
        <v>44963</v>
      </c>
      <c r="J131" s="2" t="s">
        <v>69</v>
      </c>
    </row>
    <row r="132" spans="2:10" ht="20.100000000000001" customHeight="1" x14ac:dyDescent="0.4">
      <c r="B132" s="2" t="s">
        <v>94</v>
      </c>
      <c r="C132" s="15" t="s">
        <v>100</v>
      </c>
      <c r="D132" s="73" t="s">
        <v>60</v>
      </c>
      <c r="E132" s="81"/>
      <c r="F132" s="81"/>
      <c r="G132" s="7">
        <v>412500</v>
      </c>
      <c r="H132" s="10" t="s">
        <v>48</v>
      </c>
      <c r="I132" s="5">
        <v>44963</v>
      </c>
      <c r="J132" s="2" t="s">
        <v>69</v>
      </c>
    </row>
    <row r="133" spans="2:10" ht="20.100000000000001" customHeight="1" x14ac:dyDescent="0.4">
      <c r="B133" s="2" t="s">
        <v>94</v>
      </c>
      <c r="C133" s="15" t="s">
        <v>100</v>
      </c>
      <c r="D133" s="73" t="s">
        <v>60</v>
      </c>
      <c r="E133" s="81"/>
      <c r="F133" s="81"/>
      <c r="G133" s="4">
        <v>326920</v>
      </c>
      <c r="H133" s="10" t="s">
        <v>26</v>
      </c>
      <c r="I133" s="5">
        <v>44967</v>
      </c>
      <c r="J133" s="2" t="s">
        <v>69</v>
      </c>
    </row>
    <row r="134" spans="2:10" ht="20.100000000000001" customHeight="1" x14ac:dyDescent="0.4">
      <c r="B134" s="2" t="s">
        <v>94</v>
      </c>
      <c r="C134" s="15" t="s">
        <v>100</v>
      </c>
      <c r="D134" s="73" t="s">
        <v>60</v>
      </c>
      <c r="E134" s="81"/>
      <c r="F134" s="81"/>
      <c r="G134" s="4">
        <v>464310</v>
      </c>
      <c r="H134" s="10" t="s">
        <v>26</v>
      </c>
      <c r="I134" s="5">
        <v>44967</v>
      </c>
      <c r="J134" s="2" t="s">
        <v>69</v>
      </c>
    </row>
    <row r="135" spans="2:10" ht="20.100000000000001" customHeight="1" x14ac:dyDescent="0.4">
      <c r="B135" s="2" t="s">
        <v>94</v>
      </c>
      <c r="C135" s="15" t="s">
        <v>100</v>
      </c>
      <c r="D135" s="73" t="s">
        <v>60</v>
      </c>
      <c r="E135" s="81"/>
      <c r="F135" s="81"/>
      <c r="G135" s="4">
        <v>435920</v>
      </c>
      <c r="H135" s="10" t="s">
        <v>38</v>
      </c>
      <c r="I135" s="5">
        <v>44970</v>
      </c>
      <c r="J135" s="2" t="s">
        <v>69</v>
      </c>
    </row>
    <row r="136" spans="2:10" ht="20.100000000000001" customHeight="1" x14ac:dyDescent="0.4">
      <c r="B136" s="2" t="s">
        <v>94</v>
      </c>
      <c r="C136" s="15" t="s">
        <v>100</v>
      </c>
      <c r="D136" s="73" t="s">
        <v>60</v>
      </c>
      <c r="E136" s="81"/>
      <c r="F136" s="81"/>
      <c r="G136" s="4">
        <v>190420</v>
      </c>
      <c r="H136" s="10" t="s">
        <v>47</v>
      </c>
      <c r="I136" s="5">
        <v>44970</v>
      </c>
      <c r="J136" s="2" t="s">
        <v>69</v>
      </c>
    </row>
    <row r="137" spans="2:10" ht="20.100000000000001" customHeight="1" x14ac:dyDescent="0.4">
      <c r="B137" s="2" t="s">
        <v>94</v>
      </c>
      <c r="C137" s="15" t="s">
        <v>100</v>
      </c>
      <c r="D137" s="73" t="s">
        <v>60</v>
      </c>
      <c r="E137" s="81"/>
      <c r="F137" s="81"/>
      <c r="G137" s="4">
        <v>176660</v>
      </c>
      <c r="H137" s="10" t="s">
        <v>47</v>
      </c>
      <c r="I137" s="5">
        <v>44970</v>
      </c>
      <c r="J137" s="2" t="s">
        <v>69</v>
      </c>
    </row>
    <row r="138" spans="2:10" ht="20.100000000000001" customHeight="1" x14ac:dyDescent="0.4">
      <c r="B138" s="2" t="s">
        <v>94</v>
      </c>
      <c r="C138" s="15" t="s">
        <v>100</v>
      </c>
      <c r="D138" s="73" t="s">
        <v>60</v>
      </c>
      <c r="E138" s="81"/>
      <c r="F138" s="81"/>
      <c r="G138" s="4">
        <v>188700</v>
      </c>
      <c r="H138" s="10" t="s">
        <v>47</v>
      </c>
      <c r="I138" s="5">
        <v>44970</v>
      </c>
      <c r="J138" s="2" t="s">
        <v>69</v>
      </c>
    </row>
    <row r="139" spans="2:10" ht="20.100000000000001" customHeight="1" x14ac:dyDescent="0.4">
      <c r="B139" s="2" t="s">
        <v>94</v>
      </c>
      <c r="C139" s="15" t="s">
        <v>100</v>
      </c>
      <c r="D139" s="73" t="s">
        <v>60</v>
      </c>
      <c r="E139" s="81"/>
      <c r="F139" s="81"/>
      <c r="G139" s="4">
        <v>77780</v>
      </c>
      <c r="H139" s="10" t="s">
        <v>46</v>
      </c>
      <c r="I139" s="5">
        <v>44970</v>
      </c>
      <c r="J139" s="2" t="s">
        <v>69</v>
      </c>
    </row>
    <row r="140" spans="2:10" ht="20.100000000000001" customHeight="1" x14ac:dyDescent="0.4">
      <c r="B140" s="2" t="s">
        <v>94</v>
      </c>
      <c r="C140" s="15" t="s">
        <v>100</v>
      </c>
      <c r="D140" s="73" t="s">
        <v>60</v>
      </c>
      <c r="E140" s="81"/>
      <c r="F140" s="81"/>
      <c r="G140" s="4">
        <v>449389</v>
      </c>
      <c r="H140" s="10" t="s">
        <v>27</v>
      </c>
      <c r="I140" s="5">
        <v>44973</v>
      </c>
      <c r="J140" s="2" t="s">
        <v>69</v>
      </c>
    </row>
    <row r="141" spans="2:10" ht="20.100000000000001" customHeight="1" x14ac:dyDescent="0.4">
      <c r="B141" s="2" t="s">
        <v>94</v>
      </c>
      <c r="C141" s="15" t="s">
        <v>100</v>
      </c>
      <c r="D141" s="73" t="s">
        <v>60</v>
      </c>
      <c r="E141" s="81"/>
      <c r="F141" s="81"/>
      <c r="G141" s="4">
        <v>223054</v>
      </c>
      <c r="H141" s="10" t="s">
        <v>27</v>
      </c>
      <c r="I141" s="5">
        <v>44973</v>
      </c>
      <c r="J141" s="2" t="s">
        <v>69</v>
      </c>
    </row>
    <row r="142" spans="2:10" ht="20.100000000000001" customHeight="1" x14ac:dyDescent="0.4">
      <c r="B142" s="2" t="s">
        <v>94</v>
      </c>
      <c r="C142" s="15" t="s">
        <v>100</v>
      </c>
      <c r="D142" s="73" t="s">
        <v>60</v>
      </c>
      <c r="E142" s="81"/>
      <c r="F142" s="81"/>
      <c r="G142" s="4">
        <v>436387</v>
      </c>
      <c r="H142" s="10" t="s">
        <v>27</v>
      </c>
      <c r="I142" s="5">
        <v>44973</v>
      </c>
      <c r="J142" s="2" t="s">
        <v>69</v>
      </c>
    </row>
    <row r="143" spans="2:10" ht="20.100000000000001" customHeight="1" x14ac:dyDescent="0.4">
      <c r="B143" s="2" t="s">
        <v>94</v>
      </c>
      <c r="C143" s="15" t="s">
        <v>100</v>
      </c>
      <c r="D143" s="73" t="s">
        <v>60</v>
      </c>
      <c r="E143" s="81"/>
      <c r="F143" s="81"/>
      <c r="G143" s="4">
        <v>205550</v>
      </c>
      <c r="H143" s="10" t="s">
        <v>27</v>
      </c>
      <c r="I143" s="5">
        <v>44973</v>
      </c>
      <c r="J143" s="2" t="s">
        <v>69</v>
      </c>
    </row>
    <row r="144" spans="2:10" ht="20.100000000000001" customHeight="1" x14ac:dyDescent="0.4">
      <c r="B144" s="2" t="s">
        <v>94</v>
      </c>
      <c r="C144" s="15" t="s">
        <v>100</v>
      </c>
      <c r="D144" s="73" t="s">
        <v>60</v>
      </c>
      <c r="E144" s="81"/>
      <c r="F144" s="81"/>
      <c r="G144" s="4">
        <v>176660</v>
      </c>
      <c r="H144" s="10" t="s">
        <v>28</v>
      </c>
      <c r="I144" s="5">
        <v>44978</v>
      </c>
      <c r="J144" s="2" t="s">
        <v>69</v>
      </c>
    </row>
    <row r="145" spans="2:10" ht="20.100000000000001" customHeight="1" x14ac:dyDescent="0.4">
      <c r="B145" s="2" t="s">
        <v>94</v>
      </c>
      <c r="C145" s="15" t="s">
        <v>100</v>
      </c>
      <c r="D145" s="73" t="s">
        <v>60</v>
      </c>
      <c r="E145" s="81"/>
      <c r="F145" s="81"/>
      <c r="G145" s="4">
        <v>388520</v>
      </c>
      <c r="H145" s="10" t="s">
        <v>28</v>
      </c>
      <c r="I145" s="5">
        <v>44978</v>
      </c>
      <c r="J145" s="2" t="s">
        <v>69</v>
      </c>
    </row>
    <row r="146" spans="2:10" ht="20.100000000000001" customHeight="1" x14ac:dyDescent="0.4">
      <c r="B146" s="2" t="s">
        <v>94</v>
      </c>
      <c r="C146" s="15" t="s">
        <v>100</v>
      </c>
      <c r="D146" s="73" t="s">
        <v>60</v>
      </c>
      <c r="E146" s="81"/>
      <c r="F146" s="81"/>
      <c r="G146" s="4">
        <v>513480</v>
      </c>
      <c r="H146" s="10" t="s">
        <v>28</v>
      </c>
      <c r="I146" s="5">
        <v>44978</v>
      </c>
      <c r="J146" s="2" t="s">
        <v>69</v>
      </c>
    </row>
    <row r="147" spans="2:10" ht="20.100000000000001" customHeight="1" x14ac:dyDescent="0.4">
      <c r="B147" s="2" t="s">
        <v>94</v>
      </c>
      <c r="C147" s="15" t="s">
        <v>100</v>
      </c>
      <c r="D147" s="73" t="s">
        <v>60</v>
      </c>
      <c r="E147" s="81"/>
      <c r="F147" s="81"/>
      <c r="G147" s="4">
        <v>342320</v>
      </c>
      <c r="H147" s="10" t="s">
        <v>28</v>
      </c>
      <c r="I147" s="5">
        <v>44978</v>
      </c>
      <c r="J147" s="2" t="s">
        <v>69</v>
      </c>
    </row>
    <row r="148" spans="2:10" ht="20.100000000000001" customHeight="1" x14ac:dyDescent="0.4">
      <c r="B148" s="2" t="s">
        <v>94</v>
      </c>
      <c r="C148" s="15" t="s">
        <v>100</v>
      </c>
      <c r="D148" s="73" t="s">
        <v>60</v>
      </c>
      <c r="E148" s="81"/>
      <c r="F148" s="81"/>
      <c r="G148" s="4">
        <v>330260</v>
      </c>
      <c r="H148" s="10" t="s">
        <v>28</v>
      </c>
      <c r="I148" s="5">
        <v>44978</v>
      </c>
      <c r="J148" s="2" t="s">
        <v>69</v>
      </c>
    </row>
    <row r="149" spans="2:10" ht="20.100000000000001" customHeight="1" x14ac:dyDescent="0.4">
      <c r="B149" s="2" t="s">
        <v>94</v>
      </c>
      <c r="C149" s="15" t="s">
        <v>100</v>
      </c>
      <c r="D149" s="73" t="s">
        <v>60</v>
      </c>
      <c r="E149" s="81"/>
      <c r="F149" s="81"/>
      <c r="G149" s="4">
        <v>132660</v>
      </c>
      <c r="H149" s="10" t="s">
        <v>28</v>
      </c>
      <c r="I149" s="5">
        <v>44978</v>
      </c>
      <c r="J149" s="2" t="s">
        <v>69</v>
      </c>
    </row>
    <row r="150" spans="2:10" ht="20.100000000000001" customHeight="1" x14ac:dyDescent="0.4">
      <c r="B150" s="2" t="s">
        <v>94</v>
      </c>
      <c r="C150" s="15" t="s">
        <v>100</v>
      </c>
      <c r="D150" s="73" t="s">
        <v>60</v>
      </c>
      <c r="E150" s="81"/>
      <c r="F150" s="81"/>
      <c r="G150" s="4">
        <v>483220</v>
      </c>
      <c r="H150" s="10" t="s">
        <v>28</v>
      </c>
      <c r="I150" s="5">
        <v>44978</v>
      </c>
      <c r="J150" s="2" t="s">
        <v>69</v>
      </c>
    </row>
    <row r="151" spans="2:10" ht="20.100000000000001" customHeight="1" x14ac:dyDescent="0.4">
      <c r="B151" s="2" t="s">
        <v>94</v>
      </c>
      <c r="C151" s="15" t="s">
        <v>100</v>
      </c>
      <c r="D151" s="73" t="s">
        <v>60</v>
      </c>
      <c r="E151" s="81"/>
      <c r="F151" s="81"/>
      <c r="G151" s="4">
        <v>154660</v>
      </c>
      <c r="H151" s="10" t="s">
        <v>28</v>
      </c>
      <c r="I151" s="5">
        <v>44978</v>
      </c>
      <c r="J151" s="2" t="s">
        <v>69</v>
      </c>
    </row>
    <row r="152" spans="2:10" ht="20.100000000000001" customHeight="1" x14ac:dyDescent="0.4">
      <c r="B152" s="2" t="s">
        <v>94</v>
      </c>
      <c r="C152" s="15" t="s">
        <v>100</v>
      </c>
      <c r="D152" s="73" t="s">
        <v>60</v>
      </c>
      <c r="E152" s="81"/>
      <c r="F152" s="81"/>
      <c r="G152" s="4">
        <v>540480</v>
      </c>
      <c r="H152" s="10" t="s">
        <v>28</v>
      </c>
      <c r="I152" s="5">
        <v>44978</v>
      </c>
      <c r="J152" s="2" t="s">
        <v>69</v>
      </c>
    </row>
    <row r="153" spans="2:10" ht="20.100000000000001" customHeight="1" x14ac:dyDescent="0.4">
      <c r="B153" s="2" t="s">
        <v>94</v>
      </c>
      <c r="C153" s="15" t="s">
        <v>100</v>
      </c>
      <c r="D153" s="73" t="s">
        <v>60</v>
      </c>
      <c r="E153" s="81"/>
      <c r="F153" s="81"/>
      <c r="G153" s="4">
        <v>358840</v>
      </c>
      <c r="H153" s="10" t="s">
        <v>28</v>
      </c>
      <c r="I153" s="5">
        <v>44978</v>
      </c>
      <c r="J153" s="2" t="s">
        <v>69</v>
      </c>
    </row>
    <row r="154" spans="2:10" ht="20.100000000000001" customHeight="1" x14ac:dyDescent="0.4">
      <c r="B154" s="2" t="s">
        <v>94</v>
      </c>
      <c r="C154" s="15" t="s">
        <v>100</v>
      </c>
      <c r="D154" s="73" t="s">
        <v>60</v>
      </c>
      <c r="E154" s="81"/>
      <c r="F154" s="81"/>
      <c r="G154" s="4">
        <v>166700</v>
      </c>
      <c r="H154" s="10" t="s">
        <v>28</v>
      </c>
      <c r="I154" s="5">
        <v>44978</v>
      </c>
      <c r="J154" s="2" t="s">
        <v>69</v>
      </c>
    </row>
    <row r="155" spans="2:10" ht="20.100000000000001" customHeight="1" x14ac:dyDescent="0.4">
      <c r="B155" s="2" t="s">
        <v>94</v>
      </c>
      <c r="C155" s="15" t="s">
        <v>100</v>
      </c>
      <c r="D155" s="73" t="s">
        <v>60</v>
      </c>
      <c r="E155" s="81"/>
      <c r="F155" s="81"/>
      <c r="G155" s="4">
        <v>1317931</v>
      </c>
      <c r="H155" s="10" t="s">
        <v>29</v>
      </c>
      <c r="I155" s="5">
        <v>44979</v>
      </c>
      <c r="J155" s="2" t="s">
        <v>69</v>
      </c>
    </row>
    <row r="156" spans="2:10" ht="20.100000000000001" customHeight="1" x14ac:dyDescent="0.4">
      <c r="B156" s="2" t="s">
        <v>94</v>
      </c>
      <c r="C156" s="15" t="s">
        <v>100</v>
      </c>
      <c r="D156" s="73" t="s">
        <v>60</v>
      </c>
      <c r="E156" s="81"/>
      <c r="F156" s="81"/>
      <c r="G156" s="4">
        <v>1088592</v>
      </c>
      <c r="H156" s="10" t="s">
        <v>29</v>
      </c>
      <c r="I156" s="5">
        <v>44979</v>
      </c>
      <c r="J156" s="2" t="s">
        <v>69</v>
      </c>
    </row>
    <row r="157" spans="2:10" ht="20.100000000000001" customHeight="1" x14ac:dyDescent="0.4">
      <c r="B157" s="2" t="s">
        <v>94</v>
      </c>
      <c r="C157" s="15" t="s">
        <v>100</v>
      </c>
      <c r="D157" s="73" t="s">
        <v>60</v>
      </c>
      <c r="E157" s="81"/>
      <c r="F157" s="81"/>
      <c r="G157" s="4">
        <v>216091</v>
      </c>
      <c r="H157" s="10" t="s">
        <v>29</v>
      </c>
      <c r="I157" s="5">
        <v>44979</v>
      </c>
      <c r="J157" s="2" t="s">
        <v>69</v>
      </c>
    </row>
    <row r="158" spans="2:10" ht="20.100000000000001" customHeight="1" x14ac:dyDescent="0.4">
      <c r="B158" s="2" t="s">
        <v>94</v>
      </c>
      <c r="C158" s="15" t="s">
        <v>100</v>
      </c>
      <c r="D158" s="73" t="s">
        <v>60</v>
      </c>
      <c r="E158" s="81"/>
      <c r="F158" s="81"/>
      <c r="G158" s="4">
        <v>431912</v>
      </c>
      <c r="H158" s="10" t="s">
        <v>29</v>
      </c>
      <c r="I158" s="5">
        <v>44979</v>
      </c>
      <c r="J158" s="2" t="s">
        <v>69</v>
      </c>
    </row>
    <row r="159" spans="2:10" ht="20.100000000000001" customHeight="1" x14ac:dyDescent="0.4">
      <c r="B159" s="2" t="s">
        <v>94</v>
      </c>
      <c r="C159" s="15" t="s">
        <v>100</v>
      </c>
      <c r="D159" s="73" t="s">
        <v>60</v>
      </c>
      <c r="E159" s="81"/>
      <c r="F159" s="81"/>
      <c r="G159" s="4">
        <v>331080</v>
      </c>
      <c r="H159" s="10" t="s">
        <v>30</v>
      </c>
      <c r="I159" s="5">
        <v>44981</v>
      </c>
      <c r="J159" s="2" t="s">
        <v>69</v>
      </c>
    </row>
    <row r="160" spans="2:10" ht="20.100000000000001" customHeight="1" x14ac:dyDescent="0.4">
      <c r="B160" s="2" t="s">
        <v>94</v>
      </c>
      <c r="C160" s="15" t="s">
        <v>100</v>
      </c>
      <c r="D160" s="73" t="s">
        <v>60</v>
      </c>
      <c r="E160" s="81"/>
      <c r="F160" s="81"/>
      <c r="G160" s="4">
        <v>210540</v>
      </c>
      <c r="H160" s="10" t="s">
        <v>30</v>
      </c>
      <c r="I160" s="5">
        <v>44981</v>
      </c>
      <c r="J160" s="2" t="s">
        <v>69</v>
      </c>
    </row>
    <row r="161" spans="2:10" ht="20.100000000000001" customHeight="1" x14ac:dyDescent="0.4">
      <c r="B161" s="2" t="s">
        <v>94</v>
      </c>
      <c r="C161" s="15" t="s">
        <v>100</v>
      </c>
      <c r="D161" s="73" t="s">
        <v>60</v>
      </c>
      <c r="E161" s="81"/>
      <c r="F161" s="81"/>
      <c r="G161" s="4">
        <v>77080</v>
      </c>
      <c r="H161" s="10" t="s">
        <v>31</v>
      </c>
      <c r="I161" s="5">
        <v>44984</v>
      </c>
      <c r="J161" s="2" t="s">
        <v>69</v>
      </c>
    </row>
    <row r="162" spans="2:10" ht="20.100000000000001" customHeight="1" x14ac:dyDescent="0.4">
      <c r="B162" s="2" t="s">
        <v>94</v>
      </c>
      <c r="C162" s="15" t="s">
        <v>100</v>
      </c>
      <c r="D162" s="73" t="s">
        <v>60</v>
      </c>
      <c r="E162" s="81"/>
      <c r="F162" s="81"/>
      <c r="G162" s="4">
        <v>77080</v>
      </c>
      <c r="H162" s="10" t="s">
        <v>31</v>
      </c>
      <c r="I162" s="5">
        <v>44984</v>
      </c>
      <c r="J162" s="2" t="s">
        <v>69</v>
      </c>
    </row>
    <row r="163" spans="2:10" ht="20.100000000000001" customHeight="1" x14ac:dyDescent="0.4">
      <c r="B163" s="2" t="s">
        <v>94</v>
      </c>
      <c r="C163" s="15" t="s">
        <v>100</v>
      </c>
      <c r="D163" s="73" t="s">
        <v>60</v>
      </c>
      <c r="E163" s="81"/>
      <c r="F163" s="81"/>
      <c r="G163" s="4">
        <v>168900</v>
      </c>
      <c r="H163" s="10" t="s">
        <v>31</v>
      </c>
      <c r="I163" s="5">
        <v>44984</v>
      </c>
      <c r="J163" s="2" t="s">
        <v>69</v>
      </c>
    </row>
    <row r="164" spans="2:10" ht="20.100000000000001" customHeight="1" x14ac:dyDescent="0.4">
      <c r="B164" s="2" t="s">
        <v>94</v>
      </c>
      <c r="C164" s="15" t="s">
        <v>100</v>
      </c>
      <c r="D164" s="73" t="s">
        <v>60</v>
      </c>
      <c r="E164" s="81"/>
      <c r="F164" s="81"/>
      <c r="G164" s="4">
        <v>136530</v>
      </c>
      <c r="H164" s="10" t="s">
        <v>31</v>
      </c>
      <c r="I164" s="5">
        <v>44984</v>
      </c>
      <c r="J164" s="2" t="s">
        <v>69</v>
      </c>
    </row>
    <row r="165" spans="2:10" ht="20.100000000000001" customHeight="1" x14ac:dyDescent="0.4">
      <c r="B165" s="2" t="s">
        <v>94</v>
      </c>
      <c r="C165" s="15" t="s">
        <v>100</v>
      </c>
      <c r="D165" s="73" t="s">
        <v>60</v>
      </c>
      <c r="E165" s="81"/>
      <c r="F165" s="81"/>
      <c r="G165" s="4">
        <v>171160</v>
      </c>
      <c r="H165" s="10" t="s">
        <v>32</v>
      </c>
      <c r="I165" s="5">
        <v>44985</v>
      </c>
      <c r="J165" s="2" t="s">
        <v>69</v>
      </c>
    </row>
    <row r="166" spans="2:10" ht="20.100000000000001" customHeight="1" x14ac:dyDescent="0.4">
      <c r="B166" s="2" t="s">
        <v>94</v>
      </c>
      <c r="C166" s="15" t="s">
        <v>100</v>
      </c>
      <c r="D166" s="73" t="s">
        <v>60</v>
      </c>
      <c r="E166" s="81"/>
      <c r="F166" s="81"/>
      <c r="G166" s="4">
        <v>401280</v>
      </c>
      <c r="H166" s="10" t="s">
        <v>32</v>
      </c>
      <c r="I166" s="5">
        <v>44985</v>
      </c>
      <c r="J166" s="2" t="s">
        <v>69</v>
      </c>
    </row>
    <row r="167" spans="2:10" ht="20.100000000000001" customHeight="1" x14ac:dyDescent="0.4">
      <c r="B167" s="2" t="s">
        <v>94</v>
      </c>
      <c r="C167" s="15" t="s">
        <v>100</v>
      </c>
      <c r="D167" s="73" t="s">
        <v>60</v>
      </c>
      <c r="E167" s="81"/>
      <c r="F167" s="81"/>
      <c r="G167" s="4">
        <v>1446160</v>
      </c>
      <c r="H167" s="10" t="s">
        <v>36</v>
      </c>
      <c r="I167" s="5">
        <v>44987</v>
      </c>
      <c r="J167" s="2" t="s">
        <v>69</v>
      </c>
    </row>
    <row r="168" spans="2:10" ht="20.100000000000001" customHeight="1" x14ac:dyDescent="0.4">
      <c r="B168" s="2" t="s">
        <v>94</v>
      </c>
      <c r="C168" s="15" t="s">
        <v>100</v>
      </c>
      <c r="D168" s="73" t="s">
        <v>60</v>
      </c>
      <c r="E168" s="81"/>
      <c r="F168" s="81"/>
      <c r="G168" s="4">
        <v>854430</v>
      </c>
      <c r="H168" s="10" t="s">
        <v>36</v>
      </c>
      <c r="I168" s="5">
        <v>44987</v>
      </c>
      <c r="J168" s="2" t="s">
        <v>69</v>
      </c>
    </row>
    <row r="169" spans="2:10" ht="20.100000000000001" customHeight="1" x14ac:dyDescent="0.4">
      <c r="B169" s="2" t="s">
        <v>94</v>
      </c>
      <c r="C169" s="15" t="s">
        <v>100</v>
      </c>
      <c r="D169" s="73" t="s">
        <v>60</v>
      </c>
      <c r="E169" s="81"/>
      <c r="F169" s="81"/>
      <c r="G169" s="4">
        <v>572520</v>
      </c>
      <c r="H169" s="10" t="s">
        <v>36</v>
      </c>
      <c r="I169" s="5">
        <v>44987</v>
      </c>
      <c r="J169" s="2" t="s">
        <v>69</v>
      </c>
    </row>
    <row r="170" spans="2:10" ht="20.100000000000001" customHeight="1" x14ac:dyDescent="0.4">
      <c r="B170" s="2" t="s">
        <v>94</v>
      </c>
      <c r="C170" s="15" t="s">
        <v>100</v>
      </c>
      <c r="D170" s="73" t="s">
        <v>60</v>
      </c>
      <c r="E170" s="81"/>
      <c r="F170" s="81"/>
      <c r="G170" s="4">
        <v>427849</v>
      </c>
      <c r="H170" s="10" t="s">
        <v>23</v>
      </c>
      <c r="I170" s="5">
        <v>44988</v>
      </c>
      <c r="J170" s="2" t="s">
        <v>69</v>
      </c>
    </row>
    <row r="171" spans="2:10" ht="20.100000000000001" customHeight="1" x14ac:dyDescent="0.4">
      <c r="B171" s="2" t="s">
        <v>94</v>
      </c>
      <c r="C171" s="15" t="s">
        <v>100</v>
      </c>
      <c r="D171" s="73" t="s">
        <v>60</v>
      </c>
      <c r="E171" s="81"/>
      <c r="F171" s="81"/>
      <c r="G171" s="4">
        <v>1283980</v>
      </c>
      <c r="H171" s="10" t="s">
        <v>23</v>
      </c>
      <c r="I171" s="5">
        <v>44988</v>
      </c>
      <c r="J171" s="2" t="s">
        <v>69</v>
      </c>
    </row>
    <row r="172" spans="2:10" ht="20.100000000000001" customHeight="1" x14ac:dyDescent="0.4">
      <c r="B172" s="2" t="s">
        <v>94</v>
      </c>
      <c r="C172" s="15" t="s">
        <v>100</v>
      </c>
      <c r="D172" s="73" t="s">
        <v>60</v>
      </c>
      <c r="E172" s="81"/>
      <c r="F172" s="81"/>
      <c r="G172" s="4">
        <v>1620048</v>
      </c>
      <c r="H172" s="10" t="s">
        <v>23</v>
      </c>
      <c r="I172" s="5">
        <v>44988</v>
      </c>
      <c r="J172" s="2" t="s">
        <v>69</v>
      </c>
    </row>
    <row r="173" spans="2:10" ht="20.100000000000001" customHeight="1" x14ac:dyDescent="0.4">
      <c r="B173" s="2" t="s">
        <v>94</v>
      </c>
      <c r="C173" s="15" t="s">
        <v>100</v>
      </c>
      <c r="D173" s="73" t="s">
        <v>60</v>
      </c>
      <c r="E173" s="81"/>
      <c r="F173" s="81"/>
      <c r="G173" s="4">
        <v>44650</v>
      </c>
      <c r="H173" s="10" t="s">
        <v>45</v>
      </c>
      <c r="I173" s="5">
        <v>44987</v>
      </c>
      <c r="J173" s="2" t="s">
        <v>69</v>
      </c>
    </row>
    <row r="174" spans="2:10" ht="20.100000000000001" customHeight="1" x14ac:dyDescent="0.4">
      <c r="B174" s="2" t="s">
        <v>94</v>
      </c>
      <c r="C174" s="15" t="s">
        <v>100</v>
      </c>
      <c r="D174" s="73" t="s">
        <v>60</v>
      </c>
      <c r="E174" s="81"/>
      <c r="F174" s="81"/>
      <c r="G174" s="4">
        <v>511380</v>
      </c>
      <c r="H174" s="10" t="s">
        <v>43</v>
      </c>
      <c r="I174" s="5">
        <v>44991</v>
      </c>
      <c r="J174" s="2" t="s">
        <v>69</v>
      </c>
    </row>
    <row r="175" spans="2:10" ht="20.100000000000001" customHeight="1" x14ac:dyDescent="0.4">
      <c r="B175" s="2" t="s">
        <v>94</v>
      </c>
      <c r="C175" s="15" t="s">
        <v>100</v>
      </c>
      <c r="D175" s="73" t="s">
        <v>60</v>
      </c>
      <c r="E175" s="81"/>
      <c r="F175" s="81"/>
      <c r="G175" s="4">
        <v>3199370</v>
      </c>
      <c r="H175" s="10" t="s">
        <v>42</v>
      </c>
      <c r="I175" s="5">
        <v>44991</v>
      </c>
      <c r="J175" s="2" t="s">
        <v>69</v>
      </c>
    </row>
    <row r="176" spans="2:10" ht="20.100000000000001" customHeight="1" x14ac:dyDescent="0.4">
      <c r="B176" s="2" t="s">
        <v>94</v>
      </c>
      <c r="C176" s="15" t="s">
        <v>100</v>
      </c>
      <c r="D176" s="73" t="s">
        <v>60</v>
      </c>
      <c r="E176" s="81"/>
      <c r="F176" s="81"/>
      <c r="G176" s="4">
        <v>243150</v>
      </c>
      <c r="H176" s="10" t="s">
        <v>44</v>
      </c>
      <c r="I176" s="5">
        <v>44991</v>
      </c>
      <c r="J176" s="2" t="s">
        <v>69</v>
      </c>
    </row>
    <row r="177" spans="2:14" ht="20.100000000000001" customHeight="1" x14ac:dyDescent="0.4">
      <c r="B177" s="2" t="s">
        <v>94</v>
      </c>
      <c r="C177" s="15" t="s">
        <v>100</v>
      </c>
      <c r="D177" s="73" t="s">
        <v>60</v>
      </c>
      <c r="E177" s="81"/>
      <c r="F177" s="81"/>
      <c r="G177" s="4">
        <v>2704460</v>
      </c>
      <c r="H177" s="10" t="s">
        <v>41</v>
      </c>
      <c r="I177" s="5">
        <v>44993</v>
      </c>
      <c r="J177" s="2" t="s">
        <v>69</v>
      </c>
    </row>
    <row r="178" spans="2:14" ht="20.100000000000001" customHeight="1" x14ac:dyDescent="0.4">
      <c r="B178" s="2" t="s">
        <v>94</v>
      </c>
      <c r="C178" s="15" t="s">
        <v>100</v>
      </c>
      <c r="D178" s="73" t="s">
        <v>60</v>
      </c>
      <c r="E178" s="81"/>
      <c r="F178" s="81"/>
      <c r="G178" s="4">
        <v>445482</v>
      </c>
      <c r="H178" s="10" t="s">
        <v>35</v>
      </c>
      <c r="I178" s="5">
        <v>44993</v>
      </c>
      <c r="J178" s="2" t="s">
        <v>69</v>
      </c>
    </row>
    <row r="179" spans="2:14" ht="20.100000000000001" customHeight="1" x14ac:dyDescent="0.4">
      <c r="B179" s="2" t="s">
        <v>94</v>
      </c>
      <c r="C179" s="15" t="s">
        <v>100</v>
      </c>
      <c r="D179" s="73" t="s">
        <v>60</v>
      </c>
      <c r="E179" s="81"/>
      <c r="F179" s="81"/>
      <c r="G179" s="4">
        <v>284813</v>
      </c>
      <c r="H179" s="10" t="s">
        <v>35</v>
      </c>
      <c r="I179" s="5">
        <v>44994</v>
      </c>
      <c r="J179" s="2" t="s">
        <v>69</v>
      </c>
    </row>
    <row r="180" spans="2:14" ht="20.100000000000001" customHeight="1" x14ac:dyDescent="0.4">
      <c r="B180" s="2" t="s">
        <v>94</v>
      </c>
      <c r="C180" s="15" t="s">
        <v>100</v>
      </c>
      <c r="D180" s="73" t="s">
        <v>60</v>
      </c>
      <c r="E180" s="81"/>
      <c r="F180" s="81"/>
      <c r="G180" s="4">
        <v>341801</v>
      </c>
      <c r="H180" s="10" t="s">
        <v>35</v>
      </c>
      <c r="I180" s="5">
        <v>44993</v>
      </c>
      <c r="J180" s="2" t="s">
        <v>69</v>
      </c>
    </row>
    <row r="181" spans="2:14" ht="20.100000000000001" customHeight="1" x14ac:dyDescent="0.4">
      <c r="B181" s="2" t="s">
        <v>94</v>
      </c>
      <c r="C181" s="15" t="s">
        <v>100</v>
      </c>
      <c r="D181" s="73" t="s">
        <v>60</v>
      </c>
      <c r="E181" s="81"/>
      <c r="F181" s="81"/>
      <c r="G181" s="4">
        <v>304660</v>
      </c>
      <c r="H181" s="3" t="s">
        <v>40</v>
      </c>
      <c r="I181" s="5">
        <v>44994</v>
      </c>
      <c r="J181" s="2" t="s">
        <v>69</v>
      </c>
    </row>
    <row r="182" spans="2:14" ht="20.100000000000001" customHeight="1" x14ac:dyDescent="0.4">
      <c r="B182" s="2" t="s">
        <v>94</v>
      </c>
      <c r="C182" s="15" t="s">
        <v>100</v>
      </c>
      <c r="D182" s="73" t="s">
        <v>60</v>
      </c>
      <c r="E182" s="81"/>
      <c r="F182" s="81"/>
      <c r="G182" s="4">
        <v>682430</v>
      </c>
      <c r="H182" s="3" t="s">
        <v>33</v>
      </c>
      <c r="I182" s="5">
        <v>44998</v>
      </c>
      <c r="J182" s="2" t="s">
        <v>69</v>
      </c>
    </row>
    <row r="183" spans="2:14" ht="20.100000000000001" customHeight="1" x14ac:dyDescent="0.4">
      <c r="B183" s="2" t="s">
        <v>94</v>
      </c>
      <c r="C183" s="15" t="s">
        <v>100</v>
      </c>
      <c r="D183" s="73" t="s">
        <v>60</v>
      </c>
      <c r="E183" s="81"/>
      <c r="F183" s="81"/>
      <c r="G183" s="4">
        <v>784880</v>
      </c>
      <c r="H183" s="3" t="s">
        <v>39</v>
      </c>
      <c r="I183" s="5">
        <v>44994</v>
      </c>
      <c r="J183" s="2" t="s">
        <v>69</v>
      </c>
    </row>
    <row r="184" spans="2:14" s="36" customFormat="1" ht="20.100000000000001" customHeight="1" x14ac:dyDescent="0.4">
      <c r="B184" s="33" t="s">
        <v>94</v>
      </c>
      <c r="C184" s="39" t="s">
        <v>100</v>
      </c>
      <c r="D184" s="71" t="s">
        <v>63</v>
      </c>
      <c r="E184" s="81"/>
      <c r="F184" s="81"/>
      <c r="G184" s="4">
        <v>17696039</v>
      </c>
      <c r="H184" s="34" t="s">
        <v>19</v>
      </c>
      <c r="I184" s="35">
        <v>45077</v>
      </c>
      <c r="J184" s="33" t="s">
        <v>69</v>
      </c>
      <c r="M184" s="78"/>
      <c r="N184" s="78"/>
    </row>
    <row r="185" spans="2:14" ht="20.100000000000001" customHeight="1" x14ac:dyDescent="0.4">
      <c r="B185" s="2" t="s">
        <v>94</v>
      </c>
      <c r="C185" s="2" t="s">
        <v>89</v>
      </c>
      <c r="D185" s="73" t="s">
        <v>90</v>
      </c>
      <c r="E185" s="81"/>
      <c r="F185" s="81"/>
      <c r="G185" s="4">
        <v>2297900</v>
      </c>
      <c r="H185" s="3" t="s">
        <v>91</v>
      </c>
      <c r="I185" s="5">
        <v>45035</v>
      </c>
      <c r="J185" s="37" t="s">
        <v>69</v>
      </c>
      <c r="K185" s="38"/>
      <c r="L185" s="79"/>
    </row>
    <row r="186" spans="2:14" ht="20.100000000000001" customHeight="1" x14ac:dyDescent="0.4">
      <c r="B186" s="2" t="s">
        <v>127</v>
      </c>
      <c r="C186" s="2" t="s">
        <v>107</v>
      </c>
      <c r="D186" s="73" t="s">
        <v>118</v>
      </c>
      <c r="E186" s="81"/>
      <c r="F186" s="81"/>
      <c r="G186" s="16">
        <v>25575</v>
      </c>
      <c r="H186" s="2" t="s">
        <v>155</v>
      </c>
      <c r="I186" s="9">
        <v>44931</v>
      </c>
      <c r="J186" s="2" t="s">
        <v>69</v>
      </c>
    </row>
    <row r="187" spans="2:14" ht="20.100000000000001" customHeight="1" x14ac:dyDescent="0.4">
      <c r="B187" s="2" t="s">
        <v>127</v>
      </c>
      <c r="C187" s="2" t="s">
        <v>107</v>
      </c>
      <c r="D187" s="73" t="s">
        <v>379</v>
      </c>
      <c r="E187" s="81"/>
      <c r="F187" s="81"/>
      <c r="G187" s="16">
        <v>698704</v>
      </c>
      <c r="H187" s="2" t="s">
        <v>131</v>
      </c>
      <c r="I187" s="9">
        <v>44942</v>
      </c>
      <c r="J187" s="2" t="s">
        <v>69</v>
      </c>
    </row>
    <row r="188" spans="2:14" ht="20.100000000000001" customHeight="1" x14ac:dyDescent="0.4">
      <c r="B188" s="2" t="s">
        <v>127</v>
      </c>
      <c r="C188" s="2" t="s">
        <v>107</v>
      </c>
      <c r="D188" s="73" t="s">
        <v>379</v>
      </c>
      <c r="E188" s="81"/>
      <c r="F188" s="81"/>
      <c r="G188" s="16">
        <v>420492</v>
      </c>
      <c r="H188" s="2" t="s">
        <v>131</v>
      </c>
      <c r="I188" s="9">
        <v>44942</v>
      </c>
      <c r="J188" s="2" t="s">
        <v>69</v>
      </c>
    </row>
    <row r="189" spans="2:14" ht="20.100000000000001" customHeight="1" x14ac:dyDescent="0.4">
      <c r="B189" s="2" t="s">
        <v>127</v>
      </c>
      <c r="C189" s="2" t="s">
        <v>107</v>
      </c>
      <c r="D189" s="73" t="s">
        <v>379</v>
      </c>
      <c r="E189" s="81"/>
      <c r="F189" s="81"/>
      <c r="G189" s="16">
        <v>417616</v>
      </c>
      <c r="H189" s="2" t="s">
        <v>131</v>
      </c>
      <c r="I189" s="9">
        <v>44943</v>
      </c>
      <c r="J189" s="2" t="s">
        <v>69</v>
      </c>
    </row>
    <row r="190" spans="2:14" ht="20.100000000000001" customHeight="1" x14ac:dyDescent="0.4">
      <c r="B190" s="2" t="s">
        <v>127</v>
      </c>
      <c r="C190" s="2" t="s">
        <v>107</v>
      </c>
      <c r="D190" s="73" t="s">
        <v>379</v>
      </c>
      <c r="E190" s="81"/>
      <c r="F190" s="81"/>
      <c r="G190" s="16">
        <v>507526</v>
      </c>
      <c r="H190" s="2" t="s">
        <v>131</v>
      </c>
      <c r="I190" s="9">
        <v>44943</v>
      </c>
      <c r="J190" s="2" t="s">
        <v>69</v>
      </c>
    </row>
    <row r="191" spans="2:14" ht="20.100000000000001" customHeight="1" x14ac:dyDescent="0.4">
      <c r="B191" s="2" t="s">
        <v>127</v>
      </c>
      <c r="C191" s="2" t="s">
        <v>107</v>
      </c>
      <c r="D191" s="73" t="s">
        <v>379</v>
      </c>
      <c r="E191" s="81"/>
      <c r="F191" s="81"/>
      <c r="G191" s="16">
        <v>325559</v>
      </c>
      <c r="H191" s="2" t="s">
        <v>131</v>
      </c>
      <c r="I191" s="9">
        <v>44943</v>
      </c>
      <c r="J191" s="2" t="s">
        <v>69</v>
      </c>
    </row>
    <row r="192" spans="2:14" ht="20.100000000000001" customHeight="1" x14ac:dyDescent="0.4">
      <c r="B192" s="2" t="s">
        <v>127</v>
      </c>
      <c r="C192" s="2" t="s">
        <v>107</v>
      </c>
      <c r="D192" s="73" t="s">
        <v>379</v>
      </c>
      <c r="E192" s="81"/>
      <c r="F192" s="81"/>
      <c r="G192" s="16">
        <v>398809</v>
      </c>
      <c r="H192" s="2" t="s">
        <v>131</v>
      </c>
      <c r="I192" s="9">
        <v>44943</v>
      </c>
      <c r="J192" s="2" t="s">
        <v>69</v>
      </c>
    </row>
    <row r="193" spans="2:10" ht="20.100000000000001" customHeight="1" x14ac:dyDescent="0.4">
      <c r="B193" s="2" t="s">
        <v>127</v>
      </c>
      <c r="C193" s="2" t="s">
        <v>107</v>
      </c>
      <c r="D193" s="73" t="s">
        <v>379</v>
      </c>
      <c r="E193" s="81"/>
      <c r="F193" s="81"/>
      <c r="G193" s="16">
        <v>22770</v>
      </c>
      <c r="H193" s="2" t="s">
        <v>157</v>
      </c>
      <c r="I193" s="9">
        <v>44945</v>
      </c>
      <c r="J193" s="2" t="s">
        <v>69</v>
      </c>
    </row>
    <row r="194" spans="2:10" ht="20.100000000000001" customHeight="1" x14ac:dyDescent="0.4">
      <c r="B194" s="2" t="s">
        <v>127</v>
      </c>
      <c r="C194" s="2" t="s">
        <v>107</v>
      </c>
      <c r="D194" s="73" t="s">
        <v>379</v>
      </c>
      <c r="E194" s="81"/>
      <c r="F194" s="81"/>
      <c r="G194" s="16">
        <v>10925</v>
      </c>
      <c r="H194" s="2" t="s">
        <v>158</v>
      </c>
      <c r="I194" s="9">
        <v>44945</v>
      </c>
      <c r="J194" s="2" t="s">
        <v>69</v>
      </c>
    </row>
    <row r="195" spans="2:10" ht="20.100000000000001" customHeight="1" x14ac:dyDescent="0.4">
      <c r="B195" s="2" t="s">
        <v>127</v>
      </c>
      <c r="C195" s="2" t="s">
        <v>107</v>
      </c>
      <c r="D195" s="73" t="s">
        <v>379</v>
      </c>
      <c r="E195" s="81"/>
      <c r="F195" s="81"/>
      <c r="G195" s="16">
        <v>4191</v>
      </c>
      <c r="H195" s="2" t="s">
        <v>158</v>
      </c>
      <c r="I195" s="9">
        <v>44945</v>
      </c>
      <c r="J195" s="2" t="s">
        <v>69</v>
      </c>
    </row>
    <row r="196" spans="2:10" ht="20.100000000000001" customHeight="1" x14ac:dyDescent="0.4">
      <c r="B196" s="2" t="s">
        <v>127</v>
      </c>
      <c r="C196" s="2" t="s">
        <v>107</v>
      </c>
      <c r="D196" s="73" t="s">
        <v>379</v>
      </c>
      <c r="E196" s="81"/>
      <c r="F196" s="81"/>
      <c r="G196" s="16">
        <v>598092</v>
      </c>
      <c r="H196" s="2" t="s">
        <v>159</v>
      </c>
      <c r="I196" s="9">
        <v>44953</v>
      </c>
      <c r="J196" s="2" t="s">
        <v>69</v>
      </c>
    </row>
    <row r="197" spans="2:10" ht="20.100000000000001" customHeight="1" x14ac:dyDescent="0.4">
      <c r="B197" s="2" t="s">
        <v>127</v>
      </c>
      <c r="C197" s="2" t="s">
        <v>107</v>
      </c>
      <c r="D197" s="73" t="s">
        <v>379</v>
      </c>
      <c r="E197" s="81"/>
      <c r="F197" s="81"/>
      <c r="G197" s="16">
        <v>21021</v>
      </c>
      <c r="H197" s="2" t="s">
        <v>160</v>
      </c>
      <c r="I197" s="9">
        <v>44951</v>
      </c>
      <c r="J197" s="2" t="s">
        <v>69</v>
      </c>
    </row>
    <row r="198" spans="2:10" ht="20.100000000000001" customHeight="1" x14ac:dyDescent="0.4">
      <c r="B198" s="2" t="s">
        <v>127</v>
      </c>
      <c r="C198" s="2" t="s">
        <v>107</v>
      </c>
      <c r="D198" s="73" t="s">
        <v>379</v>
      </c>
      <c r="E198" s="81"/>
      <c r="F198" s="81"/>
      <c r="G198" s="16">
        <v>310200</v>
      </c>
      <c r="H198" s="2" t="s">
        <v>162</v>
      </c>
      <c r="I198" s="9">
        <v>44951</v>
      </c>
      <c r="J198" s="2" t="s">
        <v>69</v>
      </c>
    </row>
    <row r="199" spans="2:10" ht="20.100000000000001" customHeight="1" x14ac:dyDescent="0.4">
      <c r="B199" s="2" t="s">
        <v>127</v>
      </c>
      <c r="C199" s="2" t="s">
        <v>107</v>
      </c>
      <c r="D199" s="73" t="s">
        <v>379</v>
      </c>
      <c r="E199" s="81"/>
      <c r="F199" s="81"/>
      <c r="G199" s="16">
        <v>365781</v>
      </c>
      <c r="H199" s="2" t="s">
        <v>131</v>
      </c>
      <c r="I199" s="9">
        <v>44952</v>
      </c>
      <c r="J199" s="2" t="s">
        <v>69</v>
      </c>
    </row>
    <row r="200" spans="2:10" ht="20.100000000000001" customHeight="1" x14ac:dyDescent="0.4">
      <c r="B200" s="2" t="s">
        <v>127</v>
      </c>
      <c r="C200" s="2" t="s">
        <v>107</v>
      </c>
      <c r="D200" s="73" t="s">
        <v>379</v>
      </c>
      <c r="E200" s="81"/>
      <c r="F200" s="81"/>
      <c r="G200" s="16">
        <v>150873</v>
      </c>
      <c r="H200" s="2" t="s">
        <v>131</v>
      </c>
      <c r="I200" s="9">
        <v>44952</v>
      </c>
      <c r="J200" s="2" t="s">
        <v>69</v>
      </c>
    </row>
    <row r="201" spans="2:10" ht="20.100000000000001" customHeight="1" x14ac:dyDescent="0.4">
      <c r="B201" s="2" t="s">
        <v>127</v>
      </c>
      <c r="C201" s="2" t="s">
        <v>107</v>
      </c>
      <c r="D201" s="73" t="s">
        <v>379</v>
      </c>
      <c r="E201" s="81"/>
      <c r="F201" s="81"/>
      <c r="G201" s="16">
        <v>675402</v>
      </c>
      <c r="H201" s="2" t="s">
        <v>131</v>
      </c>
      <c r="I201" s="9">
        <v>44952</v>
      </c>
      <c r="J201" s="2" t="s">
        <v>69</v>
      </c>
    </row>
    <row r="202" spans="2:10" ht="20.100000000000001" customHeight="1" x14ac:dyDescent="0.4">
      <c r="B202" s="2" t="s">
        <v>127</v>
      </c>
      <c r="C202" s="2" t="s">
        <v>107</v>
      </c>
      <c r="D202" s="73" t="s">
        <v>379</v>
      </c>
      <c r="E202" s="81"/>
      <c r="F202" s="81"/>
      <c r="G202" s="16">
        <v>343187</v>
      </c>
      <c r="H202" s="2" t="s">
        <v>131</v>
      </c>
      <c r="I202" s="9">
        <v>44952</v>
      </c>
      <c r="J202" s="2" t="s">
        <v>69</v>
      </c>
    </row>
    <row r="203" spans="2:10" ht="20.100000000000001" customHeight="1" x14ac:dyDescent="0.4">
      <c r="B203" s="2" t="s">
        <v>127</v>
      </c>
      <c r="C203" s="2" t="s">
        <v>107</v>
      </c>
      <c r="D203" s="73" t="s">
        <v>379</v>
      </c>
      <c r="E203" s="81"/>
      <c r="F203" s="81"/>
      <c r="G203" s="16">
        <v>209002</v>
      </c>
      <c r="H203" s="2" t="s">
        <v>131</v>
      </c>
      <c r="I203" s="9">
        <v>44952</v>
      </c>
      <c r="J203" s="2" t="s">
        <v>69</v>
      </c>
    </row>
    <row r="204" spans="2:10" ht="20.100000000000001" customHeight="1" x14ac:dyDescent="0.4">
      <c r="B204" s="2" t="s">
        <v>127</v>
      </c>
      <c r="C204" s="2" t="s">
        <v>107</v>
      </c>
      <c r="D204" s="73" t="s">
        <v>379</v>
      </c>
      <c r="E204" s="81"/>
      <c r="F204" s="81"/>
      <c r="G204" s="16">
        <v>1575212</v>
      </c>
      <c r="H204" s="2" t="s">
        <v>131</v>
      </c>
      <c r="I204" s="9">
        <v>44952</v>
      </c>
      <c r="J204" s="2" t="s">
        <v>69</v>
      </c>
    </row>
    <row r="205" spans="2:10" ht="20.100000000000001" customHeight="1" x14ac:dyDescent="0.4">
      <c r="B205" s="2" t="s">
        <v>127</v>
      </c>
      <c r="C205" s="2" t="s">
        <v>107</v>
      </c>
      <c r="D205" s="73" t="s">
        <v>379</v>
      </c>
      <c r="E205" s="81"/>
      <c r="F205" s="81"/>
      <c r="G205" s="16">
        <v>47197</v>
      </c>
      <c r="H205" s="2" t="s">
        <v>131</v>
      </c>
      <c r="I205" s="9">
        <v>44952</v>
      </c>
      <c r="J205" s="2" t="s">
        <v>69</v>
      </c>
    </row>
    <row r="206" spans="2:10" ht="20.100000000000001" customHeight="1" x14ac:dyDescent="0.4">
      <c r="B206" s="2" t="s">
        <v>127</v>
      </c>
      <c r="C206" s="2" t="s">
        <v>107</v>
      </c>
      <c r="D206" s="73" t="s">
        <v>379</v>
      </c>
      <c r="E206" s="81"/>
      <c r="F206" s="81"/>
      <c r="G206" s="16">
        <v>16500</v>
      </c>
      <c r="H206" s="2" t="s">
        <v>131</v>
      </c>
      <c r="I206" s="9">
        <v>44952</v>
      </c>
      <c r="J206" s="2" t="s">
        <v>69</v>
      </c>
    </row>
    <row r="207" spans="2:10" ht="20.100000000000001" customHeight="1" x14ac:dyDescent="0.4">
      <c r="B207" s="2" t="s">
        <v>127</v>
      </c>
      <c r="C207" s="2" t="s">
        <v>107</v>
      </c>
      <c r="D207" s="73" t="s">
        <v>59</v>
      </c>
      <c r="E207" s="81"/>
      <c r="F207" s="81"/>
      <c r="G207" s="16">
        <v>202500</v>
      </c>
      <c r="H207" s="2" t="s">
        <v>131</v>
      </c>
      <c r="I207" s="9">
        <v>44952</v>
      </c>
      <c r="J207" s="2" t="s">
        <v>69</v>
      </c>
    </row>
    <row r="208" spans="2:10" ht="20.100000000000001" customHeight="1" x14ac:dyDescent="0.4">
      <c r="B208" s="2" t="s">
        <v>127</v>
      </c>
      <c r="C208" s="2" t="s">
        <v>107</v>
      </c>
      <c r="D208" s="73" t="s">
        <v>59</v>
      </c>
      <c r="E208" s="81"/>
      <c r="F208" s="81"/>
      <c r="G208" s="16">
        <v>162000</v>
      </c>
      <c r="H208" s="2" t="s">
        <v>131</v>
      </c>
      <c r="I208" s="9">
        <v>44952</v>
      </c>
      <c r="J208" s="2" t="s">
        <v>69</v>
      </c>
    </row>
    <row r="209" spans="2:10" ht="20.100000000000001" customHeight="1" x14ac:dyDescent="0.4">
      <c r="B209" s="2" t="s">
        <v>127</v>
      </c>
      <c r="C209" s="2" t="s">
        <v>107</v>
      </c>
      <c r="D209" s="73" t="s">
        <v>59</v>
      </c>
      <c r="E209" s="81"/>
      <c r="F209" s="81"/>
      <c r="G209" s="16">
        <v>156600</v>
      </c>
      <c r="H209" s="2" t="s">
        <v>131</v>
      </c>
      <c r="I209" s="9">
        <v>44952</v>
      </c>
      <c r="J209" s="2" t="s">
        <v>69</v>
      </c>
    </row>
    <row r="210" spans="2:10" ht="20.100000000000001" customHeight="1" x14ac:dyDescent="0.4">
      <c r="B210" s="2" t="s">
        <v>127</v>
      </c>
      <c r="C210" s="2" t="s">
        <v>107</v>
      </c>
      <c r="D210" s="73" t="s">
        <v>59</v>
      </c>
      <c r="E210" s="81"/>
      <c r="F210" s="81"/>
      <c r="G210" s="16">
        <v>135000</v>
      </c>
      <c r="H210" s="2" t="s">
        <v>131</v>
      </c>
      <c r="I210" s="9">
        <v>44952</v>
      </c>
      <c r="J210" s="2" t="s">
        <v>69</v>
      </c>
    </row>
    <row r="211" spans="2:10" ht="20.100000000000001" customHeight="1" x14ac:dyDescent="0.4">
      <c r="B211" s="2" t="s">
        <v>127</v>
      </c>
      <c r="C211" s="2" t="s">
        <v>107</v>
      </c>
      <c r="D211" s="73" t="s">
        <v>379</v>
      </c>
      <c r="E211" s="81"/>
      <c r="F211" s="81"/>
      <c r="G211" s="16">
        <v>14245</v>
      </c>
      <c r="H211" s="2" t="s">
        <v>158</v>
      </c>
      <c r="I211" s="9">
        <v>44957</v>
      </c>
      <c r="J211" s="2" t="s">
        <v>69</v>
      </c>
    </row>
    <row r="212" spans="2:10" ht="20.100000000000001" customHeight="1" x14ac:dyDescent="0.4">
      <c r="B212" s="2" t="s">
        <v>127</v>
      </c>
      <c r="C212" s="2" t="s">
        <v>107</v>
      </c>
      <c r="D212" s="73" t="s">
        <v>379</v>
      </c>
      <c r="E212" s="81"/>
      <c r="F212" s="81"/>
      <c r="G212" s="16">
        <v>3267</v>
      </c>
      <c r="H212" s="2" t="s">
        <v>158</v>
      </c>
      <c r="I212" s="9">
        <v>44957</v>
      </c>
      <c r="J212" s="2" t="s">
        <v>69</v>
      </c>
    </row>
    <row r="213" spans="2:10" ht="20.100000000000001" customHeight="1" x14ac:dyDescent="0.4">
      <c r="B213" s="2" t="s">
        <v>127</v>
      </c>
      <c r="C213" s="2" t="s">
        <v>107</v>
      </c>
      <c r="D213" s="73" t="s">
        <v>379</v>
      </c>
      <c r="E213" s="81"/>
      <c r="F213" s="81"/>
      <c r="G213" s="16">
        <v>316602</v>
      </c>
      <c r="H213" s="2" t="s">
        <v>158</v>
      </c>
      <c r="I213" s="9">
        <v>44973</v>
      </c>
      <c r="J213" s="2" t="s">
        <v>69</v>
      </c>
    </row>
    <row r="214" spans="2:10" ht="20.100000000000001" customHeight="1" x14ac:dyDescent="0.4">
      <c r="B214" s="2" t="s">
        <v>127</v>
      </c>
      <c r="C214" s="2" t="s">
        <v>107</v>
      </c>
      <c r="D214" s="73" t="s">
        <v>379</v>
      </c>
      <c r="E214" s="81"/>
      <c r="F214" s="81"/>
      <c r="G214" s="16">
        <v>154788</v>
      </c>
      <c r="H214" s="2" t="s">
        <v>163</v>
      </c>
      <c r="I214" s="9">
        <v>44972</v>
      </c>
      <c r="J214" s="2" t="s">
        <v>69</v>
      </c>
    </row>
    <row r="215" spans="2:10" ht="20.100000000000001" customHeight="1" x14ac:dyDescent="0.4">
      <c r="B215" s="2" t="s">
        <v>127</v>
      </c>
      <c r="C215" s="2" t="s">
        <v>107</v>
      </c>
      <c r="D215" s="73" t="s">
        <v>379</v>
      </c>
      <c r="E215" s="81"/>
      <c r="F215" s="81"/>
      <c r="G215" s="16">
        <v>433417</v>
      </c>
      <c r="H215" s="2" t="s">
        <v>158</v>
      </c>
      <c r="I215" s="9">
        <v>44973</v>
      </c>
      <c r="J215" s="2" t="s">
        <v>69</v>
      </c>
    </row>
    <row r="216" spans="2:10" ht="20.100000000000001" customHeight="1" x14ac:dyDescent="0.4">
      <c r="B216" s="2" t="s">
        <v>127</v>
      </c>
      <c r="C216" s="2" t="s">
        <v>107</v>
      </c>
      <c r="D216" s="73" t="s">
        <v>118</v>
      </c>
      <c r="E216" s="81"/>
      <c r="F216" s="81"/>
      <c r="G216" s="16">
        <v>267080</v>
      </c>
      <c r="H216" s="2" t="s">
        <v>166</v>
      </c>
      <c r="I216" s="9">
        <v>44970</v>
      </c>
      <c r="J216" s="2" t="s">
        <v>69</v>
      </c>
    </row>
    <row r="217" spans="2:10" ht="20.100000000000001" customHeight="1" x14ac:dyDescent="0.4">
      <c r="B217" s="2" t="s">
        <v>127</v>
      </c>
      <c r="C217" s="2" t="s">
        <v>70</v>
      </c>
      <c r="D217" s="73" t="s">
        <v>74</v>
      </c>
      <c r="E217" s="81"/>
      <c r="F217" s="81"/>
      <c r="G217" s="16">
        <v>4656410</v>
      </c>
      <c r="H217" s="2" t="s">
        <v>167</v>
      </c>
      <c r="I217" s="9">
        <v>44943</v>
      </c>
      <c r="J217" s="2" t="s">
        <v>69</v>
      </c>
    </row>
    <row r="218" spans="2:10" ht="20.100000000000001" customHeight="1" x14ac:dyDescent="0.4">
      <c r="B218" s="2" t="s">
        <v>127</v>
      </c>
      <c r="C218" s="2" t="s">
        <v>70</v>
      </c>
      <c r="D218" s="73" t="s">
        <v>74</v>
      </c>
      <c r="E218" s="81"/>
      <c r="F218" s="81"/>
      <c r="G218" s="16">
        <v>8477128</v>
      </c>
      <c r="H218" s="2" t="s">
        <v>171</v>
      </c>
      <c r="I218" s="9">
        <v>44979</v>
      </c>
      <c r="J218" s="2" t="s">
        <v>69</v>
      </c>
    </row>
    <row r="219" spans="2:10" ht="20.100000000000001" customHeight="1" x14ac:dyDescent="0.4">
      <c r="B219" s="2" t="s">
        <v>127</v>
      </c>
      <c r="C219" s="2" t="s">
        <v>70</v>
      </c>
      <c r="D219" s="73" t="s">
        <v>74</v>
      </c>
      <c r="E219" s="81"/>
      <c r="F219" s="81"/>
      <c r="G219" s="16">
        <v>2675200</v>
      </c>
      <c r="H219" s="2" t="s">
        <v>172</v>
      </c>
      <c r="I219" s="9">
        <v>44991</v>
      </c>
      <c r="J219" s="2" t="s">
        <v>69</v>
      </c>
    </row>
    <row r="220" spans="2:10" ht="20.100000000000001" customHeight="1" x14ac:dyDescent="0.4">
      <c r="B220" s="2" t="s">
        <v>127</v>
      </c>
      <c r="C220" s="2" t="s">
        <v>70</v>
      </c>
      <c r="D220" s="73" t="s">
        <v>74</v>
      </c>
      <c r="E220" s="81"/>
      <c r="F220" s="81"/>
      <c r="G220" s="16">
        <v>2472800</v>
      </c>
      <c r="H220" s="2" t="s">
        <v>173</v>
      </c>
      <c r="I220" s="9">
        <v>44988</v>
      </c>
      <c r="J220" s="2" t="s">
        <v>69</v>
      </c>
    </row>
    <row r="221" spans="2:10" ht="20.100000000000001" customHeight="1" x14ac:dyDescent="0.4">
      <c r="B221" s="2" t="s">
        <v>127</v>
      </c>
      <c r="C221" s="2" t="s">
        <v>70</v>
      </c>
      <c r="D221" s="73" t="s">
        <v>74</v>
      </c>
      <c r="E221" s="81"/>
      <c r="F221" s="81"/>
      <c r="G221" s="16">
        <v>2246200</v>
      </c>
      <c r="H221" s="2" t="s">
        <v>174</v>
      </c>
      <c r="I221" s="9">
        <v>44988</v>
      </c>
      <c r="J221" s="2" t="s">
        <v>69</v>
      </c>
    </row>
    <row r="222" spans="2:10" ht="20.100000000000001" customHeight="1" x14ac:dyDescent="0.4">
      <c r="B222" s="2" t="s">
        <v>127</v>
      </c>
      <c r="C222" s="2" t="s">
        <v>70</v>
      </c>
      <c r="D222" s="73" t="s">
        <v>74</v>
      </c>
      <c r="E222" s="81"/>
      <c r="F222" s="81"/>
      <c r="G222" s="16">
        <v>6947160</v>
      </c>
      <c r="H222" s="2" t="s">
        <v>175</v>
      </c>
      <c r="I222" s="9">
        <v>45002</v>
      </c>
      <c r="J222" s="2" t="s">
        <v>69</v>
      </c>
    </row>
    <row r="223" spans="2:10" ht="20.100000000000001" customHeight="1" x14ac:dyDescent="0.4">
      <c r="B223" s="2" t="s">
        <v>127</v>
      </c>
      <c r="C223" s="15" t="s">
        <v>100</v>
      </c>
      <c r="D223" s="73" t="s">
        <v>60</v>
      </c>
      <c r="E223" s="81"/>
      <c r="F223" s="81"/>
      <c r="G223" s="16">
        <v>96921</v>
      </c>
      <c r="H223" s="2" t="s">
        <v>176</v>
      </c>
      <c r="I223" s="9">
        <v>44932</v>
      </c>
      <c r="J223" s="2" t="s">
        <v>69</v>
      </c>
    </row>
    <row r="224" spans="2:10" ht="20.100000000000001" customHeight="1" x14ac:dyDescent="0.4">
      <c r="B224" s="2" t="s">
        <v>127</v>
      </c>
      <c r="C224" s="15" t="s">
        <v>100</v>
      </c>
      <c r="D224" s="73" t="s">
        <v>60</v>
      </c>
      <c r="E224" s="81"/>
      <c r="F224" s="81"/>
      <c r="G224" s="16">
        <v>192400</v>
      </c>
      <c r="H224" s="2" t="s">
        <v>177</v>
      </c>
      <c r="I224" s="9">
        <v>44958</v>
      </c>
      <c r="J224" s="2" t="s">
        <v>69</v>
      </c>
    </row>
    <row r="225" spans="2:10" ht="20.100000000000001" customHeight="1" x14ac:dyDescent="0.4">
      <c r="B225" s="2" t="s">
        <v>127</v>
      </c>
      <c r="C225" s="15" t="s">
        <v>100</v>
      </c>
      <c r="D225" s="73" t="s">
        <v>60</v>
      </c>
      <c r="E225" s="81"/>
      <c r="F225" s="81"/>
      <c r="G225" s="16">
        <v>418000</v>
      </c>
      <c r="H225" s="2" t="s">
        <v>178</v>
      </c>
      <c r="I225" s="9">
        <v>44949</v>
      </c>
      <c r="J225" s="2" t="s">
        <v>69</v>
      </c>
    </row>
    <row r="226" spans="2:10" ht="20.100000000000001" customHeight="1" x14ac:dyDescent="0.4">
      <c r="B226" s="2" t="s">
        <v>127</v>
      </c>
      <c r="C226" s="15" t="s">
        <v>100</v>
      </c>
      <c r="D226" s="73" t="s">
        <v>60</v>
      </c>
      <c r="E226" s="81"/>
      <c r="F226" s="81"/>
      <c r="G226" s="16">
        <v>587880</v>
      </c>
      <c r="H226" s="2" t="s">
        <v>179</v>
      </c>
      <c r="I226" s="9">
        <v>44949</v>
      </c>
      <c r="J226" s="2" t="s">
        <v>69</v>
      </c>
    </row>
    <row r="227" spans="2:10" ht="20.100000000000001" customHeight="1" x14ac:dyDescent="0.4">
      <c r="B227" s="2" t="s">
        <v>127</v>
      </c>
      <c r="C227" s="15" t="s">
        <v>100</v>
      </c>
      <c r="D227" s="73" t="s">
        <v>60</v>
      </c>
      <c r="E227" s="81"/>
      <c r="F227" s="81"/>
      <c r="G227" s="16">
        <v>861500</v>
      </c>
      <c r="H227" s="2" t="s">
        <v>180</v>
      </c>
      <c r="I227" s="9">
        <v>44949</v>
      </c>
      <c r="J227" s="2" t="s">
        <v>69</v>
      </c>
    </row>
    <row r="228" spans="2:10" ht="20.100000000000001" customHeight="1" x14ac:dyDescent="0.4">
      <c r="B228" s="2" t="s">
        <v>127</v>
      </c>
      <c r="C228" s="15" t="s">
        <v>100</v>
      </c>
      <c r="D228" s="73" t="s">
        <v>60</v>
      </c>
      <c r="E228" s="81"/>
      <c r="F228" s="81"/>
      <c r="G228" s="16">
        <v>1937240</v>
      </c>
      <c r="H228" s="2" t="s">
        <v>181</v>
      </c>
      <c r="I228" s="9">
        <v>44950</v>
      </c>
      <c r="J228" s="2" t="s">
        <v>69</v>
      </c>
    </row>
    <row r="229" spans="2:10" ht="20.100000000000001" customHeight="1" x14ac:dyDescent="0.4">
      <c r="B229" s="2" t="s">
        <v>127</v>
      </c>
      <c r="C229" s="15" t="s">
        <v>100</v>
      </c>
      <c r="D229" s="73" t="s">
        <v>60</v>
      </c>
      <c r="E229" s="81"/>
      <c r="F229" s="81"/>
      <c r="G229" s="16">
        <v>10150</v>
      </c>
      <c r="H229" s="2" t="s">
        <v>25</v>
      </c>
      <c r="I229" s="9">
        <v>44956</v>
      </c>
      <c r="J229" s="2" t="s">
        <v>69</v>
      </c>
    </row>
    <row r="230" spans="2:10" ht="20.100000000000001" customHeight="1" x14ac:dyDescent="0.4">
      <c r="B230" s="2" t="s">
        <v>127</v>
      </c>
      <c r="C230" s="15" t="s">
        <v>100</v>
      </c>
      <c r="D230" s="73" t="s">
        <v>60</v>
      </c>
      <c r="E230" s="81"/>
      <c r="F230" s="81"/>
      <c r="G230" s="16">
        <v>12050</v>
      </c>
      <c r="H230" s="2" t="s">
        <v>182</v>
      </c>
      <c r="I230" s="9">
        <v>44945</v>
      </c>
      <c r="J230" s="2" t="s">
        <v>69</v>
      </c>
    </row>
    <row r="231" spans="2:10" ht="20.100000000000001" customHeight="1" x14ac:dyDescent="0.4">
      <c r="B231" s="2" t="s">
        <v>127</v>
      </c>
      <c r="C231" s="15" t="s">
        <v>100</v>
      </c>
      <c r="D231" s="73" t="s">
        <v>60</v>
      </c>
      <c r="E231" s="81"/>
      <c r="F231" s="81"/>
      <c r="G231" s="16">
        <v>1786000</v>
      </c>
      <c r="H231" s="2" t="s">
        <v>183</v>
      </c>
      <c r="I231" s="9">
        <v>44956</v>
      </c>
      <c r="J231" s="2" t="s">
        <v>69</v>
      </c>
    </row>
    <row r="232" spans="2:10" ht="20.100000000000001" customHeight="1" x14ac:dyDescent="0.4">
      <c r="B232" s="2" t="s">
        <v>127</v>
      </c>
      <c r="C232" s="15" t="s">
        <v>100</v>
      </c>
      <c r="D232" s="73" t="s">
        <v>60</v>
      </c>
      <c r="E232" s="81"/>
      <c r="F232" s="81"/>
      <c r="G232" s="16">
        <v>2184380</v>
      </c>
      <c r="H232" s="2" t="s">
        <v>182</v>
      </c>
      <c r="I232" s="9">
        <v>44958</v>
      </c>
      <c r="J232" s="2" t="s">
        <v>69</v>
      </c>
    </row>
    <row r="233" spans="2:10" ht="20.100000000000001" customHeight="1" x14ac:dyDescent="0.4">
      <c r="B233" s="2" t="s">
        <v>127</v>
      </c>
      <c r="C233" s="15" t="s">
        <v>100</v>
      </c>
      <c r="D233" s="73" t="s">
        <v>60</v>
      </c>
      <c r="E233" s="81"/>
      <c r="F233" s="81"/>
      <c r="G233" s="16">
        <v>1083920</v>
      </c>
      <c r="H233" s="2" t="s">
        <v>184</v>
      </c>
      <c r="I233" s="9">
        <v>44956</v>
      </c>
      <c r="J233" s="2" t="s">
        <v>69</v>
      </c>
    </row>
    <row r="234" spans="2:10" ht="20.100000000000001" customHeight="1" x14ac:dyDescent="0.4">
      <c r="B234" s="2" t="s">
        <v>127</v>
      </c>
      <c r="C234" s="15" t="s">
        <v>100</v>
      </c>
      <c r="D234" s="73" t="s">
        <v>60</v>
      </c>
      <c r="E234" s="81"/>
      <c r="F234" s="81"/>
      <c r="G234" s="16">
        <v>11432300</v>
      </c>
      <c r="H234" s="2" t="s">
        <v>185</v>
      </c>
      <c r="I234" s="9">
        <v>44959</v>
      </c>
      <c r="J234" s="2" t="s">
        <v>69</v>
      </c>
    </row>
    <row r="235" spans="2:10" ht="20.100000000000001" customHeight="1" x14ac:dyDescent="0.4">
      <c r="D235" s="40"/>
      <c r="E235" s="82"/>
      <c r="F235" s="82"/>
      <c r="G235" s="27">
        <f>SUM(G2:G234)</f>
        <v>223757549</v>
      </c>
    </row>
    <row r="236" spans="2:10" ht="20.100000000000001" customHeight="1" x14ac:dyDescent="0.4">
      <c r="B236" s="53"/>
      <c r="C236" s="53"/>
      <c r="D236" s="53"/>
      <c r="E236" s="84" t="s">
        <v>386</v>
      </c>
      <c r="F236" s="83"/>
      <c r="G236" s="85"/>
    </row>
    <row r="237" spans="2:10" ht="20.100000000000001" customHeight="1" x14ac:dyDescent="0.4">
      <c r="E237" s="33" t="s">
        <v>72</v>
      </c>
      <c r="F237" s="33"/>
      <c r="G237" s="7">
        <v>1550450</v>
      </c>
    </row>
    <row r="238" spans="2:10" ht="20.100000000000001" customHeight="1" x14ac:dyDescent="0.4">
      <c r="E238" s="33" t="s">
        <v>71</v>
      </c>
      <c r="F238" s="33"/>
      <c r="G238" s="7">
        <v>2450250</v>
      </c>
    </row>
    <row r="239" spans="2:10" ht="20.100000000000001" customHeight="1" x14ac:dyDescent="0.4">
      <c r="E239" s="33" t="s">
        <v>90</v>
      </c>
      <c r="F239" s="33"/>
      <c r="G239" s="7">
        <v>2297900</v>
      </c>
    </row>
    <row r="240" spans="2:10" ht="20.100000000000001" customHeight="1" x14ac:dyDescent="0.4">
      <c r="E240" s="87" t="s">
        <v>72</v>
      </c>
      <c r="F240" s="87" t="s">
        <v>382</v>
      </c>
      <c r="G240" s="88">
        <f>SUM(G237:G239)</f>
        <v>6298600</v>
      </c>
    </row>
    <row r="241" spans="5:10" ht="20.100000000000001" customHeight="1" x14ac:dyDescent="0.4">
      <c r="E241" s="33" t="s">
        <v>63</v>
      </c>
      <c r="F241" s="33"/>
      <c r="G241" s="7">
        <v>17696039</v>
      </c>
    </row>
    <row r="242" spans="5:10" ht="20.100000000000001" customHeight="1" x14ac:dyDescent="0.4">
      <c r="E242" s="33" t="s">
        <v>18</v>
      </c>
      <c r="F242" s="33"/>
      <c r="G242" s="7">
        <v>604230</v>
      </c>
    </row>
    <row r="243" spans="5:10" ht="20.100000000000001" customHeight="1" x14ac:dyDescent="0.4">
      <c r="E243" s="87" t="s">
        <v>63</v>
      </c>
      <c r="F243" s="87" t="s">
        <v>382</v>
      </c>
      <c r="G243" s="89">
        <f>SUM(G241:G242)</f>
        <v>18300269</v>
      </c>
    </row>
    <row r="244" spans="5:10" ht="20.100000000000001" customHeight="1" x14ac:dyDescent="0.4">
      <c r="E244" s="33" t="s">
        <v>60</v>
      </c>
      <c r="F244" s="33"/>
      <c r="G244" s="86">
        <v>52153667</v>
      </c>
    </row>
    <row r="245" spans="5:10" ht="20.100000000000001" customHeight="1" x14ac:dyDescent="0.4">
      <c r="E245" s="87" t="s">
        <v>60</v>
      </c>
      <c r="F245" s="87" t="s">
        <v>382</v>
      </c>
      <c r="G245" s="90">
        <v>52153667</v>
      </c>
    </row>
    <row r="246" spans="5:10" ht="20.100000000000001" customHeight="1" x14ac:dyDescent="0.4">
      <c r="E246" s="33" t="s">
        <v>74</v>
      </c>
      <c r="F246" s="33"/>
      <c r="G246" s="86">
        <v>35853606</v>
      </c>
    </row>
    <row r="247" spans="5:10" ht="20.100000000000001" customHeight="1" x14ac:dyDescent="0.4">
      <c r="E247" s="87" t="s">
        <v>74</v>
      </c>
      <c r="F247" s="87" t="s">
        <v>382</v>
      </c>
      <c r="G247" s="90">
        <v>35853606</v>
      </c>
      <c r="I247" s="79"/>
      <c r="J247" s="18"/>
    </row>
    <row r="248" spans="5:10" ht="20.100000000000001" customHeight="1" x14ac:dyDescent="0.4">
      <c r="E248" s="33" t="s">
        <v>59</v>
      </c>
      <c r="F248" s="33"/>
      <c r="G248" s="86">
        <v>12554600</v>
      </c>
    </row>
    <row r="249" spans="5:10" ht="20.100000000000001" customHeight="1" x14ac:dyDescent="0.4">
      <c r="E249" s="87" t="s">
        <v>59</v>
      </c>
      <c r="F249" s="87" t="s">
        <v>382</v>
      </c>
      <c r="G249" s="90">
        <v>12554600</v>
      </c>
    </row>
    <row r="250" spans="5:10" ht="20.100000000000001" customHeight="1" x14ac:dyDescent="0.4">
      <c r="E250" s="33" t="s">
        <v>224</v>
      </c>
      <c r="F250" s="33"/>
      <c r="G250" s="86">
        <v>98304152</v>
      </c>
    </row>
    <row r="251" spans="5:10" ht="20.100000000000001" customHeight="1" x14ac:dyDescent="0.4">
      <c r="E251" s="33" t="s">
        <v>118</v>
      </c>
      <c r="F251" s="33"/>
      <c r="G251" s="86">
        <v>292655</v>
      </c>
    </row>
    <row r="252" spans="5:10" ht="20.100000000000001" customHeight="1" x14ac:dyDescent="0.4">
      <c r="E252" s="87" t="s">
        <v>383</v>
      </c>
      <c r="F252" s="87" t="s">
        <v>244</v>
      </c>
      <c r="G252" s="88">
        <f>SUM(G250:G251)</f>
        <v>98596807</v>
      </c>
    </row>
    <row r="253" spans="5:10" ht="19.5" customHeight="1" x14ac:dyDescent="0.4">
      <c r="E253" s="91"/>
      <c r="F253" s="92" t="s">
        <v>232</v>
      </c>
      <c r="G253" s="93">
        <f>G240+G243+G245+G247+G249+G252</f>
        <v>223757549</v>
      </c>
    </row>
  </sheetData>
  <autoFilter ref="B1:J235" xr:uid="{644F9690-D58E-48C2-A160-86A2978DD929}"/>
  <phoneticPr fontId="3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&amp;LR4.12月鳥インフル対応支出
（外部委託の経費）</oddHeader>
    <oddFooter>&amp;C&amp;P</oddFooter>
  </headerFooter>
  <rowBreaks count="1" manualBreakCount="1">
    <brk id="2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F611-EB75-462B-9EF5-59D70F72A025}">
  <sheetPr filterMode="1">
    <tabColor rgb="FFFFFF00"/>
    <pageSetUpPr fitToPage="1"/>
  </sheetPr>
  <dimension ref="B1:K206"/>
  <sheetViews>
    <sheetView topLeftCell="B1" zoomScale="90" zoomScaleNormal="90" zoomScaleSheetLayoutView="120" workbookViewId="0">
      <pane ySplit="1" topLeftCell="A190" activePane="bottomLeft" state="frozen"/>
      <selection pane="bottomLeft" activeCell="D208" sqref="D208"/>
    </sheetView>
  </sheetViews>
  <sheetFormatPr defaultRowHeight="13.5" x14ac:dyDescent="0.4"/>
  <cols>
    <col min="1" max="1" width="1.5" style="1" customWidth="1"/>
    <col min="2" max="2" width="14" style="1" customWidth="1"/>
    <col min="3" max="3" width="14.75" style="1" customWidth="1"/>
    <col min="4" max="4" width="25.875" style="1" customWidth="1"/>
    <col min="5" max="5" width="34.375" style="1" customWidth="1"/>
    <col min="6" max="6" width="10.125" style="1" customWidth="1"/>
    <col min="7" max="7" width="12.625" style="1" customWidth="1"/>
    <col min="8" max="8" width="24.375" style="1" customWidth="1"/>
    <col min="9" max="9" width="13" style="1" customWidth="1"/>
    <col min="10" max="10" width="16.875" style="1" customWidth="1"/>
    <col min="11" max="11" width="21.875" style="1" customWidth="1"/>
    <col min="12" max="16384" width="9" style="1"/>
  </cols>
  <sheetData>
    <row r="1" spans="2:11" ht="26.25" customHeight="1" x14ac:dyDescent="0.4">
      <c r="B1" s="2" t="s">
        <v>95</v>
      </c>
      <c r="C1" s="6" t="s">
        <v>62</v>
      </c>
      <c r="D1" s="11" t="s">
        <v>0</v>
      </c>
      <c r="E1" s="54" t="s">
        <v>271</v>
      </c>
      <c r="F1" s="54" t="s">
        <v>272</v>
      </c>
      <c r="G1" s="12" t="s">
        <v>234</v>
      </c>
      <c r="H1" s="13" t="s">
        <v>1</v>
      </c>
      <c r="I1" s="14" t="s">
        <v>2</v>
      </c>
      <c r="J1" s="6" t="s">
        <v>66</v>
      </c>
    </row>
    <row r="2" spans="2:11" x14ac:dyDescent="0.4">
      <c r="B2" s="2" t="s">
        <v>94</v>
      </c>
      <c r="C2" s="2" t="s">
        <v>107</v>
      </c>
      <c r="D2" s="2" t="s">
        <v>139</v>
      </c>
      <c r="E2" s="55" t="s">
        <v>270</v>
      </c>
      <c r="F2" s="68">
        <v>10</v>
      </c>
      <c r="G2" s="4">
        <v>115500</v>
      </c>
      <c r="H2" s="10" t="s">
        <v>4</v>
      </c>
      <c r="I2" s="5">
        <v>44932</v>
      </c>
      <c r="J2" s="2" t="s">
        <v>69</v>
      </c>
      <c r="K2" s="1" t="s">
        <v>235</v>
      </c>
    </row>
    <row r="3" spans="2:11" hidden="1" x14ac:dyDescent="0.4">
      <c r="B3" s="2" t="s">
        <v>94</v>
      </c>
      <c r="C3" s="2" t="s">
        <v>107</v>
      </c>
      <c r="D3" s="2" t="s">
        <v>59</v>
      </c>
      <c r="E3" s="55"/>
      <c r="F3" s="55"/>
      <c r="G3" s="4">
        <v>350649</v>
      </c>
      <c r="H3" s="10" t="s">
        <v>3</v>
      </c>
      <c r="I3" s="5">
        <v>44950</v>
      </c>
      <c r="J3" s="2" t="s">
        <v>69</v>
      </c>
    </row>
    <row r="4" spans="2:11" hidden="1" x14ac:dyDescent="0.4">
      <c r="B4" s="2" t="s">
        <v>94</v>
      </c>
      <c r="C4" s="2" t="s">
        <v>107</v>
      </c>
      <c r="D4" s="2" t="s">
        <v>59</v>
      </c>
      <c r="E4" s="55"/>
      <c r="F4" s="55"/>
      <c r="G4" s="4">
        <v>199152</v>
      </c>
      <c r="H4" s="10" t="s">
        <v>3</v>
      </c>
      <c r="I4" s="5">
        <v>44950</v>
      </c>
      <c r="J4" s="2" t="s">
        <v>69</v>
      </c>
    </row>
    <row r="5" spans="2:11" hidden="1" x14ac:dyDescent="0.4">
      <c r="B5" s="2" t="s">
        <v>94</v>
      </c>
      <c r="C5" s="2" t="s">
        <v>107</v>
      </c>
      <c r="D5" s="2" t="s">
        <v>59</v>
      </c>
      <c r="E5" s="55"/>
      <c r="F5" s="55"/>
      <c r="G5" s="4">
        <v>411372</v>
      </c>
      <c r="H5" s="10" t="s">
        <v>3</v>
      </c>
      <c r="I5" s="5">
        <v>44950</v>
      </c>
      <c r="J5" s="2" t="s">
        <v>69</v>
      </c>
    </row>
    <row r="6" spans="2:11" hidden="1" x14ac:dyDescent="0.4">
      <c r="B6" s="2" t="s">
        <v>94</v>
      </c>
      <c r="C6" s="2" t="s">
        <v>107</v>
      </c>
      <c r="D6" s="2" t="s">
        <v>59</v>
      </c>
      <c r="E6" s="55"/>
      <c r="F6" s="55"/>
      <c r="G6" s="4">
        <v>823500</v>
      </c>
      <c r="H6" s="10" t="s">
        <v>3</v>
      </c>
      <c r="I6" s="5">
        <v>44950</v>
      </c>
      <c r="J6" s="2" t="s">
        <v>69</v>
      </c>
    </row>
    <row r="7" spans="2:11" hidden="1" x14ac:dyDescent="0.4">
      <c r="B7" s="2" t="s">
        <v>94</v>
      </c>
      <c r="C7" s="2" t="s">
        <v>107</v>
      </c>
      <c r="D7" s="2" t="s">
        <v>59</v>
      </c>
      <c r="E7" s="55"/>
      <c r="F7" s="55"/>
      <c r="G7" s="4">
        <v>810864</v>
      </c>
      <c r="H7" s="10" t="s">
        <v>3</v>
      </c>
      <c r="I7" s="5">
        <v>44950</v>
      </c>
      <c r="J7" s="2" t="s">
        <v>69</v>
      </c>
    </row>
    <row r="8" spans="2:11" hidden="1" x14ac:dyDescent="0.4">
      <c r="B8" s="2" t="s">
        <v>94</v>
      </c>
      <c r="C8" s="2" t="s">
        <v>107</v>
      </c>
      <c r="D8" s="2" t="s">
        <v>59</v>
      </c>
      <c r="E8" s="55"/>
      <c r="F8" s="55"/>
      <c r="G8" s="4">
        <v>729162</v>
      </c>
      <c r="H8" s="10" t="s">
        <v>3</v>
      </c>
      <c r="I8" s="5">
        <v>44950</v>
      </c>
      <c r="J8" s="2" t="s">
        <v>69</v>
      </c>
    </row>
    <row r="9" spans="2:11" hidden="1" x14ac:dyDescent="0.4">
      <c r="B9" s="2" t="s">
        <v>94</v>
      </c>
      <c r="C9" s="2" t="s">
        <v>107</v>
      </c>
      <c r="D9" s="2" t="s">
        <v>59</v>
      </c>
      <c r="E9" s="55"/>
      <c r="F9" s="55"/>
      <c r="G9" s="4">
        <v>788940</v>
      </c>
      <c r="H9" s="10" t="s">
        <v>3</v>
      </c>
      <c r="I9" s="5">
        <v>44950</v>
      </c>
      <c r="J9" s="2" t="s">
        <v>69</v>
      </c>
    </row>
    <row r="10" spans="2:11" hidden="1" x14ac:dyDescent="0.4">
      <c r="B10" s="2" t="s">
        <v>94</v>
      </c>
      <c r="C10" s="2" t="s">
        <v>107</v>
      </c>
      <c r="D10" s="2" t="s">
        <v>59</v>
      </c>
      <c r="E10" s="55"/>
      <c r="F10" s="55"/>
      <c r="G10" s="4">
        <v>621270</v>
      </c>
      <c r="H10" s="10" t="s">
        <v>3</v>
      </c>
      <c r="I10" s="5">
        <v>44950</v>
      </c>
      <c r="J10" s="2" t="s">
        <v>69</v>
      </c>
    </row>
    <row r="11" spans="2:11" hidden="1" x14ac:dyDescent="0.4">
      <c r="B11" s="2" t="s">
        <v>94</v>
      </c>
      <c r="C11" s="2" t="s">
        <v>107</v>
      </c>
      <c r="D11" s="2" t="s">
        <v>59</v>
      </c>
      <c r="E11" s="55"/>
      <c r="F11" s="55"/>
      <c r="G11" s="4">
        <v>643626</v>
      </c>
      <c r="H11" s="10" t="s">
        <v>3</v>
      </c>
      <c r="I11" s="5">
        <v>44950</v>
      </c>
      <c r="J11" s="2" t="s">
        <v>69</v>
      </c>
    </row>
    <row r="12" spans="2:11" hidden="1" x14ac:dyDescent="0.4">
      <c r="B12" s="2" t="s">
        <v>94</v>
      </c>
      <c r="C12" s="2" t="s">
        <v>107</v>
      </c>
      <c r="D12" s="2" t="s">
        <v>59</v>
      </c>
      <c r="E12" s="55"/>
      <c r="F12" s="55"/>
      <c r="G12" s="4">
        <v>609066</v>
      </c>
      <c r="H12" s="10" t="s">
        <v>3</v>
      </c>
      <c r="I12" s="5">
        <v>44950</v>
      </c>
      <c r="J12" s="2" t="s">
        <v>69</v>
      </c>
    </row>
    <row r="13" spans="2:11" hidden="1" x14ac:dyDescent="0.4">
      <c r="B13" s="2" t="s">
        <v>94</v>
      </c>
      <c r="C13" s="2" t="s">
        <v>107</v>
      </c>
      <c r="D13" s="2" t="s">
        <v>59</v>
      </c>
      <c r="E13" s="55"/>
      <c r="F13" s="55"/>
      <c r="G13" s="4">
        <v>432378</v>
      </c>
      <c r="H13" s="10" t="s">
        <v>3</v>
      </c>
      <c r="I13" s="5">
        <v>44950</v>
      </c>
      <c r="J13" s="2" t="s">
        <v>69</v>
      </c>
    </row>
    <row r="14" spans="2:11" hidden="1" x14ac:dyDescent="0.4">
      <c r="B14" s="2" t="s">
        <v>94</v>
      </c>
      <c r="C14" s="2" t="s">
        <v>107</v>
      </c>
      <c r="D14" s="2" t="s">
        <v>59</v>
      </c>
      <c r="E14" s="55"/>
      <c r="F14" s="55"/>
      <c r="G14" s="4">
        <v>311634</v>
      </c>
      <c r="H14" s="10" t="s">
        <v>3</v>
      </c>
      <c r="I14" s="5">
        <v>44950</v>
      </c>
      <c r="J14" s="2" t="s">
        <v>69</v>
      </c>
    </row>
    <row r="15" spans="2:11" hidden="1" x14ac:dyDescent="0.4">
      <c r="B15" s="2" t="s">
        <v>94</v>
      </c>
      <c r="C15" s="2" t="s">
        <v>107</v>
      </c>
      <c r="D15" s="2" t="s">
        <v>59</v>
      </c>
      <c r="E15" s="55"/>
      <c r="F15" s="55"/>
      <c r="G15" s="4">
        <v>324378</v>
      </c>
      <c r="H15" s="10" t="s">
        <v>3</v>
      </c>
      <c r="I15" s="5">
        <v>44950</v>
      </c>
      <c r="J15" s="2" t="s">
        <v>69</v>
      </c>
    </row>
    <row r="16" spans="2:11" hidden="1" x14ac:dyDescent="0.4">
      <c r="B16" s="2" t="s">
        <v>94</v>
      </c>
      <c r="C16" s="2" t="s">
        <v>107</v>
      </c>
      <c r="D16" s="2" t="s">
        <v>59</v>
      </c>
      <c r="E16" s="55"/>
      <c r="F16" s="55"/>
      <c r="G16" s="4">
        <v>296352</v>
      </c>
      <c r="H16" s="10" t="s">
        <v>3</v>
      </c>
      <c r="I16" s="5">
        <v>44950</v>
      </c>
      <c r="J16" s="2" t="s">
        <v>69</v>
      </c>
    </row>
    <row r="17" spans="2:11" hidden="1" x14ac:dyDescent="0.4">
      <c r="B17" s="2" t="s">
        <v>94</v>
      </c>
      <c r="C17" s="2" t="s">
        <v>107</v>
      </c>
      <c r="D17" s="2" t="s">
        <v>59</v>
      </c>
      <c r="E17" s="55"/>
      <c r="F17" s="55"/>
      <c r="G17" s="4">
        <v>353808</v>
      </c>
      <c r="H17" s="10" t="s">
        <v>3</v>
      </c>
      <c r="I17" s="5">
        <v>44950</v>
      </c>
      <c r="J17" s="2" t="s">
        <v>69</v>
      </c>
    </row>
    <row r="18" spans="2:11" hidden="1" x14ac:dyDescent="0.4">
      <c r="B18" s="2" t="s">
        <v>94</v>
      </c>
      <c r="C18" s="2" t="s">
        <v>107</v>
      </c>
      <c r="D18" s="2" t="s">
        <v>59</v>
      </c>
      <c r="E18" s="55"/>
      <c r="F18" s="55"/>
      <c r="G18" s="4">
        <v>9240</v>
      </c>
      <c r="H18" s="3" t="s">
        <v>15</v>
      </c>
      <c r="I18" s="5">
        <v>44951</v>
      </c>
      <c r="J18" s="2" t="s">
        <v>69</v>
      </c>
    </row>
    <row r="19" spans="2:11" x14ac:dyDescent="0.4">
      <c r="B19" s="2" t="s">
        <v>94</v>
      </c>
      <c r="C19" s="2" t="s">
        <v>107</v>
      </c>
      <c r="D19" s="2" t="s">
        <v>141</v>
      </c>
      <c r="E19" s="55" t="s">
        <v>235</v>
      </c>
      <c r="F19" s="68"/>
      <c r="G19" s="4">
        <v>46940</v>
      </c>
      <c r="H19" s="3" t="s">
        <v>15</v>
      </c>
      <c r="I19" s="5">
        <v>44951</v>
      </c>
      <c r="J19" s="2" t="s">
        <v>69</v>
      </c>
      <c r="K19" s="1" t="s">
        <v>235</v>
      </c>
    </row>
    <row r="20" spans="2:11" x14ac:dyDescent="0.4">
      <c r="B20" s="2" t="s">
        <v>94</v>
      </c>
      <c r="C20" s="2" t="s">
        <v>107</v>
      </c>
      <c r="D20" s="2" t="s">
        <v>139</v>
      </c>
      <c r="E20" s="55" t="s">
        <v>270</v>
      </c>
      <c r="F20" s="68">
        <v>60</v>
      </c>
      <c r="G20" s="4">
        <v>693000</v>
      </c>
      <c r="H20" s="10" t="s">
        <v>4</v>
      </c>
      <c r="I20" s="5">
        <v>44952</v>
      </c>
      <c r="J20" s="2" t="s">
        <v>69</v>
      </c>
      <c r="K20" s="1" t="s">
        <v>235</v>
      </c>
    </row>
    <row r="21" spans="2:11" x14ac:dyDescent="0.4">
      <c r="B21" s="2" t="s">
        <v>94</v>
      </c>
      <c r="C21" s="2" t="s">
        <v>107</v>
      </c>
      <c r="D21" s="2" t="s">
        <v>140</v>
      </c>
      <c r="E21" s="55" t="s">
        <v>273</v>
      </c>
      <c r="F21" s="68">
        <v>1500</v>
      </c>
      <c r="G21" s="4">
        <v>1485000</v>
      </c>
      <c r="H21" s="10" t="s">
        <v>7</v>
      </c>
      <c r="I21" s="5">
        <v>44956</v>
      </c>
      <c r="J21" s="2" t="s">
        <v>69</v>
      </c>
      <c r="K21" s="1" t="s">
        <v>236</v>
      </c>
    </row>
    <row r="22" spans="2:11" hidden="1" x14ac:dyDescent="0.4">
      <c r="B22" s="2" t="s">
        <v>94</v>
      </c>
      <c r="C22" s="2" t="s">
        <v>107</v>
      </c>
      <c r="D22" s="2" t="s">
        <v>59</v>
      </c>
      <c r="E22" s="55"/>
      <c r="F22" s="55"/>
      <c r="G22" s="4">
        <v>59022</v>
      </c>
      <c r="H22" s="3" t="s">
        <v>15</v>
      </c>
      <c r="I22" s="5">
        <v>44956</v>
      </c>
      <c r="J22" s="2" t="s">
        <v>69</v>
      </c>
    </row>
    <row r="23" spans="2:11" hidden="1" x14ac:dyDescent="0.4">
      <c r="B23" s="2" t="s">
        <v>94</v>
      </c>
      <c r="C23" s="2" t="s">
        <v>107</v>
      </c>
      <c r="D23" s="2" t="s">
        <v>59</v>
      </c>
      <c r="E23" s="55"/>
      <c r="F23" s="55"/>
      <c r="G23" s="4">
        <v>414030</v>
      </c>
      <c r="H23" s="10" t="s">
        <v>9</v>
      </c>
      <c r="I23" s="5">
        <v>44957</v>
      </c>
      <c r="J23" s="2" t="s">
        <v>69</v>
      </c>
    </row>
    <row r="24" spans="2:11" hidden="1" x14ac:dyDescent="0.4">
      <c r="B24" s="2" t="s">
        <v>94</v>
      </c>
      <c r="C24" s="2" t="s">
        <v>107</v>
      </c>
      <c r="D24" s="2" t="s">
        <v>59</v>
      </c>
      <c r="E24" s="55"/>
      <c r="F24" s="55"/>
      <c r="G24" s="4">
        <v>126593</v>
      </c>
      <c r="H24" s="10" t="s">
        <v>9</v>
      </c>
      <c r="I24" s="5">
        <v>44957</v>
      </c>
      <c r="J24" s="2" t="s">
        <v>69</v>
      </c>
    </row>
    <row r="25" spans="2:11" hidden="1" x14ac:dyDescent="0.4">
      <c r="B25" s="2" t="s">
        <v>94</v>
      </c>
      <c r="C25" s="2" t="s">
        <v>107</v>
      </c>
      <c r="D25" s="2" t="s">
        <v>59</v>
      </c>
      <c r="E25" s="55"/>
      <c r="F25" s="55"/>
      <c r="G25" s="4">
        <v>161118</v>
      </c>
      <c r="H25" s="10" t="s">
        <v>9</v>
      </c>
      <c r="I25" s="5">
        <v>44957</v>
      </c>
      <c r="J25" s="2" t="s">
        <v>69</v>
      </c>
    </row>
    <row r="26" spans="2:11" x14ac:dyDescent="0.4">
      <c r="B26" s="2" t="s">
        <v>94</v>
      </c>
      <c r="C26" s="2" t="s">
        <v>107</v>
      </c>
      <c r="D26" s="2" t="s">
        <v>145</v>
      </c>
      <c r="E26" s="55"/>
      <c r="F26" s="68"/>
      <c r="G26" s="4">
        <v>741950</v>
      </c>
      <c r="H26" s="10" t="s">
        <v>10</v>
      </c>
      <c r="I26" s="5">
        <v>44964</v>
      </c>
      <c r="J26" s="2" t="s">
        <v>69</v>
      </c>
      <c r="K26" s="1" t="s">
        <v>237</v>
      </c>
    </row>
    <row r="27" spans="2:11" x14ac:dyDescent="0.4">
      <c r="B27" s="2" t="s">
        <v>94</v>
      </c>
      <c r="C27" s="2" t="s">
        <v>107</v>
      </c>
      <c r="D27" s="2" t="s">
        <v>138</v>
      </c>
      <c r="E27" s="55"/>
      <c r="F27" s="68"/>
      <c r="G27" s="4">
        <v>1247400</v>
      </c>
      <c r="H27" s="10" t="s">
        <v>8</v>
      </c>
      <c r="I27" s="5">
        <v>44971</v>
      </c>
      <c r="J27" s="2" t="s">
        <v>69</v>
      </c>
      <c r="K27" s="1" t="s">
        <v>238</v>
      </c>
    </row>
    <row r="28" spans="2:11" x14ac:dyDescent="0.4">
      <c r="B28" s="2" t="s">
        <v>94</v>
      </c>
      <c r="C28" s="2" t="s">
        <v>107</v>
      </c>
      <c r="D28" s="2" t="s">
        <v>141</v>
      </c>
      <c r="E28" s="55" t="s">
        <v>235</v>
      </c>
      <c r="F28" s="68"/>
      <c r="G28" s="4">
        <v>70924</v>
      </c>
      <c r="H28" s="10" t="s">
        <v>8</v>
      </c>
      <c r="I28" s="5">
        <v>44971</v>
      </c>
      <c r="J28" s="2" t="s">
        <v>69</v>
      </c>
      <c r="K28" s="1" t="s">
        <v>235</v>
      </c>
    </row>
    <row r="29" spans="2:11" hidden="1" x14ac:dyDescent="0.4">
      <c r="B29" s="2" t="s">
        <v>94</v>
      </c>
      <c r="C29" s="2" t="s">
        <v>107</v>
      </c>
      <c r="D29" s="2" t="s">
        <v>59</v>
      </c>
      <c r="E29" s="55"/>
      <c r="F29" s="55"/>
      <c r="G29" s="4">
        <v>1290089</v>
      </c>
      <c r="H29" s="3" t="s">
        <v>16</v>
      </c>
      <c r="I29" s="5">
        <v>44972</v>
      </c>
      <c r="J29" s="2" t="s">
        <v>69</v>
      </c>
    </row>
    <row r="30" spans="2:11" hidden="1" x14ac:dyDescent="0.4">
      <c r="B30" s="2" t="s">
        <v>94</v>
      </c>
      <c r="C30" s="2" t="s">
        <v>107</v>
      </c>
      <c r="D30" s="2" t="s">
        <v>59</v>
      </c>
      <c r="E30" s="55"/>
      <c r="F30" s="55"/>
      <c r="G30" s="4">
        <v>213670</v>
      </c>
      <c r="H30" s="3" t="s">
        <v>16</v>
      </c>
      <c r="I30" s="5">
        <v>44972</v>
      </c>
      <c r="J30" s="2" t="s">
        <v>69</v>
      </c>
    </row>
    <row r="31" spans="2:11" hidden="1" x14ac:dyDescent="0.4">
      <c r="B31" s="2" t="s">
        <v>94</v>
      </c>
      <c r="C31" s="2" t="s">
        <v>107</v>
      </c>
      <c r="D31" s="2" t="s">
        <v>59</v>
      </c>
      <c r="E31" s="55"/>
      <c r="F31" s="55"/>
      <c r="G31" s="4">
        <v>1362115</v>
      </c>
      <c r="H31" s="3" t="s">
        <v>16</v>
      </c>
      <c r="I31" s="5">
        <v>44972</v>
      </c>
      <c r="J31" s="2" t="s">
        <v>69</v>
      </c>
    </row>
    <row r="32" spans="2:11" hidden="1" x14ac:dyDescent="0.4">
      <c r="B32" s="2" t="s">
        <v>94</v>
      </c>
      <c r="C32" s="2" t="s">
        <v>107</v>
      </c>
      <c r="D32" s="2" t="s">
        <v>59</v>
      </c>
      <c r="E32" s="55"/>
      <c r="F32" s="55"/>
      <c r="G32" s="4">
        <v>277109</v>
      </c>
      <c r="H32" s="3" t="s">
        <v>16</v>
      </c>
      <c r="I32" s="5">
        <v>44972</v>
      </c>
      <c r="J32" s="2" t="s">
        <v>69</v>
      </c>
    </row>
    <row r="33" spans="2:11" hidden="1" x14ac:dyDescent="0.4">
      <c r="B33" s="2" t="s">
        <v>94</v>
      </c>
      <c r="C33" s="2" t="s">
        <v>107</v>
      </c>
      <c r="D33" s="2" t="s">
        <v>59</v>
      </c>
      <c r="E33" s="55"/>
      <c r="F33" s="55"/>
      <c r="G33" s="4">
        <v>279363</v>
      </c>
      <c r="H33" s="3" t="s">
        <v>16</v>
      </c>
      <c r="I33" s="5">
        <v>44972</v>
      </c>
      <c r="J33" s="2" t="s">
        <v>69</v>
      </c>
    </row>
    <row r="34" spans="2:11" x14ac:dyDescent="0.4">
      <c r="B34" s="2" t="s">
        <v>94</v>
      </c>
      <c r="C34" s="2" t="s">
        <v>107</v>
      </c>
      <c r="D34" s="2" t="s">
        <v>138</v>
      </c>
      <c r="E34" s="55"/>
      <c r="F34" s="68"/>
      <c r="G34" s="4">
        <v>1947000</v>
      </c>
      <c r="H34" s="10" t="s">
        <v>8</v>
      </c>
      <c r="I34" s="5">
        <v>44972</v>
      </c>
      <c r="J34" s="2" t="s">
        <v>69</v>
      </c>
      <c r="K34" s="1" t="s">
        <v>238</v>
      </c>
    </row>
    <row r="35" spans="2:11" x14ac:dyDescent="0.4">
      <c r="B35" s="2" t="s">
        <v>94</v>
      </c>
      <c r="C35" s="2" t="s">
        <v>107</v>
      </c>
      <c r="D35" s="2" t="s">
        <v>138</v>
      </c>
      <c r="E35" s="55"/>
      <c r="F35" s="68"/>
      <c r="G35" s="4">
        <v>2641106</v>
      </c>
      <c r="H35" s="10" t="s">
        <v>8</v>
      </c>
      <c r="I35" s="5">
        <v>44972</v>
      </c>
      <c r="J35" s="2" t="s">
        <v>69</v>
      </c>
      <c r="K35" s="1" t="s">
        <v>238</v>
      </c>
    </row>
    <row r="36" spans="2:11" x14ac:dyDescent="0.4">
      <c r="B36" s="2" t="s">
        <v>94</v>
      </c>
      <c r="C36" s="2" t="s">
        <v>107</v>
      </c>
      <c r="D36" s="2" t="s">
        <v>138</v>
      </c>
      <c r="E36" s="55"/>
      <c r="F36" s="68"/>
      <c r="G36" s="4">
        <v>1683000</v>
      </c>
      <c r="H36" s="10" t="s">
        <v>8</v>
      </c>
      <c r="I36" s="5">
        <v>44972</v>
      </c>
      <c r="J36" s="2" t="s">
        <v>69</v>
      </c>
      <c r="K36" s="1" t="s">
        <v>238</v>
      </c>
    </row>
    <row r="37" spans="2:11" x14ac:dyDescent="0.4">
      <c r="B37" s="2" t="s">
        <v>94</v>
      </c>
      <c r="C37" s="2" t="s">
        <v>107</v>
      </c>
      <c r="D37" s="2" t="s">
        <v>138</v>
      </c>
      <c r="E37" s="55"/>
      <c r="F37" s="68"/>
      <c r="G37" s="4">
        <v>3520000</v>
      </c>
      <c r="H37" s="10" t="s">
        <v>8</v>
      </c>
      <c r="I37" s="5">
        <v>44972</v>
      </c>
      <c r="J37" s="2" t="s">
        <v>69</v>
      </c>
      <c r="K37" s="1" t="s">
        <v>238</v>
      </c>
    </row>
    <row r="38" spans="2:11" x14ac:dyDescent="0.4">
      <c r="B38" s="2" t="s">
        <v>94</v>
      </c>
      <c r="C38" s="2" t="s">
        <v>107</v>
      </c>
      <c r="D38" s="2" t="s">
        <v>138</v>
      </c>
      <c r="E38" s="55"/>
      <c r="F38" s="68"/>
      <c r="G38" s="4">
        <v>5741087</v>
      </c>
      <c r="H38" s="10" t="s">
        <v>8</v>
      </c>
      <c r="I38" s="5">
        <v>44972</v>
      </c>
      <c r="J38" s="2" t="s">
        <v>69</v>
      </c>
      <c r="K38" s="1" t="s">
        <v>238</v>
      </c>
    </row>
    <row r="39" spans="2:11" x14ac:dyDescent="0.4">
      <c r="B39" s="2" t="s">
        <v>94</v>
      </c>
      <c r="C39" s="2" t="s">
        <v>107</v>
      </c>
      <c r="D39" s="2" t="s">
        <v>138</v>
      </c>
      <c r="E39" s="55"/>
      <c r="F39" s="68"/>
      <c r="G39" s="4">
        <v>4000873</v>
      </c>
      <c r="H39" s="10" t="s">
        <v>8</v>
      </c>
      <c r="I39" s="5">
        <v>44972</v>
      </c>
      <c r="J39" s="2" t="s">
        <v>69</v>
      </c>
      <c r="K39" s="1" t="s">
        <v>238</v>
      </c>
    </row>
    <row r="40" spans="2:11" x14ac:dyDescent="0.4">
      <c r="B40" s="2" t="s">
        <v>94</v>
      </c>
      <c r="C40" s="2" t="s">
        <v>107</v>
      </c>
      <c r="D40" s="2" t="s">
        <v>143</v>
      </c>
      <c r="E40" s="55"/>
      <c r="F40" s="68"/>
      <c r="G40" s="4">
        <v>17320380</v>
      </c>
      <c r="H40" s="10" t="s">
        <v>6</v>
      </c>
      <c r="I40" s="5">
        <v>44972</v>
      </c>
      <c r="J40" s="2" t="s">
        <v>69</v>
      </c>
    </row>
    <row r="41" spans="2:11" x14ac:dyDescent="0.4">
      <c r="B41" s="2" t="s">
        <v>94</v>
      </c>
      <c r="C41" s="2" t="s">
        <v>107</v>
      </c>
      <c r="D41" s="2" t="s">
        <v>142</v>
      </c>
      <c r="E41" s="55"/>
      <c r="F41" s="68"/>
      <c r="G41" s="4">
        <v>46200</v>
      </c>
      <c r="H41" s="10" t="s">
        <v>6</v>
      </c>
      <c r="I41" s="5">
        <v>44973</v>
      </c>
      <c r="J41" s="2" t="s">
        <v>69</v>
      </c>
      <c r="K41" s="1" t="s">
        <v>235</v>
      </c>
    </row>
    <row r="42" spans="2:11" x14ac:dyDescent="0.4">
      <c r="B42" s="2" t="s">
        <v>94</v>
      </c>
      <c r="C42" s="2" t="s">
        <v>107</v>
      </c>
      <c r="D42" s="2" t="s">
        <v>144</v>
      </c>
      <c r="E42" s="55"/>
      <c r="F42" s="68"/>
      <c r="G42" s="4">
        <v>1338480</v>
      </c>
      <c r="H42" s="10" t="s">
        <v>6</v>
      </c>
      <c r="I42" s="5">
        <v>44974</v>
      </c>
      <c r="J42" s="2" t="s">
        <v>69</v>
      </c>
      <c r="K42" s="1" t="s">
        <v>235</v>
      </c>
    </row>
    <row r="43" spans="2:11" x14ac:dyDescent="0.4">
      <c r="B43" s="2" t="s">
        <v>94</v>
      </c>
      <c r="C43" s="2" t="s">
        <v>107</v>
      </c>
      <c r="D43" s="2" t="s">
        <v>145</v>
      </c>
      <c r="E43" s="55"/>
      <c r="F43" s="68"/>
      <c r="G43" s="4">
        <v>687500</v>
      </c>
      <c r="H43" s="10" t="s">
        <v>6</v>
      </c>
      <c r="I43" s="5">
        <v>44974</v>
      </c>
      <c r="J43" s="2" t="s">
        <v>69</v>
      </c>
      <c r="K43" s="1" t="s">
        <v>237</v>
      </c>
    </row>
    <row r="44" spans="2:11" x14ac:dyDescent="0.4">
      <c r="B44" s="2" t="s">
        <v>94</v>
      </c>
      <c r="C44" s="2" t="s">
        <v>107</v>
      </c>
      <c r="D44" s="2" t="s">
        <v>140</v>
      </c>
      <c r="E44" s="55"/>
      <c r="F44" s="68"/>
      <c r="G44" s="4">
        <v>5827580</v>
      </c>
      <c r="H44" s="10" t="s">
        <v>6</v>
      </c>
      <c r="I44" s="5">
        <v>44978</v>
      </c>
      <c r="J44" s="2" t="s">
        <v>69</v>
      </c>
      <c r="K44" s="1" t="s">
        <v>236</v>
      </c>
    </row>
    <row r="45" spans="2:11" x14ac:dyDescent="0.4">
      <c r="B45" s="2" t="s">
        <v>94</v>
      </c>
      <c r="C45" s="2" t="s">
        <v>107</v>
      </c>
      <c r="D45" s="2" t="s">
        <v>144</v>
      </c>
      <c r="E45" s="55"/>
      <c r="F45" s="68"/>
      <c r="G45" s="4">
        <v>1683000</v>
      </c>
      <c r="H45" s="10" t="s">
        <v>6</v>
      </c>
      <c r="I45" s="5">
        <v>44978</v>
      </c>
      <c r="J45" s="2" t="s">
        <v>69</v>
      </c>
      <c r="K45" s="1" t="s">
        <v>235</v>
      </c>
    </row>
    <row r="46" spans="2:11" x14ac:dyDescent="0.4">
      <c r="B46" s="2" t="s">
        <v>94</v>
      </c>
      <c r="C46" s="2" t="s">
        <v>107</v>
      </c>
      <c r="D46" s="2" t="s">
        <v>137</v>
      </c>
      <c r="E46" s="55"/>
      <c r="F46" s="68"/>
      <c r="G46" s="4">
        <v>2698300</v>
      </c>
      <c r="H46" s="10" t="s">
        <v>5</v>
      </c>
      <c r="I46" s="5">
        <v>44978</v>
      </c>
      <c r="J46" s="2" t="s">
        <v>69</v>
      </c>
      <c r="K46" s="1" t="s">
        <v>239</v>
      </c>
    </row>
    <row r="47" spans="2:11" x14ac:dyDescent="0.4">
      <c r="B47" s="2" t="s">
        <v>94</v>
      </c>
      <c r="C47" s="2" t="s">
        <v>107</v>
      </c>
      <c r="D47" s="2" t="s">
        <v>146</v>
      </c>
      <c r="E47" s="55" t="s">
        <v>235</v>
      </c>
      <c r="F47" s="68"/>
      <c r="G47" s="4">
        <v>6438091</v>
      </c>
      <c r="H47" s="10" t="s">
        <v>5</v>
      </c>
      <c r="I47" s="5">
        <v>44978</v>
      </c>
      <c r="J47" s="2" t="s">
        <v>69</v>
      </c>
      <c r="K47" s="1" t="s">
        <v>235</v>
      </c>
    </row>
    <row r="48" spans="2:11" x14ac:dyDescent="0.4">
      <c r="B48" s="2" t="s">
        <v>94</v>
      </c>
      <c r="C48" s="2" t="s">
        <v>107</v>
      </c>
      <c r="D48" s="2" t="s">
        <v>148</v>
      </c>
      <c r="E48" s="55" t="s">
        <v>235</v>
      </c>
      <c r="F48" s="68"/>
      <c r="G48" s="4">
        <v>274300</v>
      </c>
      <c r="H48" s="10" t="s">
        <v>5</v>
      </c>
      <c r="I48" s="5">
        <v>44981</v>
      </c>
      <c r="J48" s="2" t="s">
        <v>69</v>
      </c>
      <c r="K48" s="1" t="s">
        <v>235</v>
      </c>
    </row>
    <row r="49" spans="2:11" x14ac:dyDescent="0.4">
      <c r="B49" s="2" t="s">
        <v>94</v>
      </c>
      <c r="C49" s="2" t="s">
        <v>107</v>
      </c>
      <c r="D49" s="2" t="s">
        <v>147</v>
      </c>
      <c r="E49" s="55" t="s">
        <v>235</v>
      </c>
      <c r="F49" s="68"/>
      <c r="G49" s="4">
        <v>737074</v>
      </c>
      <c r="H49" s="10" t="s">
        <v>5</v>
      </c>
      <c r="I49" s="5">
        <v>44981</v>
      </c>
      <c r="J49" s="2" t="s">
        <v>69</v>
      </c>
      <c r="K49" s="1" t="s">
        <v>235</v>
      </c>
    </row>
    <row r="50" spans="2:11" x14ac:dyDescent="0.4">
      <c r="B50" s="2" t="s">
        <v>94</v>
      </c>
      <c r="C50" s="2" t="s">
        <v>107</v>
      </c>
      <c r="D50" s="2" t="s">
        <v>138</v>
      </c>
      <c r="E50" s="55"/>
      <c r="F50" s="68"/>
      <c r="G50" s="4">
        <v>3300000</v>
      </c>
      <c r="H50" s="10" t="s">
        <v>11</v>
      </c>
      <c r="I50" s="5">
        <v>44981</v>
      </c>
      <c r="J50" s="2" t="s">
        <v>69</v>
      </c>
      <c r="K50" s="1" t="s">
        <v>238</v>
      </c>
    </row>
    <row r="51" spans="2:11" x14ac:dyDescent="0.4">
      <c r="B51" s="2" t="s">
        <v>94</v>
      </c>
      <c r="C51" s="2" t="s">
        <v>107</v>
      </c>
      <c r="D51" s="2" t="s">
        <v>138</v>
      </c>
      <c r="E51" s="55"/>
      <c r="F51" s="68"/>
      <c r="G51" s="4">
        <v>4204200</v>
      </c>
      <c r="H51" s="10" t="s">
        <v>11</v>
      </c>
      <c r="I51" s="5">
        <v>44981</v>
      </c>
      <c r="J51" s="2" t="s">
        <v>69</v>
      </c>
      <c r="K51" s="1" t="s">
        <v>238</v>
      </c>
    </row>
    <row r="52" spans="2:11" x14ac:dyDescent="0.4">
      <c r="B52" s="2" t="s">
        <v>94</v>
      </c>
      <c r="C52" s="2" t="s">
        <v>107</v>
      </c>
      <c r="D52" s="2" t="s">
        <v>153</v>
      </c>
      <c r="E52" s="55"/>
      <c r="F52" s="68"/>
      <c r="G52" s="4">
        <v>3409560</v>
      </c>
      <c r="H52" s="10" t="s">
        <v>12</v>
      </c>
      <c r="I52" s="5">
        <v>44985</v>
      </c>
      <c r="J52" s="2" t="s">
        <v>69</v>
      </c>
      <c r="K52" s="1" t="s">
        <v>240</v>
      </c>
    </row>
    <row r="53" spans="2:11" x14ac:dyDescent="0.4">
      <c r="B53" s="2" t="s">
        <v>94</v>
      </c>
      <c r="C53" s="2" t="s">
        <v>107</v>
      </c>
      <c r="D53" s="2" t="s">
        <v>150</v>
      </c>
      <c r="E53" s="55"/>
      <c r="F53" s="68"/>
      <c r="G53" s="4">
        <v>151250</v>
      </c>
      <c r="H53" s="10" t="s">
        <v>12</v>
      </c>
      <c r="I53" s="5">
        <v>44991</v>
      </c>
      <c r="J53" s="2" t="s">
        <v>69</v>
      </c>
      <c r="K53" s="1" t="s">
        <v>241</v>
      </c>
    </row>
    <row r="54" spans="2:11" x14ac:dyDescent="0.4">
      <c r="B54" s="2" t="s">
        <v>94</v>
      </c>
      <c r="C54" s="2" t="s">
        <v>107</v>
      </c>
      <c r="D54" s="2" t="s">
        <v>149</v>
      </c>
      <c r="E54" s="55"/>
      <c r="F54" s="68"/>
      <c r="G54" s="4">
        <v>99687</v>
      </c>
      <c r="H54" s="10" t="s">
        <v>12</v>
      </c>
      <c r="I54" s="5">
        <v>44991</v>
      </c>
      <c r="J54" s="2" t="s">
        <v>69</v>
      </c>
      <c r="K54" s="1" t="s">
        <v>241</v>
      </c>
    </row>
    <row r="55" spans="2:11" x14ac:dyDescent="0.4">
      <c r="B55" s="2" t="s">
        <v>94</v>
      </c>
      <c r="C55" s="2" t="s">
        <v>107</v>
      </c>
      <c r="D55" s="2" t="s">
        <v>144</v>
      </c>
      <c r="E55" s="55"/>
      <c r="F55" s="68"/>
      <c r="G55" s="4">
        <v>1338480</v>
      </c>
      <c r="H55" s="10" t="s">
        <v>6</v>
      </c>
      <c r="I55" s="5">
        <v>45008</v>
      </c>
      <c r="J55" s="2" t="s">
        <v>69</v>
      </c>
      <c r="K55" s="1" t="s">
        <v>235</v>
      </c>
    </row>
    <row r="56" spans="2:11" x14ac:dyDescent="0.4">
      <c r="B56" s="2" t="s">
        <v>94</v>
      </c>
      <c r="C56" s="2" t="s">
        <v>107</v>
      </c>
      <c r="D56" s="2" t="s">
        <v>153</v>
      </c>
      <c r="E56" s="69" t="s">
        <v>274</v>
      </c>
      <c r="F56" s="69">
        <v>1184</v>
      </c>
      <c r="G56" s="4">
        <v>16774912</v>
      </c>
      <c r="H56" s="10" t="s">
        <v>12</v>
      </c>
      <c r="I56" s="5">
        <v>45009</v>
      </c>
      <c r="J56" s="2" t="s">
        <v>69</v>
      </c>
      <c r="K56" s="1" t="s">
        <v>240</v>
      </c>
    </row>
    <row r="57" spans="2:11" hidden="1" x14ac:dyDescent="0.4">
      <c r="B57" s="2" t="s">
        <v>94</v>
      </c>
      <c r="C57" s="2" t="s">
        <v>107</v>
      </c>
      <c r="D57" s="2" t="s">
        <v>18</v>
      </c>
      <c r="E57" s="55"/>
      <c r="F57" s="55"/>
      <c r="G57" s="4">
        <v>604230</v>
      </c>
      <c r="H57" s="3" t="s">
        <v>19</v>
      </c>
      <c r="I57" s="5">
        <v>45077</v>
      </c>
      <c r="J57" s="2" t="s">
        <v>69</v>
      </c>
    </row>
    <row r="58" spans="2:11" hidden="1" x14ac:dyDescent="0.4">
      <c r="B58" s="2" t="s">
        <v>94</v>
      </c>
      <c r="C58" s="2" t="s">
        <v>70</v>
      </c>
      <c r="D58" s="2" t="s">
        <v>99</v>
      </c>
      <c r="E58" s="55"/>
      <c r="F58" s="55"/>
      <c r="G58" s="4">
        <v>53416</v>
      </c>
      <c r="H58" s="3" t="s">
        <v>78</v>
      </c>
      <c r="I58" s="9">
        <v>44960</v>
      </c>
      <c r="J58" s="2" t="s">
        <v>69</v>
      </c>
    </row>
    <row r="59" spans="2:11" hidden="1" x14ac:dyDescent="0.4">
      <c r="B59" s="2" t="s">
        <v>94</v>
      </c>
      <c r="C59" s="2" t="s">
        <v>70</v>
      </c>
      <c r="D59" s="2" t="s">
        <v>72</v>
      </c>
      <c r="E59" s="55"/>
      <c r="F59" s="55"/>
      <c r="G59" s="4">
        <v>1550450</v>
      </c>
      <c r="H59" s="3" t="s">
        <v>88</v>
      </c>
      <c r="I59" s="8">
        <v>44995</v>
      </c>
      <c r="J59" s="2" t="s">
        <v>69</v>
      </c>
    </row>
    <row r="60" spans="2:11" hidden="1" x14ac:dyDescent="0.4">
      <c r="B60" s="2" t="s">
        <v>94</v>
      </c>
      <c r="C60" s="2" t="s">
        <v>70</v>
      </c>
      <c r="D60" s="2" t="s">
        <v>74</v>
      </c>
      <c r="E60" s="55"/>
      <c r="F60" s="55"/>
      <c r="G60" s="4">
        <v>8378708</v>
      </c>
      <c r="H60" s="3" t="s">
        <v>77</v>
      </c>
      <c r="I60" s="9">
        <v>45000</v>
      </c>
      <c r="J60" s="2" t="s">
        <v>69</v>
      </c>
    </row>
    <row r="61" spans="2:11" hidden="1" x14ac:dyDescent="0.4">
      <c r="B61" s="2" t="s">
        <v>94</v>
      </c>
      <c r="C61" s="2" t="s">
        <v>70</v>
      </c>
      <c r="D61" s="2" t="s">
        <v>71</v>
      </c>
      <c r="E61" s="55"/>
      <c r="F61" s="55"/>
      <c r="G61" s="4">
        <v>2450250</v>
      </c>
      <c r="H61" s="3" t="s">
        <v>75</v>
      </c>
      <c r="I61" s="8">
        <v>45009</v>
      </c>
      <c r="J61" s="2" t="s">
        <v>69</v>
      </c>
    </row>
    <row r="62" spans="2:11" hidden="1" x14ac:dyDescent="0.4">
      <c r="B62" s="2" t="s">
        <v>94</v>
      </c>
      <c r="C62" s="15" t="s">
        <v>100</v>
      </c>
      <c r="D62" s="2" t="s">
        <v>60</v>
      </c>
      <c r="E62" s="55"/>
      <c r="F62" s="55"/>
      <c r="G62" s="4">
        <v>171160</v>
      </c>
      <c r="H62" s="10" t="s">
        <v>54</v>
      </c>
      <c r="I62" s="5">
        <v>44957</v>
      </c>
      <c r="J62" s="2" t="s">
        <v>69</v>
      </c>
    </row>
    <row r="63" spans="2:11" hidden="1" x14ac:dyDescent="0.4">
      <c r="B63" s="2" t="s">
        <v>94</v>
      </c>
      <c r="C63" s="15" t="s">
        <v>100</v>
      </c>
      <c r="D63" s="2" t="s">
        <v>60</v>
      </c>
      <c r="E63" s="55"/>
      <c r="F63" s="55"/>
      <c r="G63" s="4">
        <v>208120</v>
      </c>
      <c r="H63" s="10" t="s">
        <v>54</v>
      </c>
      <c r="I63" s="5">
        <v>44957</v>
      </c>
      <c r="J63" s="2" t="s">
        <v>69</v>
      </c>
    </row>
    <row r="64" spans="2:11" hidden="1" x14ac:dyDescent="0.4">
      <c r="B64" s="2" t="s">
        <v>94</v>
      </c>
      <c r="C64" s="15" t="s">
        <v>100</v>
      </c>
      <c r="D64" s="2" t="s">
        <v>60</v>
      </c>
      <c r="E64" s="55"/>
      <c r="F64" s="55"/>
      <c r="G64" s="4">
        <v>203610</v>
      </c>
      <c r="H64" s="10" t="s">
        <v>54</v>
      </c>
      <c r="I64" s="5">
        <v>44957</v>
      </c>
      <c r="J64" s="2" t="s">
        <v>69</v>
      </c>
    </row>
    <row r="65" spans="2:10" hidden="1" x14ac:dyDescent="0.4">
      <c r="B65" s="2" t="s">
        <v>94</v>
      </c>
      <c r="C65" s="15" t="s">
        <v>100</v>
      </c>
      <c r="D65" s="2" t="s">
        <v>60</v>
      </c>
      <c r="E65" s="55"/>
      <c r="F65" s="55"/>
      <c r="G65" s="4">
        <v>305178</v>
      </c>
      <c r="H65" s="10" t="s">
        <v>50</v>
      </c>
      <c r="I65" s="5">
        <v>44963</v>
      </c>
      <c r="J65" s="2" t="s">
        <v>69</v>
      </c>
    </row>
    <row r="66" spans="2:10" hidden="1" x14ac:dyDescent="0.4">
      <c r="B66" s="2" t="s">
        <v>94</v>
      </c>
      <c r="C66" s="15" t="s">
        <v>100</v>
      </c>
      <c r="D66" s="2" t="s">
        <v>60</v>
      </c>
      <c r="E66" s="55"/>
      <c r="F66" s="55"/>
      <c r="G66" s="4">
        <v>154569</v>
      </c>
      <c r="H66" s="10" t="s">
        <v>50</v>
      </c>
      <c r="I66" s="5">
        <v>44963</v>
      </c>
      <c r="J66" s="2" t="s">
        <v>69</v>
      </c>
    </row>
    <row r="67" spans="2:10" hidden="1" x14ac:dyDescent="0.4">
      <c r="B67" s="2" t="s">
        <v>94</v>
      </c>
      <c r="C67" s="15" t="s">
        <v>100</v>
      </c>
      <c r="D67" s="2" t="s">
        <v>60</v>
      </c>
      <c r="E67" s="55"/>
      <c r="F67" s="55"/>
      <c r="G67" s="4">
        <v>52680</v>
      </c>
      <c r="H67" s="10" t="s">
        <v>49</v>
      </c>
      <c r="I67" s="5">
        <v>44963</v>
      </c>
      <c r="J67" s="2" t="s">
        <v>69</v>
      </c>
    </row>
    <row r="68" spans="2:10" hidden="1" x14ac:dyDescent="0.4">
      <c r="B68" s="2" t="s">
        <v>94</v>
      </c>
      <c r="C68" s="15" t="s">
        <v>100</v>
      </c>
      <c r="D68" s="2" t="s">
        <v>60</v>
      </c>
      <c r="E68" s="55"/>
      <c r="F68" s="55"/>
      <c r="G68" s="4">
        <v>117320</v>
      </c>
      <c r="H68" s="10" t="s">
        <v>25</v>
      </c>
      <c r="I68" s="5">
        <v>44958</v>
      </c>
      <c r="J68" s="2" t="s">
        <v>69</v>
      </c>
    </row>
    <row r="69" spans="2:10" hidden="1" x14ac:dyDescent="0.4">
      <c r="B69" s="2" t="s">
        <v>94</v>
      </c>
      <c r="C69" s="15" t="s">
        <v>100</v>
      </c>
      <c r="D69" s="2" t="s">
        <v>60</v>
      </c>
      <c r="E69" s="55"/>
      <c r="F69" s="55"/>
      <c r="G69" s="4">
        <v>163170</v>
      </c>
      <c r="H69" s="10" t="s">
        <v>52</v>
      </c>
      <c r="I69" s="5">
        <v>44963</v>
      </c>
      <c r="J69" s="2" t="s">
        <v>69</v>
      </c>
    </row>
    <row r="70" spans="2:10" hidden="1" x14ac:dyDescent="0.4">
      <c r="B70" s="2" t="s">
        <v>94</v>
      </c>
      <c r="C70" s="15" t="s">
        <v>100</v>
      </c>
      <c r="D70" s="2" t="s">
        <v>60</v>
      </c>
      <c r="E70" s="55"/>
      <c r="F70" s="55"/>
      <c r="G70" s="4">
        <v>377360</v>
      </c>
      <c r="H70" s="10" t="s">
        <v>52</v>
      </c>
      <c r="I70" s="5">
        <v>44963</v>
      </c>
      <c r="J70" s="2" t="s">
        <v>69</v>
      </c>
    </row>
    <row r="71" spans="2:10" hidden="1" x14ac:dyDescent="0.4">
      <c r="B71" s="2" t="s">
        <v>94</v>
      </c>
      <c r="C71" s="15" t="s">
        <v>100</v>
      </c>
      <c r="D71" s="2" t="s">
        <v>60</v>
      </c>
      <c r="E71" s="55"/>
      <c r="F71" s="55"/>
      <c r="G71" s="4">
        <v>106220</v>
      </c>
      <c r="H71" s="10" t="s">
        <v>51</v>
      </c>
      <c r="I71" s="5">
        <v>44963</v>
      </c>
      <c r="J71" s="2" t="s">
        <v>69</v>
      </c>
    </row>
    <row r="72" spans="2:10" hidden="1" x14ac:dyDescent="0.4">
      <c r="B72" s="2" t="s">
        <v>94</v>
      </c>
      <c r="C72" s="15" t="s">
        <v>100</v>
      </c>
      <c r="D72" s="2" t="s">
        <v>60</v>
      </c>
      <c r="E72" s="55"/>
      <c r="F72" s="55"/>
      <c r="G72" s="4">
        <v>215160</v>
      </c>
      <c r="H72" s="10" t="s">
        <v>53</v>
      </c>
      <c r="I72" s="5">
        <v>44963</v>
      </c>
      <c r="J72" s="2" t="s">
        <v>69</v>
      </c>
    </row>
    <row r="73" spans="2:10" hidden="1" x14ac:dyDescent="0.4">
      <c r="B73" s="2" t="s">
        <v>94</v>
      </c>
      <c r="C73" s="15" t="s">
        <v>100</v>
      </c>
      <c r="D73" s="2" t="s">
        <v>60</v>
      </c>
      <c r="E73" s="55"/>
      <c r="F73" s="55"/>
      <c r="G73" s="4">
        <v>219600</v>
      </c>
      <c r="H73" s="10" t="s">
        <v>53</v>
      </c>
      <c r="I73" s="5">
        <v>44963</v>
      </c>
      <c r="J73" s="2" t="s">
        <v>69</v>
      </c>
    </row>
    <row r="74" spans="2:10" hidden="1" x14ac:dyDescent="0.4">
      <c r="B74" s="2" t="s">
        <v>94</v>
      </c>
      <c r="C74" s="15" t="s">
        <v>100</v>
      </c>
      <c r="D74" s="2" t="s">
        <v>60</v>
      </c>
      <c r="E74" s="55"/>
      <c r="F74" s="55"/>
      <c r="G74" s="7">
        <v>429000</v>
      </c>
      <c r="H74" s="10" t="s">
        <v>48</v>
      </c>
      <c r="I74" s="5">
        <v>44963</v>
      </c>
      <c r="J74" s="2" t="s">
        <v>69</v>
      </c>
    </row>
    <row r="75" spans="2:10" hidden="1" x14ac:dyDescent="0.4">
      <c r="B75" s="2" t="s">
        <v>94</v>
      </c>
      <c r="C75" s="15" t="s">
        <v>100</v>
      </c>
      <c r="D75" s="2" t="s">
        <v>60</v>
      </c>
      <c r="E75" s="55"/>
      <c r="F75" s="55"/>
      <c r="G75" s="7">
        <v>429000</v>
      </c>
      <c r="H75" s="10" t="s">
        <v>48</v>
      </c>
      <c r="I75" s="5">
        <v>44963</v>
      </c>
      <c r="J75" s="2" t="s">
        <v>69</v>
      </c>
    </row>
    <row r="76" spans="2:10" hidden="1" x14ac:dyDescent="0.4">
      <c r="B76" s="2" t="s">
        <v>94</v>
      </c>
      <c r="C76" s="15" t="s">
        <v>100</v>
      </c>
      <c r="D76" s="2" t="s">
        <v>60</v>
      </c>
      <c r="E76" s="55"/>
      <c r="F76" s="55"/>
      <c r="G76" s="7">
        <v>214500</v>
      </c>
      <c r="H76" s="10" t="s">
        <v>48</v>
      </c>
      <c r="I76" s="5">
        <v>44963</v>
      </c>
      <c r="J76" s="2" t="s">
        <v>69</v>
      </c>
    </row>
    <row r="77" spans="2:10" hidden="1" x14ac:dyDescent="0.4">
      <c r="B77" s="2" t="s">
        <v>94</v>
      </c>
      <c r="C77" s="15" t="s">
        <v>100</v>
      </c>
      <c r="D77" s="2" t="s">
        <v>60</v>
      </c>
      <c r="E77" s="55"/>
      <c r="F77" s="55"/>
      <c r="G77" s="7">
        <v>209550</v>
      </c>
      <c r="H77" s="10" t="s">
        <v>48</v>
      </c>
      <c r="I77" s="5">
        <v>44963</v>
      </c>
      <c r="J77" s="2" t="s">
        <v>69</v>
      </c>
    </row>
    <row r="78" spans="2:10" hidden="1" x14ac:dyDescent="0.4">
      <c r="B78" s="2" t="s">
        <v>94</v>
      </c>
      <c r="C78" s="15" t="s">
        <v>100</v>
      </c>
      <c r="D78" s="2" t="s">
        <v>60</v>
      </c>
      <c r="E78" s="55"/>
      <c r="F78" s="55"/>
      <c r="G78" s="7">
        <v>419100</v>
      </c>
      <c r="H78" s="10" t="s">
        <v>48</v>
      </c>
      <c r="I78" s="5">
        <v>44963</v>
      </c>
      <c r="J78" s="2" t="s">
        <v>69</v>
      </c>
    </row>
    <row r="79" spans="2:10" hidden="1" x14ac:dyDescent="0.4">
      <c r="B79" s="2" t="s">
        <v>94</v>
      </c>
      <c r="C79" s="15" t="s">
        <v>100</v>
      </c>
      <c r="D79" s="2" t="s">
        <v>60</v>
      </c>
      <c r="E79" s="55"/>
      <c r="F79" s="55"/>
      <c r="G79" s="7">
        <v>412500</v>
      </c>
      <c r="H79" s="10" t="s">
        <v>48</v>
      </c>
      <c r="I79" s="5">
        <v>44963</v>
      </c>
      <c r="J79" s="2" t="s">
        <v>69</v>
      </c>
    </row>
    <row r="80" spans="2:10" hidden="1" x14ac:dyDescent="0.4">
      <c r="B80" s="2" t="s">
        <v>94</v>
      </c>
      <c r="C80" s="15" t="s">
        <v>100</v>
      </c>
      <c r="D80" s="2" t="s">
        <v>60</v>
      </c>
      <c r="E80" s="55"/>
      <c r="F80" s="55"/>
      <c r="G80" s="4">
        <v>326920</v>
      </c>
      <c r="H80" s="10" t="s">
        <v>26</v>
      </c>
      <c r="I80" s="5">
        <v>44967</v>
      </c>
      <c r="J80" s="2" t="s">
        <v>69</v>
      </c>
    </row>
    <row r="81" spans="2:10" hidden="1" x14ac:dyDescent="0.4">
      <c r="B81" s="2" t="s">
        <v>94</v>
      </c>
      <c r="C81" s="15" t="s">
        <v>100</v>
      </c>
      <c r="D81" s="2" t="s">
        <v>60</v>
      </c>
      <c r="E81" s="55"/>
      <c r="F81" s="55"/>
      <c r="G81" s="4">
        <v>464310</v>
      </c>
      <c r="H81" s="10" t="s">
        <v>26</v>
      </c>
      <c r="I81" s="5">
        <v>44967</v>
      </c>
      <c r="J81" s="2" t="s">
        <v>69</v>
      </c>
    </row>
    <row r="82" spans="2:10" hidden="1" x14ac:dyDescent="0.4">
      <c r="B82" s="2" t="s">
        <v>94</v>
      </c>
      <c r="C82" s="15" t="s">
        <v>100</v>
      </c>
      <c r="D82" s="2" t="s">
        <v>60</v>
      </c>
      <c r="E82" s="55"/>
      <c r="F82" s="55"/>
      <c r="G82" s="4">
        <v>435920</v>
      </c>
      <c r="H82" s="10" t="s">
        <v>38</v>
      </c>
      <c r="I82" s="5">
        <v>44970</v>
      </c>
      <c r="J82" s="2" t="s">
        <v>69</v>
      </c>
    </row>
    <row r="83" spans="2:10" hidden="1" x14ac:dyDescent="0.4">
      <c r="B83" s="2" t="s">
        <v>94</v>
      </c>
      <c r="C83" s="15" t="s">
        <v>100</v>
      </c>
      <c r="D83" s="2" t="s">
        <v>60</v>
      </c>
      <c r="E83" s="55"/>
      <c r="F83" s="55"/>
      <c r="G83" s="4">
        <v>190420</v>
      </c>
      <c r="H83" s="10" t="s">
        <v>47</v>
      </c>
      <c r="I83" s="5">
        <v>44970</v>
      </c>
      <c r="J83" s="2" t="s">
        <v>69</v>
      </c>
    </row>
    <row r="84" spans="2:10" hidden="1" x14ac:dyDescent="0.4">
      <c r="B84" s="2" t="s">
        <v>94</v>
      </c>
      <c r="C84" s="15" t="s">
        <v>100</v>
      </c>
      <c r="D84" s="2" t="s">
        <v>60</v>
      </c>
      <c r="E84" s="55"/>
      <c r="F84" s="55"/>
      <c r="G84" s="4">
        <v>176660</v>
      </c>
      <c r="H84" s="10" t="s">
        <v>47</v>
      </c>
      <c r="I84" s="5">
        <v>44970</v>
      </c>
      <c r="J84" s="2" t="s">
        <v>69</v>
      </c>
    </row>
    <row r="85" spans="2:10" hidden="1" x14ac:dyDescent="0.4">
      <c r="B85" s="2" t="s">
        <v>94</v>
      </c>
      <c r="C85" s="15" t="s">
        <v>100</v>
      </c>
      <c r="D85" s="2" t="s">
        <v>60</v>
      </c>
      <c r="E85" s="55"/>
      <c r="F85" s="55"/>
      <c r="G85" s="4">
        <v>188700</v>
      </c>
      <c r="H85" s="10" t="s">
        <v>47</v>
      </c>
      <c r="I85" s="5">
        <v>44970</v>
      </c>
      <c r="J85" s="2" t="s">
        <v>69</v>
      </c>
    </row>
    <row r="86" spans="2:10" hidden="1" x14ac:dyDescent="0.4">
      <c r="B86" s="2" t="s">
        <v>94</v>
      </c>
      <c r="C86" s="15" t="s">
        <v>100</v>
      </c>
      <c r="D86" s="2" t="s">
        <v>60</v>
      </c>
      <c r="E86" s="55"/>
      <c r="F86" s="55"/>
      <c r="G86" s="4">
        <v>77780</v>
      </c>
      <c r="H86" s="10" t="s">
        <v>46</v>
      </c>
      <c r="I86" s="5">
        <v>44970</v>
      </c>
      <c r="J86" s="2" t="s">
        <v>69</v>
      </c>
    </row>
    <row r="87" spans="2:10" hidden="1" x14ac:dyDescent="0.4">
      <c r="B87" s="2" t="s">
        <v>94</v>
      </c>
      <c r="C87" s="15" t="s">
        <v>100</v>
      </c>
      <c r="D87" s="2" t="s">
        <v>60</v>
      </c>
      <c r="E87" s="55"/>
      <c r="F87" s="55"/>
      <c r="G87" s="4">
        <v>449389</v>
      </c>
      <c r="H87" s="10" t="s">
        <v>27</v>
      </c>
      <c r="I87" s="5">
        <v>44973</v>
      </c>
      <c r="J87" s="2" t="s">
        <v>69</v>
      </c>
    </row>
    <row r="88" spans="2:10" hidden="1" x14ac:dyDescent="0.4">
      <c r="B88" s="2" t="s">
        <v>94</v>
      </c>
      <c r="C88" s="15" t="s">
        <v>100</v>
      </c>
      <c r="D88" s="2" t="s">
        <v>60</v>
      </c>
      <c r="E88" s="55"/>
      <c r="F88" s="55"/>
      <c r="G88" s="4">
        <v>223054</v>
      </c>
      <c r="H88" s="10" t="s">
        <v>27</v>
      </c>
      <c r="I88" s="5">
        <v>44973</v>
      </c>
      <c r="J88" s="2" t="s">
        <v>69</v>
      </c>
    </row>
    <row r="89" spans="2:10" hidden="1" x14ac:dyDescent="0.4">
      <c r="B89" s="2" t="s">
        <v>94</v>
      </c>
      <c r="C89" s="15" t="s">
        <v>100</v>
      </c>
      <c r="D89" s="2" t="s">
        <v>60</v>
      </c>
      <c r="E89" s="55"/>
      <c r="F89" s="55"/>
      <c r="G89" s="4">
        <v>436387</v>
      </c>
      <c r="H89" s="10" t="s">
        <v>27</v>
      </c>
      <c r="I89" s="5">
        <v>44973</v>
      </c>
      <c r="J89" s="2" t="s">
        <v>69</v>
      </c>
    </row>
    <row r="90" spans="2:10" hidden="1" x14ac:dyDescent="0.4">
      <c r="B90" s="2" t="s">
        <v>94</v>
      </c>
      <c r="C90" s="15" t="s">
        <v>100</v>
      </c>
      <c r="D90" s="2" t="s">
        <v>60</v>
      </c>
      <c r="E90" s="55"/>
      <c r="F90" s="55"/>
      <c r="G90" s="4">
        <v>205550</v>
      </c>
      <c r="H90" s="10" t="s">
        <v>27</v>
      </c>
      <c r="I90" s="5">
        <v>44973</v>
      </c>
      <c r="J90" s="2" t="s">
        <v>69</v>
      </c>
    </row>
    <row r="91" spans="2:10" hidden="1" x14ac:dyDescent="0.4">
      <c r="B91" s="2" t="s">
        <v>94</v>
      </c>
      <c r="C91" s="15" t="s">
        <v>100</v>
      </c>
      <c r="D91" s="2" t="s">
        <v>60</v>
      </c>
      <c r="E91" s="55"/>
      <c r="F91" s="55"/>
      <c r="G91" s="4">
        <v>176660</v>
      </c>
      <c r="H91" s="10" t="s">
        <v>28</v>
      </c>
      <c r="I91" s="5">
        <v>44978</v>
      </c>
      <c r="J91" s="2" t="s">
        <v>69</v>
      </c>
    </row>
    <row r="92" spans="2:10" hidden="1" x14ac:dyDescent="0.4">
      <c r="B92" s="2" t="s">
        <v>94</v>
      </c>
      <c r="C92" s="15" t="s">
        <v>100</v>
      </c>
      <c r="D92" s="2" t="s">
        <v>60</v>
      </c>
      <c r="E92" s="55"/>
      <c r="F92" s="55"/>
      <c r="G92" s="4">
        <v>388520</v>
      </c>
      <c r="H92" s="10" t="s">
        <v>28</v>
      </c>
      <c r="I92" s="5">
        <v>44978</v>
      </c>
      <c r="J92" s="2" t="s">
        <v>69</v>
      </c>
    </row>
    <row r="93" spans="2:10" hidden="1" x14ac:dyDescent="0.4">
      <c r="B93" s="2" t="s">
        <v>94</v>
      </c>
      <c r="C93" s="15" t="s">
        <v>100</v>
      </c>
      <c r="D93" s="2" t="s">
        <v>60</v>
      </c>
      <c r="E93" s="55"/>
      <c r="F93" s="55"/>
      <c r="G93" s="4">
        <v>513480</v>
      </c>
      <c r="H93" s="10" t="s">
        <v>28</v>
      </c>
      <c r="I93" s="5">
        <v>44978</v>
      </c>
      <c r="J93" s="2" t="s">
        <v>69</v>
      </c>
    </row>
    <row r="94" spans="2:10" hidden="1" x14ac:dyDescent="0.4">
      <c r="B94" s="2" t="s">
        <v>94</v>
      </c>
      <c r="C94" s="15" t="s">
        <v>100</v>
      </c>
      <c r="D94" s="2" t="s">
        <v>60</v>
      </c>
      <c r="E94" s="55"/>
      <c r="F94" s="55"/>
      <c r="G94" s="4">
        <v>342320</v>
      </c>
      <c r="H94" s="10" t="s">
        <v>28</v>
      </c>
      <c r="I94" s="5">
        <v>44978</v>
      </c>
      <c r="J94" s="2" t="s">
        <v>69</v>
      </c>
    </row>
    <row r="95" spans="2:10" hidden="1" x14ac:dyDescent="0.4">
      <c r="B95" s="2" t="s">
        <v>94</v>
      </c>
      <c r="C95" s="15" t="s">
        <v>100</v>
      </c>
      <c r="D95" s="2" t="s">
        <v>60</v>
      </c>
      <c r="E95" s="55"/>
      <c r="F95" s="55"/>
      <c r="G95" s="4">
        <v>330260</v>
      </c>
      <c r="H95" s="10" t="s">
        <v>28</v>
      </c>
      <c r="I95" s="5">
        <v>44978</v>
      </c>
      <c r="J95" s="2" t="s">
        <v>69</v>
      </c>
    </row>
    <row r="96" spans="2:10" hidden="1" x14ac:dyDescent="0.4">
      <c r="B96" s="2" t="s">
        <v>94</v>
      </c>
      <c r="C96" s="15" t="s">
        <v>100</v>
      </c>
      <c r="D96" s="2" t="s">
        <v>60</v>
      </c>
      <c r="E96" s="55"/>
      <c r="F96" s="55"/>
      <c r="G96" s="4">
        <v>132660</v>
      </c>
      <c r="H96" s="10" t="s">
        <v>28</v>
      </c>
      <c r="I96" s="5">
        <v>44978</v>
      </c>
      <c r="J96" s="2" t="s">
        <v>69</v>
      </c>
    </row>
    <row r="97" spans="2:10" hidden="1" x14ac:dyDescent="0.4">
      <c r="B97" s="2" t="s">
        <v>94</v>
      </c>
      <c r="C97" s="15" t="s">
        <v>100</v>
      </c>
      <c r="D97" s="2" t="s">
        <v>60</v>
      </c>
      <c r="E97" s="55"/>
      <c r="F97" s="55"/>
      <c r="G97" s="4">
        <v>483220</v>
      </c>
      <c r="H97" s="10" t="s">
        <v>28</v>
      </c>
      <c r="I97" s="5">
        <v>44978</v>
      </c>
      <c r="J97" s="2" t="s">
        <v>69</v>
      </c>
    </row>
    <row r="98" spans="2:10" hidden="1" x14ac:dyDescent="0.4">
      <c r="B98" s="2" t="s">
        <v>94</v>
      </c>
      <c r="C98" s="15" t="s">
        <v>100</v>
      </c>
      <c r="D98" s="2" t="s">
        <v>60</v>
      </c>
      <c r="E98" s="55"/>
      <c r="F98" s="55"/>
      <c r="G98" s="4">
        <v>154660</v>
      </c>
      <c r="H98" s="10" t="s">
        <v>28</v>
      </c>
      <c r="I98" s="5">
        <v>44978</v>
      </c>
      <c r="J98" s="2" t="s">
        <v>69</v>
      </c>
    </row>
    <row r="99" spans="2:10" hidden="1" x14ac:dyDescent="0.4">
      <c r="B99" s="2" t="s">
        <v>94</v>
      </c>
      <c r="C99" s="15" t="s">
        <v>100</v>
      </c>
      <c r="D99" s="2" t="s">
        <v>60</v>
      </c>
      <c r="E99" s="55"/>
      <c r="F99" s="55"/>
      <c r="G99" s="4">
        <v>540480</v>
      </c>
      <c r="H99" s="10" t="s">
        <v>28</v>
      </c>
      <c r="I99" s="5">
        <v>44978</v>
      </c>
      <c r="J99" s="2" t="s">
        <v>69</v>
      </c>
    </row>
    <row r="100" spans="2:10" hidden="1" x14ac:dyDescent="0.4">
      <c r="B100" s="2" t="s">
        <v>94</v>
      </c>
      <c r="C100" s="15" t="s">
        <v>100</v>
      </c>
      <c r="D100" s="2" t="s">
        <v>60</v>
      </c>
      <c r="E100" s="55"/>
      <c r="F100" s="55"/>
      <c r="G100" s="4">
        <v>358840</v>
      </c>
      <c r="H100" s="10" t="s">
        <v>28</v>
      </c>
      <c r="I100" s="5">
        <v>44978</v>
      </c>
      <c r="J100" s="2" t="s">
        <v>69</v>
      </c>
    </row>
    <row r="101" spans="2:10" hidden="1" x14ac:dyDescent="0.4">
      <c r="B101" s="2" t="s">
        <v>94</v>
      </c>
      <c r="C101" s="15" t="s">
        <v>100</v>
      </c>
      <c r="D101" s="2" t="s">
        <v>60</v>
      </c>
      <c r="E101" s="55"/>
      <c r="F101" s="55"/>
      <c r="G101" s="4">
        <v>166700</v>
      </c>
      <c r="H101" s="10" t="s">
        <v>28</v>
      </c>
      <c r="I101" s="5">
        <v>44978</v>
      </c>
      <c r="J101" s="2" t="s">
        <v>69</v>
      </c>
    </row>
    <row r="102" spans="2:10" hidden="1" x14ac:dyDescent="0.4">
      <c r="B102" s="2" t="s">
        <v>94</v>
      </c>
      <c r="C102" s="15" t="s">
        <v>100</v>
      </c>
      <c r="D102" s="2" t="s">
        <v>60</v>
      </c>
      <c r="E102" s="55"/>
      <c r="F102" s="55"/>
      <c r="G102" s="4">
        <v>1317931</v>
      </c>
      <c r="H102" s="10" t="s">
        <v>29</v>
      </c>
      <c r="I102" s="5">
        <v>44979</v>
      </c>
      <c r="J102" s="2" t="s">
        <v>69</v>
      </c>
    </row>
    <row r="103" spans="2:10" hidden="1" x14ac:dyDescent="0.4">
      <c r="B103" s="2" t="s">
        <v>94</v>
      </c>
      <c r="C103" s="15" t="s">
        <v>100</v>
      </c>
      <c r="D103" s="2" t="s">
        <v>60</v>
      </c>
      <c r="E103" s="55"/>
      <c r="F103" s="55"/>
      <c r="G103" s="4">
        <v>1088592</v>
      </c>
      <c r="H103" s="10" t="s">
        <v>29</v>
      </c>
      <c r="I103" s="5">
        <v>44979</v>
      </c>
      <c r="J103" s="2" t="s">
        <v>69</v>
      </c>
    </row>
    <row r="104" spans="2:10" hidden="1" x14ac:dyDescent="0.4">
      <c r="B104" s="2" t="s">
        <v>94</v>
      </c>
      <c r="C104" s="15" t="s">
        <v>100</v>
      </c>
      <c r="D104" s="2" t="s">
        <v>60</v>
      </c>
      <c r="E104" s="55"/>
      <c r="F104" s="55"/>
      <c r="G104" s="4">
        <v>216091</v>
      </c>
      <c r="H104" s="10" t="s">
        <v>29</v>
      </c>
      <c r="I104" s="5">
        <v>44979</v>
      </c>
      <c r="J104" s="2" t="s">
        <v>69</v>
      </c>
    </row>
    <row r="105" spans="2:10" hidden="1" x14ac:dyDescent="0.4">
      <c r="B105" s="2" t="s">
        <v>94</v>
      </c>
      <c r="C105" s="15" t="s">
        <v>100</v>
      </c>
      <c r="D105" s="2" t="s">
        <v>60</v>
      </c>
      <c r="E105" s="55"/>
      <c r="F105" s="55"/>
      <c r="G105" s="4">
        <v>431912</v>
      </c>
      <c r="H105" s="10" t="s">
        <v>29</v>
      </c>
      <c r="I105" s="5">
        <v>44979</v>
      </c>
      <c r="J105" s="2" t="s">
        <v>69</v>
      </c>
    </row>
    <row r="106" spans="2:10" hidden="1" x14ac:dyDescent="0.4">
      <c r="B106" s="2" t="s">
        <v>94</v>
      </c>
      <c r="C106" s="15" t="s">
        <v>100</v>
      </c>
      <c r="D106" s="2" t="s">
        <v>60</v>
      </c>
      <c r="E106" s="55"/>
      <c r="F106" s="55"/>
      <c r="G106" s="4">
        <v>331080</v>
      </c>
      <c r="H106" s="10" t="s">
        <v>30</v>
      </c>
      <c r="I106" s="5">
        <v>44981</v>
      </c>
      <c r="J106" s="2" t="s">
        <v>69</v>
      </c>
    </row>
    <row r="107" spans="2:10" hidden="1" x14ac:dyDescent="0.4">
      <c r="B107" s="2" t="s">
        <v>94</v>
      </c>
      <c r="C107" s="15" t="s">
        <v>100</v>
      </c>
      <c r="D107" s="2" t="s">
        <v>60</v>
      </c>
      <c r="E107" s="55"/>
      <c r="F107" s="55"/>
      <c r="G107" s="4">
        <v>210540</v>
      </c>
      <c r="H107" s="10" t="s">
        <v>30</v>
      </c>
      <c r="I107" s="5">
        <v>44981</v>
      </c>
      <c r="J107" s="2" t="s">
        <v>69</v>
      </c>
    </row>
    <row r="108" spans="2:10" hidden="1" x14ac:dyDescent="0.4">
      <c r="B108" s="2" t="s">
        <v>94</v>
      </c>
      <c r="C108" s="15" t="s">
        <v>100</v>
      </c>
      <c r="D108" s="2" t="s">
        <v>60</v>
      </c>
      <c r="E108" s="55"/>
      <c r="F108" s="55"/>
      <c r="G108" s="4">
        <v>77080</v>
      </c>
      <c r="H108" s="10" t="s">
        <v>31</v>
      </c>
      <c r="I108" s="5">
        <v>44984</v>
      </c>
      <c r="J108" s="2" t="s">
        <v>69</v>
      </c>
    </row>
    <row r="109" spans="2:10" hidden="1" x14ac:dyDescent="0.4">
      <c r="B109" s="2" t="s">
        <v>94</v>
      </c>
      <c r="C109" s="15" t="s">
        <v>100</v>
      </c>
      <c r="D109" s="2" t="s">
        <v>60</v>
      </c>
      <c r="E109" s="55"/>
      <c r="F109" s="55"/>
      <c r="G109" s="4">
        <v>77080</v>
      </c>
      <c r="H109" s="10" t="s">
        <v>31</v>
      </c>
      <c r="I109" s="5">
        <v>44984</v>
      </c>
      <c r="J109" s="2" t="s">
        <v>69</v>
      </c>
    </row>
    <row r="110" spans="2:10" hidden="1" x14ac:dyDescent="0.4">
      <c r="B110" s="2" t="s">
        <v>94</v>
      </c>
      <c r="C110" s="15" t="s">
        <v>100</v>
      </c>
      <c r="D110" s="2" t="s">
        <v>60</v>
      </c>
      <c r="E110" s="55"/>
      <c r="F110" s="55"/>
      <c r="G110" s="4">
        <v>168900</v>
      </c>
      <c r="H110" s="10" t="s">
        <v>31</v>
      </c>
      <c r="I110" s="5">
        <v>44984</v>
      </c>
      <c r="J110" s="2" t="s">
        <v>69</v>
      </c>
    </row>
    <row r="111" spans="2:10" hidden="1" x14ac:dyDescent="0.4">
      <c r="B111" s="2" t="s">
        <v>94</v>
      </c>
      <c r="C111" s="15" t="s">
        <v>100</v>
      </c>
      <c r="D111" s="2" t="s">
        <v>60</v>
      </c>
      <c r="E111" s="55"/>
      <c r="F111" s="55"/>
      <c r="G111" s="4">
        <v>136530</v>
      </c>
      <c r="H111" s="10" t="s">
        <v>31</v>
      </c>
      <c r="I111" s="5">
        <v>44984</v>
      </c>
      <c r="J111" s="2" t="s">
        <v>69</v>
      </c>
    </row>
    <row r="112" spans="2:10" hidden="1" x14ac:dyDescent="0.4">
      <c r="B112" s="2" t="s">
        <v>94</v>
      </c>
      <c r="C112" s="15" t="s">
        <v>100</v>
      </c>
      <c r="D112" s="2" t="s">
        <v>60</v>
      </c>
      <c r="E112" s="55"/>
      <c r="F112" s="55"/>
      <c r="G112" s="4">
        <v>171160</v>
      </c>
      <c r="H112" s="10" t="s">
        <v>32</v>
      </c>
      <c r="I112" s="5">
        <v>44985</v>
      </c>
      <c r="J112" s="2" t="s">
        <v>69</v>
      </c>
    </row>
    <row r="113" spans="2:10" hidden="1" x14ac:dyDescent="0.4">
      <c r="B113" s="2" t="s">
        <v>94</v>
      </c>
      <c r="C113" s="15" t="s">
        <v>100</v>
      </c>
      <c r="D113" s="2" t="s">
        <v>60</v>
      </c>
      <c r="E113" s="55"/>
      <c r="F113" s="55"/>
      <c r="G113" s="4">
        <v>401280</v>
      </c>
      <c r="H113" s="10" t="s">
        <v>32</v>
      </c>
      <c r="I113" s="5">
        <v>44985</v>
      </c>
      <c r="J113" s="2" t="s">
        <v>69</v>
      </c>
    </row>
    <row r="114" spans="2:10" hidden="1" x14ac:dyDescent="0.4">
      <c r="B114" s="2" t="s">
        <v>94</v>
      </c>
      <c r="C114" s="15" t="s">
        <v>100</v>
      </c>
      <c r="D114" s="2" t="s">
        <v>60</v>
      </c>
      <c r="E114" s="55"/>
      <c r="F114" s="55"/>
      <c r="G114" s="4">
        <v>1446160</v>
      </c>
      <c r="H114" s="10" t="s">
        <v>36</v>
      </c>
      <c r="I114" s="5">
        <v>44987</v>
      </c>
      <c r="J114" s="2" t="s">
        <v>69</v>
      </c>
    </row>
    <row r="115" spans="2:10" hidden="1" x14ac:dyDescent="0.4">
      <c r="B115" s="2" t="s">
        <v>94</v>
      </c>
      <c r="C115" s="15" t="s">
        <v>100</v>
      </c>
      <c r="D115" s="2" t="s">
        <v>60</v>
      </c>
      <c r="E115" s="55"/>
      <c r="F115" s="55"/>
      <c r="G115" s="4">
        <v>854430</v>
      </c>
      <c r="H115" s="10" t="s">
        <v>36</v>
      </c>
      <c r="I115" s="5">
        <v>44987</v>
      </c>
      <c r="J115" s="2" t="s">
        <v>69</v>
      </c>
    </row>
    <row r="116" spans="2:10" hidden="1" x14ac:dyDescent="0.4">
      <c r="B116" s="2" t="s">
        <v>94</v>
      </c>
      <c r="C116" s="15" t="s">
        <v>100</v>
      </c>
      <c r="D116" s="2" t="s">
        <v>60</v>
      </c>
      <c r="E116" s="55"/>
      <c r="F116" s="55"/>
      <c r="G116" s="4">
        <v>572520</v>
      </c>
      <c r="H116" s="10" t="s">
        <v>36</v>
      </c>
      <c r="I116" s="5">
        <v>44987</v>
      </c>
      <c r="J116" s="2" t="s">
        <v>69</v>
      </c>
    </row>
    <row r="117" spans="2:10" hidden="1" x14ac:dyDescent="0.4">
      <c r="B117" s="2" t="s">
        <v>94</v>
      </c>
      <c r="C117" s="15" t="s">
        <v>100</v>
      </c>
      <c r="D117" s="2" t="s">
        <v>60</v>
      </c>
      <c r="E117" s="55"/>
      <c r="F117" s="55"/>
      <c r="G117" s="4">
        <v>427849</v>
      </c>
      <c r="H117" s="10" t="s">
        <v>23</v>
      </c>
      <c r="I117" s="5">
        <v>44988</v>
      </c>
      <c r="J117" s="2" t="s">
        <v>69</v>
      </c>
    </row>
    <row r="118" spans="2:10" hidden="1" x14ac:dyDescent="0.4">
      <c r="B118" s="2" t="s">
        <v>94</v>
      </c>
      <c r="C118" s="15" t="s">
        <v>100</v>
      </c>
      <c r="D118" s="2" t="s">
        <v>60</v>
      </c>
      <c r="E118" s="55"/>
      <c r="F118" s="55"/>
      <c r="G118" s="4">
        <v>1283980</v>
      </c>
      <c r="H118" s="10" t="s">
        <v>23</v>
      </c>
      <c r="I118" s="5">
        <v>44988</v>
      </c>
      <c r="J118" s="2" t="s">
        <v>69</v>
      </c>
    </row>
    <row r="119" spans="2:10" hidden="1" x14ac:dyDescent="0.4">
      <c r="B119" s="2" t="s">
        <v>94</v>
      </c>
      <c r="C119" s="15" t="s">
        <v>100</v>
      </c>
      <c r="D119" s="2" t="s">
        <v>60</v>
      </c>
      <c r="E119" s="55"/>
      <c r="F119" s="55"/>
      <c r="G119" s="4">
        <v>1620048</v>
      </c>
      <c r="H119" s="10" t="s">
        <v>23</v>
      </c>
      <c r="I119" s="5">
        <v>44988</v>
      </c>
      <c r="J119" s="2" t="s">
        <v>69</v>
      </c>
    </row>
    <row r="120" spans="2:10" hidden="1" x14ac:dyDescent="0.4">
      <c r="B120" s="2" t="s">
        <v>94</v>
      </c>
      <c r="C120" s="15" t="s">
        <v>100</v>
      </c>
      <c r="D120" s="2" t="s">
        <v>60</v>
      </c>
      <c r="E120" s="55"/>
      <c r="F120" s="55"/>
      <c r="G120" s="4">
        <v>44650</v>
      </c>
      <c r="H120" s="10" t="s">
        <v>45</v>
      </c>
      <c r="I120" s="5">
        <v>44987</v>
      </c>
      <c r="J120" s="2" t="s">
        <v>69</v>
      </c>
    </row>
    <row r="121" spans="2:10" hidden="1" x14ac:dyDescent="0.4">
      <c r="B121" s="2" t="s">
        <v>94</v>
      </c>
      <c r="C121" s="15" t="s">
        <v>100</v>
      </c>
      <c r="D121" s="2" t="s">
        <v>60</v>
      </c>
      <c r="E121" s="55"/>
      <c r="F121" s="55"/>
      <c r="G121" s="4">
        <v>511380</v>
      </c>
      <c r="H121" s="10" t="s">
        <v>43</v>
      </c>
      <c r="I121" s="5">
        <v>44991</v>
      </c>
      <c r="J121" s="2" t="s">
        <v>69</v>
      </c>
    </row>
    <row r="122" spans="2:10" hidden="1" x14ac:dyDescent="0.4">
      <c r="B122" s="2" t="s">
        <v>94</v>
      </c>
      <c r="C122" s="15" t="s">
        <v>100</v>
      </c>
      <c r="D122" s="2" t="s">
        <v>60</v>
      </c>
      <c r="E122" s="55"/>
      <c r="F122" s="55"/>
      <c r="G122" s="4">
        <v>3199370</v>
      </c>
      <c r="H122" s="10" t="s">
        <v>42</v>
      </c>
      <c r="I122" s="5">
        <v>44991</v>
      </c>
      <c r="J122" s="2" t="s">
        <v>69</v>
      </c>
    </row>
    <row r="123" spans="2:10" hidden="1" x14ac:dyDescent="0.4">
      <c r="B123" s="2" t="s">
        <v>94</v>
      </c>
      <c r="C123" s="15" t="s">
        <v>100</v>
      </c>
      <c r="D123" s="2" t="s">
        <v>60</v>
      </c>
      <c r="E123" s="55"/>
      <c r="F123" s="55"/>
      <c r="G123" s="4">
        <v>243150</v>
      </c>
      <c r="H123" s="10" t="s">
        <v>44</v>
      </c>
      <c r="I123" s="5">
        <v>44991</v>
      </c>
      <c r="J123" s="2" t="s">
        <v>69</v>
      </c>
    </row>
    <row r="124" spans="2:10" hidden="1" x14ac:dyDescent="0.4">
      <c r="B124" s="2" t="s">
        <v>94</v>
      </c>
      <c r="C124" s="15" t="s">
        <v>100</v>
      </c>
      <c r="D124" s="2" t="s">
        <v>60</v>
      </c>
      <c r="E124" s="55"/>
      <c r="F124" s="55"/>
      <c r="G124" s="4">
        <v>2704460</v>
      </c>
      <c r="H124" s="10" t="s">
        <v>41</v>
      </c>
      <c r="I124" s="5">
        <v>44993</v>
      </c>
      <c r="J124" s="2" t="s">
        <v>69</v>
      </c>
    </row>
    <row r="125" spans="2:10" hidden="1" x14ac:dyDescent="0.4">
      <c r="B125" s="2" t="s">
        <v>94</v>
      </c>
      <c r="C125" s="15" t="s">
        <v>100</v>
      </c>
      <c r="D125" s="2" t="s">
        <v>60</v>
      </c>
      <c r="E125" s="55"/>
      <c r="F125" s="55"/>
      <c r="G125" s="4">
        <v>445482</v>
      </c>
      <c r="H125" s="10" t="s">
        <v>35</v>
      </c>
      <c r="I125" s="5">
        <v>44993</v>
      </c>
      <c r="J125" s="2" t="s">
        <v>69</v>
      </c>
    </row>
    <row r="126" spans="2:10" hidden="1" x14ac:dyDescent="0.4">
      <c r="B126" s="2" t="s">
        <v>94</v>
      </c>
      <c r="C126" s="15" t="s">
        <v>100</v>
      </c>
      <c r="D126" s="2" t="s">
        <v>60</v>
      </c>
      <c r="E126" s="55"/>
      <c r="F126" s="55"/>
      <c r="G126" s="4">
        <v>284813</v>
      </c>
      <c r="H126" s="10" t="s">
        <v>35</v>
      </c>
      <c r="I126" s="5">
        <v>44994</v>
      </c>
      <c r="J126" s="2" t="s">
        <v>69</v>
      </c>
    </row>
    <row r="127" spans="2:10" hidden="1" x14ac:dyDescent="0.4">
      <c r="B127" s="2" t="s">
        <v>94</v>
      </c>
      <c r="C127" s="15" t="s">
        <v>100</v>
      </c>
      <c r="D127" s="2" t="s">
        <v>60</v>
      </c>
      <c r="E127" s="55"/>
      <c r="F127" s="55"/>
      <c r="G127" s="4">
        <v>341801</v>
      </c>
      <c r="H127" s="10" t="s">
        <v>35</v>
      </c>
      <c r="I127" s="5">
        <v>44993</v>
      </c>
      <c r="J127" s="2" t="s">
        <v>69</v>
      </c>
    </row>
    <row r="128" spans="2:10" hidden="1" x14ac:dyDescent="0.4">
      <c r="B128" s="2" t="s">
        <v>94</v>
      </c>
      <c r="C128" s="15" t="s">
        <v>100</v>
      </c>
      <c r="D128" s="2" t="s">
        <v>60</v>
      </c>
      <c r="E128" s="55"/>
      <c r="F128" s="55"/>
      <c r="G128" s="4">
        <v>304660</v>
      </c>
      <c r="H128" s="3" t="s">
        <v>40</v>
      </c>
      <c r="I128" s="5">
        <v>44994</v>
      </c>
      <c r="J128" s="2" t="s">
        <v>69</v>
      </c>
    </row>
    <row r="129" spans="2:11" hidden="1" x14ac:dyDescent="0.4">
      <c r="B129" s="2" t="s">
        <v>94</v>
      </c>
      <c r="C129" s="15" t="s">
        <v>100</v>
      </c>
      <c r="D129" s="2" t="s">
        <v>60</v>
      </c>
      <c r="E129" s="55"/>
      <c r="F129" s="55"/>
      <c r="G129" s="4">
        <v>682430</v>
      </c>
      <c r="H129" s="3" t="s">
        <v>33</v>
      </c>
      <c r="I129" s="5">
        <v>44998</v>
      </c>
      <c r="J129" s="2" t="s">
        <v>69</v>
      </c>
    </row>
    <row r="130" spans="2:11" hidden="1" x14ac:dyDescent="0.4">
      <c r="B130" s="2" t="s">
        <v>94</v>
      </c>
      <c r="C130" s="15" t="s">
        <v>100</v>
      </c>
      <c r="D130" s="2" t="s">
        <v>60</v>
      </c>
      <c r="E130" s="55"/>
      <c r="F130" s="55"/>
      <c r="G130" s="4">
        <v>784880</v>
      </c>
      <c r="H130" s="3" t="s">
        <v>39</v>
      </c>
      <c r="I130" s="5">
        <v>44994</v>
      </c>
      <c r="J130" s="2" t="s">
        <v>69</v>
      </c>
    </row>
    <row r="131" spans="2:11" s="36" customFormat="1" hidden="1" x14ac:dyDescent="0.4">
      <c r="B131" s="33" t="s">
        <v>94</v>
      </c>
      <c r="C131" s="39" t="s">
        <v>100</v>
      </c>
      <c r="D131" s="33" t="s">
        <v>63</v>
      </c>
      <c r="E131" s="55"/>
      <c r="F131" s="55"/>
      <c r="G131" s="4">
        <v>17696039</v>
      </c>
      <c r="H131" s="34" t="s">
        <v>19</v>
      </c>
      <c r="I131" s="35">
        <v>45077</v>
      </c>
      <c r="J131" s="33" t="s">
        <v>69</v>
      </c>
    </row>
    <row r="132" spans="2:11" hidden="1" x14ac:dyDescent="0.4">
      <c r="B132" s="2" t="s">
        <v>94</v>
      </c>
      <c r="C132" s="2" t="s">
        <v>89</v>
      </c>
      <c r="D132" s="2" t="s">
        <v>90</v>
      </c>
      <c r="E132" s="55"/>
      <c r="F132" s="55"/>
      <c r="G132" s="4">
        <v>2297900</v>
      </c>
      <c r="H132" s="3" t="s">
        <v>91</v>
      </c>
      <c r="I132" s="5">
        <v>45035</v>
      </c>
      <c r="J132" s="37" t="s">
        <v>69</v>
      </c>
      <c r="K132" s="38"/>
    </row>
    <row r="133" spans="2:11" hidden="1" x14ac:dyDescent="0.4">
      <c r="B133" s="2" t="s">
        <v>127</v>
      </c>
      <c r="C133" s="2" t="s">
        <v>107</v>
      </c>
      <c r="D133" s="2" t="s">
        <v>118</v>
      </c>
      <c r="E133" s="55"/>
      <c r="F133" s="55"/>
      <c r="G133" s="16">
        <v>25575</v>
      </c>
      <c r="H133" s="2" t="s">
        <v>155</v>
      </c>
      <c r="I133" s="9">
        <v>44931</v>
      </c>
      <c r="J133" s="2" t="s">
        <v>69</v>
      </c>
    </row>
    <row r="134" spans="2:11" x14ac:dyDescent="0.4">
      <c r="B134" s="2" t="s">
        <v>127</v>
      </c>
      <c r="C134" s="2" t="s">
        <v>107</v>
      </c>
      <c r="D134" s="2" t="s">
        <v>224</v>
      </c>
      <c r="E134" s="55" t="s">
        <v>235</v>
      </c>
      <c r="F134" s="68"/>
      <c r="G134" s="16">
        <v>698704</v>
      </c>
      <c r="H134" s="2" t="s">
        <v>131</v>
      </c>
      <c r="I134" s="9">
        <v>44942</v>
      </c>
      <c r="J134" s="2" t="s">
        <v>69</v>
      </c>
      <c r="K134" s="1" t="s">
        <v>235</v>
      </c>
    </row>
    <row r="135" spans="2:11" x14ac:dyDescent="0.4">
      <c r="B135" s="2" t="s">
        <v>127</v>
      </c>
      <c r="C135" s="2" t="s">
        <v>107</v>
      </c>
      <c r="D135" s="2" t="s">
        <v>224</v>
      </c>
      <c r="E135" s="55" t="s">
        <v>235</v>
      </c>
      <c r="F135" s="68"/>
      <c r="G135" s="16">
        <v>420492</v>
      </c>
      <c r="H135" s="2" t="s">
        <v>131</v>
      </c>
      <c r="I135" s="9">
        <v>44942</v>
      </c>
      <c r="J135" s="2" t="s">
        <v>69</v>
      </c>
      <c r="K135" s="1" t="s">
        <v>235</v>
      </c>
    </row>
    <row r="136" spans="2:11" x14ac:dyDescent="0.4">
      <c r="B136" s="2" t="s">
        <v>127</v>
      </c>
      <c r="C136" s="2" t="s">
        <v>107</v>
      </c>
      <c r="D136" s="2" t="s">
        <v>224</v>
      </c>
      <c r="E136" s="55" t="s">
        <v>235</v>
      </c>
      <c r="F136" s="68"/>
      <c r="G136" s="16">
        <v>417616</v>
      </c>
      <c r="H136" s="2" t="s">
        <v>131</v>
      </c>
      <c r="I136" s="9">
        <v>44943</v>
      </c>
      <c r="J136" s="2" t="s">
        <v>69</v>
      </c>
      <c r="K136" s="1" t="s">
        <v>235</v>
      </c>
    </row>
    <row r="137" spans="2:11" x14ac:dyDescent="0.4">
      <c r="B137" s="2" t="s">
        <v>127</v>
      </c>
      <c r="C137" s="2" t="s">
        <v>107</v>
      </c>
      <c r="D137" s="2" t="s">
        <v>224</v>
      </c>
      <c r="E137" s="55" t="s">
        <v>235</v>
      </c>
      <c r="F137" s="68"/>
      <c r="G137" s="16">
        <v>507526</v>
      </c>
      <c r="H137" s="2" t="s">
        <v>131</v>
      </c>
      <c r="I137" s="9">
        <v>44943</v>
      </c>
      <c r="J137" s="2" t="s">
        <v>69</v>
      </c>
      <c r="K137" s="1" t="s">
        <v>235</v>
      </c>
    </row>
    <row r="138" spans="2:11" x14ac:dyDescent="0.4">
      <c r="B138" s="2" t="s">
        <v>127</v>
      </c>
      <c r="C138" s="2" t="s">
        <v>107</v>
      </c>
      <c r="D138" s="2" t="s">
        <v>224</v>
      </c>
      <c r="E138" s="55" t="s">
        <v>235</v>
      </c>
      <c r="F138" s="68"/>
      <c r="G138" s="16">
        <v>325559</v>
      </c>
      <c r="H138" s="2" t="s">
        <v>131</v>
      </c>
      <c r="I138" s="9">
        <v>44943</v>
      </c>
      <c r="J138" s="2" t="s">
        <v>69</v>
      </c>
      <c r="K138" s="1" t="s">
        <v>235</v>
      </c>
    </row>
    <row r="139" spans="2:11" x14ac:dyDescent="0.4">
      <c r="B139" s="2" t="s">
        <v>127</v>
      </c>
      <c r="C139" s="2" t="s">
        <v>107</v>
      </c>
      <c r="D139" s="2" t="s">
        <v>224</v>
      </c>
      <c r="E139" s="55" t="s">
        <v>235</v>
      </c>
      <c r="F139" s="68"/>
      <c r="G139" s="16">
        <v>398809</v>
      </c>
      <c r="H139" s="2" t="s">
        <v>131</v>
      </c>
      <c r="I139" s="9">
        <v>44943</v>
      </c>
      <c r="J139" s="2" t="s">
        <v>69</v>
      </c>
      <c r="K139" s="1" t="s">
        <v>235</v>
      </c>
    </row>
    <row r="140" spans="2:11" x14ac:dyDescent="0.4">
      <c r="B140" s="2" t="s">
        <v>127</v>
      </c>
      <c r="C140" s="2" t="s">
        <v>107</v>
      </c>
      <c r="D140" s="2" t="s">
        <v>224</v>
      </c>
      <c r="E140" s="55" t="s">
        <v>235</v>
      </c>
      <c r="F140" s="68"/>
      <c r="G140" s="16">
        <v>22770</v>
      </c>
      <c r="H140" s="2" t="s">
        <v>157</v>
      </c>
      <c r="I140" s="9">
        <v>44945</v>
      </c>
      <c r="J140" s="2" t="s">
        <v>69</v>
      </c>
      <c r="K140" s="1" t="s">
        <v>235</v>
      </c>
    </row>
    <row r="141" spans="2:11" x14ac:dyDescent="0.4">
      <c r="B141" s="2" t="s">
        <v>127</v>
      </c>
      <c r="C141" s="2" t="s">
        <v>107</v>
      </c>
      <c r="D141" s="2" t="s">
        <v>224</v>
      </c>
      <c r="E141" s="55" t="s">
        <v>235</v>
      </c>
      <c r="F141" s="68"/>
      <c r="G141" s="16">
        <v>10925</v>
      </c>
      <c r="H141" s="2" t="s">
        <v>158</v>
      </c>
      <c r="I141" s="9">
        <v>44945</v>
      </c>
      <c r="J141" s="2" t="s">
        <v>69</v>
      </c>
      <c r="K141" s="1" t="s">
        <v>235</v>
      </c>
    </row>
    <row r="142" spans="2:11" x14ac:dyDescent="0.4">
      <c r="B142" s="2" t="s">
        <v>127</v>
      </c>
      <c r="C142" s="2" t="s">
        <v>107</v>
      </c>
      <c r="D142" s="2" t="s">
        <v>224</v>
      </c>
      <c r="E142" s="55" t="s">
        <v>235</v>
      </c>
      <c r="F142" s="68"/>
      <c r="G142" s="16">
        <v>4191</v>
      </c>
      <c r="H142" s="2" t="s">
        <v>158</v>
      </c>
      <c r="I142" s="9">
        <v>44945</v>
      </c>
      <c r="J142" s="2" t="s">
        <v>69</v>
      </c>
      <c r="K142" s="1" t="s">
        <v>235</v>
      </c>
    </row>
    <row r="143" spans="2:11" x14ac:dyDescent="0.4">
      <c r="B143" s="2" t="s">
        <v>127</v>
      </c>
      <c r="C143" s="2" t="s">
        <v>107</v>
      </c>
      <c r="D143" s="2" t="s">
        <v>224</v>
      </c>
      <c r="E143" s="55" t="s">
        <v>235</v>
      </c>
      <c r="F143" s="68"/>
      <c r="G143" s="16">
        <v>598092</v>
      </c>
      <c r="H143" s="2" t="s">
        <v>159</v>
      </c>
      <c r="I143" s="9">
        <v>44953</v>
      </c>
      <c r="J143" s="2" t="s">
        <v>69</v>
      </c>
      <c r="K143" s="1" t="s">
        <v>235</v>
      </c>
    </row>
    <row r="144" spans="2:11" x14ac:dyDescent="0.4">
      <c r="B144" s="2" t="s">
        <v>127</v>
      </c>
      <c r="C144" s="2" t="s">
        <v>107</v>
      </c>
      <c r="D144" s="2" t="s">
        <v>224</v>
      </c>
      <c r="E144" s="55" t="s">
        <v>235</v>
      </c>
      <c r="F144" s="68"/>
      <c r="G144" s="16">
        <v>21021</v>
      </c>
      <c r="H144" s="2" t="s">
        <v>160</v>
      </c>
      <c r="I144" s="9">
        <v>44951</v>
      </c>
      <c r="J144" s="2" t="s">
        <v>69</v>
      </c>
      <c r="K144" s="1" t="s">
        <v>235</v>
      </c>
    </row>
    <row r="145" spans="2:11" x14ac:dyDescent="0.4">
      <c r="B145" s="2" t="s">
        <v>127</v>
      </c>
      <c r="C145" s="2" t="s">
        <v>107</v>
      </c>
      <c r="D145" s="2" t="s">
        <v>224</v>
      </c>
      <c r="E145" s="55" t="s">
        <v>235</v>
      </c>
      <c r="F145" s="68"/>
      <c r="G145" s="16">
        <v>310200</v>
      </c>
      <c r="H145" s="2" t="s">
        <v>162</v>
      </c>
      <c r="I145" s="9">
        <v>44951</v>
      </c>
      <c r="J145" s="2" t="s">
        <v>69</v>
      </c>
      <c r="K145" s="1" t="s">
        <v>235</v>
      </c>
    </row>
    <row r="146" spans="2:11" x14ac:dyDescent="0.4">
      <c r="B146" s="2" t="s">
        <v>127</v>
      </c>
      <c r="C146" s="2" t="s">
        <v>107</v>
      </c>
      <c r="D146" s="2" t="s">
        <v>224</v>
      </c>
      <c r="E146" s="55" t="s">
        <v>235</v>
      </c>
      <c r="F146" s="68"/>
      <c r="G146" s="16">
        <v>365781</v>
      </c>
      <c r="H146" s="2" t="s">
        <v>131</v>
      </c>
      <c r="I146" s="9">
        <v>44952</v>
      </c>
      <c r="J146" s="2" t="s">
        <v>69</v>
      </c>
      <c r="K146" s="1" t="s">
        <v>235</v>
      </c>
    </row>
    <row r="147" spans="2:11" x14ac:dyDescent="0.4">
      <c r="B147" s="2" t="s">
        <v>127</v>
      </c>
      <c r="C147" s="2" t="s">
        <v>107</v>
      </c>
      <c r="D147" s="2" t="s">
        <v>224</v>
      </c>
      <c r="E147" s="55" t="s">
        <v>235</v>
      </c>
      <c r="F147" s="68"/>
      <c r="G147" s="16">
        <v>150873</v>
      </c>
      <c r="H147" s="2" t="s">
        <v>131</v>
      </c>
      <c r="I147" s="9">
        <v>44952</v>
      </c>
      <c r="J147" s="2" t="s">
        <v>69</v>
      </c>
      <c r="K147" s="1" t="s">
        <v>235</v>
      </c>
    </row>
    <row r="148" spans="2:11" x14ac:dyDescent="0.4">
      <c r="B148" s="2" t="s">
        <v>127</v>
      </c>
      <c r="C148" s="2" t="s">
        <v>107</v>
      </c>
      <c r="D148" s="2" t="s">
        <v>224</v>
      </c>
      <c r="E148" s="55" t="s">
        <v>235</v>
      </c>
      <c r="F148" s="68"/>
      <c r="G148" s="16">
        <v>675402</v>
      </c>
      <c r="H148" s="2" t="s">
        <v>131</v>
      </c>
      <c r="I148" s="9">
        <v>44952</v>
      </c>
      <c r="J148" s="2" t="s">
        <v>69</v>
      </c>
      <c r="K148" s="1" t="s">
        <v>235</v>
      </c>
    </row>
    <row r="149" spans="2:11" x14ac:dyDescent="0.4">
      <c r="B149" s="2" t="s">
        <v>127</v>
      </c>
      <c r="C149" s="2" t="s">
        <v>107</v>
      </c>
      <c r="D149" s="2" t="s">
        <v>224</v>
      </c>
      <c r="E149" s="55" t="s">
        <v>235</v>
      </c>
      <c r="F149" s="68"/>
      <c r="G149" s="16">
        <v>343187</v>
      </c>
      <c r="H149" s="2" t="s">
        <v>131</v>
      </c>
      <c r="I149" s="9">
        <v>44952</v>
      </c>
      <c r="J149" s="2" t="s">
        <v>69</v>
      </c>
      <c r="K149" s="1" t="s">
        <v>235</v>
      </c>
    </row>
    <row r="150" spans="2:11" x14ac:dyDescent="0.4">
      <c r="B150" s="2" t="s">
        <v>127</v>
      </c>
      <c r="C150" s="2" t="s">
        <v>107</v>
      </c>
      <c r="D150" s="2" t="s">
        <v>224</v>
      </c>
      <c r="E150" s="55" t="s">
        <v>235</v>
      </c>
      <c r="F150" s="68"/>
      <c r="G150" s="16">
        <v>209002</v>
      </c>
      <c r="H150" s="2" t="s">
        <v>131</v>
      </c>
      <c r="I150" s="9">
        <v>44952</v>
      </c>
      <c r="J150" s="2" t="s">
        <v>69</v>
      </c>
      <c r="K150" s="1" t="s">
        <v>235</v>
      </c>
    </row>
    <row r="151" spans="2:11" x14ac:dyDescent="0.4">
      <c r="B151" s="2" t="s">
        <v>127</v>
      </c>
      <c r="C151" s="2" t="s">
        <v>107</v>
      </c>
      <c r="D151" s="2" t="s">
        <v>224</v>
      </c>
      <c r="E151" s="55" t="s">
        <v>235</v>
      </c>
      <c r="F151" s="68"/>
      <c r="G151" s="16">
        <v>1575212</v>
      </c>
      <c r="H151" s="2" t="s">
        <v>131</v>
      </c>
      <c r="I151" s="9">
        <v>44952</v>
      </c>
      <c r="J151" s="2" t="s">
        <v>69</v>
      </c>
      <c r="K151" s="1" t="s">
        <v>235</v>
      </c>
    </row>
    <row r="152" spans="2:11" x14ac:dyDescent="0.4">
      <c r="B152" s="2" t="s">
        <v>127</v>
      </c>
      <c r="C152" s="2" t="s">
        <v>107</v>
      </c>
      <c r="D152" s="2" t="s">
        <v>224</v>
      </c>
      <c r="E152" s="55" t="s">
        <v>235</v>
      </c>
      <c r="F152" s="68"/>
      <c r="G152" s="16">
        <v>47197</v>
      </c>
      <c r="H152" s="2" t="s">
        <v>131</v>
      </c>
      <c r="I152" s="9">
        <v>44952</v>
      </c>
      <c r="J152" s="2" t="s">
        <v>69</v>
      </c>
      <c r="K152" s="1" t="s">
        <v>235</v>
      </c>
    </row>
    <row r="153" spans="2:11" x14ac:dyDescent="0.4">
      <c r="B153" s="2" t="s">
        <v>127</v>
      </c>
      <c r="C153" s="2" t="s">
        <v>107</v>
      </c>
      <c r="D153" s="2" t="s">
        <v>224</v>
      </c>
      <c r="E153" s="55" t="s">
        <v>235</v>
      </c>
      <c r="F153" s="68"/>
      <c r="G153" s="16">
        <v>16500</v>
      </c>
      <c r="H153" s="2" t="s">
        <v>131</v>
      </c>
      <c r="I153" s="9">
        <v>44952</v>
      </c>
      <c r="J153" s="2" t="s">
        <v>69</v>
      </c>
      <c r="K153" s="1" t="s">
        <v>235</v>
      </c>
    </row>
    <row r="154" spans="2:11" hidden="1" x14ac:dyDescent="0.4">
      <c r="B154" s="2" t="s">
        <v>127</v>
      </c>
      <c r="C154" s="2" t="s">
        <v>107</v>
      </c>
      <c r="D154" s="2" t="s">
        <v>59</v>
      </c>
      <c r="E154" s="55"/>
      <c r="F154" s="55"/>
      <c r="G154" s="16">
        <v>202500</v>
      </c>
      <c r="H154" s="2" t="s">
        <v>131</v>
      </c>
      <c r="I154" s="9">
        <v>44952</v>
      </c>
      <c r="J154" s="2" t="s">
        <v>69</v>
      </c>
    </row>
    <row r="155" spans="2:11" hidden="1" x14ac:dyDescent="0.4">
      <c r="B155" s="2" t="s">
        <v>127</v>
      </c>
      <c r="C155" s="2" t="s">
        <v>107</v>
      </c>
      <c r="D155" s="2" t="s">
        <v>59</v>
      </c>
      <c r="E155" s="55"/>
      <c r="F155" s="55"/>
      <c r="G155" s="16">
        <v>162000</v>
      </c>
      <c r="H155" s="2" t="s">
        <v>131</v>
      </c>
      <c r="I155" s="9">
        <v>44952</v>
      </c>
      <c r="J155" s="2" t="s">
        <v>69</v>
      </c>
    </row>
    <row r="156" spans="2:11" hidden="1" x14ac:dyDescent="0.4">
      <c r="B156" s="2" t="s">
        <v>127</v>
      </c>
      <c r="C156" s="2" t="s">
        <v>107</v>
      </c>
      <c r="D156" s="2" t="s">
        <v>59</v>
      </c>
      <c r="E156" s="55"/>
      <c r="F156" s="55"/>
      <c r="G156" s="16">
        <v>156600</v>
      </c>
      <c r="H156" s="2" t="s">
        <v>131</v>
      </c>
      <c r="I156" s="9">
        <v>44952</v>
      </c>
      <c r="J156" s="2" t="s">
        <v>69</v>
      </c>
    </row>
    <row r="157" spans="2:11" hidden="1" x14ac:dyDescent="0.4">
      <c r="B157" s="2" t="s">
        <v>127</v>
      </c>
      <c r="C157" s="2" t="s">
        <v>107</v>
      </c>
      <c r="D157" s="2" t="s">
        <v>59</v>
      </c>
      <c r="E157" s="55"/>
      <c r="F157" s="55"/>
      <c r="G157" s="16">
        <v>135000</v>
      </c>
      <c r="H157" s="2" t="s">
        <v>131</v>
      </c>
      <c r="I157" s="9">
        <v>44952</v>
      </c>
      <c r="J157" s="2" t="s">
        <v>69</v>
      </c>
    </row>
    <row r="158" spans="2:11" x14ac:dyDescent="0.4">
      <c r="B158" s="2" t="s">
        <v>127</v>
      </c>
      <c r="C158" s="2" t="s">
        <v>107</v>
      </c>
      <c r="D158" s="2" t="s">
        <v>224</v>
      </c>
      <c r="E158" s="55" t="s">
        <v>235</v>
      </c>
      <c r="F158" s="68"/>
      <c r="G158" s="16">
        <v>14245</v>
      </c>
      <c r="H158" s="2" t="s">
        <v>158</v>
      </c>
      <c r="I158" s="9">
        <v>44957</v>
      </c>
      <c r="J158" s="2" t="s">
        <v>69</v>
      </c>
      <c r="K158" s="1" t="s">
        <v>235</v>
      </c>
    </row>
    <row r="159" spans="2:11" x14ac:dyDescent="0.4">
      <c r="B159" s="2" t="s">
        <v>127</v>
      </c>
      <c r="C159" s="2" t="s">
        <v>107</v>
      </c>
      <c r="D159" s="2" t="s">
        <v>224</v>
      </c>
      <c r="E159" s="55" t="s">
        <v>235</v>
      </c>
      <c r="F159" s="68"/>
      <c r="G159" s="16">
        <v>3267</v>
      </c>
      <c r="H159" s="2" t="s">
        <v>158</v>
      </c>
      <c r="I159" s="9">
        <v>44957</v>
      </c>
      <c r="J159" s="2" t="s">
        <v>69</v>
      </c>
      <c r="K159" s="1" t="s">
        <v>235</v>
      </c>
    </row>
    <row r="160" spans="2:11" x14ac:dyDescent="0.4">
      <c r="B160" s="2" t="s">
        <v>127</v>
      </c>
      <c r="C160" s="2" t="s">
        <v>107</v>
      </c>
      <c r="D160" s="2" t="s">
        <v>224</v>
      </c>
      <c r="E160" s="55" t="s">
        <v>235</v>
      </c>
      <c r="F160" s="68"/>
      <c r="G160" s="16">
        <v>316602</v>
      </c>
      <c r="H160" s="2" t="s">
        <v>158</v>
      </c>
      <c r="I160" s="9">
        <v>44973</v>
      </c>
      <c r="J160" s="2" t="s">
        <v>69</v>
      </c>
      <c r="K160" s="1" t="s">
        <v>235</v>
      </c>
    </row>
    <row r="161" spans="2:11" x14ac:dyDescent="0.4">
      <c r="B161" s="2" t="s">
        <v>127</v>
      </c>
      <c r="C161" s="2" t="s">
        <v>107</v>
      </c>
      <c r="D161" s="2" t="s">
        <v>224</v>
      </c>
      <c r="E161" s="55" t="s">
        <v>235</v>
      </c>
      <c r="F161" s="68"/>
      <c r="G161" s="16">
        <v>154788</v>
      </c>
      <c r="H161" s="2" t="s">
        <v>163</v>
      </c>
      <c r="I161" s="9">
        <v>44972</v>
      </c>
      <c r="J161" s="2" t="s">
        <v>69</v>
      </c>
      <c r="K161" s="1" t="s">
        <v>235</v>
      </c>
    </row>
    <row r="162" spans="2:11" x14ac:dyDescent="0.4">
      <c r="B162" s="2" t="s">
        <v>127</v>
      </c>
      <c r="C162" s="2" t="s">
        <v>107</v>
      </c>
      <c r="D162" s="2" t="s">
        <v>224</v>
      </c>
      <c r="E162" s="55" t="s">
        <v>235</v>
      </c>
      <c r="F162" s="68"/>
      <c r="G162" s="16">
        <v>433417</v>
      </c>
      <c r="H162" s="2" t="s">
        <v>158</v>
      </c>
      <c r="I162" s="9">
        <v>44973</v>
      </c>
      <c r="J162" s="2" t="s">
        <v>69</v>
      </c>
      <c r="K162" s="1" t="s">
        <v>235</v>
      </c>
    </row>
    <row r="163" spans="2:11" hidden="1" x14ac:dyDescent="0.4">
      <c r="B163" s="2" t="s">
        <v>127</v>
      </c>
      <c r="C163" s="2" t="s">
        <v>107</v>
      </c>
      <c r="D163" s="2" t="s">
        <v>118</v>
      </c>
      <c r="E163" s="55"/>
      <c r="F163" s="55"/>
      <c r="G163" s="16">
        <v>267080</v>
      </c>
      <c r="H163" s="2" t="s">
        <v>166</v>
      </c>
      <c r="I163" s="9">
        <v>44970</v>
      </c>
      <c r="J163" s="2" t="s">
        <v>69</v>
      </c>
    </row>
    <row r="164" spans="2:11" hidden="1" x14ac:dyDescent="0.4">
      <c r="B164" s="2" t="s">
        <v>127</v>
      </c>
      <c r="C164" s="2" t="s">
        <v>70</v>
      </c>
      <c r="D164" s="2" t="s">
        <v>74</v>
      </c>
      <c r="E164" s="55"/>
      <c r="F164" s="55"/>
      <c r="G164" s="16">
        <v>4656410</v>
      </c>
      <c r="H164" s="2" t="s">
        <v>167</v>
      </c>
      <c r="I164" s="9">
        <v>44943</v>
      </c>
      <c r="J164" s="2" t="s">
        <v>69</v>
      </c>
    </row>
    <row r="165" spans="2:11" hidden="1" x14ac:dyDescent="0.4">
      <c r="B165" s="2" t="s">
        <v>127</v>
      </c>
      <c r="C165" s="2" t="s">
        <v>70</v>
      </c>
      <c r="D165" s="2" t="s">
        <v>74</v>
      </c>
      <c r="E165" s="55"/>
      <c r="F165" s="55"/>
      <c r="G165" s="16">
        <v>8477128</v>
      </c>
      <c r="H165" s="2" t="s">
        <v>171</v>
      </c>
      <c r="I165" s="9">
        <v>44979</v>
      </c>
      <c r="J165" s="2" t="s">
        <v>69</v>
      </c>
    </row>
    <row r="166" spans="2:11" hidden="1" x14ac:dyDescent="0.4">
      <c r="B166" s="2" t="s">
        <v>127</v>
      </c>
      <c r="C166" s="2" t="s">
        <v>70</v>
      </c>
      <c r="D166" s="2" t="s">
        <v>74</v>
      </c>
      <c r="E166" s="55"/>
      <c r="F166" s="55"/>
      <c r="G166" s="16">
        <v>2675200</v>
      </c>
      <c r="H166" s="2" t="s">
        <v>172</v>
      </c>
      <c r="I166" s="9">
        <v>44991</v>
      </c>
      <c r="J166" s="2" t="s">
        <v>69</v>
      </c>
    </row>
    <row r="167" spans="2:11" hidden="1" x14ac:dyDescent="0.4">
      <c r="B167" s="2" t="s">
        <v>127</v>
      </c>
      <c r="C167" s="2" t="s">
        <v>70</v>
      </c>
      <c r="D167" s="2" t="s">
        <v>74</v>
      </c>
      <c r="E167" s="55"/>
      <c r="F167" s="55"/>
      <c r="G167" s="16">
        <v>2472800</v>
      </c>
      <c r="H167" s="2" t="s">
        <v>173</v>
      </c>
      <c r="I167" s="9">
        <v>44988</v>
      </c>
      <c r="J167" s="2" t="s">
        <v>69</v>
      </c>
    </row>
    <row r="168" spans="2:11" hidden="1" x14ac:dyDescent="0.4">
      <c r="B168" s="2" t="s">
        <v>127</v>
      </c>
      <c r="C168" s="2" t="s">
        <v>70</v>
      </c>
      <c r="D168" s="2" t="s">
        <v>74</v>
      </c>
      <c r="E168" s="55"/>
      <c r="F168" s="55"/>
      <c r="G168" s="16">
        <v>2246200</v>
      </c>
      <c r="H168" s="2" t="s">
        <v>174</v>
      </c>
      <c r="I168" s="9">
        <v>44988</v>
      </c>
      <c r="J168" s="2" t="s">
        <v>69</v>
      </c>
    </row>
    <row r="169" spans="2:11" hidden="1" x14ac:dyDescent="0.4">
      <c r="B169" s="2" t="s">
        <v>127</v>
      </c>
      <c r="C169" s="2" t="s">
        <v>70</v>
      </c>
      <c r="D169" s="2" t="s">
        <v>74</v>
      </c>
      <c r="E169" s="55"/>
      <c r="F169" s="55"/>
      <c r="G169" s="16">
        <v>6947160</v>
      </c>
      <c r="H169" s="2" t="s">
        <v>175</v>
      </c>
      <c r="I169" s="9">
        <v>45002</v>
      </c>
      <c r="J169" s="2" t="s">
        <v>69</v>
      </c>
    </row>
    <row r="170" spans="2:11" hidden="1" x14ac:dyDescent="0.4">
      <c r="B170" s="2" t="s">
        <v>127</v>
      </c>
      <c r="C170" s="15" t="s">
        <v>100</v>
      </c>
      <c r="D170" s="2" t="s">
        <v>60</v>
      </c>
      <c r="E170" s="55"/>
      <c r="F170" s="55"/>
      <c r="G170" s="16">
        <v>96921</v>
      </c>
      <c r="H170" s="2" t="s">
        <v>176</v>
      </c>
      <c r="I170" s="9">
        <v>44932</v>
      </c>
      <c r="J170" s="2" t="s">
        <v>69</v>
      </c>
    </row>
    <row r="171" spans="2:11" hidden="1" x14ac:dyDescent="0.4">
      <c r="B171" s="2" t="s">
        <v>127</v>
      </c>
      <c r="C171" s="15" t="s">
        <v>100</v>
      </c>
      <c r="D171" s="2" t="s">
        <v>60</v>
      </c>
      <c r="E171" s="55"/>
      <c r="F171" s="55"/>
      <c r="G171" s="16">
        <v>192400</v>
      </c>
      <c r="H171" s="2" t="s">
        <v>177</v>
      </c>
      <c r="I171" s="9">
        <v>44958</v>
      </c>
      <c r="J171" s="2" t="s">
        <v>69</v>
      </c>
    </row>
    <row r="172" spans="2:11" hidden="1" x14ac:dyDescent="0.4">
      <c r="B172" s="2" t="s">
        <v>127</v>
      </c>
      <c r="C172" s="15" t="s">
        <v>100</v>
      </c>
      <c r="D172" s="2" t="s">
        <v>60</v>
      </c>
      <c r="E172" s="55"/>
      <c r="F172" s="55"/>
      <c r="G172" s="16">
        <v>418000</v>
      </c>
      <c r="H172" s="2" t="s">
        <v>178</v>
      </c>
      <c r="I172" s="9">
        <v>44949</v>
      </c>
      <c r="J172" s="2" t="s">
        <v>69</v>
      </c>
    </row>
    <row r="173" spans="2:11" hidden="1" x14ac:dyDescent="0.4">
      <c r="B173" s="2" t="s">
        <v>127</v>
      </c>
      <c r="C173" s="15" t="s">
        <v>100</v>
      </c>
      <c r="D173" s="2" t="s">
        <v>60</v>
      </c>
      <c r="E173" s="55"/>
      <c r="F173" s="55"/>
      <c r="G173" s="16">
        <v>587880</v>
      </c>
      <c r="H173" s="2" t="s">
        <v>179</v>
      </c>
      <c r="I173" s="9">
        <v>44949</v>
      </c>
      <c r="J173" s="2" t="s">
        <v>69</v>
      </c>
    </row>
    <row r="174" spans="2:11" hidden="1" x14ac:dyDescent="0.4">
      <c r="B174" s="2" t="s">
        <v>127</v>
      </c>
      <c r="C174" s="15" t="s">
        <v>100</v>
      </c>
      <c r="D174" s="2" t="s">
        <v>60</v>
      </c>
      <c r="E174" s="55"/>
      <c r="F174" s="55"/>
      <c r="G174" s="16">
        <v>861500</v>
      </c>
      <c r="H174" s="2" t="s">
        <v>180</v>
      </c>
      <c r="I174" s="9">
        <v>44949</v>
      </c>
      <c r="J174" s="2" t="s">
        <v>69</v>
      </c>
    </row>
    <row r="175" spans="2:11" hidden="1" x14ac:dyDescent="0.4">
      <c r="B175" s="2" t="s">
        <v>127</v>
      </c>
      <c r="C175" s="15" t="s">
        <v>100</v>
      </c>
      <c r="D175" s="2" t="s">
        <v>60</v>
      </c>
      <c r="E175" s="55"/>
      <c r="F175" s="55"/>
      <c r="G175" s="16">
        <v>1937240</v>
      </c>
      <c r="H175" s="2" t="s">
        <v>181</v>
      </c>
      <c r="I175" s="9">
        <v>44950</v>
      </c>
      <c r="J175" s="2" t="s">
        <v>69</v>
      </c>
    </row>
    <row r="176" spans="2:11" hidden="1" x14ac:dyDescent="0.4">
      <c r="B176" s="2" t="s">
        <v>127</v>
      </c>
      <c r="C176" s="15" t="s">
        <v>100</v>
      </c>
      <c r="D176" s="2" t="s">
        <v>60</v>
      </c>
      <c r="E176" s="55"/>
      <c r="F176" s="55"/>
      <c r="G176" s="16">
        <v>10150</v>
      </c>
      <c r="H176" s="2" t="s">
        <v>25</v>
      </c>
      <c r="I176" s="9">
        <v>44956</v>
      </c>
      <c r="J176" s="2" t="s">
        <v>69</v>
      </c>
    </row>
    <row r="177" spans="2:10" hidden="1" x14ac:dyDescent="0.4">
      <c r="B177" s="2" t="s">
        <v>127</v>
      </c>
      <c r="C177" s="15" t="s">
        <v>100</v>
      </c>
      <c r="D177" s="2" t="s">
        <v>60</v>
      </c>
      <c r="E177" s="55"/>
      <c r="F177" s="55"/>
      <c r="G177" s="16">
        <v>12050</v>
      </c>
      <c r="H177" s="2" t="s">
        <v>182</v>
      </c>
      <c r="I177" s="9">
        <v>44945</v>
      </c>
      <c r="J177" s="2" t="s">
        <v>69</v>
      </c>
    </row>
    <row r="178" spans="2:10" hidden="1" x14ac:dyDescent="0.4">
      <c r="B178" s="2" t="s">
        <v>127</v>
      </c>
      <c r="C178" s="15" t="s">
        <v>100</v>
      </c>
      <c r="D178" s="2" t="s">
        <v>60</v>
      </c>
      <c r="E178" s="55"/>
      <c r="F178" s="55"/>
      <c r="G178" s="16">
        <v>1786000</v>
      </c>
      <c r="H178" s="2" t="s">
        <v>183</v>
      </c>
      <c r="I178" s="9">
        <v>44956</v>
      </c>
      <c r="J178" s="2" t="s">
        <v>69</v>
      </c>
    </row>
    <row r="179" spans="2:10" hidden="1" x14ac:dyDescent="0.4">
      <c r="B179" s="2" t="s">
        <v>127</v>
      </c>
      <c r="C179" s="15" t="s">
        <v>100</v>
      </c>
      <c r="D179" s="2" t="s">
        <v>60</v>
      </c>
      <c r="E179" s="55"/>
      <c r="F179" s="55"/>
      <c r="G179" s="16">
        <v>2184380</v>
      </c>
      <c r="H179" s="2" t="s">
        <v>182</v>
      </c>
      <c r="I179" s="9">
        <v>44958</v>
      </c>
      <c r="J179" s="2" t="s">
        <v>69</v>
      </c>
    </row>
    <row r="180" spans="2:10" hidden="1" x14ac:dyDescent="0.4">
      <c r="B180" s="2" t="s">
        <v>127</v>
      </c>
      <c r="C180" s="15" t="s">
        <v>100</v>
      </c>
      <c r="D180" s="2" t="s">
        <v>60</v>
      </c>
      <c r="E180" s="55"/>
      <c r="F180" s="55"/>
      <c r="G180" s="16">
        <v>1083920</v>
      </c>
      <c r="H180" s="2" t="s">
        <v>184</v>
      </c>
      <c r="I180" s="9">
        <v>44956</v>
      </c>
      <c r="J180" s="2" t="s">
        <v>69</v>
      </c>
    </row>
    <row r="181" spans="2:10" hidden="1" x14ac:dyDescent="0.4">
      <c r="B181" s="2" t="s">
        <v>127</v>
      </c>
      <c r="C181" s="15" t="s">
        <v>100</v>
      </c>
      <c r="D181" s="2" t="s">
        <v>60</v>
      </c>
      <c r="E181" s="55"/>
      <c r="F181" s="55"/>
      <c r="G181" s="16">
        <v>11432300</v>
      </c>
      <c r="H181" s="2" t="s">
        <v>185</v>
      </c>
      <c r="I181" s="9">
        <v>44959</v>
      </c>
      <c r="J181" s="2" t="s">
        <v>69</v>
      </c>
    </row>
    <row r="182" spans="2:10" hidden="1" x14ac:dyDescent="0.4">
      <c r="D182" s="40" t="s">
        <v>231</v>
      </c>
      <c r="E182" s="40"/>
      <c r="F182" s="40"/>
      <c r="G182" s="27">
        <f>SUM(G2:G181)</f>
        <v>223810965</v>
      </c>
    </row>
    <row r="183" spans="2:10" hidden="1" x14ac:dyDescent="0.4">
      <c r="G183" s="18"/>
      <c r="H183" s="1" t="s">
        <v>233</v>
      </c>
    </row>
    <row r="184" spans="2:10" x14ac:dyDescent="0.4">
      <c r="D184" s="40" t="s">
        <v>230</v>
      </c>
      <c r="E184" s="40"/>
      <c r="F184" s="40"/>
      <c r="G184" s="30">
        <f>G182*H184</f>
        <v>44762193</v>
      </c>
      <c r="H184" s="41">
        <v>0.2</v>
      </c>
    </row>
    <row r="186" spans="2:10" x14ac:dyDescent="0.4">
      <c r="D186" s="40" t="s">
        <v>232</v>
      </c>
      <c r="E186" s="40"/>
      <c r="F186" s="40"/>
      <c r="G186" s="42">
        <f>G182+G184</f>
        <v>268573158</v>
      </c>
    </row>
    <row r="188" spans="2:10" x14ac:dyDescent="0.4">
      <c r="B188" s="53"/>
      <c r="C188" s="53"/>
      <c r="D188" s="53"/>
      <c r="E188" s="53"/>
      <c r="F188" s="53"/>
      <c r="G188" s="53"/>
    </row>
    <row r="189" spans="2:10" x14ac:dyDescent="0.4">
      <c r="F189" s="2" t="s">
        <v>224</v>
      </c>
      <c r="G189" s="16">
        <v>98304152</v>
      </c>
    </row>
    <row r="190" spans="2:10" x14ac:dyDescent="0.4">
      <c r="F190" s="2"/>
      <c r="G190" s="16"/>
    </row>
    <row r="191" spans="2:10" x14ac:dyDescent="0.4">
      <c r="F191" s="2" t="s">
        <v>90</v>
      </c>
      <c r="G191" s="4">
        <v>2297900</v>
      </c>
    </row>
    <row r="192" spans="2:10" x14ac:dyDescent="0.4">
      <c r="F192" s="2" t="s">
        <v>118</v>
      </c>
      <c r="G192" s="16">
        <v>292655</v>
      </c>
    </row>
    <row r="193" spans="6:7" x14ac:dyDescent="0.4">
      <c r="F193" s="2"/>
      <c r="G193" s="16"/>
    </row>
    <row r="194" spans="6:7" x14ac:dyDescent="0.4">
      <c r="F194" s="2" t="s">
        <v>71</v>
      </c>
      <c r="G194" s="4">
        <v>2450250</v>
      </c>
    </row>
    <row r="195" spans="6:7" x14ac:dyDescent="0.4">
      <c r="F195" s="2" t="s">
        <v>99</v>
      </c>
      <c r="G195" s="4">
        <v>53416</v>
      </c>
    </row>
    <row r="196" spans="6:7" x14ac:dyDescent="0.4">
      <c r="F196" s="2" t="s">
        <v>72</v>
      </c>
      <c r="G196" s="59">
        <v>1550450</v>
      </c>
    </row>
    <row r="198" spans="6:7" x14ac:dyDescent="0.4">
      <c r="F198" s="33" t="s">
        <v>63</v>
      </c>
      <c r="G198" s="59">
        <v>17696039</v>
      </c>
    </row>
    <row r="199" spans="6:7" x14ac:dyDescent="0.4">
      <c r="F199" s="2" t="s">
        <v>18</v>
      </c>
      <c r="G199" s="4">
        <v>604230</v>
      </c>
    </row>
    <row r="201" spans="6:7" x14ac:dyDescent="0.4">
      <c r="F201" s="2" t="s">
        <v>60</v>
      </c>
      <c r="G201" s="60">
        <v>52153667</v>
      </c>
    </row>
    <row r="203" spans="6:7" x14ac:dyDescent="0.4">
      <c r="F203" s="2" t="s">
        <v>59</v>
      </c>
      <c r="G203" s="60">
        <v>12554600</v>
      </c>
    </row>
    <row r="205" spans="6:7" x14ac:dyDescent="0.4">
      <c r="F205" s="2" t="s">
        <v>74</v>
      </c>
      <c r="G205" s="16">
        <v>35853606</v>
      </c>
    </row>
    <row r="206" spans="6:7" x14ac:dyDescent="0.4">
      <c r="F206" s="2"/>
      <c r="G206" s="16"/>
    </row>
  </sheetData>
  <autoFilter ref="B1:J183" xr:uid="{644F9690-D58E-48C2-A160-86A2978DD929}">
    <filterColumn colId="2">
      <filters>
        <filter val="防疫資材"/>
        <filter val="防疫資材（ゴミ袋）"/>
        <filter val="防疫資材（コンテナバック）"/>
        <filter val="防疫資材（スノーホーンハンドル）"/>
        <filter val="防疫資材（スノーホーン運搬車）"/>
        <filter val="防疫資材（ベスト）"/>
        <filter val="防疫資材（マスクほか）"/>
        <filter val="防疫資材（下着）"/>
        <filter val="防疫資材（軍手等）"/>
        <filter val="防疫資材（結束バンド）"/>
        <filter val="防疫資材（消石灰）"/>
        <filter val="防疫資材（消毒薬）"/>
        <filter val="防疫資材（洗濯ネット等）"/>
        <filter val="防疫資材（炭酸ガス）"/>
        <filter val="防疫資材（曇り止め）"/>
        <filter val="防疫資材（防護服）"/>
      </filters>
    </filterColumn>
  </autoFilter>
  <phoneticPr fontId="3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&amp;LＲ４鳥インフル対応支出（R5.1月～）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A46E-56FD-4393-9AD8-11E4651C9F82}">
  <sheetPr>
    <tabColor rgb="FFFFFF00"/>
  </sheetPr>
  <dimension ref="A1:G12"/>
  <sheetViews>
    <sheetView tabSelected="1" zoomScale="110" zoomScaleNormal="110" zoomScaleSheetLayoutView="100" workbookViewId="0">
      <selection activeCell="J13" sqref="J13"/>
    </sheetView>
  </sheetViews>
  <sheetFormatPr defaultRowHeight="18.75" x14ac:dyDescent="0.4"/>
  <cols>
    <col min="1" max="1" width="2.375" customWidth="1"/>
    <col min="2" max="2" width="23.875" customWidth="1"/>
    <col min="3" max="3" width="29" customWidth="1"/>
    <col min="4" max="4" width="16.5" customWidth="1"/>
    <col min="5" max="5" width="13.5" customWidth="1"/>
    <col min="6" max="6" width="14.125" customWidth="1"/>
    <col min="7" max="7" width="11.375" style="64" customWidth="1"/>
  </cols>
  <sheetData>
    <row r="1" spans="1:6" x14ac:dyDescent="0.4">
      <c r="A1" t="s">
        <v>396</v>
      </c>
    </row>
    <row r="2" spans="1:6" x14ac:dyDescent="0.4">
      <c r="A2" s="128" t="s">
        <v>250</v>
      </c>
      <c r="B2" s="128"/>
      <c r="C2" s="128"/>
      <c r="D2" s="128"/>
      <c r="E2" s="128"/>
      <c r="F2" s="128"/>
    </row>
    <row r="3" spans="1:6" x14ac:dyDescent="0.4">
      <c r="A3" s="115"/>
      <c r="B3" s="115"/>
      <c r="C3" s="115"/>
      <c r="D3" s="115"/>
      <c r="E3" s="115"/>
      <c r="F3" s="115"/>
    </row>
    <row r="4" spans="1:6" x14ac:dyDescent="0.4">
      <c r="A4" t="s">
        <v>401</v>
      </c>
    </row>
    <row r="5" spans="1:6" x14ac:dyDescent="0.4">
      <c r="A5" s="129" t="s">
        <v>135</v>
      </c>
      <c r="B5" s="130"/>
      <c r="C5" s="116" t="s">
        <v>249</v>
      </c>
      <c r="D5" s="116" t="s">
        <v>248</v>
      </c>
      <c r="E5" s="50" t="s">
        <v>403</v>
      </c>
      <c r="F5" s="50" t="s">
        <v>246</v>
      </c>
    </row>
    <row r="6" spans="1:6" x14ac:dyDescent="0.4">
      <c r="A6" s="49" t="s">
        <v>402</v>
      </c>
      <c r="B6" s="117"/>
      <c r="C6" s="118"/>
      <c r="D6" s="118"/>
      <c r="E6" s="118"/>
      <c r="F6" s="119"/>
    </row>
    <row r="7" spans="1:6" x14ac:dyDescent="0.4">
      <c r="A7" s="43"/>
      <c r="B7" s="43" t="s">
        <v>397</v>
      </c>
      <c r="C7" s="50" t="s">
        <v>398</v>
      </c>
      <c r="D7" s="124">
        <v>1440</v>
      </c>
      <c r="E7" s="125"/>
      <c r="F7" s="56">
        <f>D7*E7</f>
        <v>0</v>
      </c>
    </row>
    <row r="8" spans="1:6" x14ac:dyDescent="0.4">
      <c r="A8" s="121"/>
      <c r="B8" s="122"/>
      <c r="C8" s="123"/>
      <c r="D8" s="123"/>
      <c r="E8" s="123"/>
      <c r="F8" s="123"/>
    </row>
    <row r="9" spans="1:6" x14ac:dyDescent="0.4">
      <c r="A9" s="121"/>
      <c r="B9" s="43"/>
      <c r="C9" s="123"/>
      <c r="D9" s="50"/>
      <c r="E9" s="120"/>
      <c r="F9" s="56">
        <f>D9*E9</f>
        <v>0</v>
      </c>
    </row>
    <row r="10" spans="1:6" x14ac:dyDescent="0.4">
      <c r="A10" s="131" t="s">
        <v>399</v>
      </c>
      <c r="B10" s="132"/>
      <c r="C10" s="132"/>
      <c r="D10" s="132"/>
      <c r="E10" s="120"/>
      <c r="F10" s="58">
        <f>SUM(F7,F9)</f>
        <v>0</v>
      </c>
    </row>
    <row r="11" spans="1:6" x14ac:dyDescent="0.4">
      <c r="A11" s="126" t="s">
        <v>400</v>
      </c>
      <c r="B11" s="127"/>
      <c r="C11" s="127"/>
      <c r="D11" s="127"/>
      <c r="E11" s="120"/>
      <c r="F11" s="56">
        <f>ROUND(F10*0.1,0)</f>
        <v>0</v>
      </c>
    </row>
    <row r="12" spans="1:6" x14ac:dyDescent="0.4">
      <c r="A12" s="126" t="s">
        <v>404</v>
      </c>
      <c r="B12" s="127"/>
      <c r="C12" s="127"/>
      <c r="D12" s="127"/>
      <c r="E12" s="120"/>
      <c r="F12" s="56">
        <f>SUM(F10:F11)</f>
        <v>0</v>
      </c>
    </row>
  </sheetData>
  <mergeCells count="5">
    <mergeCell ref="A12:D12"/>
    <mergeCell ref="A2:F2"/>
    <mergeCell ref="A5:B5"/>
    <mergeCell ref="A10:D10"/>
    <mergeCell ref="A11:D11"/>
  </mergeCells>
  <phoneticPr fontId="3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42D7-5C85-4F34-ACF8-A95CD2750416}">
  <sheetPr>
    <tabColor rgb="FFFFFF00"/>
    <pageSetUpPr fitToPage="1"/>
  </sheetPr>
  <dimension ref="A1:J28"/>
  <sheetViews>
    <sheetView topLeftCell="A13" zoomScaleNormal="100" workbookViewId="0">
      <selection activeCell="H3" sqref="H3"/>
    </sheetView>
  </sheetViews>
  <sheetFormatPr defaultRowHeight="18.75" x14ac:dyDescent="0.4"/>
  <cols>
    <col min="1" max="1" width="2.375" customWidth="1"/>
    <col min="2" max="2" width="31.75" customWidth="1"/>
    <col min="3" max="3" width="20" customWidth="1"/>
    <col min="4" max="4" width="19.5" customWidth="1"/>
    <col min="5" max="5" width="10.125" customWidth="1"/>
    <col min="6" max="6" width="15.5" customWidth="1"/>
    <col min="7" max="7" width="14.375" customWidth="1"/>
    <col min="8" max="8" width="27.625" customWidth="1"/>
    <col min="9" max="9" width="11.375" style="64" customWidth="1"/>
  </cols>
  <sheetData>
    <row r="1" spans="1:10" x14ac:dyDescent="0.4">
      <c r="A1" t="s">
        <v>251</v>
      </c>
    </row>
    <row r="2" spans="1:10" x14ac:dyDescent="0.4">
      <c r="A2" s="128" t="s">
        <v>250</v>
      </c>
      <c r="B2" s="128"/>
      <c r="C2" s="128"/>
      <c r="D2" s="128"/>
      <c r="E2" s="128"/>
      <c r="F2" s="128"/>
      <c r="G2" s="128"/>
    </row>
    <row r="3" spans="1:10" x14ac:dyDescent="0.4">
      <c r="A3" s="52"/>
      <c r="B3" s="52"/>
      <c r="C3" s="52"/>
      <c r="D3" s="52"/>
      <c r="E3" s="52"/>
      <c r="F3" s="52"/>
      <c r="G3" s="52"/>
    </row>
    <row r="4" spans="1:10" x14ac:dyDescent="0.4">
      <c r="A4" t="s">
        <v>253</v>
      </c>
    </row>
    <row r="5" spans="1:10" x14ac:dyDescent="0.4">
      <c r="A5" s="129" t="s">
        <v>135</v>
      </c>
      <c r="B5" s="130"/>
      <c r="C5" s="51" t="s">
        <v>249</v>
      </c>
      <c r="D5" s="51" t="s">
        <v>248</v>
      </c>
      <c r="E5" s="50" t="s">
        <v>247</v>
      </c>
      <c r="F5" s="50" t="s">
        <v>246</v>
      </c>
      <c r="G5" s="50" t="s">
        <v>245</v>
      </c>
      <c r="H5" s="66"/>
      <c r="I5" s="65"/>
    </row>
    <row r="6" spans="1:10" x14ac:dyDescent="0.4">
      <c r="A6" s="49" t="s">
        <v>263</v>
      </c>
      <c r="B6" s="48"/>
      <c r="C6" s="43" t="s">
        <v>384</v>
      </c>
      <c r="D6" s="43" t="s">
        <v>385</v>
      </c>
      <c r="E6" s="43"/>
      <c r="F6" s="56">
        <f>I6+I7</f>
        <v>8566600</v>
      </c>
      <c r="G6" s="61"/>
      <c r="H6" s="63" t="s">
        <v>265</v>
      </c>
      <c r="I6" s="65">
        <v>6298600</v>
      </c>
      <c r="J6" s="62"/>
    </row>
    <row r="7" spans="1:10" x14ac:dyDescent="0.4">
      <c r="A7" s="43"/>
      <c r="B7" s="43"/>
      <c r="C7" s="43"/>
      <c r="D7" s="43"/>
      <c r="E7" s="43"/>
      <c r="F7" s="56"/>
      <c r="G7" s="43"/>
      <c r="H7" t="s">
        <v>266</v>
      </c>
      <c r="I7" s="64">
        <v>2268000</v>
      </c>
    </row>
    <row r="8" spans="1:10" x14ac:dyDescent="0.4">
      <c r="A8" s="43"/>
      <c r="B8" s="43"/>
      <c r="C8" s="43"/>
      <c r="D8" s="43"/>
      <c r="E8" s="43"/>
      <c r="F8" s="56"/>
      <c r="G8" s="43"/>
    </row>
    <row r="9" spans="1:10" x14ac:dyDescent="0.4">
      <c r="A9" s="43" t="s">
        <v>254</v>
      </c>
      <c r="B9" s="43"/>
      <c r="C9" s="43" t="s">
        <v>264</v>
      </c>
      <c r="D9" s="43" t="s">
        <v>264</v>
      </c>
      <c r="E9" s="43"/>
      <c r="F9" s="56">
        <f>I9</f>
        <v>18300269</v>
      </c>
      <c r="G9" s="43"/>
      <c r="H9" t="s">
        <v>265</v>
      </c>
      <c r="I9" s="65">
        <v>18300269</v>
      </c>
    </row>
    <row r="10" spans="1:10" x14ac:dyDescent="0.4">
      <c r="A10" s="43"/>
      <c r="B10" s="47"/>
      <c r="C10" s="43"/>
      <c r="D10" s="43"/>
      <c r="E10" s="43"/>
      <c r="F10" s="56"/>
      <c r="G10" s="43"/>
    </row>
    <row r="11" spans="1:10" x14ac:dyDescent="0.4">
      <c r="A11" s="43" t="s">
        <v>255</v>
      </c>
      <c r="B11" s="43"/>
      <c r="C11" s="43"/>
      <c r="D11" s="43"/>
      <c r="E11" s="43"/>
      <c r="F11" s="56"/>
      <c r="G11" s="43"/>
    </row>
    <row r="12" spans="1:10" x14ac:dyDescent="0.4">
      <c r="A12" s="43"/>
      <c r="B12" s="43" t="s">
        <v>388</v>
      </c>
      <c r="C12" s="43" t="s">
        <v>267</v>
      </c>
      <c r="D12" s="43" t="s">
        <v>267</v>
      </c>
      <c r="E12" s="43"/>
      <c r="F12" s="56">
        <f>I12+I13</f>
        <v>53732867</v>
      </c>
      <c r="G12" s="43"/>
      <c r="H12" t="s">
        <v>265</v>
      </c>
      <c r="I12" s="64">
        <v>52153667</v>
      </c>
    </row>
    <row r="13" spans="1:10" x14ac:dyDescent="0.4">
      <c r="A13" s="43"/>
      <c r="B13" s="43" t="s">
        <v>389</v>
      </c>
      <c r="C13" s="43" t="s">
        <v>390</v>
      </c>
      <c r="D13" s="43" t="s">
        <v>391</v>
      </c>
      <c r="E13" s="43"/>
      <c r="F13" s="56"/>
      <c r="G13" s="43"/>
      <c r="H13" t="s">
        <v>269</v>
      </c>
      <c r="I13" s="64">
        <v>1579200</v>
      </c>
    </row>
    <row r="14" spans="1:10" x14ac:dyDescent="0.4">
      <c r="A14" s="43"/>
      <c r="B14" s="43" t="s">
        <v>259</v>
      </c>
      <c r="C14" s="43" t="s">
        <v>260</v>
      </c>
      <c r="D14" s="43" t="s">
        <v>258</v>
      </c>
      <c r="E14" s="43"/>
      <c r="F14" s="56"/>
      <c r="G14" s="43"/>
    </row>
    <row r="15" spans="1:10" x14ac:dyDescent="0.4">
      <c r="A15" s="43"/>
      <c r="B15" s="43"/>
      <c r="C15" s="43"/>
      <c r="D15" s="43"/>
      <c r="E15" s="43"/>
      <c r="F15" s="56"/>
      <c r="G15" s="43"/>
    </row>
    <row r="16" spans="1:10" x14ac:dyDescent="0.4">
      <c r="A16" s="43" t="s">
        <v>256</v>
      </c>
      <c r="B16" s="43"/>
      <c r="C16" s="133" t="s">
        <v>392</v>
      </c>
      <c r="D16" s="134"/>
      <c r="E16" s="43"/>
      <c r="F16" s="56">
        <f>I16</f>
        <v>35853606</v>
      </c>
      <c r="G16" s="43"/>
      <c r="H16" t="s">
        <v>265</v>
      </c>
      <c r="I16" s="65">
        <v>35853606</v>
      </c>
    </row>
    <row r="17" spans="1:9" x14ac:dyDescent="0.4">
      <c r="A17" s="43"/>
      <c r="B17" s="43"/>
      <c r="C17" s="43"/>
      <c r="D17" s="43"/>
      <c r="E17" s="43"/>
      <c r="F17" s="56"/>
      <c r="G17" s="43"/>
    </row>
    <row r="18" spans="1:9" x14ac:dyDescent="0.4">
      <c r="A18" s="67" t="s">
        <v>257</v>
      </c>
      <c r="B18" s="43"/>
      <c r="C18" s="43" t="s">
        <v>262</v>
      </c>
      <c r="D18" s="43" t="s">
        <v>262</v>
      </c>
      <c r="E18" s="43"/>
      <c r="F18" s="56">
        <f>I18</f>
        <v>12554600</v>
      </c>
      <c r="G18" s="43"/>
      <c r="H18" t="s">
        <v>265</v>
      </c>
      <c r="I18" s="65">
        <v>12554600</v>
      </c>
    </row>
    <row r="19" spans="1:9" x14ac:dyDescent="0.4">
      <c r="A19" s="43"/>
      <c r="B19" s="43"/>
      <c r="C19" s="43"/>
      <c r="D19" s="43"/>
      <c r="E19" s="43"/>
      <c r="F19" s="56"/>
      <c r="G19" s="43"/>
    </row>
    <row r="20" spans="1:9" x14ac:dyDescent="0.4">
      <c r="A20" s="43" t="s">
        <v>381</v>
      </c>
      <c r="B20" s="43"/>
      <c r="C20" s="43" t="s">
        <v>268</v>
      </c>
      <c r="D20" s="43" t="s">
        <v>268</v>
      </c>
      <c r="E20" s="43"/>
      <c r="F20" s="56">
        <f>I20</f>
        <v>95140307</v>
      </c>
      <c r="G20" s="43"/>
      <c r="H20" t="s">
        <v>265</v>
      </c>
      <c r="I20" s="65">
        <v>95140307</v>
      </c>
    </row>
    <row r="21" spans="1:9" x14ac:dyDescent="0.4">
      <c r="A21" s="43"/>
      <c r="B21" s="43"/>
      <c r="C21" s="43"/>
      <c r="D21" s="43"/>
      <c r="E21" s="43"/>
      <c r="F21" s="56"/>
      <c r="G21" s="43"/>
    </row>
    <row r="22" spans="1:9" x14ac:dyDescent="0.4">
      <c r="A22" s="43" t="s">
        <v>261</v>
      </c>
      <c r="B22" s="43"/>
      <c r="C22" s="43" t="s">
        <v>394</v>
      </c>
      <c r="D22" s="43" t="s">
        <v>393</v>
      </c>
      <c r="E22" s="43"/>
      <c r="F22" s="56">
        <v>793800</v>
      </c>
      <c r="G22" s="43"/>
      <c r="H22" t="s">
        <v>395</v>
      </c>
      <c r="I22" s="64">
        <v>793800</v>
      </c>
    </row>
    <row r="23" spans="1:9" ht="19.5" thickBot="1" x14ac:dyDescent="0.45">
      <c r="A23" s="46"/>
      <c r="B23" s="46"/>
      <c r="C23" s="46"/>
      <c r="D23" s="46"/>
      <c r="E23" s="46"/>
      <c r="F23" s="57"/>
      <c r="G23" s="46"/>
    </row>
    <row r="24" spans="1:9" x14ac:dyDescent="0.4">
      <c r="A24" s="45"/>
      <c r="B24" s="45" t="s">
        <v>244</v>
      </c>
      <c r="C24" s="45"/>
      <c r="D24" s="45"/>
      <c r="E24" s="45"/>
      <c r="F24" s="58">
        <f>SUM(F6:F23)</f>
        <v>224942049</v>
      </c>
      <c r="G24" s="45"/>
    </row>
    <row r="25" spans="1:9" x14ac:dyDescent="0.4">
      <c r="A25" s="43"/>
      <c r="B25" s="43" t="s">
        <v>243</v>
      </c>
      <c r="C25" s="43"/>
      <c r="D25" s="43"/>
      <c r="E25" s="43"/>
      <c r="F25" s="56">
        <f>F24*0.2</f>
        <v>44988409.800000004</v>
      </c>
      <c r="G25" s="44">
        <v>0.2</v>
      </c>
    </row>
    <row r="26" spans="1:9" x14ac:dyDescent="0.4">
      <c r="A26" s="43"/>
      <c r="B26" s="43" t="s">
        <v>232</v>
      </c>
      <c r="C26" s="43"/>
      <c r="D26" s="43"/>
      <c r="E26" s="43"/>
      <c r="F26" s="56">
        <f>F24+F25</f>
        <v>269930458.80000001</v>
      </c>
      <c r="G26" s="43"/>
    </row>
    <row r="28" spans="1:9" x14ac:dyDescent="0.4">
      <c r="A28">
        <v>1</v>
      </c>
      <c r="B28" t="s">
        <v>242</v>
      </c>
    </row>
  </sheetData>
  <mergeCells count="3">
    <mergeCell ref="A2:G2"/>
    <mergeCell ref="A5:B5"/>
    <mergeCell ref="C16:D16"/>
  </mergeCells>
  <phoneticPr fontId="3"/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C278-F2DE-4651-A097-B67A5277A946}">
  <sheetPr>
    <pageSetUpPr fitToPage="1"/>
  </sheetPr>
  <dimension ref="B1:P263"/>
  <sheetViews>
    <sheetView zoomScale="90" zoomScaleNormal="90" zoomScaleSheetLayoutView="120" workbookViewId="0">
      <pane ySplit="1" topLeftCell="A254" activePane="bottomLeft" state="frozen"/>
      <selection pane="bottomLeft" activeCell="A260" sqref="A260:XFD262"/>
    </sheetView>
  </sheetViews>
  <sheetFormatPr defaultRowHeight="13.5" x14ac:dyDescent="0.4"/>
  <cols>
    <col min="1" max="1" width="1.5" style="1" customWidth="1"/>
    <col min="2" max="2" width="14" style="1" customWidth="1"/>
    <col min="3" max="3" width="14.75" style="1" customWidth="1"/>
    <col min="4" max="4" width="33.125" style="1" customWidth="1"/>
    <col min="5" max="5" width="31.125" style="36" customWidth="1"/>
    <col min="6" max="6" width="10" style="36" customWidth="1"/>
    <col min="7" max="7" width="13.625" style="1" customWidth="1"/>
    <col min="8" max="8" width="24.375" style="1" customWidth="1"/>
    <col min="9" max="10" width="10" style="1" customWidth="1"/>
    <col min="11" max="11" width="16.875" style="1" customWidth="1"/>
    <col min="12" max="13" width="21.875" style="1" customWidth="1"/>
    <col min="14" max="14" width="9.125" style="30" bestFit="1" customWidth="1"/>
    <col min="15" max="15" width="14.25" style="30" customWidth="1"/>
    <col min="16" max="16" width="13.375" style="1" customWidth="1"/>
    <col min="17" max="16384" width="9" style="1"/>
  </cols>
  <sheetData>
    <row r="1" spans="2:15" ht="26.25" customHeight="1" x14ac:dyDescent="0.4">
      <c r="B1" s="2" t="s">
        <v>95</v>
      </c>
      <c r="C1" s="6" t="s">
        <v>62</v>
      </c>
      <c r="D1" s="11" t="s">
        <v>0</v>
      </c>
      <c r="E1" s="80" t="s">
        <v>249</v>
      </c>
      <c r="F1" s="80" t="s">
        <v>252</v>
      </c>
      <c r="G1" s="12" t="s">
        <v>234</v>
      </c>
      <c r="H1" s="13" t="s">
        <v>1</v>
      </c>
      <c r="I1" s="14" t="s">
        <v>387</v>
      </c>
      <c r="J1" s="14" t="s">
        <v>2</v>
      </c>
      <c r="K1" s="6" t="s">
        <v>66</v>
      </c>
      <c r="M1" s="53" t="s">
        <v>275</v>
      </c>
      <c r="N1" s="70" t="s">
        <v>247</v>
      </c>
      <c r="O1" s="70" t="s">
        <v>246</v>
      </c>
    </row>
    <row r="2" spans="2:15" ht="20.100000000000001" customHeight="1" x14ac:dyDescent="0.4">
      <c r="B2" s="2" t="s">
        <v>94</v>
      </c>
      <c r="C2" s="2" t="s">
        <v>107</v>
      </c>
      <c r="D2" s="71" t="str">
        <f t="shared" ref="D2" si="0">"防疫資材（"&amp;M2&amp;"）"</f>
        <v>防疫資材（アストップ（消毒液））</v>
      </c>
      <c r="E2" s="81" t="s">
        <v>276</v>
      </c>
      <c r="F2" s="81">
        <v>10</v>
      </c>
      <c r="G2" s="4">
        <v>115500</v>
      </c>
      <c r="H2" s="10" t="s">
        <v>4</v>
      </c>
      <c r="I2" s="5">
        <v>44916</v>
      </c>
      <c r="J2" s="5">
        <v>44932</v>
      </c>
      <c r="K2" s="2" t="s">
        <v>69</v>
      </c>
      <c r="M2" s="72" t="s">
        <v>277</v>
      </c>
      <c r="N2" s="30">
        <v>10500</v>
      </c>
      <c r="O2" s="30">
        <f>N2*F2*1.1</f>
        <v>115500.00000000001</v>
      </c>
    </row>
    <row r="3" spans="2:15" ht="20.100000000000001" customHeight="1" x14ac:dyDescent="0.4">
      <c r="B3" s="2" t="s">
        <v>94</v>
      </c>
      <c r="C3" s="2" t="s">
        <v>107</v>
      </c>
      <c r="D3" s="73" t="s">
        <v>59</v>
      </c>
      <c r="E3" s="81"/>
      <c r="F3" s="81"/>
      <c r="G3" s="4">
        <v>350649</v>
      </c>
      <c r="H3" s="10" t="s">
        <v>3</v>
      </c>
      <c r="I3" s="5"/>
      <c r="J3" s="5">
        <v>44950</v>
      </c>
      <c r="K3" s="2" t="s">
        <v>69</v>
      </c>
    </row>
    <row r="4" spans="2:15" ht="20.100000000000001" customHeight="1" x14ac:dyDescent="0.4">
      <c r="B4" s="2" t="s">
        <v>94</v>
      </c>
      <c r="C4" s="2" t="s">
        <v>107</v>
      </c>
      <c r="D4" s="73" t="s">
        <v>59</v>
      </c>
      <c r="E4" s="81"/>
      <c r="F4" s="81"/>
      <c r="G4" s="4">
        <v>199152</v>
      </c>
      <c r="H4" s="10" t="s">
        <v>3</v>
      </c>
      <c r="I4" s="5"/>
      <c r="J4" s="5">
        <v>44950</v>
      </c>
      <c r="K4" s="2" t="s">
        <v>69</v>
      </c>
    </row>
    <row r="5" spans="2:15" ht="20.100000000000001" customHeight="1" x14ac:dyDescent="0.4">
      <c r="B5" s="2" t="s">
        <v>94</v>
      </c>
      <c r="C5" s="2" t="s">
        <v>107</v>
      </c>
      <c r="D5" s="73" t="s">
        <v>59</v>
      </c>
      <c r="E5" s="81"/>
      <c r="F5" s="81"/>
      <c r="G5" s="4">
        <v>411372</v>
      </c>
      <c r="H5" s="10" t="s">
        <v>3</v>
      </c>
      <c r="I5" s="5"/>
      <c r="J5" s="5">
        <v>44950</v>
      </c>
      <c r="K5" s="2" t="s">
        <v>69</v>
      </c>
    </row>
    <row r="6" spans="2:15" ht="20.100000000000001" customHeight="1" x14ac:dyDescent="0.4">
      <c r="B6" s="2" t="s">
        <v>94</v>
      </c>
      <c r="C6" s="2" t="s">
        <v>107</v>
      </c>
      <c r="D6" s="73" t="s">
        <v>59</v>
      </c>
      <c r="E6" s="81"/>
      <c r="F6" s="81"/>
      <c r="G6" s="4">
        <v>823500</v>
      </c>
      <c r="H6" s="10" t="s">
        <v>3</v>
      </c>
      <c r="I6" s="5"/>
      <c r="J6" s="5">
        <v>44950</v>
      </c>
      <c r="K6" s="2" t="s">
        <v>69</v>
      </c>
    </row>
    <row r="7" spans="2:15" ht="20.100000000000001" customHeight="1" x14ac:dyDescent="0.4">
      <c r="B7" s="2" t="s">
        <v>94</v>
      </c>
      <c r="C7" s="2" t="s">
        <v>107</v>
      </c>
      <c r="D7" s="73" t="s">
        <v>59</v>
      </c>
      <c r="E7" s="81"/>
      <c r="F7" s="81"/>
      <c r="G7" s="4">
        <v>810864</v>
      </c>
      <c r="H7" s="10" t="s">
        <v>3</v>
      </c>
      <c r="I7" s="5"/>
      <c r="J7" s="5">
        <v>44950</v>
      </c>
      <c r="K7" s="2" t="s">
        <v>69</v>
      </c>
    </row>
    <row r="8" spans="2:15" ht="20.100000000000001" customHeight="1" x14ac:dyDescent="0.4">
      <c r="B8" s="2" t="s">
        <v>94</v>
      </c>
      <c r="C8" s="2" t="s">
        <v>107</v>
      </c>
      <c r="D8" s="73" t="s">
        <v>59</v>
      </c>
      <c r="E8" s="81"/>
      <c r="F8" s="81"/>
      <c r="G8" s="4">
        <v>729162</v>
      </c>
      <c r="H8" s="10" t="s">
        <v>3</v>
      </c>
      <c r="I8" s="5"/>
      <c r="J8" s="5">
        <v>44950</v>
      </c>
      <c r="K8" s="2" t="s">
        <v>69</v>
      </c>
    </row>
    <row r="9" spans="2:15" ht="20.100000000000001" customHeight="1" x14ac:dyDescent="0.4">
      <c r="B9" s="2" t="s">
        <v>94</v>
      </c>
      <c r="C9" s="2" t="s">
        <v>107</v>
      </c>
      <c r="D9" s="73" t="s">
        <v>59</v>
      </c>
      <c r="E9" s="81"/>
      <c r="F9" s="81"/>
      <c r="G9" s="4">
        <v>788940</v>
      </c>
      <c r="H9" s="10" t="s">
        <v>3</v>
      </c>
      <c r="I9" s="5"/>
      <c r="J9" s="5">
        <v>44950</v>
      </c>
      <c r="K9" s="2" t="s">
        <v>69</v>
      </c>
    </row>
    <row r="10" spans="2:15" ht="20.100000000000001" customHeight="1" x14ac:dyDescent="0.4">
      <c r="B10" s="2" t="s">
        <v>94</v>
      </c>
      <c r="C10" s="2" t="s">
        <v>107</v>
      </c>
      <c r="D10" s="73" t="s">
        <v>59</v>
      </c>
      <c r="E10" s="81"/>
      <c r="F10" s="81"/>
      <c r="G10" s="4">
        <v>621270</v>
      </c>
      <c r="H10" s="10" t="s">
        <v>3</v>
      </c>
      <c r="I10" s="5"/>
      <c r="J10" s="5">
        <v>44950</v>
      </c>
      <c r="K10" s="2" t="s">
        <v>69</v>
      </c>
    </row>
    <row r="11" spans="2:15" ht="20.100000000000001" customHeight="1" x14ac:dyDescent="0.4">
      <c r="B11" s="2" t="s">
        <v>94</v>
      </c>
      <c r="C11" s="2" t="s">
        <v>107</v>
      </c>
      <c r="D11" s="73" t="s">
        <v>59</v>
      </c>
      <c r="E11" s="81"/>
      <c r="F11" s="81"/>
      <c r="G11" s="4">
        <v>643626</v>
      </c>
      <c r="H11" s="10" t="s">
        <v>3</v>
      </c>
      <c r="I11" s="5"/>
      <c r="J11" s="5">
        <v>44950</v>
      </c>
      <c r="K11" s="2" t="s">
        <v>69</v>
      </c>
    </row>
    <row r="12" spans="2:15" ht="20.100000000000001" customHeight="1" x14ac:dyDescent="0.4">
      <c r="B12" s="2" t="s">
        <v>94</v>
      </c>
      <c r="C12" s="2" t="s">
        <v>107</v>
      </c>
      <c r="D12" s="73" t="s">
        <v>59</v>
      </c>
      <c r="E12" s="81"/>
      <c r="F12" s="81"/>
      <c r="G12" s="4">
        <v>609066</v>
      </c>
      <c r="H12" s="10" t="s">
        <v>3</v>
      </c>
      <c r="I12" s="5"/>
      <c r="J12" s="5">
        <v>44950</v>
      </c>
      <c r="K12" s="2" t="s">
        <v>69</v>
      </c>
    </row>
    <row r="13" spans="2:15" ht="20.100000000000001" customHeight="1" x14ac:dyDescent="0.4">
      <c r="B13" s="2" t="s">
        <v>94</v>
      </c>
      <c r="C13" s="2" t="s">
        <v>107</v>
      </c>
      <c r="D13" s="73" t="s">
        <v>59</v>
      </c>
      <c r="E13" s="81"/>
      <c r="F13" s="81"/>
      <c r="G13" s="4">
        <v>432378</v>
      </c>
      <c r="H13" s="10" t="s">
        <v>3</v>
      </c>
      <c r="I13" s="5"/>
      <c r="J13" s="5">
        <v>44950</v>
      </c>
      <c r="K13" s="2" t="s">
        <v>69</v>
      </c>
    </row>
    <row r="14" spans="2:15" ht="20.100000000000001" customHeight="1" x14ac:dyDescent="0.4">
      <c r="B14" s="2" t="s">
        <v>94</v>
      </c>
      <c r="C14" s="2" t="s">
        <v>107</v>
      </c>
      <c r="D14" s="73" t="s">
        <v>59</v>
      </c>
      <c r="E14" s="81"/>
      <c r="F14" s="81"/>
      <c r="G14" s="4">
        <v>311634</v>
      </c>
      <c r="H14" s="10" t="s">
        <v>3</v>
      </c>
      <c r="I14" s="5"/>
      <c r="J14" s="5">
        <v>44950</v>
      </c>
      <c r="K14" s="2" t="s">
        <v>69</v>
      </c>
    </row>
    <row r="15" spans="2:15" ht="20.100000000000001" customHeight="1" x14ac:dyDescent="0.4">
      <c r="B15" s="2" t="s">
        <v>94</v>
      </c>
      <c r="C15" s="2" t="s">
        <v>107</v>
      </c>
      <c r="D15" s="73" t="s">
        <v>59</v>
      </c>
      <c r="E15" s="81"/>
      <c r="F15" s="81"/>
      <c r="G15" s="4">
        <v>324378</v>
      </c>
      <c r="H15" s="10" t="s">
        <v>3</v>
      </c>
      <c r="I15" s="5"/>
      <c r="J15" s="5">
        <v>44950</v>
      </c>
      <c r="K15" s="2" t="s">
        <v>69</v>
      </c>
    </row>
    <row r="16" spans="2:15" ht="20.100000000000001" customHeight="1" x14ac:dyDescent="0.4">
      <c r="B16" s="2" t="s">
        <v>94</v>
      </c>
      <c r="C16" s="2" t="s">
        <v>107</v>
      </c>
      <c r="D16" s="73" t="s">
        <v>59</v>
      </c>
      <c r="E16" s="81"/>
      <c r="F16" s="81"/>
      <c r="G16" s="4">
        <v>296352</v>
      </c>
      <c r="H16" s="10" t="s">
        <v>3</v>
      </c>
      <c r="I16" s="5"/>
      <c r="J16" s="5">
        <v>44950</v>
      </c>
      <c r="K16" s="2" t="s">
        <v>69</v>
      </c>
    </row>
    <row r="17" spans="2:16" ht="20.100000000000001" customHeight="1" x14ac:dyDescent="0.4">
      <c r="B17" s="2" t="s">
        <v>94</v>
      </c>
      <c r="C17" s="2" t="s">
        <v>107</v>
      </c>
      <c r="D17" s="73" t="s">
        <v>59</v>
      </c>
      <c r="E17" s="81"/>
      <c r="F17" s="81"/>
      <c r="G17" s="4">
        <v>353808</v>
      </c>
      <c r="H17" s="10" t="s">
        <v>3</v>
      </c>
      <c r="I17" s="5"/>
      <c r="J17" s="5">
        <v>44950</v>
      </c>
      <c r="K17" s="2" t="s">
        <v>69</v>
      </c>
    </row>
    <row r="18" spans="2:16" ht="20.100000000000001" customHeight="1" x14ac:dyDescent="0.4">
      <c r="B18" s="2" t="s">
        <v>94</v>
      </c>
      <c r="C18" s="2" t="s">
        <v>107</v>
      </c>
      <c r="D18" s="73" t="s">
        <v>59</v>
      </c>
      <c r="E18" s="81"/>
      <c r="F18" s="81"/>
      <c r="G18" s="4">
        <v>9240</v>
      </c>
      <c r="H18" s="3" t="s">
        <v>15</v>
      </c>
      <c r="I18" s="5"/>
      <c r="J18" s="5">
        <v>44951</v>
      </c>
      <c r="K18" s="2" t="s">
        <v>69</v>
      </c>
    </row>
    <row r="19" spans="2:16" ht="20.100000000000001" customHeight="1" x14ac:dyDescent="0.4">
      <c r="B19" s="2" t="s">
        <v>94</v>
      </c>
      <c r="C19" s="2" t="s">
        <v>107</v>
      </c>
      <c r="D19" s="71" t="str">
        <f t="shared" ref="D19" si="1">"防疫資材（"&amp;M19&amp;"）"</f>
        <v>防疫資材（アストップ（消毒液））</v>
      </c>
      <c r="E19" s="81" t="s">
        <v>276</v>
      </c>
      <c r="F19" s="81">
        <v>60</v>
      </c>
      <c r="G19" s="4">
        <v>693000</v>
      </c>
      <c r="H19" s="10" t="s">
        <v>4</v>
      </c>
      <c r="I19" s="5">
        <v>44921</v>
      </c>
      <c r="J19" s="5">
        <v>44952</v>
      </c>
      <c r="K19" s="2" t="s">
        <v>69</v>
      </c>
      <c r="M19" s="72" t="s">
        <v>277</v>
      </c>
      <c r="N19" s="30">
        <v>10500</v>
      </c>
      <c r="O19" s="30">
        <f>N19*F19*1.1</f>
        <v>693000</v>
      </c>
    </row>
    <row r="20" spans="2:16" ht="20.100000000000001" customHeight="1" x14ac:dyDescent="0.4">
      <c r="B20" s="2" t="s">
        <v>94</v>
      </c>
      <c r="C20" s="2" t="s">
        <v>107</v>
      </c>
      <c r="D20" s="73" t="s">
        <v>140</v>
      </c>
      <c r="E20" s="81" t="s">
        <v>281</v>
      </c>
      <c r="F20" s="81">
        <v>1500</v>
      </c>
      <c r="G20" s="4">
        <v>1485000</v>
      </c>
      <c r="H20" s="10" t="s">
        <v>7</v>
      </c>
      <c r="I20" s="5">
        <v>44915</v>
      </c>
      <c r="J20" s="5">
        <v>44956</v>
      </c>
      <c r="K20" s="2" t="s">
        <v>69</v>
      </c>
      <c r="M20" s="72"/>
      <c r="N20" s="30">
        <v>900</v>
      </c>
      <c r="O20" s="30">
        <f>N20*F20*1.1</f>
        <v>1485000.0000000002</v>
      </c>
    </row>
    <row r="21" spans="2:16" ht="20.100000000000001" customHeight="1" x14ac:dyDescent="0.4">
      <c r="B21" s="2" t="s">
        <v>94</v>
      </c>
      <c r="C21" s="2" t="s">
        <v>107</v>
      </c>
      <c r="D21" s="73" t="s">
        <v>59</v>
      </c>
      <c r="E21" s="81"/>
      <c r="F21" s="81"/>
      <c r="G21" s="4">
        <v>59022</v>
      </c>
      <c r="H21" s="3" t="s">
        <v>15</v>
      </c>
      <c r="I21" s="5"/>
      <c r="J21" s="5">
        <v>44956</v>
      </c>
      <c r="K21" s="2" t="s">
        <v>69</v>
      </c>
    </row>
    <row r="22" spans="2:16" ht="20.100000000000001" customHeight="1" x14ac:dyDescent="0.4">
      <c r="B22" s="2" t="s">
        <v>94</v>
      </c>
      <c r="C22" s="2" t="s">
        <v>107</v>
      </c>
      <c r="D22" s="73" t="s">
        <v>59</v>
      </c>
      <c r="E22" s="81"/>
      <c r="F22" s="81"/>
      <c r="G22" s="4">
        <v>414030</v>
      </c>
      <c r="H22" s="10" t="s">
        <v>9</v>
      </c>
      <c r="I22" s="5"/>
      <c r="J22" s="5">
        <v>44957</v>
      </c>
      <c r="K22" s="2" t="s">
        <v>69</v>
      </c>
    </row>
    <row r="23" spans="2:16" ht="20.100000000000001" customHeight="1" x14ac:dyDescent="0.4">
      <c r="B23" s="2" t="s">
        <v>94</v>
      </c>
      <c r="C23" s="2" t="s">
        <v>107</v>
      </c>
      <c r="D23" s="73" t="s">
        <v>59</v>
      </c>
      <c r="E23" s="81"/>
      <c r="F23" s="81"/>
      <c r="G23" s="4">
        <v>126593</v>
      </c>
      <c r="H23" s="10" t="s">
        <v>9</v>
      </c>
      <c r="I23" s="5"/>
      <c r="J23" s="5">
        <v>44957</v>
      </c>
      <c r="K23" s="2" t="s">
        <v>69</v>
      </c>
    </row>
    <row r="24" spans="2:16" ht="20.100000000000001" customHeight="1" x14ac:dyDescent="0.4">
      <c r="B24" s="2" t="s">
        <v>94</v>
      </c>
      <c r="C24" s="2" t="s">
        <v>107</v>
      </c>
      <c r="D24" s="73" t="s">
        <v>59</v>
      </c>
      <c r="E24" s="81"/>
      <c r="F24" s="81"/>
      <c r="G24" s="4">
        <v>161118</v>
      </c>
      <c r="H24" s="10" t="s">
        <v>9</v>
      </c>
      <c r="I24" s="5"/>
      <c r="J24" s="5">
        <v>44957</v>
      </c>
      <c r="K24" s="2" t="s">
        <v>69</v>
      </c>
    </row>
    <row r="25" spans="2:16" ht="20.100000000000001" customHeight="1" x14ac:dyDescent="0.4">
      <c r="B25" s="2" t="s">
        <v>94</v>
      </c>
      <c r="C25" s="2" t="s">
        <v>107</v>
      </c>
      <c r="D25" s="71" t="s">
        <v>145</v>
      </c>
      <c r="E25" s="81" t="s">
        <v>380</v>
      </c>
      <c r="F25" s="81">
        <v>710</v>
      </c>
      <c r="G25" s="4">
        <v>741950</v>
      </c>
      <c r="H25" s="10" t="s">
        <v>10</v>
      </c>
      <c r="I25" s="5">
        <v>44936</v>
      </c>
      <c r="J25" s="5">
        <v>44964</v>
      </c>
      <c r="K25" s="2" t="s">
        <v>69</v>
      </c>
      <c r="M25" s="72"/>
      <c r="O25" s="30">
        <f>N25*F25*1.1</f>
        <v>0</v>
      </c>
    </row>
    <row r="26" spans="2:16" ht="20.100000000000001" customHeight="1" x14ac:dyDescent="0.4">
      <c r="B26" s="2" t="s">
        <v>94</v>
      </c>
      <c r="C26" s="2" t="s">
        <v>107</v>
      </c>
      <c r="D26" s="73" t="str">
        <f t="shared" ref="D26:D27" si="2">"防疫資材（"&amp;M26&amp;"）"</f>
        <v>防疫資材（コンテナバック）</v>
      </c>
      <c r="E26" s="81" t="s">
        <v>282</v>
      </c>
      <c r="F26" s="81">
        <v>420</v>
      </c>
      <c r="G26" s="4">
        <v>1016400.0000000001</v>
      </c>
      <c r="H26" s="10" t="s">
        <v>8</v>
      </c>
      <c r="I26" s="5">
        <v>44914</v>
      </c>
      <c r="J26" s="5">
        <v>44971</v>
      </c>
      <c r="K26" s="2" t="s">
        <v>69</v>
      </c>
      <c r="M26" s="72" t="s">
        <v>283</v>
      </c>
      <c r="N26" s="30">
        <v>2200</v>
      </c>
      <c r="O26" s="30">
        <f>N26*F26*1.1</f>
        <v>1016400.0000000001</v>
      </c>
      <c r="P26" s="42">
        <f>SUM(O26:O27)</f>
        <v>1247400.0000000002</v>
      </c>
    </row>
    <row r="27" spans="2:16" ht="20.100000000000001" customHeight="1" x14ac:dyDescent="0.4">
      <c r="B27" s="2" t="s">
        <v>94</v>
      </c>
      <c r="C27" s="2" t="s">
        <v>107</v>
      </c>
      <c r="D27" s="73" t="str">
        <f t="shared" si="2"/>
        <v>防疫資材（コンテナバック用内袋のみ）</v>
      </c>
      <c r="E27" s="81" t="s">
        <v>284</v>
      </c>
      <c r="F27" s="81">
        <v>300</v>
      </c>
      <c r="G27" s="4">
        <v>231000.00000000003</v>
      </c>
      <c r="H27" s="10" t="s">
        <v>8</v>
      </c>
      <c r="I27" s="5">
        <v>44914</v>
      </c>
      <c r="J27" s="5">
        <v>44971</v>
      </c>
      <c r="K27" s="2" t="s">
        <v>69</v>
      </c>
      <c r="M27" s="72" t="s">
        <v>285</v>
      </c>
      <c r="N27" s="30">
        <v>700</v>
      </c>
      <c r="O27" s="30">
        <f>N27*F27*1.1</f>
        <v>231000.00000000003</v>
      </c>
    </row>
    <row r="28" spans="2:16" ht="20.100000000000001" customHeight="1" x14ac:dyDescent="0.4">
      <c r="B28" s="2" t="s">
        <v>94</v>
      </c>
      <c r="C28" s="2" t="s">
        <v>107</v>
      </c>
      <c r="D28" s="73" t="s">
        <v>141</v>
      </c>
      <c r="E28" s="81" t="s">
        <v>286</v>
      </c>
      <c r="F28" s="81">
        <v>61</v>
      </c>
      <c r="G28" s="4">
        <v>70924</v>
      </c>
      <c r="H28" s="10" t="s">
        <v>8</v>
      </c>
      <c r="I28" s="5">
        <v>44912</v>
      </c>
      <c r="J28" s="5">
        <v>44971</v>
      </c>
      <c r="K28" s="2" t="s">
        <v>69</v>
      </c>
      <c r="M28" s="74" t="s">
        <v>287</v>
      </c>
      <c r="N28" s="30">
        <v>1057</v>
      </c>
      <c r="O28" s="30">
        <f>N28*F28*1.1</f>
        <v>70924.700000000012</v>
      </c>
    </row>
    <row r="29" spans="2:16" ht="20.100000000000001" customHeight="1" x14ac:dyDescent="0.4">
      <c r="B29" s="2" t="s">
        <v>94</v>
      </c>
      <c r="C29" s="2" t="s">
        <v>107</v>
      </c>
      <c r="D29" s="73" t="s">
        <v>59</v>
      </c>
      <c r="E29" s="81"/>
      <c r="F29" s="81"/>
      <c r="G29" s="4">
        <v>1290089</v>
      </c>
      <c r="H29" s="3" t="s">
        <v>16</v>
      </c>
      <c r="I29" s="5"/>
      <c r="J29" s="5">
        <v>44972</v>
      </c>
      <c r="K29" s="2" t="s">
        <v>69</v>
      </c>
    </row>
    <row r="30" spans="2:16" ht="20.100000000000001" customHeight="1" x14ac:dyDescent="0.4">
      <c r="B30" s="2" t="s">
        <v>94</v>
      </c>
      <c r="C30" s="2" t="s">
        <v>107</v>
      </c>
      <c r="D30" s="73" t="s">
        <v>59</v>
      </c>
      <c r="E30" s="81"/>
      <c r="F30" s="81"/>
      <c r="G30" s="4">
        <v>213670</v>
      </c>
      <c r="H30" s="3" t="s">
        <v>16</v>
      </c>
      <c r="I30" s="5"/>
      <c r="J30" s="5">
        <v>44972</v>
      </c>
      <c r="K30" s="2" t="s">
        <v>69</v>
      </c>
    </row>
    <row r="31" spans="2:16" ht="20.100000000000001" customHeight="1" x14ac:dyDescent="0.4">
      <c r="B31" s="2" t="s">
        <v>94</v>
      </c>
      <c r="C31" s="2" t="s">
        <v>107</v>
      </c>
      <c r="D31" s="73" t="s">
        <v>59</v>
      </c>
      <c r="E31" s="81"/>
      <c r="F31" s="81"/>
      <c r="G31" s="4">
        <v>1362115</v>
      </c>
      <c r="H31" s="3" t="s">
        <v>16</v>
      </c>
      <c r="I31" s="5"/>
      <c r="J31" s="5">
        <v>44972</v>
      </c>
      <c r="K31" s="2" t="s">
        <v>69</v>
      </c>
    </row>
    <row r="32" spans="2:16" ht="20.100000000000001" customHeight="1" x14ac:dyDescent="0.4">
      <c r="B32" s="2" t="s">
        <v>94</v>
      </c>
      <c r="C32" s="2" t="s">
        <v>107</v>
      </c>
      <c r="D32" s="73" t="s">
        <v>59</v>
      </c>
      <c r="E32" s="81"/>
      <c r="F32" s="81"/>
      <c r="G32" s="4">
        <v>277109</v>
      </c>
      <c r="H32" s="3" t="s">
        <v>16</v>
      </c>
      <c r="I32" s="5"/>
      <c r="J32" s="5">
        <v>44972</v>
      </c>
      <c r="K32" s="2" t="s">
        <v>69</v>
      </c>
    </row>
    <row r="33" spans="2:16" ht="20.100000000000001" customHeight="1" x14ac:dyDescent="0.4">
      <c r="B33" s="2" t="s">
        <v>94</v>
      </c>
      <c r="C33" s="2" t="s">
        <v>107</v>
      </c>
      <c r="D33" s="73" t="s">
        <v>59</v>
      </c>
      <c r="E33" s="81"/>
      <c r="F33" s="81"/>
      <c r="G33" s="4">
        <v>279363</v>
      </c>
      <c r="H33" s="3" t="s">
        <v>16</v>
      </c>
      <c r="I33" s="5"/>
      <c r="J33" s="5">
        <v>44972</v>
      </c>
      <c r="K33" s="2" t="s">
        <v>69</v>
      </c>
    </row>
    <row r="34" spans="2:16" ht="20.100000000000001" customHeight="1" x14ac:dyDescent="0.4">
      <c r="B34" s="2" t="s">
        <v>94</v>
      </c>
      <c r="C34" s="2" t="s">
        <v>107</v>
      </c>
      <c r="D34" s="73" t="str">
        <f t="shared" ref="D34:D35" si="3">"防疫資材（"&amp;M34&amp;"）"</f>
        <v>防疫資材（コンテナバック）</v>
      </c>
      <c r="E34" s="81" t="s">
        <v>288</v>
      </c>
      <c r="F34" s="81">
        <v>150</v>
      </c>
      <c r="G34" s="4">
        <v>264000</v>
      </c>
      <c r="H34" s="10" t="s">
        <v>8</v>
      </c>
      <c r="I34" s="5">
        <v>44917</v>
      </c>
      <c r="J34" s="5">
        <v>44972</v>
      </c>
      <c r="K34" s="2" t="s">
        <v>69</v>
      </c>
      <c r="M34" s="72" t="s">
        <v>283</v>
      </c>
      <c r="N34" s="30">
        <v>1600</v>
      </c>
      <c r="O34" s="30">
        <f t="shared" ref="O34:O93" si="4">N34*F34*1.1</f>
        <v>264000</v>
      </c>
      <c r="P34" s="42">
        <f>SUM(O34:O35)</f>
        <v>1947000.0000000002</v>
      </c>
    </row>
    <row r="35" spans="2:16" ht="20.100000000000001" customHeight="1" x14ac:dyDescent="0.4">
      <c r="B35" s="2" t="s">
        <v>94</v>
      </c>
      <c r="C35" s="2" t="s">
        <v>107</v>
      </c>
      <c r="D35" s="73" t="str">
        <f t="shared" si="3"/>
        <v>防疫資材（ブルーシート）</v>
      </c>
      <c r="E35" s="81" t="s">
        <v>289</v>
      </c>
      <c r="F35" s="81">
        <v>170</v>
      </c>
      <c r="G35" s="4">
        <v>1683000.0000000002</v>
      </c>
      <c r="H35" s="10" t="s">
        <v>8</v>
      </c>
      <c r="I35" s="5">
        <v>44917</v>
      </c>
      <c r="J35" s="5">
        <v>44972</v>
      </c>
      <c r="K35" s="2" t="s">
        <v>69</v>
      </c>
      <c r="M35" s="72" t="s">
        <v>290</v>
      </c>
      <c r="N35" s="30">
        <v>9000</v>
      </c>
      <c r="O35" s="30">
        <f t="shared" si="4"/>
        <v>1683000.0000000002</v>
      </c>
    </row>
    <row r="36" spans="2:16" ht="20.100000000000001" customHeight="1" x14ac:dyDescent="0.4">
      <c r="B36" s="2" t="s">
        <v>94</v>
      </c>
      <c r="C36" s="2" t="s">
        <v>107</v>
      </c>
      <c r="D36" s="73" t="str">
        <f>"防疫資材（"&amp;M36&amp;"）"</f>
        <v>防疫資材（結束バンド）</v>
      </c>
      <c r="E36" s="81" t="s">
        <v>291</v>
      </c>
      <c r="F36" s="81">
        <v>77</v>
      </c>
      <c r="G36" s="4">
        <v>149665</v>
      </c>
      <c r="H36" s="10" t="s">
        <v>8</v>
      </c>
      <c r="I36" s="5">
        <v>44918</v>
      </c>
      <c r="J36" s="5">
        <v>44972</v>
      </c>
      <c r="K36" s="2" t="s">
        <v>69</v>
      </c>
      <c r="M36" s="74" t="s">
        <v>292</v>
      </c>
      <c r="N36" s="30">
        <v>1767</v>
      </c>
      <c r="O36" s="30">
        <f t="shared" si="4"/>
        <v>149664.90000000002</v>
      </c>
      <c r="P36" s="42">
        <f>SUM(O36:O39)</f>
        <v>2641105.5</v>
      </c>
    </row>
    <row r="37" spans="2:16" ht="20.100000000000001" customHeight="1" x14ac:dyDescent="0.4">
      <c r="B37" s="2" t="s">
        <v>94</v>
      </c>
      <c r="C37" s="2" t="s">
        <v>107</v>
      </c>
      <c r="D37" s="73" t="str">
        <f t="shared" ref="D37:D41" si="5">"防疫資材（"&amp;M37&amp;"）"</f>
        <v>防疫資材（結束バンド）</v>
      </c>
      <c r="E37" s="81" t="s">
        <v>293</v>
      </c>
      <c r="F37" s="81">
        <v>98</v>
      </c>
      <c r="G37" s="4">
        <v>62524.000000000007</v>
      </c>
      <c r="H37" s="10" t="s">
        <v>8</v>
      </c>
      <c r="I37" s="5">
        <v>44918</v>
      </c>
      <c r="J37" s="5">
        <v>44972</v>
      </c>
      <c r="K37" s="2" t="s">
        <v>69</v>
      </c>
      <c r="M37" s="74" t="s">
        <v>292</v>
      </c>
      <c r="N37" s="30">
        <v>580</v>
      </c>
      <c r="O37" s="30">
        <f t="shared" si="4"/>
        <v>62524.000000000007</v>
      </c>
    </row>
    <row r="38" spans="2:16" ht="20.100000000000001" customHeight="1" x14ac:dyDescent="0.4">
      <c r="B38" s="2" t="s">
        <v>94</v>
      </c>
      <c r="C38" s="2" t="s">
        <v>107</v>
      </c>
      <c r="D38" s="73" t="str">
        <f t="shared" si="5"/>
        <v>防疫資材（ハンドル付き分別ダストボックス）</v>
      </c>
      <c r="E38" s="81" t="s">
        <v>294</v>
      </c>
      <c r="F38" s="81">
        <v>1</v>
      </c>
      <c r="G38" s="4">
        <v>8917</v>
      </c>
      <c r="H38" s="10" t="s">
        <v>8</v>
      </c>
      <c r="I38" s="5">
        <v>44918</v>
      </c>
      <c r="J38" s="5">
        <v>44972</v>
      </c>
      <c r="K38" s="2" t="s">
        <v>69</v>
      </c>
      <c r="M38" s="74" t="s">
        <v>295</v>
      </c>
      <c r="N38" s="30">
        <v>8106</v>
      </c>
      <c r="O38" s="30">
        <f t="shared" si="4"/>
        <v>8916.6</v>
      </c>
    </row>
    <row r="39" spans="2:16" ht="20.100000000000001" customHeight="1" x14ac:dyDescent="0.4">
      <c r="B39" s="2" t="s">
        <v>94</v>
      </c>
      <c r="C39" s="2" t="s">
        <v>107</v>
      </c>
      <c r="D39" s="73" t="str">
        <f t="shared" si="5"/>
        <v>防疫資材（コンテナバック）</v>
      </c>
      <c r="E39" s="81" t="s">
        <v>282</v>
      </c>
      <c r="F39" s="81">
        <v>1000</v>
      </c>
      <c r="G39" s="4">
        <v>2420000</v>
      </c>
      <c r="H39" s="10" t="s">
        <v>8</v>
      </c>
      <c r="I39" s="5">
        <v>44918</v>
      </c>
      <c r="J39" s="5">
        <v>44972</v>
      </c>
      <c r="K39" s="2" t="s">
        <v>69</v>
      </c>
      <c r="M39" s="74" t="s">
        <v>296</v>
      </c>
      <c r="N39" s="30">
        <v>2200</v>
      </c>
      <c r="O39" s="30">
        <f t="shared" si="4"/>
        <v>2420000</v>
      </c>
    </row>
    <row r="40" spans="2:16" ht="20.100000000000001" customHeight="1" x14ac:dyDescent="0.4">
      <c r="B40" s="2" t="s">
        <v>94</v>
      </c>
      <c r="C40" s="2" t="s">
        <v>107</v>
      </c>
      <c r="D40" s="73" t="str">
        <f t="shared" si="5"/>
        <v>防疫資材（コンテナバック用内袋のみ）</v>
      </c>
      <c r="E40" s="81" t="s">
        <v>284</v>
      </c>
      <c r="F40" s="81">
        <v>900</v>
      </c>
      <c r="G40" s="4">
        <v>693000</v>
      </c>
      <c r="H40" s="10" t="s">
        <v>8</v>
      </c>
      <c r="I40" s="5">
        <v>44922</v>
      </c>
      <c r="J40" s="5">
        <v>44972</v>
      </c>
      <c r="K40" s="2" t="s">
        <v>69</v>
      </c>
      <c r="M40" s="72" t="s">
        <v>285</v>
      </c>
      <c r="N40" s="30">
        <v>700</v>
      </c>
      <c r="O40" s="30">
        <f t="shared" si="4"/>
        <v>693000</v>
      </c>
      <c r="P40" s="42">
        <f>SUM(O40:O41)</f>
        <v>1683000</v>
      </c>
    </row>
    <row r="41" spans="2:16" ht="20.100000000000001" customHeight="1" x14ac:dyDescent="0.4">
      <c r="B41" s="2" t="s">
        <v>94</v>
      </c>
      <c r="C41" s="2" t="s">
        <v>107</v>
      </c>
      <c r="D41" s="73" t="str">
        <f t="shared" si="5"/>
        <v>防疫資材（ブルーシート）</v>
      </c>
      <c r="E41" s="81" t="s">
        <v>289</v>
      </c>
      <c r="F41" s="81">
        <v>100</v>
      </c>
      <c r="G41" s="4">
        <v>990000.00000000012</v>
      </c>
      <c r="H41" s="10" t="s">
        <v>8</v>
      </c>
      <c r="I41" s="5">
        <v>44922</v>
      </c>
      <c r="J41" s="5">
        <v>44972</v>
      </c>
      <c r="K41" s="2" t="s">
        <v>69</v>
      </c>
      <c r="M41" s="72" t="s">
        <v>290</v>
      </c>
      <c r="N41" s="30">
        <v>9000</v>
      </c>
      <c r="O41" s="30">
        <f t="shared" si="4"/>
        <v>990000.00000000012</v>
      </c>
    </row>
    <row r="42" spans="2:16" ht="20.100000000000001" customHeight="1" x14ac:dyDescent="0.4">
      <c r="B42" s="2" t="s">
        <v>94</v>
      </c>
      <c r="C42" s="2" t="s">
        <v>107</v>
      </c>
      <c r="D42" s="73" t="s">
        <v>138</v>
      </c>
      <c r="E42" s="81" t="s">
        <v>297</v>
      </c>
      <c r="F42" s="81">
        <v>2000</v>
      </c>
      <c r="G42" s="4">
        <v>3520000</v>
      </c>
      <c r="H42" s="10" t="s">
        <v>8</v>
      </c>
      <c r="I42" s="5">
        <v>44911</v>
      </c>
      <c r="J42" s="5">
        <v>44972</v>
      </c>
      <c r="K42" s="2" t="s">
        <v>69</v>
      </c>
      <c r="M42" s="74" t="s">
        <v>296</v>
      </c>
      <c r="N42" s="30">
        <v>1600</v>
      </c>
      <c r="O42" s="30">
        <f t="shared" si="4"/>
        <v>3520000.0000000005</v>
      </c>
    </row>
    <row r="43" spans="2:16" ht="20.100000000000001" customHeight="1" x14ac:dyDescent="0.4">
      <c r="B43" s="2" t="s">
        <v>94</v>
      </c>
      <c r="C43" s="2" t="s">
        <v>107</v>
      </c>
      <c r="D43" s="73" t="str">
        <f t="shared" ref="D43:D58" si="6">"防疫資材（"&amp;M43&amp;"）"</f>
        <v>防疫資材（ブルーシート）</v>
      </c>
      <c r="E43" s="81" t="s">
        <v>289</v>
      </c>
      <c r="F43" s="81">
        <v>184</v>
      </c>
      <c r="G43" s="4">
        <v>1821600.0000000002</v>
      </c>
      <c r="H43" s="10" t="s">
        <v>8</v>
      </c>
      <c r="I43" s="5">
        <v>44915</v>
      </c>
      <c r="J43" s="5">
        <v>44972</v>
      </c>
      <c r="K43" s="2" t="s">
        <v>69</v>
      </c>
      <c r="M43" s="74" t="s">
        <v>298</v>
      </c>
      <c r="N43" s="30">
        <v>9000</v>
      </c>
      <c r="O43" s="30">
        <f t="shared" si="4"/>
        <v>1821600.0000000002</v>
      </c>
      <c r="P43" s="42">
        <f>SUM(O43:O47)</f>
        <v>5741087</v>
      </c>
    </row>
    <row r="44" spans="2:16" ht="20.100000000000001" customHeight="1" x14ac:dyDescent="0.4">
      <c r="B44" s="2" t="s">
        <v>94</v>
      </c>
      <c r="C44" s="2" t="s">
        <v>107</v>
      </c>
      <c r="D44" s="73" t="str">
        <f t="shared" si="6"/>
        <v>防疫資材（ルートバン）</v>
      </c>
      <c r="E44" s="81" t="s">
        <v>299</v>
      </c>
      <c r="F44" s="81">
        <v>60</v>
      </c>
      <c r="G44" s="4">
        <v>277794</v>
      </c>
      <c r="H44" s="10" t="s">
        <v>8</v>
      </c>
      <c r="I44" s="5">
        <v>44915</v>
      </c>
      <c r="J44" s="5">
        <v>44972</v>
      </c>
      <c r="K44" s="2" t="s">
        <v>69</v>
      </c>
      <c r="M44" s="74" t="s">
        <v>300</v>
      </c>
      <c r="N44" s="30">
        <v>4209</v>
      </c>
      <c r="O44" s="30">
        <f t="shared" si="4"/>
        <v>277794</v>
      </c>
    </row>
    <row r="45" spans="2:16" ht="20.100000000000001" customHeight="1" x14ac:dyDescent="0.4">
      <c r="B45" s="2" t="s">
        <v>94</v>
      </c>
      <c r="C45" s="2" t="s">
        <v>107</v>
      </c>
      <c r="D45" s="73" t="str">
        <f t="shared" si="6"/>
        <v>防疫資材（コンテナバック）</v>
      </c>
      <c r="E45" s="81" t="s">
        <v>288</v>
      </c>
      <c r="F45" s="81">
        <v>1200</v>
      </c>
      <c r="G45" s="4">
        <v>2112000</v>
      </c>
      <c r="H45" s="10" t="s">
        <v>8</v>
      </c>
      <c r="I45" s="5">
        <v>44915</v>
      </c>
      <c r="J45" s="5">
        <v>44972</v>
      </c>
      <c r="K45" s="2" t="s">
        <v>69</v>
      </c>
      <c r="M45" s="74" t="s">
        <v>296</v>
      </c>
      <c r="N45" s="30">
        <v>1600</v>
      </c>
      <c r="O45" s="30">
        <f t="shared" si="4"/>
        <v>2112000</v>
      </c>
    </row>
    <row r="46" spans="2:16" ht="20.100000000000001" customHeight="1" x14ac:dyDescent="0.4">
      <c r="B46" s="2" t="s">
        <v>94</v>
      </c>
      <c r="C46" s="2" t="s">
        <v>107</v>
      </c>
      <c r="D46" s="73" t="str">
        <f t="shared" si="6"/>
        <v>防疫資材（エコペール）</v>
      </c>
      <c r="E46" s="81" t="s">
        <v>294</v>
      </c>
      <c r="F46" s="81">
        <v>10</v>
      </c>
      <c r="G46" s="4">
        <v>77693</v>
      </c>
      <c r="H46" s="10" t="s">
        <v>8</v>
      </c>
      <c r="I46" s="5">
        <v>44915</v>
      </c>
      <c r="J46" s="5">
        <v>44972</v>
      </c>
      <c r="K46" s="2" t="s">
        <v>69</v>
      </c>
      <c r="M46" s="74" t="s">
        <v>301</v>
      </c>
      <c r="N46" s="30">
        <v>7063</v>
      </c>
      <c r="O46" s="30">
        <f t="shared" si="4"/>
        <v>77693</v>
      </c>
    </row>
    <row r="47" spans="2:16" ht="20.100000000000001" customHeight="1" x14ac:dyDescent="0.4">
      <c r="B47" s="2" t="s">
        <v>94</v>
      </c>
      <c r="C47" s="2" t="s">
        <v>107</v>
      </c>
      <c r="D47" s="73" t="str">
        <f t="shared" si="6"/>
        <v>防疫資材（コンテナバック）</v>
      </c>
      <c r="E47" s="81" t="s">
        <v>282</v>
      </c>
      <c r="F47" s="81">
        <v>600</v>
      </c>
      <c r="G47" s="4">
        <v>1452000.0000000002</v>
      </c>
      <c r="H47" s="10" t="s">
        <v>8</v>
      </c>
      <c r="I47" s="5">
        <v>44915</v>
      </c>
      <c r="J47" s="5">
        <v>44972</v>
      </c>
      <c r="K47" s="2" t="s">
        <v>69</v>
      </c>
      <c r="M47" s="74" t="s">
        <v>296</v>
      </c>
      <c r="N47" s="30">
        <v>2200</v>
      </c>
      <c r="O47" s="30">
        <f t="shared" si="4"/>
        <v>1452000.0000000002</v>
      </c>
    </row>
    <row r="48" spans="2:16" ht="20.100000000000001" customHeight="1" x14ac:dyDescent="0.4">
      <c r="B48" s="2" t="s">
        <v>94</v>
      </c>
      <c r="C48" s="2" t="s">
        <v>107</v>
      </c>
      <c r="D48" s="73" t="str">
        <f t="shared" si="6"/>
        <v>防疫資材（コンテナバック用内袋のみ）</v>
      </c>
      <c r="E48" s="81" t="s">
        <v>284</v>
      </c>
      <c r="F48" s="81">
        <v>600</v>
      </c>
      <c r="G48" s="4">
        <v>462000.00000000006</v>
      </c>
      <c r="H48" s="10" t="s">
        <v>8</v>
      </c>
      <c r="I48" s="5">
        <v>44920</v>
      </c>
      <c r="J48" s="5">
        <v>44972</v>
      </c>
      <c r="K48" s="2" t="s">
        <v>69</v>
      </c>
      <c r="M48" s="72" t="s">
        <v>285</v>
      </c>
      <c r="N48" s="30">
        <v>700</v>
      </c>
      <c r="O48" s="30">
        <f t="shared" si="4"/>
        <v>462000.00000000006</v>
      </c>
      <c r="P48" s="42">
        <f>SUM(O48:O50)</f>
        <v>4000872.7</v>
      </c>
    </row>
    <row r="49" spans="2:16" ht="20.100000000000001" customHeight="1" x14ac:dyDescent="0.4">
      <c r="B49" s="2" t="s">
        <v>94</v>
      </c>
      <c r="C49" s="2" t="s">
        <v>107</v>
      </c>
      <c r="D49" s="73" t="str">
        <f t="shared" si="6"/>
        <v>防疫資材（ブルーシート）</v>
      </c>
      <c r="E49" s="81" t="s">
        <v>289</v>
      </c>
      <c r="F49" s="81">
        <v>250</v>
      </c>
      <c r="G49" s="4">
        <v>2475000</v>
      </c>
      <c r="H49" s="10" t="s">
        <v>8</v>
      </c>
      <c r="I49" s="5">
        <v>44920</v>
      </c>
      <c r="J49" s="5">
        <v>44972</v>
      </c>
      <c r="K49" s="2" t="s">
        <v>69</v>
      </c>
      <c r="M49" s="72" t="s">
        <v>290</v>
      </c>
      <c r="N49" s="30">
        <v>9000</v>
      </c>
      <c r="O49" s="30">
        <f t="shared" si="4"/>
        <v>2475000</v>
      </c>
    </row>
    <row r="50" spans="2:16" ht="20.100000000000001" customHeight="1" x14ac:dyDescent="0.4">
      <c r="B50" s="2" t="s">
        <v>94</v>
      </c>
      <c r="C50" s="2" t="s">
        <v>107</v>
      </c>
      <c r="D50" s="73" t="str">
        <f t="shared" si="6"/>
        <v>防疫資材（エコペール）</v>
      </c>
      <c r="E50" s="81" t="s">
        <v>294</v>
      </c>
      <c r="F50" s="81">
        <v>109</v>
      </c>
      <c r="G50" s="4">
        <v>1063873</v>
      </c>
      <c r="H50" s="10" t="s">
        <v>8</v>
      </c>
      <c r="I50" s="5">
        <v>44920</v>
      </c>
      <c r="J50" s="5">
        <v>44972</v>
      </c>
      <c r="K50" s="2" t="s">
        <v>69</v>
      </c>
      <c r="M50" s="72" t="s">
        <v>302</v>
      </c>
      <c r="N50" s="30">
        <v>8873</v>
      </c>
      <c r="O50" s="30">
        <f t="shared" si="4"/>
        <v>1063872.7000000002</v>
      </c>
    </row>
    <row r="51" spans="2:16" ht="20.100000000000001" customHeight="1" x14ac:dyDescent="0.4">
      <c r="B51" s="2" t="s">
        <v>94</v>
      </c>
      <c r="C51" s="2" t="s">
        <v>107</v>
      </c>
      <c r="D51" s="71" t="str">
        <f t="shared" si="6"/>
        <v>防疫資材（作業用長靴）</v>
      </c>
      <c r="E51" s="81" t="s">
        <v>303</v>
      </c>
      <c r="F51" s="81">
        <v>960</v>
      </c>
      <c r="G51" s="4">
        <v>2006400.0000000002</v>
      </c>
      <c r="H51" s="10" t="s">
        <v>6</v>
      </c>
      <c r="I51" s="5">
        <v>44911</v>
      </c>
      <c r="J51" s="5">
        <v>44972</v>
      </c>
      <c r="K51" s="2" t="s">
        <v>69</v>
      </c>
      <c r="M51" s="72" t="s">
        <v>304</v>
      </c>
      <c r="N51" s="30">
        <v>1900</v>
      </c>
      <c r="O51" s="30">
        <f t="shared" si="4"/>
        <v>2006400.0000000002</v>
      </c>
      <c r="P51" s="42">
        <f>SUM(O51:O57)</f>
        <v>17320380</v>
      </c>
    </row>
    <row r="52" spans="2:16" ht="20.100000000000001" customHeight="1" x14ac:dyDescent="0.4">
      <c r="B52" s="2" t="s">
        <v>94</v>
      </c>
      <c r="C52" s="2" t="s">
        <v>107</v>
      </c>
      <c r="D52" s="71" t="str">
        <f t="shared" si="6"/>
        <v>防疫資材（防塵マスク　）</v>
      </c>
      <c r="E52" s="81" t="s">
        <v>305</v>
      </c>
      <c r="F52" s="81">
        <v>500</v>
      </c>
      <c r="G52" s="4">
        <v>1155000</v>
      </c>
      <c r="H52" s="10" t="s">
        <v>6</v>
      </c>
      <c r="I52" s="5">
        <v>44911</v>
      </c>
      <c r="J52" s="5">
        <v>44972</v>
      </c>
      <c r="K52" s="2" t="s">
        <v>69</v>
      </c>
      <c r="M52" s="72" t="s">
        <v>306</v>
      </c>
      <c r="N52" s="30">
        <v>2100</v>
      </c>
      <c r="O52" s="30">
        <f t="shared" si="4"/>
        <v>1155000</v>
      </c>
    </row>
    <row r="53" spans="2:16" ht="20.100000000000001" customHeight="1" x14ac:dyDescent="0.4">
      <c r="B53" s="2" t="s">
        <v>94</v>
      </c>
      <c r="C53" s="2" t="s">
        <v>107</v>
      </c>
      <c r="D53" s="71" t="str">
        <f t="shared" si="6"/>
        <v>防疫資材（保護メガネ）</v>
      </c>
      <c r="E53" s="81" t="s">
        <v>307</v>
      </c>
      <c r="F53" s="81">
        <v>10000</v>
      </c>
      <c r="G53" s="4">
        <v>5500000</v>
      </c>
      <c r="H53" s="10" t="s">
        <v>6</v>
      </c>
      <c r="I53" s="5">
        <v>44911</v>
      </c>
      <c r="J53" s="5">
        <v>44972</v>
      </c>
      <c r="K53" s="2" t="s">
        <v>69</v>
      </c>
      <c r="M53" s="72" t="s">
        <v>308</v>
      </c>
      <c r="N53" s="30">
        <v>500</v>
      </c>
      <c r="O53" s="30">
        <f t="shared" si="4"/>
        <v>5500000</v>
      </c>
    </row>
    <row r="54" spans="2:16" ht="20.100000000000001" customHeight="1" x14ac:dyDescent="0.4">
      <c r="B54" s="2" t="s">
        <v>94</v>
      </c>
      <c r="C54" s="2" t="s">
        <v>107</v>
      </c>
      <c r="D54" s="71" t="str">
        <f t="shared" si="6"/>
        <v>防疫資材（アウターニトリル手袋）</v>
      </c>
      <c r="E54" s="81" t="s">
        <v>309</v>
      </c>
      <c r="F54" s="81">
        <v>30</v>
      </c>
      <c r="G54" s="4">
        <v>1221000</v>
      </c>
      <c r="H54" s="10" t="s">
        <v>6</v>
      </c>
      <c r="I54" s="5">
        <v>44911</v>
      </c>
      <c r="J54" s="5">
        <v>44972</v>
      </c>
      <c r="K54" s="2" t="s">
        <v>69</v>
      </c>
      <c r="M54" s="72" t="s">
        <v>310</v>
      </c>
      <c r="N54" s="30">
        <v>37000</v>
      </c>
      <c r="O54" s="30">
        <f t="shared" si="4"/>
        <v>1221000</v>
      </c>
    </row>
    <row r="55" spans="2:16" ht="20.100000000000001" customHeight="1" x14ac:dyDescent="0.4">
      <c r="B55" s="2" t="s">
        <v>94</v>
      </c>
      <c r="C55" s="2" t="s">
        <v>107</v>
      </c>
      <c r="D55" s="71" t="str">
        <f t="shared" si="6"/>
        <v>防疫資材（アウターニトリル手袋）</v>
      </c>
      <c r="E55" s="81" t="s">
        <v>311</v>
      </c>
      <c r="F55" s="81">
        <v>170</v>
      </c>
      <c r="G55" s="4">
        <v>6919000.0000000009</v>
      </c>
      <c r="H55" s="10" t="s">
        <v>6</v>
      </c>
      <c r="I55" s="5">
        <v>44911</v>
      </c>
      <c r="J55" s="5">
        <v>44972</v>
      </c>
      <c r="K55" s="2" t="s">
        <v>69</v>
      </c>
      <c r="M55" s="72" t="s">
        <v>310</v>
      </c>
      <c r="N55" s="30">
        <v>37000</v>
      </c>
      <c r="O55" s="30">
        <f t="shared" si="4"/>
        <v>6919000.0000000009</v>
      </c>
    </row>
    <row r="56" spans="2:16" ht="20.100000000000001" customHeight="1" x14ac:dyDescent="0.4">
      <c r="B56" s="2" t="s">
        <v>94</v>
      </c>
      <c r="C56" s="2" t="s">
        <v>107</v>
      </c>
      <c r="D56" s="71" t="str">
        <f t="shared" si="6"/>
        <v>防疫資材（ゴミ袋　）</v>
      </c>
      <c r="E56" s="81" t="s">
        <v>312</v>
      </c>
      <c r="F56" s="81">
        <v>34</v>
      </c>
      <c r="G56" s="4">
        <v>381480.00000000006</v>
      </c>
      <c r="H56" s="10" t="s">
        <v>6</v>
      </c>
      <c r="I56" s="5">
        <v>44911</v>
      </c>
      <c r="J56" s="5">
        <v>44972</v>
      </c>
      <c r="K56" s="2" t="s">
        <v>69</v>
      </c>
      <c r="M56" s="72" t="s">
        <v>313</v>
      </c>
      <c r="N56" s="30">
        <v>10200</v>
      </c>
      <c r="O56" s="30">
        <f t="shared" si="4"/>
        <v>381480.00000000006</v>
      </c>
    </row>
    <row r="57" spans="2:16" ht="20.100000000000001" customHeight="1" x14ac:dyDescent="0.4">
      <c r="B57" s="2" t="s">
        <v>94</v>
      </c>
      <c r="C57" s="2" t="s">
        <v>107</v>
      </c>
      <c r="D57" s="71" t="str">
        <f t="shared" si="6"/>
        <v>防疫資材（結束バンド　）</v>
      </c>
      <c r="E57" s="81" t="s">
        <v>314</v>
      </c>
      <c r="F57" s="81">
        <v>100</v>
      </c>
      <c r="G57" s="4">
        <v>137500</v>
      </c>
      <c r="H57" s="10" t="s">
        <v>6</v>
      </c>
      <c r="I57" s="5">
        <v>44911</v>
      </c>
      <c r="J57" s="5">
        <v>44972</v>
      </c>
      <c r="K57" s="2" t="s">
        <v>69</v>
      </c>
      <c r="M57" s="72" t="s">
        <v>315</v>
      </c>
      <c r="N57" s="30">
        <v>1250</v>
      </c>
      <c r="O57" s="30">
        <f t="shared" si="4"/>
        <v>137500</v>
      </c>
    </row>
    <row r="58" spans="2:16" ht="20.100000000000001" customHeight="1" x14ac:dyDescent="0.4">
      <c r="B58" s="2" t="s">
        <v>94</v>
      </c>
      <c r="C58" s="2" t="s">
        <v>107</v>
      </c>
      <c r="D58" s="71" t="str">
        <f t="shared" si="6"/>
        <v>防疫資材（差し込み式ベスト）</v>
      </c>
      <c r="E58" s="81" t="s">
        <v>316</v>
      </c>
      <c r="F58" s="81">
        <v>30</v>
      </c>
      <c r="G58" s="4">
        <v>46200</v>
      </c>
      <c r="H58" s="10" t="s">
        <v>6</v>
      </c>
      <c r="I58" s="5">
        <v>44932</v>
      </c>
      <c r="J58" s="5">
        <v>44973</v>
      </c>
      <c r="K58" s="2" t="s">
        <v>69</v>
      </c>
      <c r="M58" s="72" t="s">
        <v>317</v>
      </c>
      <c r="N58" s="30">
        <v>1400</v>
      </c>
      <c r="O58" s="30">
        <f t="shared" si="4"/>
        <v>46200.000000000007</v>
      </c>
    </row>
    <row r="59" spans="2:16" ht="20.100000000000001" customHeight="1" x14ac:dyDescent="0.4">
      <c r="B59" s="2" t="s">
        <v>94</v>
      </c>
      <c r="C59" s="2" t="s">
        <v>107</v>
      </c>
      <c r="D59" s="71" t="s">
        <v>144</v>
      </c>
      <c r="E59" s="81" t="s">
        <v>318</v>
      </c>
      <c r="F59" s="81">
        <v>117</v>
      </c>
      <c r="G59" s="4">
        <v>1338480</v>
      </c>
      <c r="H59" s="10" t="s">
        <v>6</v>
      </c>
      <c r="I59" s="5">
        <v>44915</v>
      </c>
      <c r="J59" s="5">
        <v>44974</v>
      </c>
      <c r="K59" s="2" t="s">
        <v>69</v>
      </c>
      <c r="M59" s="75" t="s">
        <v>319</v>
      </c>
      <c r="N59" s="30">
        <v>10400</v>
      </c>
      <c r="O59" s="30">
        <f t="shared" si="4"/>
        <v>1338480</v>
      </c>
    </row>
    <row r="60" spans="2:16" ht="20.100000000000001" customHeight="1" x14ac:dyDescent="0.4">
      <c r="B60" s="2" t="s">
        <v>94</v>
      </c>
      <c r="C60" s="2" t="s">
        <v>107</v>
      </c>
      <c r="D60" s="71" t="s">
        <v>145</v>
      </c>
      <c r="E60" s="81" t="s">
        <v>314</v>
      </c>
      <c r="F60" s="81">
        <v>500</v>
      </c>
      <c r="G60" s="4">
        <v>687500</v>
      </c>
      <c r="H60" s="10" t="s">
        <v>6</v>
      </c>
      <c r="I60" s="5">
        <v>44923</v>
      </c>
      <c r="J60" s="5">
        <v>44974</v>
      </c>
      <c r="K60" s="2" t="s">
        <v>69</v>
      </c>
      <c r="M60" s="72" t="s">
        <v>315</v>
      </c>
      <c r="N60" s="30">
        <v>1250</v>
      </c>
      <c r="O60" s="30">
        <f t="shared" si="4"/>
        <v>687500</v>
      </c>
    </row>
    <row r="61" spans="2:16" ht="20.100000000000001" customHeight="1" x14ac:dyDescent="0.4">
      <c r="B61" s="2" t="s">
        <v>94</v>
      </c>
      <c r="C61" s="2" t="s">
        <v>107</v>
      </c>
      <c r="D61" s="71" t="str">
        <f t="shared" ref="D61:D67" si="7">"防疫資材（"&amp;M61&amp;"）"</f>
        <v>防疫資材（ゴミ箱　本体）</v>
      </c>
      <c r="E61" s="81" t="s">
        <v>294</v>
      </c>
      <c r="F61" s="81">
        <v>150</v>
      </c>
      <c r="G61" s="16">
        <v>1221000</v>
      </c>
      <c r="H61" s="10" t="s">
        <v>6</v>
      </c>
      <c r="I61" s="5">
        <v>44923</v>
      </c>
      <c r="J61" s="5">
        <v>44978</v>
      </c>
      <c r="K61" s="2" t="s">
        <v>69</v>
      </c>
      <c r="M61" s="72" t="s">
        <v>320</v>
      </c>
      <c r="N61" s="30">
        <v>7400</v>
      </c>
      <c r="O61" s="30">
        <f t="shared" si="4"/>
        <v>1221000</v>
      </c>
      <c r="P61" s="42">
        <f>SUM(O61:O67)</f>
        <v>5827580</v>
      </c>
    </row>
    <row r="62" spans="2:16" ht="20.100000000000001" customHeight="1" x14ac:dyDescent="0.4">
      <c r="B62" s="2" t="s">
        <v>94</v>
      </c>
      <c r="C62" s="2" t="s">
        <v>107</v>
      </c>
      <c r="D62" s="71" t="str">
        <f t="shared" si="7"/>
        <v>防疫資材（ゴミ箱　フタ）</v>
      </c>
      <c r="E62" s="81" t="s">
        <v>294</v>
      </c>
      <c r="F62" s="81">
        <v>150</v>
      </c>
      <c r="G62" s="16">
        <v>297000</v>
      </c>
      <c r="H62" s="10" t="s">
        <v>6</v>
      </c>
      <c r="I62" s="5">
        <v>44923</v>
      </c>
      <c r="J62" s="5">
        <v>44978</v>
      </c>
      <c r="K62" s="2" t="s">
        <v>69</v>
      </c>
      <c r="M62" s="72" t="s">
        <v>321</v>
      </c>
      <c r="N62" s="30">
        <v>1800</v>
      </c>
      <c r="O62" s="30">
        <f t="shared" si="4"/>
        <v>297000</v>
      </c>
    </row>
    <row r="63" spans="2:16" ht="20.100000000000001" customHeight="1" x14ac:dyDescent="0.4">
      <c r="B63" s="2" t="s">
        <v>94</v>
      </c>
      <c r="C63" s="2" t="s">
        <v>107</v>
      </c>
      <c r="D63" s="71" t="str">
        <f t="shared" si="7"/>
        <v>防疫資材（アウターニトリル手袋）</v>
      </c>
      <c r="E63" s="81" t="s">
        <v>322</v>
      </c>
      <c r="F63" s="81">
        <v>8</v>
      </c>
      <c r="G63" s="16">
        <v>325600</v>
      </c>
      <c r="H63" s="10" t="s">
        <v>6</v>
      </c>
      <c r="I63" s="5">
        <v>44918</v>
      </c>
      <c r="J63" s="5">
        <v>44978</v>
      </c>
      <c r="K63" s="2" t="s">
        <v>69</v>
      </c>
      <c r="M63" s="72" t="s">
        <v>310</v>
      </c>
      <c r="N63" s="30">
        <v>37000</v>
      </c>
      <c r="O63" s="30">
        <f t="shared" si="4"/>
        <v>325600</v>
      </c>
    </row>
    <row r="64" spans="2:16" ht="20.100000000000001" customHeight="1" x14ac:dyDescent="0.4">
      <c r="B64" s="2" t="s">
        <v>94</v>
      </c>
      <c r="C64" s="2" t="s">
        <v>107</v>
      </c>
      <c r="D64" s="71" t="str">
        <f t="shared" si="7"/>
        <v>防疫資材（アウターニトリル手袋）</v>
      </c>
      <c r="E64" s="81" t="s">
        <v>323</v>
      </c>
      <c r="F64" s="81">
        <v>500</v>
      </c>
      <c r="G64" s="16">
        <v>2035000.0000000002</v>
      </c>
      <c r="H64" s="10" t="s">
        <v>6</v>
      </c>
      <c r="I64" s="5">
        <v>44918</v>
      </c>
      <c r="J64" s="5">
        <v>44978</v>
      </c>
      <c r="K64" s="2" t="s">
        <v>69</v>
      </c>
      <c r="M64" s="72" t="s">
        <v>310</v>
      </c>
      <c r="N64" s="30">
        <v>3700</v>
      </c>
      <c r="O64" s="30">
        <f t="shared" si="4"/>
        <v>2035000.0000000002</v>
      </c>
    </row>
    <row r="65" spans="2:16" ht="20.100000000000001" customHeight="1" x14ac:dyDescent="0.4">
      <c r="B65" s="2" t="s">
        <v>94</v>
      </c>
      <c r="C65" s="2" t="s">
        <v>107</v>
      </c>
      <c r="D65" s="71" t="str">
        <f t="shared" si="7"/>
        <v>防疫資材（タイベックソフトウェアⅢ型）</v>
      </c>
      <c r="E65" s="81" t="s">
        <v>324</v>
      </c>
      <c r="F65" s="81">
        <v>1000</v>
      </c>
      <c r="G65" s="16">
        <v>1430000</v>
      </c>
      <c r="H65" s="10" t="s">
        <v>6</v>
      </c>
      <c r="I65" s="5">
        <v>44918</v>
      </c>
      <c r="J65" s="5">
        <v>44978</v>
      </c>
      <c r="K65" s="2" t="s">
        <v>69</v>
      </c>
      <c r="M65" s="72" t="s">
        <v>325</v>
      </c>
      <c r="N65" s="30">
        <v>1300</v>
      </c>
      <c r="O65" s="30">
        <f t="shared" si="4"/>
        <v>1430000</v>
      </c>
    </row>
    <row r="66" spans="2:16" ht="20.100000000000001" customHeight="1" x14ac:dyDescent="0.4">
      <c r="B66" s="2" t="s">
        <v>94</v>
      </c>
      <c r="C66" s="2" t="s">
        <v>107</v>
      </c>
      <c r="D66" s="71" t="str">
        <f t="shared" si="7"/>
        <v>防疫資材（ゴミ袋　）</v>
      </c>
      <c r="E66" s="81" t="s">
        <v>326</v>
      </c>
      <c r="F66" s="81">
        <v>34</v>
      </c>
      <c r="G66" s="16">
        <v>381480.00000000006</v>
      </c>
      <c r="H66" s="10" t="s">
        <v>6</v>
      </c>
      <c r="I66" s="5">
        <v>44918</v>
      </c>
      <c r="J66" s="5">
        <v>44978</v>
      </c>
      <c r="K66" s="2" t="s">
        <v>69</v>
      </c>
      <c r="M66" s="72" t="s">
        <v>313</v>
      </c>
      <c r="N66" s="30">
        <v>10200</v>
      </c>
      <c r="O66" s="30">
        <f t="shared" si="4"/>
        <v>381480.00000000006</v>
      </c>
    </row>
    <row r="67" spans="2:16" ht="20.100000000000001" customHeight="1" x14ac:dyDescent="0.4">
      <c r="B67" s="2" t="s">
        <v>94</v>
      </c>
      <c r="C67" s="2" t="s">
        <v>107</v>
      </c>
      <c r="D67" s="71" t="str">
        <f t="shared" si="7"/>
        <v>防疫資材（結束バンド）</v>
      </c>
      <c r="E67" s="81" t="s">
        <v>314</v>
      </c>
      <c r="F67" s="81">
        <v>100</v>
      </c>
      <c r="G67" s="16">
        <v>137500</v>
      </c>
      <c r="H67" s="10" t="s">
        <v>6</v>
      </c>
      <c r="I67" s="5">
        <v>44918</v>
      </c>
      <c r="J67" s="5">
        <v>44978</v>
      </c>
      <c r="K67" s="2" t="s">
        <v>69</v>
      </c>
      <c r="M67" s="72" t="s">
        <v>327</v>
      </c>
      <c r="N67" s="30">
        <v>1250</v>
      </c>
      <c r="O67" s="30">
        <f t="shared" si="4"/>
        <v>137500</v>
      </c>
    </row>
    <row r="68" spans="2:16" ht="20.100000000000001" customHeight="1" x14ac:dyDescent="0.4">
      <c r="B68" s="2" t="s">
        <v>94</v>
      </c>
      <c r="C68" s="2" t="s">
        <v>107</v>
      </c>
      <c r="D68" s="71" t="s">
        <v>144</v>
      </c>
      <c r="E68" s="81" t="s">
        <v>328</v>
      </c>
      <c r="F68" s="81">
        <v>150</v>
      </c>
      <c r="G68" s="4">
        <v>1683000</v>
      </c>
      <c r="H68" s="10" t="s">
        <v>6</v>
      </c>
      <c r="I68" s="5">
        <v>44922</v>
      </c>
      <c r="J68" s="5">
        <v>44978</v>
      </c>
      <c r="K68" s="2" t="s">
        <v>69</v>
      </c>
      <c r="M68" s="75" t="s">
        <v>319</v>
      </c>
      <c r="N68" s="30">
        <v>10200</v>
      </c>
      <c r="O68" s="30">
        <f t="shared" si="4"/>
        <v>1683000.0000000002</v>
      </c>
    </row>
    <row r="69" spans="2:16" ht="20.100000000000001" customHeight="1" x14ac:dyDescent="0.4">
      <c r="B69" s="2" t="s">
        <v>94</v>
      </c>
      <c r="C69" s="2" t="s">
        <v>107</v>
      </c>
      <c r="D69" s="73" t="str">
        <f t="shared" ref="D69:D100" si="8">"防疫資材（"&amp;M69&amp;"）"</f>
        <v>防疫資材（角型ペール　本体）</v>
      </c>
      <c r="E69" s="81" t="s">
        <v>294</v>
      </c>
      <c r="F69" s="81">
        <v>75</v>
      </c>
      <c r="G69" s="4">
        <v>327525</v>
      </c>
      <c r="H69" s="10" t="s">
        <v>5</v>
      </c>
      <c r="I69" s="5">
        <v>44922</v>
      </c>
      <c r="J69" s="5">
        <v>44978</v>
      </c>
      <c r="K69" s="2" t="s">
        <v>69</v>
      </c>
      <c r="M69" s="72" t="s">
        <v>329</v>
      </c>
      <c r="N69" s="30">
        <v>3970</v>
      </c>
      <c r="O69" s="30">
        <f t="shared" si="4"/>
        <v>327525</v>
      </c>
      <c r="P69" s="42">
        <f>SUM(O69:O71)</f>
        <v>2698300</v>
      </c>
    </row>
    <row r="70" spans="2:16" ht="20.100000000000001" customHeight="1" x14ac:dyDescent="0.4">
      <c r="B70" s="2" t="s">
        <v>94</v>
      </c>
      <c r="C70" s="2" t="s">
        <v>107</v>
      </c>
      <c r="D70" s="73" t="str">
        <f t="shared" si="8"/>
        <v>防疫資材（角型ペール　フタ）</v>
      </c>
      <c r="E70" s="81" t="s">
        <v>294</v>
      </c>
      <c r="F70" s="81">
        <v>75</v>
      </c>
      <c r="G70" s="4">
        <v>137775</v>
      </c>
      <c r="H70" s="10" t="s">
        <v>5</v>
      </c>
      <c r="I70" s="5">
        <v>44922</v>
      </c>
      <c r="J70" s="5">
        <v>44978</v>
      </c>
      <c r="K70" s="2" t="s">
        <v>69</v>
      </c>
      <c r="M70" s="72" t="s">
        <v>330</v>
      </c>
      <c r="N70" s="30">
        <v>1670</v>
      </c>
      <c r="O70" s="30">
        <f t="shared" si="4"/>
        <v>137775</v>
      </c>
    </row>
    <row r="71" spans="2:16" ht="20.100000000000001" customHeight="1" x14ac:dyDescent="0.4">
      <c r="B71" s="2" t="s">
        <v>94</v>
      </c>
      <c r="C71" s="2" t="s">
        <v>107</v>
      </c>
      <c r="D71" s="73" t="str">
        <f t="shared" si="8"/>
        <v>防疫資材（消石灰　20kg）</v>
      </c>
      <c r="E71" s="81" t="s">
        <v>331</v>
      </c>
      <c r="F71" s="81">
        <v>2000</v>
      </c>
      <c r="G71" s="4">
        <v>2233000</v>
      </c>
      <c r="H71" s="10" t="s">
        <v>5</v>
      </c>
      <c r="I71" s="5">
        <v>44922</v>
      </c>
      <c r="J71" s="5">
        <v>44978</v>
      </c>
      <c r="K71" s="2" t="s">
        <v>69</v>
      </c>
      <c r="M71" s="72" t="s">
        <v>332</v>
      </c>
      <c r="N71" s="30">
        <v>1015</v>
      </c>
      <c r="O71" s="30">
        <f t="shared" si="4"/>
        <v>2233000</v>
      </c>
    </row>
    <row r="72" spans="2:16" ht="20.100000000000001" customHeight="1" x14ac:dyDescent="0.4">
      <c r="B72" s="2" t="s">
        <v>94</v>
      </c>
      <c r="C72" s="2" t="s">
        <v>107</v>
      </c>
      <c r="D72" s="73" t="str">
        <f t="shared" si="8"/>
        <v>防疫資材（Ｔシャツ）</v>
      </c>
      <c r="E72" s="81" t="s">
        <v>333</v>
      </c>
      <c r="F72" s="81">
        <v>810</v>
      </c>
      <c r="G72" s="4">
        <v>801900.00000000012</v>
      </c>
      <c r="H72" s="10" t="s">
        <v>5</v>
      </c>
      <c r="I72" s="5">
        <v>44912</v>
      </c>
      <c r="J72" s="5">
        <v>44978</v>
      </c>
      <c r="K72" s="2" t="s">
        <v>69</v>
      </c>
      <c r="M72" s="74" t="s">
        <v>334</v>
      </c>
      <c r="N72" s="30">
        <v>900</v>
      </c>
      <c r="O72" s="30">
        <f t="shared" si="4"/>
        <v>801900.00000000012</v>
      </c>
      <c r="P72" s="42">
        <f>SUM(O72:O88)</f>
        <v>6438091</v>
      </c>
    </row>
    <row r="73" spans="2:16" ht="20.100000000000001" customHeight="1" x14ac:dyDescent="0.4">
      <c r="B73" s="2" t="s">
        <v>94</v>
      </c>
      <c r="C73" s="2" t="s">
        <v>107</v>
      </c>
      <c r="D73" s="73" t="str">
        <f t="shared" si="8"/>
        <v>防疫資材（Ｔシャツ）</v>
      </c>
      <c r="E73" s="81" t="s">
        <v>335</v>
      </c>
      <c r="F73" s="81">
        <v>1200</v>
      </c>
      <c r="G73" s="4">
        <v>1188000</v>
      </c>
      <c r="H73" s="10" t="s">
        <v>5</v>
      </c>
      <c r="I73" s="5">
        <v>44912</v>
      </c>
      <c r="J73" s="5">
        <v>44978</v>
      </c>
      <c r="K73" s="2" t="s">
        <v>69</v>
      </c>
      <c r="M73" s="74" t="s">
        <v>334</v>
      </c>
      <c r="N73" s="30">
        <v>900</v>
      </c>
      <c r="O73" s="30">
        <f t="shared" si="4"/>
        <v>1188000</v>
      </c>
    </row>
    <row r="74" spans="2:16" ht="20.100000000000001" customHeight="1" x14ac:dyDescent="0.4">
      <c r="B74" s="2" t="s">
        <v>94</v>
      </c>
      <c r="C74" s="2" t="s">
        <v>107</v>
      </c>
      <c r="D74" s="73" t="str">
        <f t="shared" si="8"/>
        <v>防疫資材（Ｔシャツ）</v>
      </c>
      <c r="E74" s="81" t="s">
        <v>336</v>
      </c>
      <c r="F74" s="81">
        <v>240</v>
      </c>
      <c r="G74" s="4">
        <v>237600.00000000003</v>
      </c>
      <c r="H74" s="10" t="s">
        <v>5</v>
      </c>
      <c r="I74" s="5">
        <v>44912</v>
      </c>
      <c r="J74" s="5">
        <v>44978</v>
      </c>
      <c r="K74" s="2" t="s">
        <v>69</v>
      </c>
      <c r="M74" s="74" t="s">
        <v>334</v>
      </c>
      <c r="N74" s="30">
        <v>900</v>
      </c>
      <c r="O74" s="30">
        <f t="shared" si="4"/>
        <v>237600.00000000003</v>
      </c>
    </row>
    <row r="75" spans="2:16" ht="20.100000000000001" customHeight="1" x14ac:dyDescent="0.4">
      <c r="B75" s="2" t="s">
        <v>94</v>
      </c>
      <c r="C75" s="2" t="s">
        <v>107</v>
      </c>
      <c r="D75" s="73" t="str">
        <f t="shared" si="8"/>
        <v>防疫資材（パンツ）</v>
      </c>
      <c r="E75" s="81" t="s">
        <v>337</v>
      </c>
      <c r="F75" s="81">
        <v>680</v>
      </c>
      <c r="G75" s="4">
        <v>523600.00000000006</v>
      </c>
      <c r="H75" s="10" t="s">
        <v>5</v>
      </c>
      <c r="I75" s="5">
        <v>44912</v>
      </c>
      <c r="J75" s="5">
        <v>44978</v>
      </c>
      <c r="K75" s="2" t="s">
        <v>69</v>
      </c>
      <c r="M75" s="74" t="s">
        <v>338</v>
      </c>
      <c r="N75" s="30">
        <v>700</v>
      </c>
      <c r="O75" s="30">
        <f t="shared" si="4"/>
        <v>523600.00000000006</v>
      </c>
    </row>
    <row r="76" spans="2:16" ht="20.100000000000001" customHeight="1" x14ac:dyDescent="0.4">
      <c r="B76" s="2" t="s">
        <v>94</v>
      </c>
      <c r="C76" s="2" t="s">
        <v>107</v>
      </c>
      <c r="D76" s="73" t="str">
        <f t="shared" si="8"/>
        <v>防疫資材（パンツ）</v>
      </c>
      <c r="E76" s="81" t="s">
        <v>339</v>
      </c>
      <c r="F76" s="81">
        <v>1120</v>
      </c>
      <c r="G76" s="4">
        <v>862400.00000000012</v>
      </c>
      <c r="H76" s="10" t="s">
        <v>5</v>
      </c>
      <c r="I76" s="5">
        <v>44912</v>
      </c>
      <c r="J76" s="5">
        <v>44978</v>
      </c>
      <c r="K76" s="2" t="s">
        <v>69</v>
      </c>
      <c r="M76" s="74" t="s">
        <v>338</v>
      </c>
      <c r="N76" s="30">
        <v>700</v>
      </c>
      <c r="O76" s="30">
        <f t="shared" si="4"/>
        <v>862400.00000000012</v>
      </c>
    </row>
    <row r="77" spans="2:16" ht="20.100000000000001" customHeight="1" x14ac:dyDescent="0.4">
      <c r="B77" s="2" t="s">
        <v>94</v>
      </c>
      <c r="C77" s="2" t="s">
        <v>107</v>
      </c>
      <c r="D77" s="73" t="str">
        <f t="shared" si="8"/>
        <v>防疫資材（パンツ）</v>
      </c>
      <c r="E77" s="81" t="s">
        <v>340</v>
      </c>
      <c r="F77" s="81">
        <v>480</v>
      </c>
      <c r="G77" s="4">
        <v>369600.00000000006</v>
      </c>
      <c r="H77" s="10" t="s">
        <v>5</v>
      </c>
      <c r="I77" s="5">
        <v>44912</v>
      </c>
      <c r="J77" s="5">
        <v>44978</v>
      </c>
      <c r="K77" s="2" t="s">
        <v>69</v>
      </c>
      <c r="M77" s="74" t="s">
        <v>338</v>
      </c>
      <c r="N77" s="30">
        <v>700</v>
      </c>
      <c r="O77" s="30">
        <f t="shared" si="4"/>
        <v>369600.00000000006</v>
      </c>
    </row>
    <row r="78" spans="2:16" ht="20.100000000000001" customHeight="1" x14ac:dyDescent="0.4">
      <c r="B78" s="2" t="s">
        <v>94</v>
      </c>
      <c r="C78" s="2" t="s">
        <v>107</v>
      </c>
      <c r="D78" s="73" t="str">
        <f t="shared" si="8"/>
        <v>防疫資材（パンツ）</v>
      </c>
      <c r="E78" s="81" t="s">
        <v>341</v>
      </c>
      <c r="F78" s="81">
        <v>20</v>
      </c>
      <c r="G78" s="4">
        <v>11022</v>
      </c>
      <c r="H78" s="10" t="s">
        <v>5</v>
      </c>
      <c r="I78" s="5">
        <v>44912</v>
      </c>
      <c r="J78" s="5">
        <v>44978</v>
      </c>
      <c r="K78" s="2" t="s">
        <v>69</v>
      </c>
      <c r="M78" s="74" t="s">
        <v>338</v>
      </c>
      <c r="N78" s="30">
        <v>501</v>
      </c>
      <c r="O78" s="30">
        <f t="shared" si="4"/>
        <v>11022</v>
      </c>
    </row>
    <row r="79" spans="2:16" ht="20.100000000000001" customHeight="1" x14ac:dyDescent="0.4">
      <c r="B79" s="2" t="s">
        <v>94</v>
      </c>
      <c r="C79" s="2" t="s">
        <v>107</v>
      </c>
      <c r="D79" s="73" t="str">
        <f t="shared" si="8"/>
        <v>防疫資材（パンツ）</v>
      </c>
      <c r="E79" s="81" t="s">
        <v>342</v>
      </c>
      <c r="F79" s="81">
        <v>20</v>
      </c>
      <c r="G79" s="4">
        <v>11022</v>
      </c>
      <c r="H79" s="10" t="s">
        <v>5</v>
      </c>
      <c r="I79" s="5">
        <v>44912</v>
      </c>
      <c r="J79" s="5">
        <v>44978</v>
      </c>
      <c r="K79" s="2" t="s">
        <v>69</v>
      </c>
      <c r="M79" s="74" t="s">
        <v>338</v>
      </c>
      <c r="N79" s="30">
        <v>501</v>
      </c>
      <c r="O79" s="30">
        <f t="shared" si="4"/>
        <v>11022</v>
      </c>
    </row>
    <row r="80" spans="2:16" ht="20.100000000000001" customHeight="1" x14ac:dyDescent="0.4">
      <c r="B80" s="2" t="s">
        <v>94</v>
      </c>
      <c r="C80" s="2" t="s">
        <v>107</v>
      </c>
      <c r="D80" s="73" t="str">
        <f t="shared" si="8"/>
        <v>防疫資材（パンツ）</v>
      </c>
      <c r="E80" s="81" t="s">
        <v>343</v>
      </c>
      <c r="F80" s="81">
        <v>10</v>
      </c>
      <c r="G80" s="4">
        <v>5511</v>
      </c>
      <c r="H80" s="10" t="s">
        <v>5</v>
      </c>
      <c r="I80" s="5">
        <v>44912</v>
      </c>
      <c r="J80" s="5">
        <v>44978</v>
      </c>
      <c r="K80" s="2" t="s">
        <v>69</v>
      </c>
      <c r="M80" s="74" t="s">
        <v>338</v>
      </c>
      <c r="N80" s="30">
        <v>501</v>
      </c>
      <c r="O80" s="30">
        <f t="shared" si="4"/>
        <v>5511</v>
      </c>
    </row>
    <row r="81" spans="2:16" ht="20.100000000000001" customHeight="1" x14ac:dyDescent="0.4">
      <c r="B81" s="2" t="s">
        <v>94</v>
      </c>
      <c r="C81" s="2" t="s">
        <v>107</v>
      </c>
      <c r="D81" s="73" t="str">
        <f t="shared" si="8"/>
        <v>防疫資材（靴下）</v>
      </c>
      <c r="E81" s="81" t="s">
        <v>344</v>
      </c>
      <c r="F81" s="81">
        <v>180</v>
      </c>
      <c r="G81" s="4">
        <v>154836</v>
      </c>
      <c r="H81" s="10" t="s">
        <v>5</v>
      </c>
      <c r="I81" s="5">
        <v>44912</v>
      </c>
      <c r="J81" s="5">
        <v>44978</v>
      </c>
      <c r="K81" s="2" t="s">
        <v>69</v>
      </c>
      <c r="M81" s="74" t="s">
        <v>345</v>
      </c>
      <c r="N81" s="30">
        <v>782</v>
      </c>
      <c r="O81" s="30">
        <f t="shared" si="4"/>
        <v>154836</v>
      </c>
    </row>
    <row r="82" spans="2:16" ht="20.100000000000001" customHeight="1" x14ac:dyDescent="0.4">
      <c r="B82" s="2" t="s">
        <v>94</v>
      </c>
      <c r="C82" s="2" t="s">
        <v>107</v>
      </c>
      <c r="D82" s="73" t="str">
        <f t="shared" si="8"/>
        <v>防疫資材（靴下）</v>
      </c>
      <c r="E82" s="81" t="s">
        <v>346</v>
      </c>
      <c r="F82" s="81">
        <v>250</v>
      </c>
      <c r="G82" s="4">
        <v>165000</v>
      </c>
      <c r="H82" s="10" t="s">
        <v>5</v>
      </c>
      <c r="I82" s="5">
        <v>44912</v>
      </c>
      <c r="J82" s="5">
        <v>44978</v>
      </c>
      <c r="K82" s="2" t="s">
        <v>69</v>
      </c>
      <c r="M82" s="74" t="s">
        <v>345</v>
      </c>
      <c r="N82" s="30">
        <v>600</v>
      </c>
      <c r="O82" s="30">
        <f t="shared" si="4"/>
        <v>165000</v>
      </c>
    </row>
    <row r="83" spans="2:16" ht="20.100000000000001" customHeight="1" x14ac:dyDescent="0.4">
      <c r="B83" s="2" t="s">
        <v>94</v>
      </c>
      <c r="C83" s="2" t="s">
        <v>107</v>
      </c>
      <c r="D83" s="73" t="str">
        <f t="shared" si="8"/>
        <v>防疫資材（靴下）</v>
      </c>
      <c r="E83" s="81" t="s">
        <v>347</v>
      </c>
      <c r="F83" s="81">
        <v>160</v>
      </c>
      <c r="G83" s="4">
        <v>137632</v>
      </c>
      <c r="H83" s="10" t="s">
        <v>5</v>
      </c>
      <c r="I83" s="5">
        <v>44912</v>
      </c>
      <c r="J83" s="5">
        <v>44978</v>
      </c>
      <c r="K83" s="2" t="s">
        <v>69</v>
      </c>
      <c r="M83" s="74" t="s">
        <v>345</v>
      </c>
      <c r="N83" s="30">
        <v>782</v>
      </c>
      <c r="O83" s="30">
        <f t="shared" si="4"/>
        <v>137632</v>
      </c>
    </row>
    <row r="84" spans="2:16" ht="20.100000000000001" customHeight="1" x14ac:dyDescent="0.4">
      <c r="B84" s="2" t="s">
        <v>94</v>
      </c>
      <c r="C84" s="2" t="s">
        <v>107</v>
      </c>
      <c r="D84" s="73" t="str">
        <f t="shared" si="8"/>
        <v>防疫資材（靴下）</v>
      </c>
      <c r="E84" s="81" t="s">
        <v>348</v>
      </c>
      <c r="F84" s="81">
        <v>300</v>
      </c>
      <c r="G84" s="4">
        <v>290400</v>
      </c>
      <c r="H84" s="10" t="s">
        <v>5</v>
      </c>
      <c r="I84" s="5">
        <v>44912</v>
      </c>
      <c r="J84" s="5">
        <v>44978</v>
      </c>
      <c r="K84" s="2" t="s">
        <v>69</v>
      </c>
      <c r="M84" s="74" t="s">
        <v>345</v>
      </c>
      <c r="N84" s="30">
        <v>880</v>
      </c>
      <c r="O84" s="30">
        <f t="shared" si="4"/>
        <v>290400</v>
      </c>
    </row>
    <row r="85" spans="2:16" ht="20.100000000000001" customHeight="1" x14ac:dyDescent="0.4">
      <c r="B85" s="2" t="s">
        <v>94</v>
      </c>
      <c r="C85" s="2" t="s">
        <v>107</v>
      </c>
      <c r="D85" s="73" t="str">
        <f t="shared" si="8"/>
        <v>防疫資材（大人用紙おむつ）</v>
      </c>
      <c r="E85" s="81" t="s">
        <v>349</v>
      </c>
      <c r="F85" s="81">
        <v>240</v>
      </c>
      <c r="G85" s="4">
        <v>583440</v>
      </c>
      <c r="H85" s="10" t="s">
        <v>5</v>
      </c>
      <c r="I85" s="5">
        <v>44912</v>
      </c>
      <c r="J85" s="5">
        <v>44978</v>
      </c>
      <c r="K85" s="2" t="s">
        <v>69</v>
      </c>
      <c r="M85" s="74" t="s">
        <v>350</v>
      </c>
      <c r="N85" s="30">
        <v>2210</v>
      </c>
      <c r="O85" s="30">
        <f t="shared" si="4"/>
        <v>583440</v>
      </c>
    </row>
    <row r="86" spans="2:16" ht="20.100000000000001" customHeight="1" x14ac:dyDescent="0.4">
      <c r="B86" s="2" t="s">
        <v>94</v>
      </c>
      <c r="C86" s="2" t="s">
        <v>107</v>
      </c>
      <c r="D86" s="73" t="str">
        <f t="shared" si="8"/>
        <v>防疫資材（手提げポリ袋）</v>
      </c>
      <c r="E86" s="81" t="s">
        <v>351</v>
      </c>
      <c r="F86" s="81">
        <v>100</v>
      </c>
      <c r="G86" s="4">
        <v>66000</v>
      </c>
      <c r="H86" s="10" t="s">
        <v>5</v>
      </c>
      <c r="I86" s="5">
        <v>44912</v>
      </c>
      <c r="J86" s="5">
        <v>44978</v>
      </c>
      <c r="K86" s="2" t="s">
        <v>69</v>
      </c>
      <c r="M86" s="74" t="s">
        <v>352</v>
      </c>
      <c r="N86" s="30">
        <v>600</v>
      </c>
      <c r="O86" s="30">
        <f t="shared" si="4"/>
        <v>66000</v>
      </c>
    </row>
    <row r="87" spans="2:16" ht="20.100000000000001" customHeight="1" x14ac:dyDescent="0.4">
      <c r="B87" s="2" t="s">
        <v>94</v>
      </c>
      <c r="C87" s="2" t="s">
        <v>107</v>
      </c>
      <c r="D87" s="73" t="str">
        <f t="shared" si="8"/>
        <v>防疫資材（フェイスタオル）</v>
      </c>
      <c r="E87" s="81" t="s">
        <v>353</v>
      </c>
      <c r="F87" s="81">
        <v>1440</v>
      </c>
      <c r="G87" s="4">
        <v>792000.00000000012</v>
      </c>
      <c r="H87" s="10" t="s">
        <v>5</v>
      </c>
      <c r="I87" s="5">
        <v>44912</v>
      </c>
      <c r="J87" s="5">
        <v>44978</v>
      </c>
      <c r="K87" s="2" t="s">
        <v>69</v>
      </c>
      <c r="M87" s="74" t="s">
        <v>354</v>
      </c>
      <c r="N87" s="30">
        <v>500</v>
      </c>
      <c r="O87" s="30">
        <f t="shared" si="4"/>
        <v>792000.00000000012</v>
      </c>
    </row>
    <row r="88" spans="2:16" ht="20.100000000000001" customHeight="1" x14ac:dyDescent="0.4">
      <c r="B88" s="2" t="s">
        <v>94</v>
      </c>
      <c r="C88" s="2" t="s">
        <v>107</v>
      </c>
      <c r="D88" s="73" t="str">
        <f t="shared" si="8"/>
        <v>防疫資材（貼るホッカイロ）</v>
      </c>
      <c r="E88" s="81" t="s">
        <v>355</v>
      </c>
      <c r="F88" s="81">
        <v>240</v>
      </c>
      <c r="G88" s="4">
        <v>238128.00000000003</v>
      </c>
      <c r="H88" s="10" t="s">
        <v>5</v>
      </c>
      <c r="I88" s="5">
        <v>44912</v>
      </c>
      <c r="J88" s="5">
        <v>44978</v>
      </c>
      <c r="K88" s="2" t="s">
        <v>69</v>
      </c>
      <c r="M88" s="74" t="s">
        <v>356</v>
      </c>
      <c r="N88" s="30">
        <v>902</v>
      </c>
      <c r="O88" s="30">
        <f t="shared" si="4"/>
        <v>238128.00000000003</v>
      </c>
    </row>
    <row r="89" spans="2:16" ht="20.100000000000001" customHeight="1" x14ac:dyDescent="0.4">
      <c r="B89" s="2" t="s">
        <v>94</v>
      </c>
      <c r="C89" s="2" t="s">
        <v>107</v>
      </c>
      <c r="D89" s="73" t="str">
        <f t="shared" si="8"/>
        <v>防疫資材（不織布マスク）</v>
      </c>
      <c r="E89" s="81" t="s">
        <v>357</v>
      </c>
      <c r="F89" s="81">
        <v>80</v>
      </c>
      <c r="G89" s="4">
        <v>50336.000000000007</v>
      </c>
      <c r="H89" s="10" t="s">
        <v>5</v>
      </c>
      <c r="I89" s="5">
        <v>44916</v>
      </c>
      <c r="J89" s="5">
        <v>44981</v>
      </c>
      <c r="K89" s="2" t="s">
        <v>69</v>
      </c>
      <c r="M89" s="72" t="s">
        <v>358</v>
      </c>
      <c r="N89" s="30">
        <v>572</v>
      </c>
      <c r="O89" s="30">
        <f t="shared" si="4"/>
        <v>50336.000000000007</v>
      </c>
      <c r="P89" s="42">
        <f>SUM(O89:O91)</f>
        <v>274300.40000000002</v>
      </c>
    </row>
    <row r="90" spans="2:16" ht="20.100000000000001" customHeight="1" x14ac:dyDescent="0.4">
      <c r="B90" s="2" t="s">
        <v>94</v>
      </c>
      <c r="C90" s="2" t="s">
        <v>107</v>
      </c>
      <c r="D90" s="73" t="str">
        <f t="shared" si="8"/>
        <v>防疫資材（消毒用アルコール）</v>
      </c>
      <c r="E90" s="81" t="s">
        <v>279</v>
      </c>
      <c r="F90" s="81">
        <v>60</v>
      </c>
      <c r="G90" s="4">
        <v>46002.000000000007</v>
      </c>
      <c r="H90" s="10" t="s">
        <v>5</v>
      </c>
      <c r="I90" s="5">
        <v>44916</v>
      </c>
      <c r="J90" s="5">
        <v>44981</v>
      </c>
      <c r="K90" s="2" t="s">
        <v>69</v>
      </c>
      <c r="M90" s="72" t="s">
        <v>359</v>
      </c>
      <c r="N90" s="30">
        <v>697</v>
      </c>
      <c r="O90" s="30">
        <f t="shared" si="4"/>
        <v>46002.000000000007</v>
      </c>
    </row>
    <row r="91" spans="2:16" ht="20.100000000000001" customHeight="1" x14ac:dyDescent="0.4">
      <c r="B91" s="2" t="s">
        <v>94</v>
      </c>
      <c r="C91" s="2" t="s">
        <v>107</v>
      </c>
      <c r="D91" s="73" t="str">
        <f t="shared" si="8"/>
        <v>防疫資材（軍手）</v>
      </c>
      <c r="E91" s="81" t="s">
        <v>360</v>
      </c>
      <c r="F91" s="81">
        <v>504</v>
      </c>
      <c r="G91" s="4">
        <v>177962</v>
      </c>
      <c r="H91" s="10" t="s">
        <v>5</v>
      </c>
      <c r="I91" s="5">
        <v>44916</v>
      </c>
      <c r="J91" s="5">
        <v>44981</v>
      </c>
      <c r="K91" s="2" t="s">
        <v>69</v>
      </c>
      <c r="M91" s="72" t="s">
        <v>361</v>
      </c>
      <c r="N91" s="30">
        <v>321</v>
      </c>
      <c r="O91" s="30">
        <f t="shared" si="4"/>
        <v>177962.40000000002</v>
      </c>
    </row>
    <row r="92" spans="2:16" ht="20.100000000000001" customHeight="1" x14ac:dyDescent="0.4">
      <c r="B92" s="2" t="s">
        <v>94</v>
      </c>
      <c r="C92" s="2" t="s">
        <v>107</v>
      </c>
      <c r="D92" s="73" t="str">
        <f t="shared" si="8"/>
        <v>防疫資材（洗濯ネット）</v>
      </c>
      <c r="E92" s="81" t="s">
        <v>362</v>
      </c>
      <c r="F92" s="81">
        <v>500</v>
      </c>
      <c r="G92" s="4">
        <v>138600</v>
      </c>
      <c r="H92" s="10" t="s">
        <v>5</v>
      </c>
      <c r="I92" s="5">
        <v>44916</v>
      </c>
      <c r="J92" s="5">
        <v>44981</v>
      </c>
      <c r="K92" s="2" t="s">
        <v>69</v>
      </c>
      <c r="M92" s="72" t="s">
        <v>363</v>
      </c>
      <c r="N92" s="76">
        <v>252</v>
      </c>
      <c r="O92" s="30">
        <f t="shared" si="4"/>
        <v>138600</v>
      </c>
      <c r="P92" s="42">
        <f>SUM(O92:O100)</f>
        <v>737074</v>
      </c>
    </row>
    <row r="93" spans="2:16" ht="20.100000000000001" customHeight="1" x14ac:dyDescent="0.4">
      <c r="B93" s="2" t="s">
        <v>94</v>
      </c>
      <c r="C93" s="2" t="s">
        <v>107</v>
      </c>
      <c r="D93" s="73" t="str">
        <f t="shared" si="8"/>
        <v>防疫資材（洗濯ネット）</v>
      </c>
      <c r="E93" s="81" t="s">
        <v>364</v>
      </c>
      <c r="F93" s="81">
        <v>500</v>
      </c>
      <c r="G93" s="4">
        <v>83600</v>
      </c>
      <c r="H93" s="10" t="s">
        <v>5</v>
      </c>
      <c r="I93" s="5">
        <v>44916</v>
      </c>
      <c r="J93" s="5">
        <v>44981</v>
      </c>
      <c r="K93" s="2" t="s">
        <v>69</v>
      </c>
      <c r="M93" s="72" t="s">
        <v>363</v>
      </c>
      <c r="N93" s="76">
        <v>152</v>
      </c>
      <c r="O93" s="30">
        <f t="shared" si="4"/>
        <v>83600</v>
      </c>
    </row>
    <row r="94" spans="2:16" ht="20.100000000000001" customHeight="1" x14ac:dyDescent="0.4">
      <c r="B94" s="2" t="s">
        <v>94</v>
      </c>
      <c r="C94" s="2" t="s">
        <v>107</v>
      </c>
      <c r="D94" s="73" t="str">
        <f t="shared" si="8"/>
        <v>防疫資材（不織布マスク）</v>
      </c>
      <c r="E94" s="81" t="s">
        <v>357</v>
      </c>
      <c r="F94" s="81">
        <v>14</v>
      </c>
      <c r="G94" s="4">
        <v>7653</v>
      </c>
      <c r="H94" s="10" t="s">
        <v>5</v>
      </c>
      <c r="I94" s="5">
        <v>44916</v>
      </c>
      <c r="J94" s="5">
        <v>44981</v>
      </c>
      <c r="K94" s="2" t="s">
        <v>69</v>
      </c>
      <c r="M94" s="72" t="s">
        <v>358</v>
      </c>
      <c r="N94" s="76">
        <v>497</v>
      </c>
      <c r="O94" s="30">
        <f>ROUNDDOWN(N94*F94*1.1,0)</f>
        <v>7653</v>
      </c>
    </row>
    <row r="95" spans="2:16" ht="20.100000000000001" customHeight="1" x14ac:dyDescent="0.4">
      <c r="B95" s="2" t="s">
        <v>94</v>
      </c>
      <c r="C95" s="2" t="s">
        <v>107</v>
      </c>
      <c r="D95" s="73" t="str">
        <f t="shared" si="8"/>
        <v>防疫資材（消毒用アルコール）</v>
      </c>
      <c r="E95" s="81" t="s">
        <v>279</v>
      </c>
      <c r="F95" s="81">
        <v>60</v>
      </c>
      <c r="G95" s="4">
        <v>40722</v>
      </c>
      <c r="H95" s="10" t="s">
        <v>5</v>
      </c>
      <c r="I95" s="5">
        <v>44916</v>
      </c>
      <c r="J95" s="5">
        <v>44981</v>
      </c>
      <c r="K95" s="2" t="s">
        <v>69</v>
      </c>
      <c r="M95" s="72" t="s">
        <v>359</v>
      </c>
      <c r="N95" s="76">
        <v>617</v>
      </c>
      <c r="O95" s="30">
        <f t="shared" ref="O95:O106" si="9">N95*F95*1.1</f>
        <v>40722</v>
      </c>
    </row>
    <row r="96" spans="2:16" ht="20.100000000000001" customHeight="1" x14ac:dyDescent="0.4">
      <c r="B96" s="2" t="s">
        <v>94</v>
      </c>
      <c r="C96" s="2" t="s">
        <v>107</v>
      </c>
      <c r="D96" s="73" t="str">
        <f t="shared" si="8"/>
        <v>防疫資材（養生テープ）</v>
      </c>
      <c r="E96" s="81" t="s">
        <v>365</v>
      </c>
      <c r="F96" s="81">
        <v>120</v>
      </c>
      <c r="G96" s="4">
        <v>27324.000000000004</v>
      </c>
      <c r="H96" s="10" t="s">
        <v>5</v>
      </c>
      <c r="I96" s="5">
        <v>44916</v>
      </c>
      <c r="J96" s="5">
        <v>44981</v>
      </c>
      <c r="K96" s="2" t="s">
        <v>69</v>
      </c>
      <c r="M96" s="72" t="s">
        <v>366</v>
      </c>
      <c r="N96" s="76">
        <v>207</v>
      </c>
      <c r="O96" s="30">
        <f t="shared" si="9"/>
        <v>27324.000000000004</v>
      </c>
    </row>
    <row r="97" spans="2:16" ht="20.100000000000001" customHeight="1" x14ac:dyDescent="0.4">
      <c r="B97" s="2" t="s">
        <v>94</v>
      </c>
      <c r="C97" s="2" t="s">
        <v>107</v>
      </c>
      <c r="D97" s="73" t="str">
        <f t="shared" si="8"/>
        <v>防疫資材（養生テープ）</v>
      </c>
      <c r="E97" s="81" t="s">
        <v>367</v>
      </c>
      <c r="F97" s="81">
        <v>120</v>
      </c>
      <c r="G97" s="4">
        <v>27324.000000000004</v>
      </c>
      <c r="H97" s="10" t="s">
        <v>5</v>
      </c>
      <c r="I97" s="5">
        <v>44916</v>
      </c>
      <c r="J97" s="5">
        <v>44981</v>
      </c>
      <c r="K97" s="2" t="s">
        <v>69</v>
      </c>
      <c r="M97" s="72" t="s">
        <v>366</v>
      </c>
      <c r="N97" s="76">
        <v>207</v>
      </c>
      <c r="O97" s="30">
        <f t="shared" si="9"/>
        <v>27324.000000000004</v>
      </c>
    </row>
    <row r="98" spans="2:16" ht="20.100000000000001" customHeight="1" x14ac:dyDescent="0.4">
      <c r="B98" s="2" t="s">
        <v>94</v>
      </c>
      <c r="C98" s="2" t="s">
        <v>107</v>
      </c>
      <c r="D98" s="73" t="str">
        <f t="shared" si="8"/>
        <v>防疫資材（ラッカースプレー）</v>
      </c>
      <c r="E98" s="81" t="s">
        <v>368</v>
      </c>
      <c r="F98" s="81">
        <v>50</v>
      </c>
      <c r="G98" s="4">
        <v>52085.000000000007</v>
      </c>
      <c r="H98" s="10" t="s">
        <v>5</v>
      </c>
      <c r="I98" s="5">
        <v>44916</v>
      </c>
      <c r="J98" s="5">
        <v>44981</v>
      </c>
      <c r="K98" s="2" t="s">
        <v>69</v>
      </c>
      <c r="M98" s="72" t="s">
        <v>369</v>
      </c>
      <c r="N98" s="76">
        <v>947</v>
      </c>
      <c r="O98" s="30">
        <f t="shared" si="9"/>
        <v>52085.000000000007</v>
      </c>
    </row>
    <row r="99" spans="2:16" ht="20.100000000000001" customHeight="1" x14ac:dyDescent="0.4">
      <c r="B99" s="2" t="s">
        <v>94</v>
      </c>
      <c r="C99" s="2" t="s">
        <v>107</v>
      </c>
      <c r="D99" s="73" t="str">
        <f t="shared" si="8"/>
        <v>防疫資材（防寒テムレス）</v>
      </c>
      <c r="E99" s="81" t="s">
        <v>370</v>
      </c>
      <c r="F99" s="81">
        <v>200</v>
      </c>
      <c r="G99" s="4">
        <v>347600</v>
      </c>
      <c r="H99" s="10" t="s">
        <v>5</v>
      </c>
      <c r="I99" s="5">
        <v>44916</v>
      </c>
      <c r="J99" s="5">
        <v>44981</v>
      </c>
      <c r="K99" s="2" t="s">
        <v>69</v>
      </c>
      <c r="M99" s="72" t="s">
        <v>371</v>
      </c>
      <c r="N99" s="76">
        <v>1580</v>
      </c>
      <c r="O99" s="30">
        <f t="shared" si="9"/>
        <v>347600</v>
      </c>
    </row>
    <row r="100" spans="2:16" ht="20.100000000000001" customHeight="1" x14ac:dyDescent="0.4">
      <c r="B100" s="2" t="s">
        <v>94</v>
      </c>
      <c r="C100" s="2" t="s">
        <v>107</v>
      </c>
      <c r="D100" s="73" t="str">
        <f t="shared" si="8"/>
        <v>防疫資材（アウターニトリル手袋）</v>
      </c>
      <c r="E100" s="81" t="s">
        <v>372</v>
      </c>
      <c r="F100" s="81">
        <v>4</v>
      </c>
      <c r="G100" s="4">
        <v>12166.000000000002</v>
      </c>
      <c r="H100" s="10" t="s">
        <v>5</v>
      </c>
      <c r="I100" s="5">
        <v>44916</v>
      </c>
      <c r="J100" s="5">
        <v>44981</v>
      </c>
      <c r="K100" s="2" t="s">
        <v>69</v>
      </c>
      <c r="M100" s="72" t="s">
        <v>310</v>
      </c>
      <c r="N100" s="76">
        <v>2765</v>
      </c>
      <c r="O100" s="30">
        <f t="shared" si="9"/>
        <v>12166.000000000002</v>
      </c>
    </row>
    <row r="101" spans="2:16" ht="20.100000000000001" customHeight="1" x14ac:dyDescent="0.4">
      <c r="B101" s="2" t="s">
        <v>94</v>
      </c>
      <c r="C101" s="2" t="s">
        <v>107</v>
      </c>
      <c r="D101" s="73" t="s">
        <v>138</v>
      </c>
      <c r="E101" s="81" t="s">
        <v>373</v>
      </c>
      <c r="F101" s="81">
        <v>2000</v>
      </c>
      <c r="G101" s="4">
        <v>3300000</v>
      </c>
      <c r="H101" s="10" t="s">
        <v>11</v>
      </c>
      <c r="I101" s="5">
        <v>44917</v>
      </c>
      <c r="J101" s="5">
        <v>44981</v>
      </c>
      <c r="K101" s="2" t="s">
        <v>69</v>
      </c>
      <c r="M101" s="72"/>
      <c r="N101" s="30">
        <v>1500</v>
      </c>
      <c r="O101" s="30">
        <f t="shared" si="9"/>
        <v>3300000.0000000005</v>
      </c>
    </row>
    <row r="102" spans="2:16" ht="20.100000000000001" customHeight="1" x14ac:dyDescent="0.4">
      <c r="B102" s="2" t="s">
        <v>94</v>
      </c>
      <c r="C102" s="2" t="s">
        <v>107</v>
      </c>
      <c r="D102" s="73" t="str">
        <f t="shared" ref="D102:D103" si="10">"防疫資材（"&amp;M102&amp;"）"</f>
        <v>防疫資材（コンテナバック）</v>
      </c>
      <c r="E102" s="81" t="s">
        <v>373</v>
      </c>
      <c r="F102" s="81">
        <v>2500</v>
      </c>
      <c r="G102" s="16">
        <v>4125000.0000000005</v>
      </c>
      <c r="H102" s="10" t="s">
        <v>11</v>
      </c>
      <c r="I102" s="5">
        <v>44921</v>
      </c>
      <c r="J102" s="5">
        <v>44981</v>
      </c>
      <c r="K102" s="2" t="s">
        <v>69</v>
      </c>
      <c r="M102" s="74" t="s">
        <v>296</v>
      </c>
      <c r="N102" s="30">
        <v>1500</v>
      </c>
      <c r="O102" s="30">
        <f t="shared" si="9"/>
        <v>4125000.0000000005</v>
      </c>
      <c r="P102" s="42">
        <f>SUM(O102:O103)</f>
        <v>4204200</v>
      </c>
    </row>
    <row r="103" spans="2:16" ht="20.100000000000001" customHeight="1" x14ac:dyDescent="0.4">
      <c r="B103" s="2" t="s">
        <v>94</v>
      </c>
      <c r="C103" s="2" t="s">
        <v>107</v>
      </c>
      <c r="D103" s="73" t="str">
        <f t="shared" si="10"/>
        <v>防疫資材（コンテナバック用内袋）</v>
      </c>
      <c r="E103" s="81" t="s">
        <v>279</v>
      </c>
      <c r="F103" s="81">
        <v>120</v>
      </c>
      <c r="G103" s="30">
        <v>79200</v>
      </c>
      <c r="H103" s="10" t="s">
        <v>11</v>
      </c>
      <c r="I103" s="5">
        <v>44921</v>
      </c>
      <c r="J103" s="5">
        <v>44981</v>
      </c>
      <c r="K103" s="2" t="s">
        <v>69</v>
      </c>
      <c r="M103" s="74" t="s">
        <v>374</v>
      </c>
      <c r="N103" s="30">
        <v>600</v>
      </c>
      <c r="O103" s="30">
        <f t="shared" si="9"/>
        <v>79200</v>
      </c>
    </row>
    <row r="104" spans="2:16" ht="20.100000000000001" customHeight="1" x14ac:dyDescent="0.4">
      <c r="B104" s="2" t="s">
        <v>94</v>
      </c>
      <c r="C104" s="2" t="s">
        <v>107</v>
      </c>
      <c r="D104" s="73" t="s">
        <v>150</v>
      </c>
      <c r="E104" s="81" t="s">
        <v>375</v>
      </c>
      <c r="F104" s="81">
        <v>5</v>
      </c>
      <c r="G104" s="4">
        <v>151250</v>
      </c>
      <c r="H104" s="10" t="s">
        <v>12</v>
      </c>
      <c r="I104" s="5">
        <v>44918</v>
      </c>
      <c r="J104" s="5">
        <v>44991</v>
      </c>
      <c r="K104" s="2" t="s">
        <v>69</v>
      </c>
      <c r="M104" s="74" t="s">
        <v>376</v>
      </c>
      <c r="N104" s="30">
        <v>27500</v>
      </c>
      <c r="O104" s="30">
        <f t="shared" si="9"/>
        <v>151250</v>
      </c>
    </row>
    <row r="105" spans="2:16" ht="20.100000000000001" customHeight="1" x14ac:dyDescent="0.4">
      <c r="B105" s="2" t="s">
        <v>94</v>
      </c>
      <c r="C105" s="2" t="s">
        <v>107</v>
      </c>
      <c r="D105" s="73" t="s">
        <v>149</v>
      </c>
      <c r="E105" s="81" t="s">
        <v>279</v>
      </c>
      <c r="F105" s="81">
        <v>29</v>
      </c>
      <c r="G105" s="4">
        <v>99687</v>
      </c>
      <c r="H105" s="10" t="s">
        <v>12</v>
      </c>
      <c r="I105" s="5">
        <v>44950</v>
      </c>
      <c r="J105" s="5">
        <v>44991</v>
      </c>
      <c r="K105" s="2" t="s">
        <v>69</v>
      </c>
      <c r="M105" s="72" t="s">
        <v>377</v>
      </c>
      <c r="N105" s="30">
        <v>3125</v>
      </c>
      <c r="O105" s="30">
        <f t="shared" si="9"/>
        <v>99687.500000000015</v>
      </c>
    </row>
    <row r="106" spans="2:16" ht="20.100000000000001" customHeight="1" x14ac:dyDescent="0.4">
      <c r="B106" s="2" t="s">
        <v>94</v>
      </c>
      <c r="C106" s="2" t="s">
        <v>107</v>
      </c>
      <c r="D106" s="71" t="s">
        <v>144</v>
      </c>
      <c r="E106" s="81" t="s">
        <v>318</v>
      </c>
      <c r="F106" s="81">
        <v>117</v>
      </c>
      <c r="G106" s="4">
        <v>1338480</v>
      </c>
      <c r="H106" s="10" t="s">
        <v>6</v>
      </c>
      <c r="I106" s="5">
        <v>44916</v>
      </c>
      <c r="J106" s="5">
        <v>45008</v>
      </c>
      <c r="K106" s="2" t="s">
        <v>69</v>
      </c>
      <c r="M106" s="72" t="s">
        <v>378</v>
      </c>
      <c r="N106" s="30">
        <v>10400</v>
      </c>
      <c r="O106" s="30">
        <f t="shared" si="9"/>
        <v>1338480</v>
      </c>
    </row>
    <row r="107" spans="2:16" s="36" customFormat="1" ht="20.100000000000001" customHeight="1" x14ac:dyDescent="0.4">
      <c r="B107" s="33" t="s">
        <v>94</v>
      </c>
      <c r="C107" s="33" t="s">
        <v>107</v>
      </c>
      <c r="D107" s="71" t="s">
        <v>153</v>
      </c>
      <c r="E107" s="81" t="s">
        <v>274</v>
      </c>
      <c r="F107" s="81">
        <v>57</v>
      </c>
      <c r="G107" s="4">
        <f>734160*1.1</f>
        <v>807576.00000000012</v>
      </c>
      <c r="H107" s="94" t="s">
        <v>12</v>
      </c>
      <c r="I107" s="35">
        <v>44910</v>
      </c>
      <c r="J107" s="35">
        <v>45009</v>
      </c>
      <c r="K107" s="33" t="s">
        <v>69</v>
      </c>
      <c r="M107" s="77"/>
      <c r="N107" s="78"/>
      <c r="O107" s="78"/>
    </row>
    <row r="108" spans="2:16" s="36" customFormat="1" ht="20.100000000000001" customHeight="1" x14ac:dyDescent="0.4">
      <c r="B108" s="33" t="s">
        <v>94</v>
      </c>
      <c r="C108" s="33" t="s">
        <v>107</v>
      </c>
      <c r="D108" s="71" t="s">
        <v>153</v>
      </c>
      <c r="E108" s="81" t="s">
        <v>274</v>
      </c>
      <c r="F108" s="81">
        <v>57</v>
      </c>
      <c r="G108" s="4">
        <f>734160*1.1</f>
        <v>807576.00000000012</v>
      </c>
      <c r="H108" s="94" t="s">
        <v>12</v>
      </c>
      <c r="I108" s="35">
        <v>44911</v>
      </c>
      <c r="J108" s="35">
        <v>45009</v>
      </c>
      <c r="K108" s="33" t="s">
        <v>69</v>
      </c>
      <c r="M108" s="77"/>
      <c r="N108" s="78"/>
      <c r="O108" s="78"/>
    </row>
    <row r="109" spans="2:16" s="36" customFormat="1" ht="20.100000000000001" customHeight="1" x14ac:dyDescent="0.4">
      <c r="B109" s="33" t="s">
        <v>94</v>
      </c>
      <c r="C109" s="33" t="s">
        <v>107</v>
      </c>
      <c r="D109" s="71" t="s">
        <v>153</v>
      </c>
      <c r="E109" s="81" t="s">
        <v>274</v>
      </c>
      <c r="F109" s="81">
        <v>171</v>
      </c>
      <c r="G109" s="4">
        <f>(1288000+914480)*1.1</f>
        <v>2422728</v>
      </c>
      <c r="H109" s="94" t="s">
        <v>12</v>
      </c>
      <c r="I109" s="35">
        <v>44912</v>
      </c>
      <c r="J109" s="35">
        <v>45009</v>
      </c>
      <c r="K109" s="33" t="s">
        <v>69</v>
      </c>
      <c r="M109" s="77"/>
      <c r="N109" s="78"/>
      <c r="O109" s="78"/>
    </row>
    <row r="110" spans="2:16" s="36" customFormat="1" ht="20.100000000000001" customHeight="1" x14ac:dyDescent="0.4">
      <c r="B110" s="33" t="s">
        <v>94</v>
      </c>
      <c r="C110" s="33" t="s">
        <v>107</v>
      </c>
      <c r="D110" s="71" t="s">
        <v>153</v>
      </c>
      <c r="E110" s="81" t="s">
        <v>274</v>
      </c>
      <c r="F110" s="81">
        <v>99</v>
      </c>
      <c r="G110" s="4">
        <f>(759920+515200)*1.1</f>
        <v>1402632</v>
      </c>
      <c r="H110" s="94" t="s">
        <v>12</v>
      </c>
      <c r="I110" s="35">
        <v>44913</v>
      </c>
      <c r="J110" s="35">
        <v>45009</v>
      </c>
      <c r="K110" s="33" t="s">
        <v>69</v>
      </c>
      <c r="M110" s="77"/>
      <c r="N110" s="78"/>
      <c r="O110" s="78"/>
    </row>
    <row r="111" spans="2:16" s="36" customFormat="1" ht="20.100000000000001" customHeight="1" x14ac:dyDescent="0.4">
      <c r="B111" s="33" t="s">
        <v>94</v>
      </c>
      <c r="C111" s="33" t="s">
        <v>107</v>
      </c>
      <c r="D111" s="71" t="s">
        <v>153</v>
      </c>
      <c r="E111" s="81" t="s">
        <v>274</v>
      </c>
      <c r="F111" s="81">
        <v>103</v>
      </c>
      <c r="G111" s="4">
        <f>1326640*1.1</f>
        <v>1459304.0000000002</v>
      </c>
      <c r="H111" s="94" t="s">
        <v>12</v>
      </c>
      <c r="I111" s="35">
        <v>44914</v>
      </c>
      <c r="J111" s="35">
        <v>45009</v>
      </c>
      <c r="K111" s="33" t="s">
        <v>69</v>
      </c>
      <c r="M111" s="77"/>
      <c r="N111" s="78"/>
      <c r="O111" s="78"/>
    </row>
    <row r="112" spans="2:16" s="36" customFormat="1" ht="20.100000000000001" customHeight="1" x14ac:dyDescent="0.4">
      <c r="B112" s="33" t="s">
        <v>94</v>
      </c>
      <c r="C112" s="33" t="s">
        <v>107</v>
      </c>
      <c r="D112" s="71" t="s">
        <v>153</v>
      </c>
      <c r="E112" s="81" t="s">
        <v>274</v>
      </c>
      <c r="F112" s="81">
        <v>145</v>
      </c>
      <c r="G112" s="4">
        <f>1867600*1.1</f>
        <v>2054360.0000000002</v>
      </c>
      <c r="H112" s="94" t="s">
        <v>12</v>
      </c>
      <c r="I112" s="35">
        <v>44915</v>
      </c>
      <c r="J112" s="35">
        <v>45009</v>
      </c>
      <c r="K112" s="33" t="s">
        <v>69</v>
      </c>
      <c r="M112" s="77"/>
      <c r="N112" s="78"/>
      <c r="O112" s="78"/>
    </row>
    <row r="113" spans="2:15" s="36" customFormat="1" ht="20.100000000000001" customHeight="1" x14ac:dyDescent="0.4">
      <c r="B113" s="33" t="s">
        <v>94</v>
      </c>
      <c r="C113" s="33" t="s">
        <v>107</v>
      </c>
      <c r="D113" s="71" t="s">
        <v>153</v>
      </c>
      <c r="E113" s="81" t="s">
        <v>274</v>
      </c>
      <c r="F113" s="81">
        <v>122</v>
      </c>
      <c r="G113" s="4">
        <f>1571360*1.1</f>
        <v>1728496.0000000002</v>
      </c>
      <c r="H113" s="94" t="s">
        <v>12</v>
      </c>
      <c r="I113" s="35">
        <v>44916</v>
      </c>
      <c r="J113" s="35">
        <v>45009</v>
      </c>
      <c r="K113" s="33" t="s">
        <v>69</v>
      </c>
      <c r="M113" s="77"/>
      <c r="N113" s="78"/>
      <c r="O113" s="78"/>
    </row>
    <row r="114" spans="2:15" s="36" customFormat="1" ht="20.100000000000001" customHeight="1" x14ac:dyDescent="0.4">
      <c r="B114" s="33" t="s">
        <v>94</v>
      </c>
      <c r="C114" s="33" t="s">
        <v>107</v>
      </c>
      <c r="D114" s="71" t="s">
        <v>153</v>
      </c>
      <c r="E114" s="81" t="s">
        <v>274</v>
      </c>
      <c r="F114" s="81">
        <v>116</v>
      </c>
      <c r="G114" s="4">
        <f>1494080*1.1</f>
        <v>1643488.0000000002</v>
      </c>
      <c r="H114" s="94" t="s">
        <v>12</v>
      </c>
      <c r="I114" s="35">
        <v>44917</v>
      </c>
      <c r="J114" s="35">
        <v>45009</v>
      </c>
      <c r="K114" s="33" t="s">
        <v>69</v>
      </c>
      <c r="M114" s="77"/>
      <c r="N114" s="78"/>
      <c r="O114" s="78"/>
    </row>
    <row r="115" spans="2:15" s="36" customFormat="1" ht="20.100000000000001" customHeight="1" x14ac:dyDescent="0.4">
      <c r="B115" s="33" t="s">
        <v>94</v>
      </c>
      <c r="C115" s="33" t="s">
        <v>107</v>
      </c>
      <c r="D115" s="71" t="s">
        <v>153</v>
      </c>
      <c r="E115" s="81" t="s">
        <v>274</v>
      </c>
      <c r="F115" s="81">
        <v>92</v>
      </c>
      <c r="G115" s="4">
        <f>1184960*1.1</f>
        <v>1303456</v>
      </c>
      <c r="H115" s="94" t="s">
        <v>12</v>
      </c>
      <c r="I115" s="35">
        <v>44918</v>
      </c>
      <c r="J115" s="35">
        <v>45009</v>
      </c>
      <c r="K115" s="33" t="s">
        <v>69</v>
      </c>
      <c r="M115" s="77"/>
      <c r="N115" s="78"/>
      <c r="O115" s="78"/>
    </row>
    <row r="116" spans="2:15" s="36" customFormat="1" ht="20.100000000000001" customHeight="1" x14ac:dyDescent="0.4">
      <c r="B116" s="33" t="s">
        <v>94</v>
      </c>
      <c r="C116" s="33" t="s">
        <v>107</v>
      </c>
      <c r="D116" s="71" t="s">
        <v>153</v>
      </c>
      <c r="E116" s="81" t="s">
        <v>274</v>
      </c>
      <c r="F116" s="81">
        <v>41</v>
      </c>
      <c r="G116" s="4">
        <f>528080*1.1</f>
        <v>580888</v>
      </c>
      <c r="H116" s="94" t="s">
        <v>12</v>
      </c>
      <c r="I116" s="35">
        <v>44919</v>
      </c>
      <c r="J116" s="35">
        <v>45009</v>
      </c>
      <c r="K116" s="33" t="s">
        <v>69</v>
      </c>
      <c r="M116" s="77"/>
      <c r="N116" s="78"/>
      <c r="O116" s="78"/>
    </row>
    <row r="117" spans="2:15" s="36" customFormat="1" ht="20.100000000000001" customHeight="1" x14ac:dyDescent="0.4">
      <c r="B117" s="33" t="s">
        <v>94</v>
      </c>
      <c r="C117" s="33" t="s">
        <v>107</v>
      </c>
      <c r="D117" s="71" t="s">
        <v>153</v>
      </c>
      <c r="E117" s="81" t="s">
        <v>274</v>
      </c>
      <c r="F117" s="81">
        <v>52</v>
      </c>
      <c r="G117" s="4">
        <f>669760*1.1</f>
        <v>736736.00000000012</v>
      </c>
      <c r="H117" s="94" t="s">
        <v>12</v>
      </c>
      <c r="I117" s="35">
        <v>44921</v>
      </c>
      <c r="J117" s="35">
        <v>45009</v>
      </c>
      <c r="K117" s="33" t="s">
        <v>69</v>
      </c>
      <c r="M117" s="77"/>
      <c r="N117" s="78"/>
      <c r="O117" s="78"/>
    </row>
    <row r="118" spans="2:15" s="36" customFormat="1" ht="20.100000000000001" customHeight="1" x14ac:dyDescent="0.4">
      <c r="B118" s="33" t="s">
        <v>94</v>
      </c>
      <c r="C118" s="33" t="s">
        <v>107</v>
      </c>
      <c r="D118" s="71" t="s">
        <v>153</v>
      </c>
      <c r="E118" s="81" t="s">
        <v>274</v>
      </c>
      <c r="F118" s="81">
        <v>13</v>
      </c>
      <c r="G118" s="4">
        <f>167440*1.1</f>
        <v>184184.00000000003</v>
      </c>
      <c r="H118" s="94" t="s">
        <v>12</v>
      </c>
      <c r="I118" s="35">
        <v>44922</v>
      </c>
      <c r="J118" s="35">
        <v>45009</v>
      </c>
      <c r="K118" s="33" t="s">
        <v>69</v>
      </c>
      <c r="M118" s="77"/>
      <c r="N118" s="78"/>
      <c r="O118" s="78"/>
    </row>
    <row r="119" spans="2:15" s="36" customFormat="1" ht="20.100000000000001" customHeight="1" x14ac:dyDescent="0.4">
      <c r="B119" s="33" t="s">
        <v>94</v>
      </c>
      <c r="C119" s="33" t="s">
        <v>107</v>
      </c>
      <c r="D119" s="71" t="s">
        <v>153</v>
      </c>
      <c r="E119" s="81" t="s">
        <v>274</v>
      </c>
      <c r="F119" s="81">
        <v>43</v>
      </c>
      <c r="G119" s="4">
        <f>553840*1.1</f>
        <v>609224</v>
      </c>
      <c r="H119" s="94" t="s">
        <v>12</v>
      </c>
      <c r="I119" s="35">
        <v>44923</v>
      </c>
      <c r="J119" s="35">
        <v>45009</v>
      </c>
      <c r="K119" s="33" t="s">
        <v>69</v>
      </c>
      <c r="M119" s="77"/>
      <c r="N119" s="78"/>
      <c r="O119" s="78"/>
    </row>
    <row r="120" spans="2:15" s="36" customFormat="1" ht="20.100000000000001" customHeight="1" x14ac:dyDescent="0.4">
      <c r="B120" s="33" t="s">
        <v>94</v>
      </c>
      <c r="C120" s="33" t="s">
        <v>107</v>
      </c>
      <c r="D120" s="71" t="s">
        <v>153</v>
      </c>
      <c r="E120" s="81" t="s">
        <v>274</v>
      </c>
      <c r="F120" s="81">
        <v>73</v>
      </c>
      <c r="G120" s="4">
        <f>940240*1.1</f>
        <v>1034264.0000000001</v>
      </c>
      <c r="H120" s="94" t="s">
        <v>12</v>
      </c>
      <c r="I120" s="35">
        <v>44937</v>
      </c>
      <c r="J120" s="35">
        <v>45009</v>
      </c>
      <c r="K120" s="33" t="s">
        <v>69</v>
      </c>
      <c r="M120" s="77"/>
      <c r="N120" s="78"/>
      <c r="O120" s="78"/>
    </row>
    <row r="121" spans="2:15" ht="20.100000000000001" customHeight="1" x14ac:dyDescent="0.4">
      <c r="B121" s="2" t="s">
        <v>94</v>
      </c>
      <c r="C121" s="2" t="s">
        <v>107</v>
      </c>
      <c r="D121" s="73" t="s">
        <v>18</v>
      </c>
      <c r="E121" s="81"/>
      <c r="F121" s="81"/>
      <c r="G121" s="4">
        <v>604230</v>
      </c>
      <c r="H121" s="3" t="s">
        <v>19</v>
      </c>
      <c r="I121" s="5"/>
      <c r="J121" s="5">
        <v>45077</v>
      </c>
      <c r="K121" s="2" t="s">
        <v>69</v>
      </c>
    </row>
    <row r="122" spans="2:15" ht="20.100000000000001" customHeight="1" x14ac:dyDescent="0.4">
      <c r="B122" s="2" t="s">
        <v>94</v>
      </c>
      <c r="C122" s="2" t="s">
        <v>70</v>
      </c>
      <c r="D122" s="73" t="s">
        <v>72</v>
      </c>
      <c r="E122" s="81"/>
      <c r="F122" s="81"/>
      <c r="G122" s="4">
        <v>1550450</v>
      </c>
      <c r="H122" s="3" t="s">
        <v>88</v>
      </c>
      <c r="I122" s="8"/>
      <c r="J122" s="8">
        <v>44995</v>
      </c>
      <c r="K122" s="2" t="s">
        <v>69</v>
      </c>
      <c r="M122" s="72"/>
      <c r="O122" s="30">
        <f>N122*F122*1.1</f>
        <v>0</v>
      </c>
    </row>
    <row r="123" spans="2:15" ht="20.100000000000001" customHeight="1" x14ac:dyDescent="0.4">
      <c r="B123" s="2" t="s">
        <v>94</v>
      </c>
      <c r="C123" s="2" t="s">
        <v>70</v>
      </c>
      <c r="D123" s="73" t="s">
        <v>74</v>
      </c>
      <c r="E123" s="81"/>
      <c r="F123" s="81"/>
      <c r="G123" s="4">
        <v>8378708</v>
      </c>
      <c r="H123" s="3" t="s">
        <v>77</v>
      </c>
      <c r="I123" s="9"/>
      <c r="J123" s="9">
        <v>45000</v>
      </c>
      <c r="K123" s="2" t="s">
        <v>69</v>
      </c>
    </row>
    <row r="124" spans="2:15" ht="20.100000000000001" customHeight="1" x14ac:dyDescent="0.4">
      <c r="B124" s="2" t="s">
        <v>94</v>
      </c>
      <c r="C124" s="2" t="s">
        <v>70</v>
      </c>
      <c r="D124" s="73" t="s">
        <v>71</v>
      </c>
      <c r="E124" s="81"/>
      <c r="F124" s="81"/>
      <c r="G124" s="4">
        <v>2450250</v>
      </c>
      <c r="H124" s="3" t="s">
        <v>75</v>
      </c>
      <c r="I124" s="8"/>
      <c r="J124" s="8">
        <v>45009</v>
      </c>
      <c r="K124" s="2" t="s">
        <v>69</v>
      </c>
    </row>
    <row r="125" spans="2:15" ht="20.100000000000001" customHeight="1" x14ac:dyDescent="0.4">
      <c r="B125" s="2" t="s">
        <v>94</v>
      </c>
      <c r="C125" s="15" t="s">
        <v>100</v>
      </c>
      <c r="D125" s="73" t="s">
        <v>60</v>
      </c>
      <c r="E125" s="81"/>
      <c r="F125" s="81"/>
      <c r="G125" s="4">
        <v>171160</v>
      </c>
      <c r="H125" s="10" t="s">
        <v>54</v>
      </c>
      <c r="I125" s="5"/>
      <c r="J125" s="5">
        <v>44957</v>
      </c>
      <c r="K125" s="2" t="s">
        <v>69</v>
      </c>
    </row>
    <row r="126" spans="2:15" ht="20.100000000000001" customHeight="1" x14ac:dyDescent="0.4">
      <c r="B126" s="2" t="s">
        <v>94</v>
      </c>
      <c r="C126" s="15" t="s">
        <v>100</v>
      </c>
      <c r="D126" s="73" t="s">
        <v>60</v>
      </c>
      <c r="E126" s="81"/>
      <c r="F126" s="81"/>
      <c r="G126" s="4">
        <v>208120</v>
      </c>
      <c r="H126" s="10" t="s">
        <v>54</v>
      </c>
      <c r="I126" s="5"/>
      <c r="J126" s="5">
        <v>44957</v>
      </c>
      <c r="K126" s="2" t="s">
        <v>69</v>
      </c>
    </row>
    <row r="127" spans="2:15" ht="20.100000000000001" customHeight="1" x14ac:dyDescent="0.4">
      <c r="B127" s="2" t="s">
        <v>94</v>
      </c>
      <c r="C127" s="15" t="s">
        <v>100</v>
      </c>
      <c r="D127" s="73" t="s">
        <v>60</v>
      </c>
      <c r="E127" s="81"/>
      <c r="F127" s="81"/>
      <c r="G127" s="4">
        <v>203610</v>
      </c>
      <c r="H127" s="10" t="s">
        <v>54</v>
      </c>
      <c r="I127" s="5"/>
      <c r="J127" s="5">
        <v>44957</v>
      </c>
      <c r="K127" s="2" t="s">
        <v>69</v>
      </c>
    </row>
    <row r="128" spans="2:15" ht="20.100000000000001" customHeight="1" x14ac:dyDescent="0.4">
      <c r="B128" s="2" t="s">
        <v>94</v>
      </c>
      <c r="C128" s="15" t="s">
        <v>100</v>
      </c>
      <c r="D128" s="73" t="s">
        <v>60</v>
      </c>
      <c r="E128" s="81"/>
      <c r="F128" s="81"/>
      <c r="G128" s="4">
        <v>305178</v>
      </c>
      <c r="H128" s="10" t="s">
        <v>50</v>
      </c>
      <c r="I128" s="5"/>
      <c r="J128" s="5">
        <v>44963</v>
      </c>
      <c r="K128" s="2" t="s">
        <v>69</v>
      </c>
    </row>
    <row r="129" spans="2:11" ht="20.100000000000001" customHeight="1" x14ac:dyDescent="0.4">
      <c r="B129" s="2" t="s">
        <v>94</v>
      </c>
      <c r="C129" s="15" t="s">
        <v>100</v>
      </c>
      <c r="D129" s="73" t="s">
        <v>60</v>
      </c>
      <c r="E129" s="81"/>
      <c r="F129" s="81"/>
      <c r="G129" s="4">
        <v>154569</v>
      </c>
      <c r="H129" s="10" t="s">
        <v>50</v>
      </c>
      <c r="I129" s="5"/>
      <c r="J129" s="5">
        <v>44963</v>
      </c>
      <c r="K129" s="2" t="s">
        <v>69</v>
      </c>
    </row>
    <row r="130" spans="2:11" ht="20.100000000000001" customHeight="1" x14ac:dyDescent="0.4">
      <c r="B130" s="2" t="s">
        <v>94</v>
      </c>
      <c r="C130" s="15" t="s">
        <v>100</v>
      </c>
      <c r="D130" s="73" t="s">
        <v>60</v>
      </c>
      <c r="E130" s="81"/>
      <c r="F130" s="81"/>
      <c r="G130" s="4">
        <v>52680</v>
      </c>
      <c r="H130" s="10" t="s">
        <v>49</v>
      </c>
      <c r="I130" s="5"/>
      <c r="J130" s="5">
        <v>44963</v>
      </c>
      <c r="K130" s="2" t="s">
        <v>69</v>
      </c>
    </row>
    <row r="131" spans="2:11" ht="20.100000000000001" customHeight="1" x14ac:dyDescent="0.4">
      <c r="B131" s="2" t="s">
        <v>94</v>
      </c>
      <c r="C131" s="15" t="s">
        <v>100</v>
      </c>
      <c r="D131" s="73" t="s">
        <v>60</v>
      </c>
      <c r="E131" s="81"/>
      <c r="F131" s="81"/>
      <c r="G131" s="4">
        <v>117320</v>
      </c>
      <c r="H131" s="10" t="s">
        <v>25</v>
      </c>
      <c r="I131" s="5"/>
      <c r="J131" s="5">
        <v>44958</v>
      </c>
      <c r="K131" s="2" t="s">
        <v>69</v>
      </c>
    </row>
    <row r="132" spans="2:11" ht="20.100000000000001" customHeight="1" x14ac:dyDescent="0.4">
      <c r="B132" s="2" t="s">
        <v>94</v>
      </c>
      <c r="C132" s="15" t="s">
        <v>100</v>
      </c>
      <c r="D132" s="73" t="s">
        <v>60</v>
      </c>
      <c r="E132" s="81"/>
      <c r="F132" s="81"/>
      <c r="G132" s="4">
        <v>163170</v>
      </c>
      <c r="H132" s="10" t="s">
        <v>52</v>
      </c>
      <c r="I132" s="5"/>
      <c r="J132" s="5">
        <v>44963</v>
      </c>
      <c r="K132" s="2" t="s">
        <v>69</v>
      </c>
    </row>
    <row r="133" spans="2:11" ht="20.100000000000001" customHeight="1" x14ac:dyDescent="0.4">
      <c r="B133" s="2" t="s">
        <v>94</v>
      </c>
      <c r="C133" s="15" t="s">
        <v>100</v>
      </c>
      <c r="D133" s="73" t="s">
        <v>60</v>
      </c>
      <c r="E133" s="81"/>
      <c r="F133" s="81"/>
      <c r="G133" s="4">
        <v>377360</v>
      </c>
      <c r="H133" s="10" t="s">
        <v>52</v>
      </c>
      <c r="I133" s="5"/>
      <c r="J133" s="5">
        <v>44963</v>
      </c>
      <c r="K133" s="2" t="s">
        <v>69</v>
      </c>
    </row>
    <row r="134" spans="2:11" ht="20.100000000000001" customHeight="1" x14ac:dyDescent="0.4">
      <c r="B134" s="2" t="s">
        <v>94</v>
      </c>
      <c r="C134" s="15" t="s">
        <v>100</v>
      </c>
      <c r="D134" s="73" t="s">
        <v>60</v>
      </c>
      <c r="E134" s="81"/>
      <c r="F134" s="81"/>
      <c r="G134" s="4">
        <v>106220</v>
      </c>
      <c r="H134" s="10" t="s">
        <v>51</v>
      </c>
      <c r="I134" s="5"/>
      <c r="J134" s="5">
        <v>44963</v>
      </c>
      <c r="K134" s="2" t="s">
        <v>69</v>
      </c>
    </row>
    <row r="135" spans="2:11" ht="20.100000000000001" customHeight="1" x14ac:dyDescent="0.4">
      <c r="B135" s="2" t="s">
        <v>94</v>
      </c>
      <c r="C135" s="15" t="s">
        <v>100</v>
      </c>
      <c r="D135" s="73" t="s">
        <v>60</v>
      </c>
      <c r="E135" s="81"/>
      <c r="F135" s="81"/>
      <c r="G135" s="4">
        <v>215160</v>
      </c>
      <c r="H135" s="10" t="s">
        <v>53</v>
      </c>
      <c r="I135" s="5"/>
      <c r="J135" s="5">
        <v>44963</v>
      </c>
      <c r="K135" s="2" t="s">
        <v>69</v>
      </c>
    </row>
    <row r="136" spans="2:11" ht="20.100000000000001" customHeight="1" x14ac:dyDescent="0.4">
      <c r="B136" s="2" t="s">
        <v>94</v>
      </c>
      <c r="C136" s="15" t="s">
        <v>100</v>
      </c>
      <c r="D136" s="73" t="s">
        <v>60</v>
      </c>
      <c r="E136" s="81"/>
      <c r="F136" s="81"/>
      <c r="G136" s="4">
        <v>219600</v>
      </c>
      <c r="H136" s="10" t="s">
        <v>53</v>
      </c>
      <c r="I136" s="5"/>
      <c r="J136" s="5">
        <v>44963</v>
      </c>
      <c r="K136" s="2" t="s">
        <v>69</v>
      </c>
    </row>
    <row r="137" spans="2:11" ht="20.100000000000001" customHeight="1" x14ac:dyDescent="0.4">
      <c r="B137" s="2" t="s">
        <v>94</v>
      </c>
      <c r="C137" s="15" t="s">
        <v>100</v>
      </c>
      <c r="D137" s="73" t="s">
        <v>60</v>
      </c>
      <c r="E137" s="81"/>
      <c r="F137" s="81"/>
      <c r="G137" s="7">
        <v>429000</v>
      </c>
      <c r="H137" s="10" t="s">
        <v>48</v>
      </c>
      <c r="I137" s="5"/>
      <c r="J137" s="5">
        <v>44963</v>
      </c>
      <c r="K137" s="2" t="s">
        <v>69</v>
      </c>
    </row>
    <row r="138" spans="2:11" ht="20.100000000000001" customHeight="1" x14ac:dyDescent="0.4">
      <c r="B138" s="2" t="s">
        <v>94</v>
      </c>
      <c r="C138" s="15" t="s">
        <v>100</v>
      </c>
      <c r="D138" s="73" t="s">
        <v>60</v>
      </c>
      <c r="E138" s="81"/>
      <c r="F138" s="81"/>
      <c r="G138" s="7">
        <v>429000</v>
      </c>
      <c r="H138" s="10" t="s">
        <v>48</v>
      </c>
      <c r="I138" s="5"/>
      <c r="J138" s="5">
        <v>44963</v>
      </c>
      <c r="K138" s="2" t="s">
        <v>69</v>
      </c>
    </row>
    <row r="139" spans="2:11" ht="20.100000000000001" customHeight="1" x14ac:dyDescent="0.4">
      <c r="B139" s="2" t="s">
        <v>94</v>
      </c>
      <c r="C139" s="15" t="s">
        <v>100</v>
      </c>
      <c r="D139" s="73" t="s">
        <v>60</v>
      </c>
      <c r="E139" s="81"/>
      <c r="F139" s="81"/>
      <c r="G139" s="7">
        <v>214500</v>
      </c>
      <c r="H139" s="10" t="s">
        <v>48</v>
      </c>
      <c r="I139" s="5"/>
      <c r="J139" s="5">
        <v>44963</v>
      </c>
      <c r="K139" s="2" t="s">
        <v>69</v>
      </c>
    </row>
    <row r="140" spans="2:11" ht="20.100000000000001" customHeight="1" x14ac:dyDescent="0.4">
      <c r="B140" s="2" t="s">
        <v>94</v>
      </c>
      <c r="C140" s="15" t="s">
        <v>100</v>
      </c>
      <c r="D140" s="73" t="s">
        <v>60</v>
      </c>
      <c r="E140" s="81"/>
      <c r="F140" s="81"/>
      <c r="G140" s="7">
        <v>209550</v>
      </c>
      <c r="H140" s="10" t="s">
        <v>48</v>
      </c>
      <c r="I140" s="5"/>
      <c r="J140" s="5">
        <v>44963</v>
      </c>
      <c r="K140" s="2" t="s">
        <v>69</v>
      </c>
    </row>
    <row r="141" spans="2:11" ht="20.100000000000001" customHeight="1" x14ac:dyDescent="0.4">
      <c r="B141" s="2" t="s">
        <v>94</v>
      </c>
      <c r="C141" s="15" t="s">
        <v>100</v>
      </c>
      <c r="D141" s="73" t="s">
        <v>60</v>
      </c>
      <c r="E141" s="81"/>
      <c r="F141" s="81"/>
      <c r="G141" s="7">
        <v>419100</v>
      </c>
      <c r="H141" s="10" t="s">
        <v>48</v>
      </c>
      <c r="I141" s="5"/>
      <c r="J141" s="5">
        <v>44963</v>
      </c>
      <c r="K141" s="2" t="s">
        <v>69</v>
      </c>
    </row>
    <row r="142" spans="2:11" ht="20.100000000000001" customHeight="1" x14ac:dyDescent="0.4">
      <c r="B142" s="2" t="s">
        <v>94</v>
      </c>
      <c r="C142" s="15" t="s">
        <v>100</v>
      </c>
      <c r="D142" s="73" t="s">
        <v>60</v>
      </c>
      <c r="E142" s="81"/>
      <c r="F142" s="81"/>
      <c r="G142" s="7">
        <v>412500</v>
      </c>
      <c r="H142" s="10" t="s">
        <v>48</v>
      </c>
      <c r="I142" s="5"/>
      <c r="J142" s="5">
        <v>44963</v>
      </c>
      <c r="K142" s="2" t="s">
        <v>69</v>
      </c>
    </row>
    <row r="143" spans="2:11" ht="20.100000000000001" customHeight="1" x14ac:dyDescent="0.4">
      <c r="B143" s="2" t="s">
        <v>94</v>
      </c>
      <c r="C143" s="15" t="s">
        <v>100</v>
      </c>
      <c r="D143" s="73" t="s">
        <v>60</v>
      </c>
      <c r="E143" s="81"/>
      <c r="F143" s="81"/>
      <c r="G143" s="4">
        <v>326920</v>
      </c>
      <c r="H143" s="10" t="s">
        <v>26</v>
      </c>
      <c r="I143" s="5"/>
      <c r="J143" s="5">
        <v>44967</v>
      </c>
      <c r="K143" s="2" t="s">
        <v>69</v>
      </c>
    </row>
    <row r="144" spans="2:11" ht="20.100000000000001" customHeight="1" x14ac:dyDescent="0.4">
      <c r="B144" s="2" t="s">
        <v>94</v>
      </c>
      <c r="C144" s="15" t="s">
        <v>100</v>
      </c>
      <c r="D144" s="73" t="s">
        <v>60</v>
      </c>
      <c r="E144" s="81"/>
      <c r="F144" s="81"/>
      <c r="G144" s="4">
        <v>464310</v>
      </c>
      <c r="H144" s="10" t="s">
        <v>26</v>
      </c>
      <c r="I144" s="5"/>
      <c r="J144" s="5">
        <v>44967</v>
      </c>
      <c r="K144" s="2" t="s">
        <v>69</v>
      </c>
    </row>
    <row r="145" spans="2:11" ht="20.100000000000001" customHeight="1" x14ac:dyDescent="0.4">
      <c r="B145" s="2" t="s">
        <v>94</v>
      </c>
      <c r="C145" s="15" t="s">
        <v>100</v>
      </c>
      <c r="D145" s="73" t="s">
        <v>60</v>
      </c>
      <c r="E145" s="81"/>
      <c r="F145" s="81"/>
      <c r="G145" s="4">
        <v>435920</v>
      </c>
      <c r="H145" s="10" t="s">
        <v>38</v>
      </c>
      <c r="I145" s="5"/>
      <c r="J145" s="5">
        <v>44970</v>
      </c>
      <c r="K145" s="2" t="s">
        <v>69</v>
      </c>
    </row>
    <row r="146" spans="2:11" ht="20.100000000000001" customHeight="1" x14ac:dyDescent="0.4">
      <c r="B146" s="2" t="s">
        <v>94</v>
      </c>
      <c r="C146" s="15" t="s">
        <v>100</v>
      </c>
      <c r="D146" s="73" t="s">
        <v>60</v>
      </c>
      <c r="E146" s="81"/>
      <c r="F146" s="81"/>
      <c r="G146" s="4">
        <v>190420</v>
      </c>
      <c r="H146" s="10" t="s">
        <v>47</v>
      </c>
      <c r="I146" s="5"/>
      <c r="J146" s="5">
        <v>44970</v>
      </c>
      <c r="K146" s="2" t="s">
        <v>69</v>
      </c>
    </row>
    <row r="147" spans="2:11" ht="20.100000000000001" customHeight="1" x14ac:dyDescent="0.4">
      <c r="B147" s="2" t="s">
        <v>94</v>
      </c>
      <c r="C147" s="15" t="s">
        <v>100</v>
      </c>
      <c r="D147" s="73" t="s">
        <v>60</v>
      </c>
      <c r="E147" s="81"/>
      <c r="F147" s="81"/>
      <c r="G147" s="4">
        <v>176660</v>
      </c>
      <c r="H147" s="10" t="s">
        <v>47</v>
      </c>
      <c r="I147" s="5"/>
      <c r="J147" s="5">
        <v>44970</v>
      </c>
      <c r="K147" s="2" t="s">
        <v>69</v>
      </c>
    </row>
    <row r="148" spans="2:11" ht="20.100000000000001" customHeight="1" x14ac:dyDescent="0.4">
      <c r="B148" s="2" t="s">
        <v>94</v>
      </c>
      <c r="C148" s="15" t="s">
        <v>100</v>
      </c>
      <c r="D148" s="73" t="s">
        <v>60</v>
      </c>
      <c r="E148" s="81"/>
      <c r="F148" s="81"/>
      <c r="G148" s="4">
        <v>188700</v>
      </c>
      <c r="H148" s="10" t="s">
        <v>47</v>
      </c>
      <c r="I148" s="5"/>
      <c r="J148" s="5">
        <v>44970</v>
      </c>
      <c r="K148" s="2" t="s">
        <v>69</v>
      </c>
    </row>
    <row r="149" spans="2:11" ht="20.100000000000001" customHeight="1" x14ac:dyDescent="0.4">
      <c r="B149" s="2" t="s">
        <v>94</v>
      </c>
      <c r="C149" s="15" t="s">
        <v>100</v>
      </c>
      <c r="D149" s="73" t="s">
        <v>60</v>
      </c>
      <c r="E149" s="81"/>
      <c r="F149" s="81"/>
      <c r="G149" s="4">
        <v>77780</v>
      </c>
      <c r="H149" s="10" t="s">
        <v>46</v>
      </c>
      <c r="I149" s="5"/>
      <c r="J149" s="5">
        <v>44970</v>
      </c>
      <c r="K149" s="2" t="s">
        <v>69</v>
      </c>
    </row>
    <row r="150" spans="2:11" ht="20.100000000000001" customHeight="1" x14ac:dyDescent="0.4">
      <c r="B150" s="2" t="s">
        <v>94</v>
      </c>
      <c r="C150" s="15" t="s">
        <v>100</v>
      </c>
      <c r="D150" s="73" t="s">
        <v>60</v>
      </c>
      <c r="E150" s="81"/>
      <c r="F150" s="81"/>
      <c r="G150" s="4">
        <v>449389</v>
      </c>
      <c r="H150" s="10" t="s">
        <v>27</v>
      </c>
      <c r="I150" s="5"/>
      <c r="J150" s="5">
        <v>44973</v>
      </c>
      <c r="K150" s="2" t="s">
        <v>69</v>
      </c>
    </row>
    <row r="151" spans="2:11" ht="20.100000000000001" customHeight="1" x14ac:dyDescent="0.4">
      <c r="B151" s="2" t="s">
        <v>94</v>
      </c>
      <c r="C151" s="15" t="s">
        <v>100</v>
      </c>
      <c r="D151" s="73" t="s">
        <v>60</v>
      </c>
      <c r="E151" s="81"/>
      <c r="F151" s="81"/>
      <c r="G151" s="4">
        <v>223054</v>
      </c>
      <c r="H151" s="10" t="s">
        <v>27</v>
      </c>
      <c r="I151" s="5"/>
      <c r="J151" s="5">
        <v>44973</v>
      </c>
      <c r="K151" s="2" t="s">
        <v>69</v>
      </c>
    </row>
    <row r="152" spans="2:11" ht="20.100000000000001" customHeight="1" x14ac:dyDescent="0.4">
      <c r="B152" s="2" t="s">
        <v>94</v>
      </c>
      <c r="C152" s="15" t="s">
        <v>100</v>
      </c>
      <c r="D152" s="73" t="s">
        <v>60</v>
      </c>
      <c r="E152" s="81"/>
      <c r="F152" s="81"/>
      <c r="G152" s="4">
        <v>436387</v>
      </c>
      <c r="H152" s="10" t="s">
        <v>27</v>
      </c>
      <c r="I152" s="5"/>
      <c r="J152" s="5">
        <v>44973</v>
      </c>
      <c r="K152" s="2" t="s">
        <v>69</v>
      </c>
    </row>
    <row r="153" spans="2:11" ht="20.100000000000001" customHeight="1" x14ac:dyDescent="0.4">
      <c r="B153" s="2" t="s">
        <v>94</v>
      </c>
      <c r="C153" s="15" t="s">
        <v>100</v>
      </c>
      <c r="D153" s="73" t="s">
        <v>60</v>
      </c>
      <c r="E153" s="81"/>
      <c r="F153" s="81"/>
      <c r="G153" s="4">
        <v>205550</v>
      </c>
      <c r="H153" s="10" t="s">
        <v>27</v>
      </c>
      <c r="I153" s="5"/>
      <c r="J153" s="5">
        <v>44973</v>
      </c>
      <c r="K153" s="2" t="s">
        <v>69</v>
      </c>
    </row>
    <row r="154" spans="2:11" ht="20.100000000000001" customHeight="1" x14ac:dyDescent="0.4">
      <c r="B154" s="2" t="s">
        <v>94</v>
      </c>
      <c r="C154" s="15" t="s">
        <v>100</v>
      </c>
      <c r="D154" s="73" t="s">
        <v>60</v>
      </c>
      <c r="E154" s="81"/>
      <c r="F154" s="81"/>
      <c r="G154" s="4">
        <v>176660</v>
      </c>
      <c r="H154" s="10" t="s">
        <v>28</v>
      </c>
      <c r="I154" s="5"/>
      <c r="J154" s="5">
        <v>44978</v>
      </c>
      <c r="K154" s="2" t="s">
        <v>69</v>
      </c>
    </row>
    <row r="155" spans="2:11" ht="20.100000000000001" customHeight="1" x14ac:dyDescent="0.4">
      <c r="B155" s="2" t="s">
        <v>94</v>
      </c>
      <c r="C155" s="15" t="s">
        <v>100</v>
      </c>
      <c r="D155" s="73" t="s">
        <v>60</v>
      </c>
      <c r="E155" s="81"/>
      <c r="F155" s="81"/>
      <c r="G155" s="4">
        <v>388520</v>
      </c>
      <c r="H155" s="10" t="s">
        <v>28</v>
      </c>
      <c r="I155" s="5"/>
      <c r="J155" s="5">
        <v>44978</v>
      </c>
      <c r="K155" s="2" t="s">
        <v>69</v>
      </c>
    </row>
    <row r="156" spans="2:11" ht="20.100000000000001" customHeight="1" x14ac:dyDescent="0.4">
      <c r="B156" s="2" t="s">
        <v>94</v>
      </c>
      <c r="C156" s="15" t="s">
        <v>100</v>
      </c>
      <c r="D156" s="73" t="s">
        <v>60</v>
      </c>
      <c r="E156" s="81"/>
      <c r="F156" s="81"/>
      <c r="G156" s="4">
        <v>513480</v>
      </c>
      <c r="H156" s="10" t="s">
        <v>28</v>
      </c>
      <c r="I156" s="5"/>
      <c r="J156" s="5">
        <v>44978</v>
      </c>
      <c r="K156" s="2" t="s">
        <v>69</v>
      </c>
    </row>
    <row r="157" spans="2:11" ht="20.100000000000001" customHeight="1" x14ac:dyDescent="0.4">
      <c r="B157" s="2" t="s">
        <v>94</v>
      </c>
      <c r="C157" s="15" t="s">
        <v>100</v>
      </c>
      <c r="D157" s="73" t="s">
        <v>60</v>
      </c>
      <c r="E157" s="81"/>
      <c r="F157" s="81"/>
      <c r="G157" s="4">
        <v>342320</v>
      </c>
      <c r="H157" s="10" t="s">
        <v>28</v>
      </c>
      <c r="I157" s="5"/>
      <c r="J157" s="5">
        <v>44978</v>
      </c>
      <c r="K157" s="2" t="s">
        <v>69</v>
      </c>
    </row>
    <row r="158" spans="2:11" ht="20.100000000000001" customHeight="1" x14ac:dyDescent="0.4">
      <c r="B158" s="2" t="s">
        <v>94</v>
      </c>
      <c r="C158" s="15" t="s">
        <v>100</v>
      </c>
      <c r="D158" s="73" t="s">
        <v>60</v>
      </c>
      <c r="E158" s="81"/>
      <c r="F158" s="81"/>
      <c r="G158" s="4">
        <v>330260</v>
      </c>
      <c r="H158" s="10" t="s">
        <v>28</v>
      </c>
      <c r="I158" s="5"/>
      <c r="J158" s="5">
        <v>44978</v>
      </c>
      <c r="K158" s="2" t="s">
        <v>69</v>
      </c>
    </row>
    <row r="159" spans="2:11" ht="20.100000000000001" customHeight="1" x14ac:dyDescent="0.4">
      <c r="B159" s="2" t="s">
        <v>94</v>
      </c>
      <c r="C159" s="15" t="s">
        <v>100</v>
      </c>
      <c r="D159" s="73" t="s">
        <v>60</v>
      </c>
      <c r="E159" s="81"/>
      <c r="F159" s="81"/>
      <c r="G159" s="4">
        <v>132660</v>
      </c>
      <c r="H159" s="10" t="s">
        <v>28</v>
      </c>
      <c r="I159" s="5"/>
      <c r="J159" s="5">
        <v>44978</v>
      </c>
      <c r="K159" s="2" t="s">
        <v>69</v>
      </c>
    </row>
    <row r="160" spans="2:11" ht="20.100000000000001" customHeight="1" x14ac:dyDescent="0.4">
      <c r="B160" s="2" t="s">
        <v>94</v>
      </c>
      <c r="C160" s="15" t="s">
        <v>100</v>
      </c>
      <c r="D160" s="73" t="s">
        <v>60</v>
      </c>
      <c r="E160" s="81"/>
      <c r="F160" s="81"/>
      <c r="G160" s="4">
        <v>483220</v>
      </c>
      <c r="H160" s="10" t="s">
        <v>28</v>
      </c>
      <c r="I160" s="5"/>
      <c r="J160" s="5">
        <v>44978</v>
      </c>
      <c r="K160" s="2" t="s">
        <v>69</v>
      </c>
    </row>
    <row r="161" spans="2:11" ht="20.100000000000001" customHeight="1" x14ac:dyDescent="0.4">
      <c r="B161" s="2" t="s">
        <v>94</v>
      </c>
      <c r="C161" s="15" t="s">
        <v>100</v>
      </c>
      <c r="D161" s="73" t="s">
        <v>60</v>
      </c>
      <c r="E161" s="81"/>
      <c r="F161" s="81"/>
      <c r="G161" s="4">
        <v>154660</v>
      </c>
      <c r="H161" s="10" t="s">
        <v>28</v>
      </c>
      <c r="I161" s="5"/>
      <c r="J161" s="5">
        <v>44978</v>
      </c>
      <c r="K161" s="2" t="s">
        <v>69</v>
      </c>
    </row>
    <row r="162" spans="2:11" ht="20.100000000000001" customHeight="1" x14ac:dyDescent="0.4">
      <c r="B162" s="2" t="s">
        <v>94</v>
      </c>
      <c r="C162" s="15" t="s">
        <v>100</v>
      </c>
      <c r="D162" s="73" t="s">
        <v>60</v>
      </c>
      <c r="E162" s="81"/>
      <c r="F162" s="81"/>
      <c r="G162" s="4">
        <v>540480</v>
      </c>
      <c r="H162" s="10" t="s">
        <v>28</v>
      </c>
      <c r="I162" s="5"/>
      <c r="J162" s="5">
        <v>44978</v>
      </c>
      <c r="K162" s="2" t="s">
        <v>69</v>
      </c>
    </row>
    <row r="163" spans="2:11" ht="20.100000000000001" customHeight="1" x14ac:dyDescent="0.4">
      <c r="B163" s="2" t="s">
        <v>94</v>
      </c>
      <c r="C163" s="15" t="s">
        <v>100</v>
      </c>
      <c r="D163" s="73" t="s">
        <v>60</v>
      </c>
      <c r="E163" s="81"/>
      <c r="F163" s="81"/>
      <c r="G163" s="4">
        <v>358840</v>
      </c>
      <c r="H163" s="10" t="s">
        <v>28</v>
      </c>
      <c r="I163" s="5"/>
      <c r="J163" s="5">
        <v>44978</v>
      </c>
      <c r="K163" s="2" t="s">
        <v>69</v>
      </c>
    </row>
    <row r="164" spans="2:11" ht="20.100000000000001" customHeight="1" x14ac:dyDescent="0.4">
      <c r="B164" s="2" t="s">
        <v>94</v>
      </c>
      <c r="C164" s="15" t="s">
        <v>100</v>
      </c>
      <c r="D164" s="73" t="s">
        <v>60</v>
      </c>
      <c r="E164" s="81"/>
      <c r="F164" s="81"/>
      <c r="G164" s="4">
        <v>166700</v>
      </c>
      <c r="H164" s="10" t="s">
        <v>28</v>
      </c>
      <c r="I164" s="5"/>
      <c r="J164" s="5">
        <v>44978</v>
      </c>
      <c r="K164" s="2" t="s">
        <v>69</v>
      </c>
    </row>
    <row r="165" spans="2:11" ht="20.100000000000001" customHeight="1" x14ac:dyDescent="0.4">
      <c r="B165" s="2" t="s">
        <v>94</v>
      </c>
      <c r="C165" s="15" t="s">
        <v>100</v>
      </c>
      <c r="D165" s="73" t="s">
        <v>60</v>
      </c>
      <c r="E165" s="81"/>
      <c r="F165" s="81"/>
      <c r="G165" s="4">
        <v>1317931</v>
      </c>
      <c r="H165" s="10" t="s">
        <v>29</v>
      </c>
      <c r="I165" s="5"/>
      <c r="J165" s="5">
        <v>44979</v>
      </c>
      <c r="K165" s="2" t="s">
        <v>69</v>
      </c>
    </row>
    <row r="166" spans="2:11" ht="20.100000000000001" customHeight="1" x14ac:dyDescent="0.4">
      <c r="B166" s="2" t="s">
        <v>94</v>
      </c>
      <c r="C166" s="15" t="s">
        <v>100</v>
      </c>
      <c r="D166" s="73" t="s">
        <v>60</v>
      </c>
      <c r="E166" s="81"/>
      <c r="F166" s="81"/>
      <c r="G166" s="4">
        <v>1088592</v>
      </c>
      <c r="H166" s="10" t="s">
        <v>29</v>
      </c>
      <c r="I166" s="5"/>
      <c r="J166" s="5">
        <v>44979</v>
      </c>
      <c r="K166" s="2" t="s">
        <v>69</v>
      </c>
    </row>
    <row r="167" spans="2:11" ht="20.100000000000001" customHeight="1" x14ac:dyDescent="0.4">
      <c r="B167" s="2" t="s">
        <v>94</v>
      </c>
      <c r="C167" s="15" t="s">
        <v>100</v>
      </c>
      <c r="D167" s="73" t="s">
        <v>60</v>
      </c>
      <c r="E167" s="81"/>
      <c r="F167" s="81"/>
      <c r="G167" s="4">
        <v>216091</v>
      </c>
      <c r="H167" s="10" t="s">
        <v>29</v>
      </c>
      <c r="I167" s="5"/>
      <c r="J167" s="5">
        <v>44979</v>
      </c>
      <c r="K167" s="2" t="s">
        <v>69</v>
      </c>
    </row>
    <row r="168" spans="2:11" ht="20.100000000000001" customHeight="1" x14ac:dyDescent="0.4">
      <c r="B168" s="2" t="s">
        <v>94</v>
      </c>
      <c r="C168" s="15" t="s">
        <v>100</v>
      </c>
      <c r="D168" s="73" t="s">
        <v>60</v>
      </c>
      <c r="E168" s="81"/>
      <c r="F168" s="81"/>
      <c r="G168" s="4">
        <v>431912</v>
      </c>
      <c r="H168" s="10" t="s">
        <v>29</v>
      </c>
      <c r="I168" s="5"/>
      <c r="J168" s="5">
        <v>44979</v>
      </c>
      <c r="K168" s="2" t="s">
        <v>69</v>
      </c>
    </row>
    <row r="169" spans="2:11" ht="20.100000000000001" customHeight="1" x14ac:dyDescent="0.4">
      <c r="B169" s="2" t="s">
        <v>94</v>
      </c>
      <c r="C169" s="15" t="s">
        <v>100</v>
      </c>
      <c r="D169" s="73" t="s">
        <v>60</v>
      </c>
      <c r="E169" s="81"/>
      <c r="F169" s="81"/>
      <c r="G169" s="4">
        <v>331080</v>
      </c>
      <c r="H169" s="10" t="s">
        <v>30</v>
      </c>
      <c r="I169" s="5"/>
      <c r="J169" s="5">
        <v>44981</v>
      </c>
      <c r="K169" s="2" t="s">
        <v>69</v>
      </c>
    </row>
    <row r="170" spans="2:11" ht="20.100000000000001" customHeight="1" x14ac:dyDescent="0.4">
      <c r="B170" s="2" t="s">
        <v>94</v>
      </c>
      <c r="C170" s="15" t="s">
        <v>100</v>
      </c>
      <c r="D170" s="73" t="s">
        <v>60</v>
      </c>
      <c r="E170" s="81"/>
      <c r="F170" s="81"/>
      <c r="G170" s="4">
        <v>210540</v>
      </c>
      <c r="H170" s="10" t="s">
        <v>30</v>
      </c>
      <c r="I170" s="5"/>
      <c r="J170" s="5">
        <v>44981</v>
      </c>
      <c r="K170" s="2" t="s">
        <v>69</v>
      </c>
    </row>
    <row r="171" spans="2:11" ht="20.100000000000001" customHeight="1" x14ac:dyDescent="0.4">
      <c r="B171" s="2" t="s">
        <v>94</v>
      </c>
      <c r="C171" s="15" t="s">
        <v>100</v>
      </c>
      <c r="D171" s="73" t="s">
        <v>60</v>
      </c>
      <c r="E171" s="81"/>
      <c r="F171" s="81"/>
      <c r="G171" s="4">
        <v>77080</v>
      </c>
      <c r="H171" s="10" t="s">
        <v>31</v>
      </c>
      <c r="I171" s="5"/>
      <c r="J171" s="5">
        <v>44984</v>
      </c>
      <c r="K171" s="2" t="s">
        <v>69</v>
      </c>
    </row>
    <row r="172" spans="2:11" ht="20.100000000000001" customHeight="1" x14ac:dyDescent="0.4">
      <c r="B172" s="2" t="s">
        <v>94</v>
      </c>
      <c r="C172" s="15" t="s">
        <v>100</v>
      </c>
      <c r="D172" s="73" t="s">
        <v>60</v>
      </c>
      <c r="E172" s="81"/>
      <c r="F172" s="81"/>
      <c r="G172" s="4">
        <v>77080</v>
      </c>
      <c r="H172" s="10" t="s">
        <v>31</v>
      </c>
      <c r="I172" s="5"/>
      <c r="J172" s="5">
        <v>44984</v>
      </c>
      <c r="K172" s="2" t="s">
        <v>69</v>
      </c>
    </row>
    <row r="173" spans="2:11" ht="20.100000000000001" customHeight="1" x14ac:dyDescent="0.4">
      <c r="B173" s="2" t="s">
        <v>94</v>
      </c>
      <c r="C173" s="15" t="s">
        <v>100</v>
      </c>
      <c r="D173" s="73" t="s">
        <v>60</v>
      </c>
      <c r="E173" s="81"/>
      <c r="F173" s="81"/>
      <c r="G173" s="4">
        <v>168900</v>
      </c>
      <c r="H173" s="10" t="s">
        <v>31</v>
      </c>
      <c r="I173" s="5"/>
      <c r="J173" s="5">
        <v>44984</v>
      </c>
      <c r="K173" s="2" t="s">
        <v>69</v>
      </c>
    </row>
    <row r="174" spans="2:11" ht="20.100000000000001" customHeight="1" x14ac:dyDescent="0.4">
      <c r="B174" s="2" t="s">
        <v>94</v>
      </c>
      <c r="C174" s="15" t="s">
        <v>100</v>
      </c>
      <c r="D174" s="73" t="s">
        <v>60</v>
      </c>
      <c r="E174" s="81"/>
      <c r="F174" s="81"/>
      <c r="G174" s="4">
        <v>136530</v>
      </c>
      <c r="H174" s="10" t="s">
        <v>31</v>
      </c>
      <c r="I174" s="5"/>
      <c r="J174" s="5">
        <v>44984</v>
      </c>
      <c r="K174" s="2" t="s">
        <v>69</v>
      </c>
    </row>
    <row r="175" spans="2:11" ht="20.100000000000001" customHeight="1" x14ac:dyDescent="0.4">
      <c r="B175" s="2" t="s">
        <v>94</v>
      </c>
      <c r="C175" s="15" t="s">
        <v>100</v>
      </c>
      <c r="D175" s="73" t="s">
        <v>60</v>
      </c>
      <c r="E175" s="81"/>
      <c r="F175" s="81"/>
      <c r="G175" s="4">
        <v>171160</v>
      </c>
      <c r="H175" s="10" t="s">
        <v>32</v>
      </c>
      <c r="I175" s="5"/>
      <c r="J175" s="5">
        <v>44985</v>
      </c>
      <c r="K175" s="2" t="s">
        <v>69</v>
      </c>
    </row>
    <row r="176" spans="2:11" ht="20.100000000000001" customHeight="1" x14ac:dyDescent="0.4">
      <c r="B176" s="2" t="s">
        <v>94</v>
      </c>
      <c r="C176" s="15" t="s">
        <v>100</v>
      </c>
      <c r="D176" s="73" t="s">
        <v>60</v>
      </c>
      <c r="E176" s="81"/>
      <c r="F176" s="81"/>
      <c r="G176" s="4">
        <v>401280</v>
      </c>
      <c r="H176" s="10" t="s">
        <v>32</v>
      </c>
      <c r="I176" s="5"/>
      <c r="J176" s="5">
        <v>44985</v>
      </c>
      <c r="K176" s="2" t="s">
        <v>69</v>
      </c>
    </row>
    <row r="177" spans="2:11" ht="20.100000000000001" customHeight="1" x14ac:dyDescent="0.4">
      <c r="B177" s="2" t="s">
        <v>94</v>
      </c>
      <c r="C177" s="15" t="s">
        <v>100</v>
      </c>
      <c r="D177" s="73" t="s">
        <v>60</v>
      </c>
      <c r="E177" s="81"/>
      <c r="F177" s="81"/>
      <c r="G177" s="4">
        <v>1446160</v>
      </c>
      <c r="H177" s="10" t="s">
        <v>36</v>
      </c>
      <c r="I177" s="5"/>
      <c r="J177" s="5">
        <v>44987</v>
      </c>
      <c r="K177" s="2" t="s">
        <v>69</v>
      </c>
    </row>
    <row r="178" spans="2:11" ht="20.100000000000001" customHeight="1" x14ac:dyDescent="0.4">
      <c r="B178" s="2" t="s">
        <v>94</v>
      </c>
      <c r="C178" s="15" t="s">
        <v>100</v>
      </c>
      <c r="D178" s="73" t="s">
        <v>60</v>
      </c>
      <c r="E178" s="81"/>
      <c r="F178" s="81"/>
      <c r="G178" s="4">
        <v>854430</v>
      </c>
      <c r="H178" s="10" t="s">
        <v>36</v>
      </c>
      <c r="I178" s="5"/>
      <c r="J178" s="5">
        <v>44987</v>
      </c>
      <c r="K178" s="2" t="s">
        <v>69</v>
      </c>
    </row>
    <row r="179" spans="2:11" ht="20.100000000000001" customHeight="1" x14ac:dyDescent="0.4">
      <c r="B179" s="2" t="s">
        <v>94</v>
      </c>
      <c r="C179" s="15" t="s">
        <v>100</v>
      </c>
      <c r="D179" s="73" t="s">
        <v>60</v>
      </c>
      <c r="E179" s="81"/>
      <c r="F179" s="81"/>
      <c r="G179" s="4">
        <v>572520</v>
      </c>
      <c r="H179" s="10" t="s">
        <v>36</v>
      </c>
      <c r="I179" s="5"/>
      <c r="J179" s="5">
        <v>44987</v>
      </c>
      <c r="K179" s="2" t="s">
        <v>69</v>
      </c>
    </row>
    <row r="180" spans="2:11" ht="20.100000000000001" customHeight="1" x14ac:dyDescent="0.4">
      <c r="B180" s="2" t="s">
        <v>94</v>
      </c>
      <c r="C180" s="15" t="s">
        <v>100</v>
      </c>
      <c r="D180" s="73" t="s">
        <v>60</v>
      </c>
      <c r="E180" s="81"/>
      <c r="F180" s="81"/>
      <c r="G180" s="4">
        <v>427849</v>
      </c>
      <c r="H180" s="10" t="s">
        <v>23</v>
      </c>
      <c r="I180" s="5"/>
      <c r="J180" s="5">
        <v>44988</v>
      </c>
      <c r="K180" s="2" t="s">
        <v>69</v>
      </c>
    </row>
    <row r="181" spans="2:11" ht="20.100000000000001" customHeight="1" x14ac:dyDescent="0.4">
      <c r="B181" s="2" t="s">
        <v>94</v>
      </c>
      <c r="C181" s="15" t="s">
        <v>100</v>
      </c>
      <c r="D181" s="73" t="s">
        <v>60</v>
      </c>
      <c r="E181" s="81"/>
      <c r="F181" s="81"/>
      <c r="G181" s="4">
        <v>1283980</v>
      </c>
      <c r="H181" s="10" t="s">
        <v>23</v>
      </c>
      <c r="I181" s="5"/>
      <c r="J181" s="5">
        <v>44988</v>
      </c>
      <c r="K181" s="2" t="s">
        <v>69</v>
      </c>
    </row>
    <row r="182" spans="2:11" ht="20.100000000000001" customHeight="1" x14ac:dyDescent="0.4">
      <c r="B182" s="2" t="s">
        <v>94</v>
      </c>
      <c r="C182" s="15" t="s">
        <v>100</v>
      </c>
      <c r="D182" s="73" t="s">
        <v>60</v>
      </c>
      <c r="E182" s="81"/>
      <c r="F182" s="81"/>
      <c r="G182" s="4">
        <v>1620048</v>
      </c>
      <c r="H182" s="10" t="s">
        <v>23</v>
      </c>
      <c r="I182" s="5"/>
      <c r="J182" s="5">
        <v>44988</v>
      </c>
      <c r="K182" s="2" t="s">
        <v>69</v>
      </c>
    </row>
    <row r="183" spans="2:11" ht="20.100000000000001" customHeight="1" x14ac:dyDescent="0.4">
      <c r="B183" s="2" t="s">
        <v>94</v>
      </c>
      <c r="C183" s="15" t="s">
        <v>100</v>
      </c>
      <c r="D183" s="73" t="s">
        <v>60</v>
      </c>
      <c r="E183" s="81"/>
      <c r="F183" s="81"/>
      <c r="G183" s="4">
        <v>44650</v>
      </c>
      <c r="H183" s="10" t="s">
        <v>45</v>
      </c>
      <c r="I183" s="5"/>
      <c r="J183" s="5">
        <v>44987</v>
      </c>
      <c r="K183" s="2" t="s">
        <v>69</v>
      </c>
    </row>
    <row r="184" spans="2:11" ht="20.100000000000001" customHeight="1" x14ac:dyDescent="0.4">
      <c r="B184" s="2" t="s">
        <v>94</v>
      </c>
      <c r="C184" s="15" t="s">
        <v>100</v>
      </c>
      <c r="D184" s="73" t="s">
        <v>60</v>
      </c>
      <c r="E184" s="81"/>
      <c r="F184" s="81"/>
      <c r="G184" s="4">
        <v>511380</v>
      </c>
      <c r="H184" s="10" t="s">
        <v>43</v>
      </c>
      <c r="I184" s="5"/>
      <c r="J184" s="5">
        <v>44991</v>
      </c>
      <c r="K184" s="2" t="s">
        <v>69</v>
      </c>
    </row>
    <row r="185" spans="2:11" ht="20.100000000000001" customHeight="1" x14ac:dyDescent="0.4">
      <c r="B185" s="2" t="s">
        <v>94</v>
      </c>
      <c r="C185" s="15" t="s">
        <v>100</v>
      </c>
      <c r="D185" s="73" t="s">
        <v>60</v>
      </c>
      <c r="E185" s="81"/>
      <c r="F185" s="81"/>
      <c r="G185" s="4">
        <v>3199370</v>
      </c>
      <c r="H185" s="10" t="s">
        <v>42</v>
      </c>
      <c r="I185" s="5"/>
      <c r="J185" s="5">
        <v>44991</v>
      </c>
      <c r="K185" s="2" t="s">
        <v>69</v>
      </c>
    </row>
    <row r="186" spans="2:11" ht="20.100000000000001" customHeight="1" x14ac:dyDescent="0.4">
      <c r="B186" s="2" t="s">
        <v>94</v>
      </c>
      <c r="C186" s="15" t="s">
        <v>100</v>
      </c>
      <c r="D186" s="73" t="s">
        <v>60</v>
      </c>
      <c r="E186" s="81"/>
      <c r="F186" s="81"/>
      <c r="G186" s="4">
        <v>243150</v>
      </c>
      <c r="H186" s="10" t="s">
        <v>44</v>
      </c>
      <c r="I186" s="5"/>
      <c r="J186" s="5">
        <v>44991</v>
      </c>
      <c r="K186" s="2" t="s">
        <v>69</v>
      </c>
    </row>
    <row r="187" spans="2:11" ht="20.100000000000001" customHeight="1" x14ac:dyDescent="0.4">
      <c r="B187" s="2" t="s">
        <v>94</v>
      </c>
      <c r="C187" s="15" t="s">
        <v>100</v>
      </c>
      <c r="D187" s="73" t="s">
        <v>60</v>
      </c>
      <c r="E187" s="81"/>
      <c r="F187" s="81"/>
      <c r="G187" s="4">
        <v>2704460</v>
      </c>
      <c r="H187" s="10" t="s">
        <v>41</v>
      </c>
      <c r="I187" s="5"/>
      <c r="J187" s="5">
        <v>44993</v>
      </c>
      <c r="K187" s="2" t="s">
        <v>69</v>
      </c>
    </row>
    <row r="188" spans="2:11" ht="20.100000000000001" customHeight="1" x14ac:dyDescent="0.4">
      <c r="B188" s="2" t="s">
        <v>94</v>
      </c>
      <c r="C188" s="15" t="s">
        <v>100</v>
      </c>
      <c r="D188" s="73" t="s">
        <v>60</v>
      </c>
      <c r="E188" s="81"/>
      <c r="F188" s="81"/>
      <c r="G188" s="4">
        <v>445482</v>
      </c>
      <c r="H188" s="10" t="s">
        <v>35</v>
      </c>
      <c r="I188" s="5"/>
      <c r="J188" s="5">
        <v>44993</v>
      </c>
      <c r="K188" s="2" t="s">
        <v>69</v>
      </c>
    </row>
    <row r="189" spans="2:11" ht="20.100000000000001" customHeight="1" x14ac:dyDescent="0.4">
      <c r="B189" s="2" t="s">
        <v>94</v>
      </c>
      <c r="C189" s="15" t="s">
        <v>100</v>
      </c>
      <c r="D189" s="73" t="s">
        <v>60</v>
      </c>
      <c r="E189" s="81"/>
      <c r="F189" s="81"/>
      <c r="G189" s="4">
        <v>284813</v>
      </c>
      <c r="H189" s="10" t="s">
        <v>35</v>
      </c>
      <c r="I189" s="5"/>
      <c r="J189" s="5">
        <v>44994</v>
      </c>
      <c r="K189" s="2" t="s">
        <v>69</v>
      </c>
    </row>
    <row r="190" spans="2:11" ht="20.100000000000001" customHeight="1" x14ac:dyDescent="0.4">
      <c r="B190" s="2" t="s">
        <v>94</v>
      </c>
      <c r="C190" s="15" t="s">
        <v>100</v>
      </c>
      <c r="D190" s="73" t="s">
        <v>60</v>
      </c>
      <c r="E190" s="81"/>
      <c r="F190" s="81"/>
      <c r="G190" s="4">
        <v>341801</v>
      </c>
      <c r="H190" s="10" t="s">
        <v>35</v>
      </c>
      <c r="I190" s="5"/>
      <c r="J190" s="5">
        <v>44993</v>
      </c>
      <c r="K190" s="2" t="s">
        <v>69</v>
      </c>
    </row>
    <row r="191" spans="2:11" ht="20.100000000000001" customHeight="1" x14ac:dyDescent="0.4">
      <c r="B191" s="2" t="s">
        <v>94</v>
      </c>
      <c r="C191" s="15" t="s">
        <v>100</v>
      </c>
      <c r="D191" s="73" t="s">
        <v>60</v>
      </c>
      <c r="E191" s="81"/>
      <c r="F191" s="81"/>
      <c r="G191" s="4">
        <v>304660</v>
      </c>
      <c r="H191" s="3" t="s">
        <v>40</v>
      </c>
      <c r="I191" s="5"/>
      <c r="J191" s="5">
        <v>44994</v>
      </c>
      <c r="K191" s="2" t="s">
        <v>69</v>
      </c>
    </row>
    <row r="192" spans="2:11" ht="20.100000000000001" customHeight="1" x14ac:dyDescent="0.4">
      <c r="B192" s="2" t="s">
        <v>94</v>
      </c>
      <c r="C192" s="15" t="s">
        <v>100</v>
      </c>
      <c r="D192" s="73" t="s">
        <v>60</v>
      </c>
      <c r="E192" s="81"/>
      <c r="F192" s="81"/>
      <c r="G192" s="4">
        <v>682430</v>
      </c>
      <c r="H192" s="3" t="s">
        <v>33</v>
      </c>
      <c r="I192" s="5"/>
      <c r="J192" s="5">
        <v>44998</v>
      </c>
      <c r="K192" s="2" t="s">
        <v>69</v>
      </c>
    </row>
    <row r="193" spans="2:15" ht="20.100000000000001" customHeight="1" x14ac:dyDescent="0.4">
      <c r="B193" s="2" t="s">
        <v>94</v>
      </c>
      <c r="C193" s="15" t="s">
        <v>100</v>
      </c>
      <c r="D193" s="73" t="s">
        <v>60</v>
      </c>
      <c r="E193" s="81"/>
      <c r="F193" s="81"/>
      <c r="G193" s="4">
        <v>784880</v>
      </c>
      <c r="H193" s="3" t="s">
        <v>39</v>
      </c>
      <c r="I193" s="5"/>
      <c r="J193" s="5">
        <v>44994</v>
      </c>
      <c r="K193" s="2" t="s">
        <v>69</v>
      </c>
    </row>
    <row r="194" spans="2:15" s="36" customFormat="1" ht="20.100000000000001" customHeight="1" x14ac:dyDescent="0.4">
      <c r="B194" s="33" t="s">
        <v>94</v>
      </c>
      <c r="C194" s="39" t="s">
        <v>100</v>
      </c>
      <c r="D194" s="71" t="s">
        <v>63</v>
      </c>
      <c r="E194" s="81"/>
      <c r="F194" s="81"/>
      <c r="G194" s="4">
        <v>17696039</v>
      </c>
      <c r="H194" s="34" t="s">
        <v>19</v>
      </c>
      <c r="I194" s="35"/>
      <c r="J194" s="35">
        <v>45077</v>
      </c>
      <c r="K194" s="33" t="s">
        <v>69</v>
      </c>
      <c r="N194" s="78"/>
      <c r="O194" s="78"/>
    </row>
    <row r="195" spans="2:15" ht="20.100000000000001" customHeight="1" x14ac:dyDescent="0.4">
      <c r="B195" s="2" t="s">
        <v>94</v>
      </c>
      <c r="C195" s="2" t="s">
        <v>89</v>
      </c>
      <c r="D195" s="73" t="s">
        <v>90</v>
      </c>
      <c r="E195" s="81"/>
      <c r="F195" s="81"/>
      <c r="G195" s="4">
        <v>2297900</v>
      </c>
      <c r="H195" s="3" t="s">
        <v>91</v>
      </c>
      <c r="I195" s="5"/>
      <c r="J195" s="5">
        <v>45035</v>
      </c>
      <c r="K195" s="37" t="s">
        <v>69</v>
      </c>
      <c r="L195" s="38"/>
      <c r="M195" s="79"/>
    </row>
    <row r="196" spans="2:15" ht="20.100000000000001" customHeight="1" x14ac:dyDescent="0.4">
      <c r="B196" s="2" t="s">
        <v>127</v>
      </c>
      <c r="C196" s="2" t="s">
        <v>107</v>
      </c>
      <c r="D196" s="73" t="s">
        <v>118</v>
      </c>
      <c r="E196" s="81"/>
      <c r="F196" s="81"/>
      <c r="G196" s="16">
        <v>25575</v>
      </c>
      <c r="H196" s="2" t="s">
        <v>155</v>
      </c>
      <c r="I196" s="9"/>
      <c r="J196" s="9">
        <v>44931</v>
      </c>
      <c r="K196" s="2" t="s">
        <v>69</v>
      </c>
    </row>
    <row r="197" spans="2:15" ht="20.100000000000001" customHeight="1" x14ac:dyDescent="0.4">
      <c r="B197" s="2" t="s">
        <v>127</v>
      </c>
      <c r="C197" s="2" t="s">
        <v>107</v>
      </c>
      <c r="D197" s="73" t="s">
        <v>379</v>
      </c>
      <c r="E197" s="81"/>
      <c r="F197" s="81"/>
      <c r="G197" s="16">
        <v>698704</v>
      </c>
      <c r="H197" s="2" t="s">
        <v>131</v>
      </c>
      <c r="I197" s="9"/>
      <c r="J197" s="9">
        <v>44942</v>
      </c>
      <c r="K197" s="2" t="s">
        <v>69</v>
      </c>
    </row>
    <row r="198" spans="2:15" ht="20.100000000000001" customHeight="1" x14ac:dyDescent="0.4">
      <c r="B198" s="2" t="s">
        <v>127</v>
      </c>
      <c r="C198" s="2" t="s">
        <v>107</v>
      </c>
      <c r="D198" s="73" t="s">
        <v>379</v>
      </c>
      <c r="E198" s="81"/>
      <c r="F198" s="81"/>
      <c r="G198" s="16">
        <v>420492</v>
      </c>
      <c r="H198" s="2" t="s">
        <v>131</v>
      </c>
      <c r="I198" s="9"/>
      <c r="J198" s="9">
        <v>44942</v>
      </c>
      <c r="K198" s="2" t="s">
        <v>69</v>
      </c>
    </row>
    <row r="199" spans="2:15" ht="20.100000000000001" customHeight="1" x14ac:dyDescent="0.4">
      <c r="B199" s="2" t="s">
        <v>127</v>
      </c>
      <c r="C199" s="2" t="s">
        <v>107</v>
      </c>
      <c r="D199" s="73" t="s">
        <v>379</v>
      </c>
      <c r="E199" s="81"/>
      <c r="F199" s="81"/>
      <c r="G199" s="16">
        <v>417616</v>
      </c>
      <c r="H199" s="2" t="s">
        <v>131</v>
      </c>
      <c r="I199" s="9"/>
      <c r="J199" s="9">
        <v>44943</v>
      </c>
      <c r="K199" s="2" t="s">
        <v>69</v>
      </c>
    </row>
    <row r="200" spans="2:15" ht="20.100000000000001" customHeight="1" x14ac:dyDescent="0.4">
      <c r="B200" s="2" t="s">
        <v>127</v>
      </c>
      <c r="C200" s="2" t="s">
        <v>107</v>
      </c>
      <c r="D200" s="73" t="s">
        <v>379</v>
      </c>
      <c r="E200" s="81"/>
      <c r="F200" s="81"/>
      <c r="G200" s="16">
        <v>507526</v>
      </c>
      <c r="H200" s="2" t="s">
        <v>131</v>
      </c>
      <c r="I200" s="9"/>
      <c r="J200" s="9">
        <v>44943</v>
      </c>
      <c r="K200" s="2" t="s">
        <v>69</v>
      </c>
    </row>
    <row r="201" spans="2:15" ht="20.100000000000001" customHeight="1" x14ac:dyDescent="0.4">
      <c r="B201" s="2" t="s">
        <v>127</v>
      </c>
      <c r="C201" s="2" t="s">
        <v>107</v>
      </c>
      <c r="D201" s="73" t="s">
        <v>379</v>
      </c>
      <c r="E201" s="81"/>
      <c r="F201" s="81"/>
      <c r="G201" s="16">
        <v>325559</v>
      </c>
      <c r="H201" s="2" t="s">
        <v>131</v>
      </c>
      <c r="I201" s="9"/>
      <c r="J201" s="9">
        <v>44943</v>
      </c>
      <c r="K201" s="2" t="s">
        <v>69</v>
      </c>
    </row>
    <row r="202" spans="2:15" ht="20.100000000000001" customHeight="1" x14ac:dyDescent="0.4">
      <c r="B202" s="2" t="s">
        <v>127</v>
      </c>
      <c r="C202" s="2" t="s">
        <v>107</v>
      </c>
      <c r="D202" s="73" t="s">
        <v>379</v>
      </c>
      <c r="E202" s="81"/>
      <c r="F202" s="81"/>
      <c r="G202" s="16">
        <v>398809</v>
      </c>
      <c r="H202" s="2" t="s">
        <v>131</v>
      </c>
      <c r="I202" s="9"/>
      <c r="J202" s="9">
        <v>44943</v>
      </c>
      <c r="K202" s="2" t="s">
        <v>69</v>
      </c>
    </row>
    <row r="203" spans="2:15" ht="20.100000000000001" customHeight="1" x14ac:dyDescent="0.4">
      <c r="B203" s="2" t="s">
        <v>127</v>
      </c>
      <c r="C203" s="2" t="s">
        <v>107</v>
      </c>
      <c r="D203" s="73" t="s">
        <v>379</v>
      </c>
      <c r="E203" s="81"/>
      <c r="F203" s="81"/>
      <c r="G203" s="16">
        <v>22770</v>
      </c>
      <c r="H203" s="2" t="s">
        <v>157</v>
      </c>
      <c r="I203" s="9"/>
      <c r="J203" s="9">
        <v>44945</v>
      </c>
      <c r="K203" s="2" t="s">
        <v>69</v>
      </c>
    </row>
    <row r="204" spans="2:15" ht="20.100000000000001" customHeight="1" x14ac:dyDescent="0.4">
      <c r="B204" s="2" t="s">
        <v>127</v>
      </c>
      <c r="C204" s="2" t="s">
        <v>107</v>
      </c>
      <c r="D204" s="73" t="s">
        <v>379</v>
      </c>
      <c r="E204" s="81"/>
      <c r="F204" s="81"/>
      <c r="G204" s="16">
        <v>10925</v>
      </c>
      <c r="H204" s="2" t="s">
        <v>158</v>
      </c>
      <c r="I204" s="9"/>
      <c r="J204" s="9">
        <v>44945</v>
      </c>
      <c r="K204" s="2" t="s">
        <v>69</v>
      </c>
    </row>
    <row r="205" spans="2:15" ht="20.100000000000001" customHeight="1" x14ac:dyDescent="0.4">
      <c r="B205" s="2" t="s">
        <v>127</v>
      </c>
      <c r="C205" s="2" t="s">
        <v>107</v>
      </c>
      <c r="D205" s="73" t="s">
        <v>379</v>
      </c>
      <c r="E205" s="81"/>
      <c r="F205" s="81"/>
      <c r="G205" s="16">
        <v>4191</v>
      </c>
      <c r="H205" s="2" t="s">
        <v>158</v>
      </c>
      <c r="I205" s="9"/>
      <c r="J205" s="9">
        <v>44945</v>
      </c>
      <c r="K205" s="2" t="s">
        <v>69</v>
      </c>
    </row>
    <row r="206" spans="2:15" ht="20.100000000000001" customHeight="1" x14ac:dyDescent="0.4">
      <c r="B206" s="2" t="s">
        <v>127</v>
      </c>
      <c r="C206" s="2" t="s">
        <v>107</v>
      </c>
      <c r="D206" s="73" t="s">
        <v>379</v>
      </c>
      <c r="E206" s="81"/>
      <c r="F206" s="81"/>
      <c r="G206" s="16">
        <v>598092</v>
      </c>
      <c r="H206" s="2" t="s">
        <v>159</v>
      </c>
      <c r="I206" s="9"/>
      <c r="J206" s="9">
        <v>44953</v>
      </c>
      <c r="K206" s="2" t="s">
        <v>69</v>
      </c>
    </row>
    <row r="207" spans="2:15" ht="20.100000000000001" customHeight="1" x14ac:dyDescent="0.4">
      <c r="B207" s="2" t="s">
        <v>127</v>
      </c>
      <c r="C207" s="2" t="s">
        <v>107</v>
      </c>
      <c r="D207" s="73" t="s">
        <v>379</v>
      </c>
      <c r="E207" s="81"/>
      <c r="F207" s="81"/>
      <c r="G207" s="16">
        <v>21021</v>
      </c>
      <c r="H207" s="2" t="s">
        <v>160</v>
      </c>
      <c r="I207" s="9"/>
      <c r="J207" s="9">
        <v>44951</v>
      </c>
      <c r="K207" s="2" t="s">
        <v>69</v>
      </c>
    </row>
    <row r="208" spans="2:15" ht="20.100000000000001" customHeight="1" x14ac:dyDescent="0.4">
      <c r="B208" s="2" t="s">
        <v>127</v>
      </c>
      <c r="C208" s="2" t="s">
        <v>107</v>
      </c>
      <c r="D208" s="73" t="s">
        <v>379</v>
      </c>
      <c r="E208" s="81"/>
      <c r="F208" s="81"/>
      <c r="G208" s="16">
        <v>310200</v>
      </c>
      <c r="H208" s="2" t="s">
        <v>162</v>
      </c>
      <c r="I208" s="9"/>
      <c r="J208" s="9">
        <v>44951</v>
      </c>
      <c r="K208" s="2" t="s">
        <v>69</v>
      </c>
    </row>
    <row r="209" spans="2:11" ht="20.100000000000001" customHeight="1" x14ac:dyDescent="0.4">
      <c r="B209" s="2" t="s">
        <v>127</v>
      </c>
      <c r="C209" s="2" t="s">
        <v>107</v>
      </c>
      <c r="D209" s="73" t="s">
        <v>379</v>
      </c>
      <c r="E209" s="81"/>
      <c r="F209" s="81"/>
      <c r="G209" s="16">
        <v>365781</v>
      </c>
      <c r="H209" s="2" t="s">
        <v>131</v>
      </c>
      <c r="I209" s="9"/>
      <c r="J209" s="9">
        <v>44952</v>
      </c>
      <c r="K209" s="2" t="s">
        <v>69</v>
      </c>
    </row>
    <row r="210" spans="2:11" ht="20.100000000000001" customHeight="1" x14ac:dyDescent="0.4">
      <c r="B210" s="2" t="s">
        <v>127</v>
      </c>
      <c r="C210" s="2" t="s">
        <v>107</v>
      </c>
      <c r="D210" s="73" t="s">
        <v>379</v>
      </c>
      <c r="E210" s="81"/>
      <c r="F210" s="81"/>
      <c r="G210" s="16">
        <v>150873</v>
      </c>
      <c r="H210" s="2" t="s">
        <v>131</v>
      </c>
      <c r="I210" s="9"/>
      <c r="J210" s="9">
        <v>44952</v>
      </c>
      <c r="K210" s="2" t="s">
        <v>69</v>
      </c>
    </row>
    <row r="211" spans="2:11" ht="20.100000000000001" customHeight="1" x14ac:dyDescent="0.4">
      <c r="B211" s="2" t="s">
        <v>127</v>
      </c>
      <c r="C211" s="2" t="s">
        <v>107</v>
      </c>
      <c r="D211" s="73" t="s">
        <v>379</v>
      </c>
      <c r="E211" s="81"/>
      <c r="F211" s="81"/>
      <c r="G211" s="16">
        <v>675402</v>
      </c>
      <c r="H211" s="2" t="s">
        <v>131</v>
      </c>
      <c r="I211" s="9"/>
      <c r="J211" s="9">
        <v>44952</v>
      </c>
      <c r="K211" s="2" t="s">
        <v>69</v>
      </c>
    </row>
    <row r="212" spans="2:11" ht="20.100000000000001" customHeight="1" x14ac:dyDescent="0.4">
      <c r="B212" s="2" t="s">
        <v>127</v>
      </c>
      <c r="C212" s="2" t="s">
        <v>107</v>
      </c>
      <c r="D212" s="73" t="s">
        <v>379</v>
      </c>
      <c r="E212" s="81"/>
      <c r="F212" s="81"/>
      <c r="G212" s="16">
        <v>343187</v>
      </c>
      <c r="H212" s="2" t="s">
        <v>131</v>
      </c>
      <c r="I212" s="9"/>
      <c r="J212" s="9">
        <v>44952</v>
      </c>
      <c r="K212" s="2" t="s">
        <v>69</v>
      </c>
    </row>
    <row r="213" spans="2:11" ht="20.100000000000001" customHeight="1" x14ac:dyDescent="0.4">
      <c r="B213" s="2" t="s">
        <v>127</v>
      </c>
      <c r="C213" s="2" t="s">
        <v>107</v>
      </c>
      <c r="D213" s="73" t="s">
        <v>379</v>
      </c>
      <c r="E213" s="81"/>
      <c r="F213" s="81"/>
      <c r="G213" s="16">
        <v>209002</v>
      </c>
      <c r="H213" s="2" t="s">
        <v>131</v>
      </c>
      <c r="I213" s="9"/>
      <c r="J213" s="9">
        <v>44952</v>
      </c>
      <c r="K213" s="2" t="s">
        <v>69</v>
      </c>
    </row>
    <row r="214" spans="2:11" ht="20.100000000000001" customHeight="1" x14ac:dyDescent="0.4">
      <c r="B214" s="2" t="s">
        <v>127</v>
      </c>
      <c r="C214" s="2" t="s">
        <v>107</v>
      </c>
      <c r="D214" s="73" t="s">
        <v>379</v>
      </c>
      <c r="E214" s="81"/>
      <c r="F214" s="81"/>
      <c r="G214" s="16">
        <v>1575212</v>
      </c>
      <c r="H214" s="2" t="s">
        <v>131</v>
      </c>
      <c r="I214" s="9"/>
      <c r="J214" s="9">
        <v>44952</v>
      </c>
      <c r="K214" s="2" t="s">
        <v>69</v>
      </c>
    </row>
    <row r="215" spans="2:11" ht="20.100000000000001" customHeight="1" x14ac:dyDescent="0.4">
      <c r="B215" s="2" t="s">
        <v>127</v>
      </c>
      <c r="C215" s="2" t="s">
        <v>107</v>
      </c>
      <c r="D215" s="73" t="s">
        <v>379</v>
      </c>
      <c r="E215" s="81"/>
      <c r="F215" s="81"/>
      <c r="G215" s="16">
        <v>47197</v>
      </c>
      <c r="H215" s="2" t="s">
        <v>131</v>
      </c>
      <c r="I215" s="9"/>
      <c r="J215" s="9">
        <v>44952</v>
      </c>
      <c r="K215" s="2" t="s">
        <v>69</v>
      </c>
    </row>
    <row r="216" spans="2:11" ht="20.100000000000001" customHeight="1" x14ac:dyDescent="0.4">
      <c r="B216" s="2" t="s">
        <v>127</v>
      </c>
      <c r="C216" s="2" t="s">
        <v>107</v>
      </c>
      <c r="D216" s="73" t="s">
        <v>379</v>
      </c>
      <c r="E216" s="81"/>
      <c r="F216" s="81"/>
      <c r="G216" s="16">
        <v>16500</v>
      </c>
      <c r="H216" s="2" t="s">
        <v>131</v>
      </c>
      <c r="I216" s="9"/>
      <c r="J216" s="9">
        <v>44952</v>
      </c>
      <c r="K216" s="2" t="s">
        <v>69</v>
      </c>
    </row>
    <row r="217" spans="2:11" ht="20.100000000000001" customHeight="1" x14ac:dyDescent="0.4">
      <c r="B217" s="2" t="s">
        <v>127</v>
      </c>
      <c r="C217" s="2" t="s">
        <v>107</v>
      </c>
      <c r="D217" s="73" t="s">
        <v>59</v>
      </c>
      <c r="E217" s="81"/>
      <c r="F217" s="81"/>
      <c r="G217" s="16">
        <v>202500</v>
      </c>
      <c r="H217" s="2" t="s">
        <v>131</v>
      </c>
      <c r="I217" s="9"/>
      <c r="J217" s="9">
        <v>44952</v>
      </c>
      <c r="K217" s="2" t="s">
        <v>69</v>
      </c>
    </row>
    <row r="218" spans="2:11" ht="20.100000000000001" customHeight="1" x14ac:dyDescent="0.4">
      <c r="B218" s="2" t="s">
        <v>127</v>
      </c>
      <c r="C218" s="2" t="s">
        <v>107</v>
      </c>
      <c r="D218" s="73" t="s">
        <v>59</v>
      </c>
      <c r="E218" s="81"/>
      <c r="F218" s="81"/>
      <c r="G218" s="16">
        <v>162000</v>
      </c>
      <c r="H218" s="2" t="s">
        <v>131</v>
      </c>
      <c r="I218" s="9"/>
      <c r="J218" s="9">
        <v>44952</v>
      </c>
      <c r="K218" s="2" t="s">
        <v>69</v>
      </c>
    </row>
    <row r="219" spans="2:11" ht="20.100000000000001" customHeight="1" x14ac:dyDescent="0.4">
      <c r="B219" s="2" t="s">
        <v>127</v>
      </c>
      <c r="C219" s="2" t="s">
        <v>107</v>
      </c>
      <c r="D219" s="73" t="s">
        <v>59</v>
      </c>
      <c r="E219" s="81"/>
      <c r="F219" s="81"/>
      <c r="G219" s="16">
        <v>156600</v>
      </c>
      <c r="H219" s="2" t="s">
        <v>131</v>
      </c>
      <c r="I219" s="9"/>
      <c r="J219" s="9">
        <v>44952</v>
      </c>
      <c r="K219" s="2" t="s">
        <v>69</v>
      </c>
    </row>
    <row r="220" spans="2:11" ht="20.100000000000001" customHeight="1" x14ac:dyDescent="0.4">
      <c r="B220" s="2" t="s">
        <v>127</v>
      </c>
      <c r="C220" s="2" t="s">
        <v>107</v>
      </c>
      <c r="D220" s="73" t="s">
        <v>59</v>
      </c>
      <c r="E220" s="81"/>
      <c r="F220" s="81"/>
      <c r="G220" s="16">
        <v>135000</v>
      </c>
      <c r="H220" s="2" t="s">
        <v>131</v>
      </c>
      <c r="I220" s="9"/>
      <c r="J220" s="9">
        <v>44952</v>
      </c>
      <c r="K220" s="2" t="s">
        <v>69</v>
      </c>
    </row>
    <row r="221" spans="2:11" ht="20.100000000000001" customHeight="1" x14ac:dyDescent="0.4">
      <c r="B221" s="2" t="s">
        <v>127</v>
      </c>
      <c r="C221" s="2" t="s">
        <v>107</v>
      </c>
      <c r="D221" s="73" t="s">
        <v>379</v>
      </c>
      <c r="E221" s="81"/>
      <c r="F221" s="81"/>
      <c r="G221" s="16">
        <v>14245</v>
      </c>
      <c r="H221" s="2" t="s">
        <v>158</v>
      </c>
      <c r="I221" s="9"/>
      <c r="J221" s="9">
        <v>44957</v>
      </c>
      <c r="K221" s="2" t="s">
        <v>69</v>
      </c>
    </row>
    <row r="222" spans="2:11" ht="20.100000000000001" customHeight="1" x14ac:dyDescent="0.4">
      <c r="B222" s="2" t="s">
        <v>127</v>
      </c>
      <c r="C222" s="2" t="s">
        <v>107</v>
      </c>
      <c r="D222" s="73" t="s">
        <v>379</v>
      </c>
      <c r="E222" s="81"/>
      <c r="F222" s="81"/>
      <c r="G222" s="16">
        <v>3267</v>
      </c>
      <c r="H222" s="2" t="s">
        <v>158</v>
      </c>
      <c r="I222" s="9"/>
      <c r="J222" s="9">
        <v>44957</v>
      </c>
      <c r="K222" s="2" t="s">
        <v>69</v>
      </c>
    </row>
    <row r="223" spans="2:11" ht="20.100000000000001" customHeight="1" x14ac:dyDescent="0.4">
      <c r="B223" s="2" t="s">
        <v>127</v>
      </c>
      <c r="C223" s="2" t="s">
        <v>107</v>
      </c>
      <c r="D223" s="73" t="s">
        <v>379</v>
      </c>
      <c r="E223" s="81"/>
      <c r="F223" s="81"/>
      <c r="G223" s="16">
        <v>316602</v>
      </c>
      <c r="H223" s="2" t="s">
        <v>158</v>
      </c>
      <c r="I223" s="9"/>
      <c r="J223" s="9">
        <v>44973</v>
      </c>
      <c r="K223" s="2" t="s">
        <v>69</v>
      </c>
    </row>
    <row r="224" spans="2:11" ht="20.100000000000001" customHeight="1" x14ac:dyDescent="0.4">
      <c r="B224" s="2" t="s">
        <v>127</v>
      </c>
      <c r="C224" s="2" t="s">
        <v>107</v>
      </c>
      <c r="D224" s="73" t="s">
        <v>379</v>
      </c>
      <c r="E224" s="81"/>
      <c r="F224" s="81"/>
      <c r="G224" s="16">
        <v>154788</v>
      </c>
      <c r="H224" s="2" t="s">
        <v>163</v>
      </c>
      <c r="I224" s="9"/>
      <c r="J224" s="9">
        <v>44972</v>
      </c>
      <c r="K224" s="2" t="s">
        <v>69</v>
      </c>
    </row>
    <row r="225" spans="2:11" ht="20.100000000000001" customHeight="1" x14ac:dyDescent="0.4">
      <c r="B225" s="2" t="s">
        <v>127</v>
      </c>
      <c r="C225" s="2" t="s">
        <v>107</v>
      </c>
      <c r="D225" s="73" t="s">
        <v>379</v>
      </c>
      <c r="E225" s="81"/>
      <c r="F225" s="81"/>
      <c r="G225" s="16">
        <v>433417</v>
      </c>
      <c r="H225" s="2" t="s">
        <v>158</v>
      </c>
      <c r="I225" s="9"/>
      <c r="J225" s="9">
        <v>44973</v>
      </c>
      <c r="K225" s="2" t="s">
        <v>69</v>
      </c>
    </row>
    <row r="226" spans="2:11" ht="20.100000000000001" customHeight="1" x14ac:dyDescent="0.4">
      <c r="B226" s="2" t="s">
        <v>127</v>
      </c>
      <c r="C226" s="2" t="s">
        <v>107</v>
      </c>
      <c r="D226" s="73" t="s">
        <v>118</v>
      </c>
      <c r="E226" s="81"/>
      <c r="F226" s="81"/>
      <c r="G226" s="16">
        <v>267080</v>
      </c>
      <c r="H226" s="2" t="s">
        <v>166</v>
      </c>
      <c r="I226" s="9"/>
      <c r="J226" s="9">
        <v>44970</v>
      </c>
      <c r="K226" s="2" t="s">
        <v>69</v>
      </c>
    </row>
    <row r="227" spans="2:11" ht="20.100000000000001" customHeight="1" x14ac:dyDescent="0.4">
      <c r="B227" s="2" t="s">
        <v>127</v>
      </c>
      <c r="C227" s="2" t="s">
        <v>70</v>
      </c>
      <c r="D227" s="73" t="s">
        <v>74</v>
      </c>
      <c r="E227" s="81"/>
      <c r="F227" s="81"/>
      <c r="G227" s="16">
        <v>4656410</v>
      </c>
      <c r="H227" s="2" t="s">
        <v>167</v>
      </c>
      <c r="I227" s="9"/>
      <c r="J227" s="9">
        <v>44943</v>
      </c>
      <c r="K227" s="2" t="s">
        <v>69</v>
      </c>
    </row>
    <row r="228" spans="2:11" ht="20.100000000000001" customHeight="1" x14ac:dyDescent="0.4">
      <c r="B228" s="2" t="s">
        <v>127</v>
      </c>
      <c r="C228" s="2" t="s">
        <v>70</v>
      </c>
      <c r="D228" s="73" t="s">
        <v>74</v>
      </c>
      <c r="E228" s="81"/>
      <c r="F228" s="81"/>
      <c r="G228" s="16">
        <v>8477128</v>
      </c>
      <c r="H228" s="2" t="s">
        <v>171</v>
      </c>
      <c r="I228" s="9"/>
      <c r="J228" s="9">
        <v>44979</v>
      </c>
      <c r="K228" s="2" t="s">
        <v>69</v>
      </c>
    </row>
    <row r="229" spans="2:11" ht="20.100000000000001" customHeight="1" x14ac:dyDescent="0.4">
      <c r="B229" s="2" t="s">
        <v>127</v>
      </c>
      <c r="C229" s="2" t="s">
        <v>70</v>
      </c>
      <c r="D229" s="73" t="s">
        <v>74</v>
      </c>
      <c r="E229" s="81"/>
      <c r="F229" s="81"/>
      <c r="G229" s="16">
        <v>2675200</v>
      </c>
      <c r="H229" s="2" t="s">
        <v>172</v>
      </c>
      <c r="I229" s="9"/>
      <c r="J229" s="9">
        <v>44991</v>
      </c>
      <c r="K229" s="2" t="s">
        <v>69</v>
      </c>
    </row>
    <row r="230" spans="2:11" ht="20.100000000000001" customHeight="1" x14ac:dyDescent="0.4">
      <c r="B230" s="2" t="s">
        <v>127</v>
      </c>
      <c r="C230" s="2" t="s">
        <v>70</v>
      </c>
      <c r="D230" s="73" t="s">
        <v>74</v>
      </c>
      <c r="E230" s="81"/>
      <c r="F230" s="81"/>
      <c r="G230" s="16">
        <v>2472800</v>
      </c>
      <c r="H230" s="2" t="s">
        <v>173</v>
      </c>
      <c r="I230" s="9"/>
      <c r="J230" s="9">
        <v>44988</v>
      </c>
      <c r="K230" s="2" t="s">
        <v>69</v>
      </c>
    </row>
    <row r="231" spans="2:11" ht="20.100000000000001" customHeight="1" x14ac:dyDescent="0.4">
      <c r="B231" s="2" t="s">
        <v>127</v>
      </c>
      <c r="C231" s="2" t="s">
        <v>70</v>
      </c>
      <c r="D231" s="73" t="s">
        <v>74</v>
      </c>
      <c r="E231" s="81"/>
      <c r="F231" s="81"/>
      <c r="G231" s="16">
        <v>2246200</v>
      </c>
      <c r="H231" s="2" t="s">
        <v>174</v>
      </c>
      <c r="I231" s="9"/>
      <c r="J231" s="9">
        <v>44988</v>
      </c>
      <c r="K231" s="2" t="s">
        <v>69</v>
      </c>
    </row>
    <row r="232" spans="2:11" ht="20.100000000000001" customHeight="1" x14ac:dyDescent="0.4">
      <c r="B232" s="2" t="s">
        <v>127</v>
      </c>
      <c r="C232" s="2" t="s">
        <v>70</v>
      </c>
      <c r="D232" s="73" t="s">
        <v>74</v>
      </c>
      <c r="E232" s="81"/>
      <c r="F232" s="81"/>
      <c r="G232" s="16">
        <v>6947160</v>
      </c>
      <c r="H232" s="2" t="s">
        <v>175</v>
      </c>
      <c r="I232" s="9"/>
      <c r="J232" s="9">
        <v>45002</v>
      </c>
      <c r="K232" s="2" t="s">
        <v>69</v>
      </c>
    </row>
    <row r="233" spans="2:11" ht="20.100000000000001" customHeight="1" x14ac:dyDescent="0.4">
      <c r="B233" s="2" t="s">
        <v>127</v>
      </c>
      <c r="C233" s="15" t="s">
        <v>100</v>
      </c>
      <c r="D233" s="73" t="s">
        <v>60</v>
      </c>
      <c r="E233" s="81"/>
      <c r="F233" s="81"/>
      <c r="G233" s="16">
        <v>96921</v>
      </c>
      <c r="H233" s="2" t="s">
        <v>176</v>
      </c>
      <c r="I233" s="9"/>
      <c r="J233" s="9">
        <v>44932</v>
      </c>
      <c r="K233" s="2" t="s">
        <v>69</v>
      </c>
    </row>
    <row r="234" spans="2:11" ht="20.100000000000001" customHeight="1" x14ac:dyDescent="0.4">
      <c r="B234" s="2" t="s">
        <v>127</v>
      </c>
      <c r="C234" s="15" t="s">
        <v>100</v>
      </c>
      <c r="D234" s="73" t="s">
        <v>60</v>
      </c>
      <c r="E234" s="81"/>
      <c r="F234" s="81"/>
      <c r="G234" s="16">
        <v>192400</v>
      </c>
      <c r="H234" s="2" t="s">
        <v>177</v>
      </c>
      <c r="I234" s="9"/>
      <c r="J234" s="9">
        <v>44958</v>
      </c>
      <c r="K234" s="2" t="s">
        <v>69</v>
      </c>
    </row>
    <row r="235" spans="2:11" ht="20.100000000000001" customHeight="1" x14ac:dyDescent="0.4">
      <c r="B235" s="2" t="s">
        <v>127</v>
      </c>
      <c r="C235" s="15" t="s">
        <v>100</v>
      </c>
      <c r="D235" s="73" t="s">
        <v>60</v>
      </c>
      <c r="E235" s="81"/>
      <c r="F235" s="81"/>
      <c r="G235" s="16">
        <v>418000</v>
      </c>
      <c r="H235" s="2" t="s">
        <v>178</v>
      </c>
      <c r="I235" s="9"/>
      <c r="J235" s="9">
        <v>44949</v>
      </c>
      <c r="K235" s="2" t="s">
        <v>69</v>
      </c>
    </row>
    <row r="236" spans="2:11" ht="20.100000000000001" customHeight="1" x14ac:dyDescent="0.4">
      <c r="B236" s="2" t="s">
        <v>127</v>
      </c>
      <c r="C236" s="15" t="s">
        <v>100</v>
      </c>
      <c r="D236" s="73" t="s">
        <v>60</v>
      </c>
      <c r="E236" s="81"/>
      <c r="F236" s="81"/>
      <c r="G236" s="16">
        <v>587880</v>
      </c>
      <c r="H236" s="2" t="s">
        <v>179</v>
      </c>
      <c r="I236" s="9"/>
      <c r="J236" s="9">
        <v>44949</v>
      </c>
      <c r="K236" s="2" t="s">
        <v>69</v>
      </c>
    </row>
    <row r="237" spans="2:11" ht="20.100000000000001" customHeight="1" x14ac:dyDescent="0.4">
      <c r="B237" s="2" t="s">
        <v>127</v>
      </c>
      <c r="C237" s="15" t="s">
        <v>100</v>
      </c>
      <c r="D237" s="73" t="s">
        <v>60</v>
      </c>
      <c r="E237" s="81"/>
      <c r="F237" s="81"/>
      <c r="G237" s="16">
        <v>861500</v>
      </c>
      <c r="H237" s="2" t="s">
        <v>180</v>
      </c>
      <c r="I237" s="9"/>
      <c r="J237" s="9">
        <v>44949</v>
      </c>
      <c r="K237" s="2" t="s">
        <v>69</v>
      </c>
    </row>
    <row r="238" spans="2:11" ht="20.100000000000001" customHeight="1" x14ac:dyDescent="0.4">
      <c r="B238" s="2" t="s">
        <v>127</v>
      </c>
      <c r="C238" s="15" t="s">
        <v>100</v>
      </c>
      <c r="D238" s="73" t="s">
        <v>60</v>
      </c>
      <c r="E238" s="81"/>
      <c r="F238" s="81"/>
      <c r="G238" s="16">
        <v>1937240</v>
      </c>
      <c r="H238" s="2" t="s">
        <v>181</v>
      </c>
      <c r="I238" s="9"/>
      <c r="J238" s="9">
        <v>44950</v>
      </c>
      <c r="K238" s="2" t="s">
        <v>69</v>
      </c>
    </row>
    <row r="239" spans="2:11" ht="20.100000000000001" customHeight="1" x14ac:dyDescent="0.4">
      <c r="B239" s="2" t="s">
        <v>127</v>
      </c>
      <c r="C239" s="15" t="s">
        <v>100</v>
      </c>
      <c r="D239" s="73" t="s">
        <v>60</v>
      </c>
      <c r="E239" s="81"/>
      <c r="F239" s="81"/>
      <c r="G239" s="16">
        <v>10150</v>
      </c>
      <c r="H239" s="2" t="s">
        <v>25</v>
      </c>
      <c r="I239" s="9"/>
      <c r="J239" s="9">
        <v>44956</v>
      </c>
      <c r="K239" s="2" t="s">
        <v>69</v>
      </c>
    </row>
    <row r="240" spans="2:11" ht="20.100000000000001" customHeight="1" x14ac:dyDescent="0.4">
      <c r="B240" s="2" t="s">
        <v>127</v>
      </c>
      <c r="C240" s="15" t="s">
        <v>100</v>
      </c>
      <c r="D240" s="73" t="s">
        <v>60</v>
      </c>
      <c r="E240" s="81"/>
      <c r="F240" s="81"/>
      <c r="G240" s="16">
        <v>12050</v>
      </c>
      <c r="H240" s="2" t="s">
        <v>182</v>
      </c>
      <c r="I240" s="9"/>
      <c r="J240" s="9">
        <v>44945</v>
      </c>
      <c r="K240" s="2" t="s">
        <v>69</v>
      </c>
    </row>
    <row r="241" spans="2:11" ht="20.100000000000001" customHeight="1" x14ac:dyDescent="0.4">
      <c r="B241" s="2" t="s">
        <v>127</v>
      </c>
      <c r="C241" s="15" t="s">
        <v>100</v>
      </c>
      <c r="D241" s="73" t="s">
        <v>60</v>
      </c>
      <c r="E241" s="81"/>
      <c r="F241" s="81"/>
      <c r="G241" s="16">
        <v>1786000</v>
      </c>
      <c r="H241" s="2" t="s">
        <v>183</v>
      </c>
      <c r="I241" s="9"/>
      <c r="J241" s="9">
        <v>44956</v>
      </c>
      <c r="K241" s="2" t="s">
        <v>69</v>
      </c>
    </row>
    <row r="242" spans="2:11" ht="20.100000000000001" customHeight="1" x14ac:dyDescent="0.4">
      <c r="B242" s="2" t="s">
        <v>127</v>
      </c>
      <c r="C242" s="15" t="s">
        <v>100</v>
      </c>
      <c r="D242" s="73" t="s">
        <v>60</v>
      </c>
      <c r="E242" s="81"/>
      <c r="F242" s="81"/>
      <c r="G242" s="16">
        <v>2184380</v>
      </c>
      <c r="H242" s="2" t="s">
        <v>182</v>
      </c>
      <c r="I242" s="9"/>
      <c r="J242" s="9">
        <v>44958</v>
      </c>
      <c r="K242" s="2" t="s">
        <v>69</v>
      </c>
    </row>
    <row r="243" spans="2:11" ht="20.100000000000001" customHeight="1" x14ac:dyDescent="0.4">
      <c r="B243" s="2" t="s">
        <v>127</v>
      </c>
      <c r="C243" s="15" t="s">
        <v>100</v>
      </c>
      <c r="D243" s="73" t="s">
        <v>60</v>
      </c>
      <c r="E243" s="81"/>
      <c r="F243" s="81"/>
      <c r="G243" s="16">
        <v>1083920</v>
      </c>
      <c r="H243" s="2" t="s">
        <v>184</v>
      </c>
      <c r="I243" s="9"/>
      <c r="J243" s="9">
        <v>44956</v>
      </c>
      <c r="K243" s="2" t="s">
        <v>69</v>
      </c>
    </row>
    <row r="244" spans="2:11" ht="20.100000000000001" customHeight="1" x14ac:dyDescent="0.4">
      <c r="B244" s="2" t="s">
        <v>127</v>
      </c>
      <c r="C244" s="15" t="s">
        <v>100</v>
      </c>
      <c r="D244" s="73" t="s">
        <v>60</v>
      </c>
      <c r="E244" s="81"/>
      <c r="F244" s="81"/>
      <c r="G244" s="16">
        <v>11432300</v>
      </c>
      <c r="H244" s="2" t="s">
        <v>185</v>
      </c>
      <c r="I244" s="9"/>
      <c r="J244" s="9">
        <v>44959</v>
      </c>
      <c r="K244" s="2" t="s">
        <v>69</v>
      </c>
    </row>
    <row r="245" spans="2:11" ht="20.100000000000001" customHeight="1" x14ac:dyDescent="0.4">
      <c r="D245" s="40"/>
      <c r="E245" s="82"/>
      <c r="F245" s="82"/>
      <c r="G245" s="27">
        <f>SUM(G2:G244)</f>
        <v>220301049</v>
      </c>
    </row>
    <row r="246" spans="2:11" ht="20.100000000000001" customHeight="1" x14ac:dyDescent="0.4">
      <c r="B246" s="53"/>
      <c r="C246" s="53"/>
      <c r="D246" s="53"/>
      <c r="E246" s="84" t="s">
        <v>386</v>
      </c>
      <c r="F246" s="83"/>
      <c r="G246" s="85"/>
    </row>
    <row r="247" spans="2:11" ht="20.100000000000001" customHeight="1" x14ac:dyDescent="0.4">
      <c r="E247" s="33" t="s">
        <v>72</v>
      </c>
      <c r="F247" s="33"/>
      <c r="G247" s="7">
        <v>1550450</v>
      </c>
    </row>
    <row r="248" spans="2:11" ht="20.100000000000001" customHeight="1" x14ac:dyDescent="0.4">
      <c r="E248" s="33" t="s">
        <v>71</v>
      </c>
      <c r="F248" s="33"/>
      <c r="G248" s="7">
        <v>2450250</v>
      </c>
    </row>
    <row r="249" spans="2:11" ht="20.100000000000001" customHeight="1" x14ac:dyDescent="0.4">
      <c r="E249" s="33" t="s">
        <v>90</v>
      </c>
      <c r="F249" s="33"/>
      <c r="G249" s="7">
        <v>2297900</v>
      </c>
    </row>
    <row r="250" spans="2:11" ht="20.100000000000001" customHeight="1" x14ac:dyDescent="0.4">
      <c r="E250" s="87" t="s">
        <v>72</v>
      </c>
      <c r="F250" s="87" t="s">
        <v>382</v>
      </c>
      <c r="G250" s="88">
        <f>SUM(G247:G249)</f>
        <v>6298600</v>
      </c>
    </row>
    <row r="251" spans="2:11" ht="20.100000000000001" customHeight="1" x14ac:dyDescent="0.4">
      <c r="E251" s="33" t="s">
        <v>63</v>
      </c>
      <c r="F251" s="33"/>
      <c r="G251" s="7">
        <v>17696039</v>
      </c>
    </row>
    <row r="252" spans="2:11" ht="20.100000000000001" customHeight="1" x14ac:dyDescent="0.4">
      <c r="E252" s="33" t="s">
        <v>18</v>
      </c>
      <c r="F252" s="33"/>
      <c r="G252" s="7">
        <v>604230</v>
      </c>
    </row>
    <row r="253" spans="2:11" ht="20.100000000000001" customHeight="1" x14ac:dyDescent="0.4">
      <c r="E253" s="87" t="s">
        <v>63</v>
      </c>
      <c r="F253" s="87" t="s">
        <v>382</v>
      </c>
      <c r="G253" s="89">
        <f>SUM(G251:G252)</f>
        <v>18300269</v>
      </c>
    </row>
    <row r="254" spans="2:11" ht="20.100000000000001" customHeight="1" x14ac:dyDescent="0.4">
      <c r="E254" s="33" t="s">
        <v>60</v>
      </c>
      <c r="F254" s="33"/>
      <c r="G254" s="86">
        <v>52153667</v>
      </c>
    </row>
    <row r="255" spans="2:11" ht="20.100000000000001" customHeight="1" x14ac:dyDescent="0.4">
      <c r="E255" s="87" t="s">
        <v>60</v>
      </c>
      <c r="F255" s="87" t="s">
        <v>382</v>
      </c>
      <c r="G255" s="90">
        <v>52153667</v>
      </c>
    </row>
    <row r="256" spans="2:11" ht="20.100000000000001" customHeight="1" x14ac:dyDescent="0.4">
      <c r="E256" s="33" t="s">
        <v>74</v>
      </c>
      <c r="F256" s="33"/>
      <c r="G256" s="86">
        <v>35853606</v>
      </c>
    </row>
    <row r="257" spans="5:11" ht="20.100000000000001" customHeight="1" x14ac:dyDescent="0.4">
      <c r="E257" s="87" t="s">
        <v>74</v>
      </c>
      <c r="F257" s="87" t="s">
        <v>382</v>
      </c>
      <c r="G257" s="90">
        <v>35853606</v>
      </c>
      <c r="I257" s="79"/>
      <c r="J257" s="79"/>
      <c r="K257" s="18"/>
    </row>
    <row r="258" spans="5:11" ht="20.100000000000001" customHeight="1" x14ac:dyDescent="0.4">
      <c r="E258" s="33" t="s">
        <v>59</v>
      </c>
      <c r="F258" s="33"/>
      <c r="G258" s="86">
        <v>12554600</v>
      </c>
    </row>
    <row r="259" spans="5:11" ht="20.100000000000001" customHeight="1" x14ac:dyDescent="0.4">
      <c r="E259" s="87" t="s">
        <v>59</v>
      </c>
      <c r="F259" s="87" t="s">
        <v>382</v>
      </c>
      <c r="G259" s="90">
        <v>12554600</v>
      </c>
    </row>
    <row r="260" spans="5:11" ht="20.100000000000001" customHeight="1" x14ac:dyDescent="0.4">
      <c r="E260" s="33" t="s">
        <v>224</v>
      </c>
      <c r="F260" s="33"/>
      <c r="G260" s="86">
        <v>94847652</v>
      </c>
    </row>
    <row r="261" spans="5:11" ht="20.100000000000001" customHeight="1" x14ac:dyDescent="0.4">
      <c r="E261" s="33" t="s">
        <v>118</v>
      </c>
      <c r="F261" s="33"/>
      <c r="G261" s="86">
        <v>292655</v>
      </c>
    </row>
    <row r="262" spans="5:11" ht="20.100000000000001" customHeight="1" x14ac:dyDescent="0.4">
      <c r="E262" s="87" t="s">
        <v>383</v>
      </c>
      <c r="F262" s="87" t="s">
        <v>244</v>
      </c>
      <c r="G262" s="88">
        <f>SUM(G260:G261)</f>
        <v>95140307</v>
      </c>
    </row>
    <row r="263" spans="5:11" ht="19.5" customHeight="1" x14ac:dyDescent="0.4">
      <c r="E263" s="91"/>
      <c r="F263" s="92" t="s">
        <v>232</v>
      </c>
      <c r="G263" s="93">
        <f>G250+G253+G255+G257+G259+G262</f>
        <v>220301049</v>
      </c>
    </row>
  </sheetData>
  <autoFilter ref="B1:K263" xr:uid="{644F9690-D58E-48C2-A160-86A2978DD929}"/>
  <phoneticPr fontId="3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&amp;LR4.12月鳥インフル対応支出
（外部委託の経費）</oddHeader>
    <oddFooter>&amp;C&amp;P</oddFooter>
  </headerFooter>
  <rowBreaks count="1" manualBreakCount="1">
    <brk id="2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8F4F-211A-44E2-93AE-E91C95E546E2}">
  <sheetPr filterMode="1">
    <pageSetUpPr fitToPage="1"/>
  </sheetPr>
  <dimension ref="B1:P263"/>
  <sheetViews>
    <sheetView zoomScale="90" zoomScaleNormal="90" zoomScaleSheetLayoutView="120" workbookViewId="0">
      <pane ySplit="1" topLeftCell="A2" activePane="bottomLeft" state="frozen"/>
      <selection pane="bottomLeft" activeCell="G2" sqref="G2:G120"/>
    </sheetView>
  </sheetViews>
  <sheetFormatPr defaultRowHeight="13.5" x14ac:dyDescent="0.4"/>
  <cols>
    <col min="1" max="1" width="1.5" style="95" customWidth="1"/>
    <col min="2" max="2" width="14" style="95" customWidth="1"/>
    <col min="3" max="3" width="14.75" style="95" customWidth="1"/>
    <col min="4" max="4" width="33.125" style="95" customWidth="1"/>
    <col min="5" max="5" width="31.125" style="109" customWidth="1"/>
    <col min="6" max="6" width="10" style="109" customWidth="1"/>
    <col min="7" max="7" width="13.625" style="1" customWidth="1"/>
    <col min="8" max="8" width="24.375" style="1" customWidth="1"/>
    <col min="9" max="9" width="10" style="95" customWidth="1"/>
    <col min="10" max="10" width="10" style="1" customWidth="1"/>
    <col min="11" max="11" width="16.875" style="1" customWidth="1"/>
    <col min="12" max="13" width="21.875" style="95" customWidth="1"/>
    <col min="14" max="14" width="9.125" style="100" bestFit="1" customWidth="1"/>
    <col min="15" max="15" width="14.25" style="100" customWidth="1"/>
    <col min="16" max="16" width="13.375" style="95" customWidth="1"/>
    <col min="17" max="16384" width="9" style="95"/>
  </cols>
  <sheetData>
    <row r="1" spans="2:15" ht="26.25" customHeight="1" x14ac:dyDescent="0.4">
      <c r="B1" s="96" t="s">
        <v>95</v>
      </c>
      <c r="C1" s="101" t="s">
        <v>62</v>
      </c>
      <c r="D1" s="102" t="s">
        <v>0</v>
      </c>
      <c r="E1" s="103" t="s">
        <v>249</v>
      </c>
      <c r="F1" s="103" t="s">
        <v>252</v>
      </c>
      <c r="G1" s="12" t="s">
        <v>234</v>
      </c>
      <c r="H1" s="13" t="s">
        <v>1</v>
      </c>
      <c r="I1" s="105" t="s">
        <v>387</v>
      </c>
      <c r="J1" s="14" t="s">
        <v>2</v>
      </c>
      <c r="K1" s="6" t="s">
        <v>66</v>
      </c>
      <c r="M1" s="85" t="s">
        <v>275</v>
      </c>
      <c r="N1" s="106" t="s">
        <v>247</v>
      </c>
      <c r="O1" s="106" t="s">
        <v>246</v>
      </c>
    </row>
    <row r="2" spans="2:15" ht="20.100000000000001" customHeight="1" x14ac:dyDescent="0.4">
      <c r="B2" s="96" t="s">
        <v>94</v>
      </c>
      <c r="C2" s="96" t="s">
        <v>107</v>
      </c>
      <c r="D2" s="104" t="str">
        <f t="shared" ref="D2" si="0">"防疫資材（"&amp;M2&amp;"）"</f>
        <v>防疫資材（アストップ（消毒液））</v>
      </c>
      <c r="E2" s="98" t="s">
        <v>276</v>
      </c>
      <c r="F2" s="98">
        <v>10</v>
      </c>
      <c r="G2" s="4">
        <v>115500</v>
      </c>
      <c r="H2" s="10" t="s">
        <v>4</v>
      </c>
      <c r="I2" s="5">
        <v>44916</v>
      </c>
      <c r="J2" s="5">
        <v>44932</v>
      </c>
      <c r="K2" s="2" t="s">
        <v>69</v>
      </c>
      <c r="M2" s="107" t="s">
        <v>277</v>
      </c>
      <c r="N2" s="100">
        <v>10500</v>
      </c>
      <c r="O2" s="100">
        <f>N2*F2*1.1</f>
        <v>115500.00000000001</v>
      </c>
    </row>
    <row r="3" spans="2:15" s="1" customFormat="1" ht="20.100000000000001" hidden="1" customHeight="1" x14ac:dyDescent="0.4">
      <c r="B3" s="2" t="s">
        <v>94</v>
      </c>
      <c r="C3" s="2" t="s">
        <v>107</v>
      </c>
      <c r="D3" s="73" t="s">
        <v>59</v>
      </c>
      <c r="E3" s="81"/>
      <c r="F3" s="81"/>
      <c r="G3" s="4">
        <v>350649</v>
      </c>
      <c r="H3" s="10" t="s">
        <v>3</v>
      </c>
      <c r="I3" s="5"/>
      <c r="J3" s="5">
        <v>44950</v>
      </c>
      <c r="K3" s="2" t="s">
        <v>69</v>
      </c>
      <c r="N3" s="30"/>
      <c r="O3" s="30"/>
    </row>
    <row r="4" spans="2:15" s="1" customFormat="1" ht="20.100000000000001" hidden="1" customHeight="1" x14ac:dyDescent="0.4">
      <c r="B4" s="2" t="s">
        <v>94</v>
      </c>
      <c r="C4" s="2" t="s">
        <v>107</v>
      </c>
      <c r="D4" s="73" t="s">
        <v>59</v>
      </c>
      <c r="E4" s="81"/>
      <c r="F4" s="81"/>
      <c r="G4" s="4">
        <v>199152</v>
      </c>
      <c r="H4" s="10" t="s">
        <v>3</v>
      </c>
      <c r="I4" s="5"/>
      <c r="J4" s="5">
        <v>44950</v>
      </c>
      <c r="K4" s="2" t="s">
        <v>69</v>
      </c>
      <c r="N4" s="30"/>
      <c r="O4" s="30"/>
    </row>
    <row r="5" spans="2:15" s="1" customFormat="1" ht="20.100000000000001" hidden="1" customHeight="1" x14ac:dyDescent="0.4">
      <c r="B5" s="2" t="s">
        <v>94</v>
      </c>
      <c r="C5" s="2" t="s">
        <v>107</v>
      </c>
      <c r="D5" s="73" t="s">
        <v>59</v>
      </c>
      <c r="E5" s="81"/>
      <c r="F5" s="81"/>
      <c r="G5" s="4">
        <v>411372</v>
      </c>
      <c r="H5" s="10" t="s">
        <v>3</v>
      </c>
      <c r="I5" s="5"/>
      <c r="J5" s="5">
        <v>44950</v>
      </c>
      <c r="K5" s="2" t="s">
        <v>69</v>
      </c>
      <c r="N5" s="30"/>
      <c r="O5" s="30"/>
    </row>
    <row r="6" spans="2:15" s="1" customFormat="1" ht="20.100000000000001" hidden="1" customHeight="1" x14ac:dyDescent="0.4">
      <c r="B6" s="2" t="s">
        <v>94</v>
      </c>
      <c r="C6" s="2" t="s">
        <v>107</v>
      </c>
      <c r="D6" s="73" t="s">
        <v>59</v>
      </c>
      <c r="E6" s="81"/>
      <c r="F6" s="81"/>
      <c r="G6" s="4">
        <v>823500</v>
      </c>
      <c r="H6" s="10" t="s">
        <v>3</v>
      </c>
      <c r="I6" s="5"/>
      <c r="J6" s="5">
        <v>44950</v>
      </c>
      <c r="K6" s="2" t="s">
        <v>69</v>
      </c>
      <c r="N6" s="30"/>
      <c r="O6" s="30"/>
    </row>
    <row r="7" spans="2:15" s="1" customFormat="1" ht="20.100000000000001" hidden="1" customHeight="1" x14ac:dyDescent="0.4">
      <c r="B7" s="2" t="s">
        <v>94</v>
      </c>
      <c r="C7" s="2" t="s">
        <v>107</v>
      </c>
      <c r="D7" s="73" t="s">
        <v>59</v>
      </c>
      <c r="E7" s="81"/>
      <c r="F7" s="81"/>
      <c r="G7" s="4">
        <v>810864</v>
      </c>
      <c r="H7" s="10" t="s">
        <v>3</v>
      </c>
      <c r="I7" s="5"/>
      <c r="J7" s="5">
        <v>44950</v>
      </c>
      <c r="K7" s="2" t="s">
        <v>69</v>
      </c>
      <c r="N7" s="30"/>
      <c r="O7" s="30"/>
    </row>
    <row r="8" spans="2:15" s="1" customFormat="1" ht="20.100000000000001" hidden="1" customHeight="1" x14ac:dyDescent="0.4">
      <c r="B8" s="2" t="s">
        <v>94</v>
      </c>
      <c r="C8" s="2" t="s">
        <v>107</v>
      </c>
      <c r="D8" s="73" t="s">
        <v>59</v>
      </c>
      <c r="E8" s="81"/>
      <c r="F8" s="81"/>
      <c r="G8" s="4">
        <v>729162</v>
      </c>
      <c r="H8" s="10" t="s">
        <v>3</v>
      </c>
      <c r="I8" s="5"/>
      <c r="J8" s="5">
        <v>44950</v>
      </c>
      <c r="K8" s="2" t="s">
        <v>69</v>
      </c>
      <c r="N8" s="30"/>
      <c r="O8" s="30"/>
    </row>
    <row r="9" spans="2:15" s="1" customFormat="1" ht="20.100000000000001" hidden="1" customHeight="1" x14ac:dyDescent="0.4">
      <c r="B9" s="2" t="s">
        <v>94</v>
      </c>
      <c r="C9" s="2" t="s">
        <v>107</v>
      </c>
      <c r="D9" s="73" t="s">
        <v>59</v>
      </c>
      <c r="E9" s="81"/>
      <c r="F9" s="81"/>
      <c r="G9" s="4">
        <v>788940</v>
      </c>
      <c r="H9" s="10" t="s">
        <v>3</v>
      </c>
      <c r="I9" s="5"/>
      <c r="J9" s="5">
        <v>44950</v>
      </c>
      <c r="K9" s="2" t="s">
        <v>69</v>
      </c>
      <c r="N9" s="30"/>
      <c r="O9" s="30"/>
    </row>
    <row r="10" spans="2:15" s="1" customFormat="1" ht="20.100000000000001" hidden="1" customHeight="1" x14ac:dyDescent="0.4">
      <c r="B10" s="2" t="s">
        <v>94</v>
      </c>
      <c r="C10" s="2" t="s">
        <v>107</v>
      </c>
      <c r="D10" s="73" t="s">
        <v>59</v>
      </c>
      <c r="E10" s="81"/>
      <c r="F10" s="81"/>
      <c r="G10" s="4">
        <v>621270</v>
      </c>
      <c r="H10" s="10" t="s">
        <v>3</v>
      </c>
      <c r="I10" s="5"/>
      <c r="J10" s="5">
        <v>44950</v>
      </c>
      <c r="K10" s="2" t="s">
        <v>69</v>
      </c>
      <c r="N10" s="30"/>
      <c r="O10" s="30"/>
    </row>
    <row r="11" spans="2:15" s="1" customFormat="1" ht="20.100000000000001" hidden="1" customHeight="1" x14ac:dyDescent="0.4">
      <c r="B11" s="2" t="s">
        <v>94</v>
      </c>
      <c r="C11" s="2" t="s">
        <v>107</v>
      </c>
      <c r="D11" s="73" t="s">
        <v>59</v>
      </c>
      <c r="E11" s="81"/>
      <c r="F11" s="81"/>
      <c r="G11" s="4">
        <v>643626</v>
      </c>
      <c r="H11" s="10" t="s">
        <v>3</v>
      </c>
      <c r="I11" s="5"/>
      <c r="J11" s="5">
        <v>44950</v>
      </c>
      <c r="K11" s="2" t="s">
        <v>69</v>
      </c>
      <c r="N11" s="30"/>
      <c r="O11" s="30"/>
    </row>
    <row r="12" spans="2:15" s="1" customFormat="1" ht="20.100000000000001" hidden="1" customHeight="1" x14ac:dyDescent="0.4">
      <c r="B12" s="2" t="s">
        <v>94</v>
      </c>
      <c r="C12" s="2" t="s">
        <v>107</v>
      </c>
      <c r="D12" s="73" t="s">
        <v>59</v>
      </c>
      <c r="E12" s="81"/>
      <c r="F12" s="81"/>
      <c r="G12" s="4">
        <v>609066</v>
      </c>
      <c r="H12" s="10" t="s">
        <v>3</v>
      </c>
      <c r="I12" s="5"/>
      <c r="J12" s="5">
        <v>44950</v>
      </c>
      <c r="K12" s="2" t="s">
        <v>69</v>
      </c>
      <c r="N12" s="30"/>
      <c r="O12" s="30"/>
    </row>
    <row r="13" spans="2:15" s="1" customFormat="1" ht="20.100000000000001" hidden="1" customHeight="1" x14ac:dyDescent="0.4">
      <c r="B13" s="2" t="s">
        <v>94</v>
      </c>
      <c r="C13" s="2" t="s">
        <v>107</v>
      </c>
      <c r="D13" s="73" t="s">
        <v>59</v>
      </c>
      <c r="E13" s="81"/>
      <c r="F13" s="81"/>
      <c r="G13" s="4">
        <v>432378</v>
      </c>
      <c r="H13" s="10" t="s">
        <v>3</v>
      </c>
      <c r="I13" s="5"/>
      <c r="J13" s="5">
        <v>44950</v>
      </c>
      <c r="K13" s="2" t="s">
        <v>69</v>
      </c>
      <c r="N13" s="30"/>
      <c r="O13" s="30"/>
    </row>
    <row r="14" spans="2:15" s="1" customFormat="1" ht="20.100000000000001" hidden="1" customHeight="1" x14ac:dyDescent="0.4">
      <c r="B14" s="2" t="s">
        <v>94</v>
      </c>
      <c r="C14" s="2" t="s">
        <v>107</v>
      </c>
      <c r="D14" s="73" t="s">
        <v>59</v>
      </c>
      <c r="E14" s="81"/>
      <c r="F14" s="81"/>
      <c r="G14" s="4">
        <v>311634</v>
      </c>
      <c r="H14" s="10" t="s">
        <v>3</v>
      </c>
      <c r="I14" s="5"/>
      <c r="J14" s="5">
        <v>44950</v>
      </c>
      <c r="K14" s="2" t="s">
        <v>69</v>
      </c>
      <c r="N14" s="30"/>
      <c r="O14" s="30"/>
    </row>
    <row r="15" spans="2:15" s="1" customFormat="1" ht="20.100000000000001" hidden="1" customHeight="1" x14ac:dyDescent="0.4">
      <c r="B15" s="2" t="s">
        <v>94</v>
      </c>
      <c r="C15" s="2" t="s">
        <v>107</v>
      </c>
      <c r="D15" s="73" t="s">
        <v>59</v>
      </c>
      <c r="E15" s="81"/>
      <c r="F15" s="81"/>
      <c r="G15" s="4">
        <v>324378</v>
      </c>
      <c r="H15" s="10" t="s">
        <v>3</v>
      </c>
      <c r="I15" s="5"/>
      <c r="J15" s="5">
        <v>44950</v>
      </c>
      <c r="K15" s="2" t="s">
        <v>69</v>
      </c>
      <c r="N15" s="30"/>
      <c r="O15" s="30"/>
    </row>
    <row r="16" spans="2:15" s="1" customFormat="1" ht="20.100000000000001" hidden="1" customHeight="1" x14ac:dyDescent="0.4">
      <c r="B16" s="2" t="s">
        <v>94</v>
      </c>
      <c r="C16" s="2" t="s">
        <v>107</v>
      </c>
      <c r="D16" s="73" t="s">
        <v>59</v>
      </c>
      <c r="E16" s="81"/>
      <c r="F16" s="81"/>
      <c r="G16" s="4">
        <v>296352</v>
      </c>
      <c r="H16" s="10" t="s">
        <v>3</v>
      </c>
      <c r="I16" s="5"/>
      <c r="J16" s="5">
        <v>44950</v>
      </c>
      <c r="K16" s="2" t="s">
        <v>69</v>
      </c>
      <c r="N16" s="30"/>
      <c r="O16" s="30"/>
    </row>
    <row r="17" spans="2:16" s="1" customFormat="1" ht="20.100000000000001" hidden="1" customHeight="1" x14ac:dyDescent="0.4">
      <c r="B17" s="2" t="s">
        <v>94</v>
      </c>
      <c r="C17" s="2" t="s">
        <v>107</v>
      </c>
      <c r="D17" s="73" t="s">
        <v>59</v>
      </c>
      <c r="E17" s="81"/>
      <c r="F17" s="81"/>
      <c r="G17" s="4">
        <v>353808</v>
      </c>
      <c r="H17" s="10" t="s">
        <v>3</v>
      </c>
      <c r="I17" s="5"/>
      <c r="J17" s="5">
        <v>44950</v>
      </c>
      <c r="K17" s="2" t="s">
        <v>69</v>
      </c>
      <c r="N17" s="30"/>
      <c r="O17" s="30"/>
    </row>
    <row r="18" spans="2:16" s="1" customFormat="1" ht="20.100000000000001" hidden="1" customHeight="1" x14ac:dyDescent="0.4">
      <c r="B18" s="2" t="s">
        <v>94</v>
      </c>
      <c r="C18" s="2" t="s">
        <v>107</v>
      </c>
      <c r="D18" s="73" t="s">
        <v>59</v>
      </c>
      <c r="E18" s="81"/>
      <c r="F18" s="81"/>
      <c r="G18" s="4">
        <v>9240</v>
      </c>
      <c r="H18" s="3" t="s">
        <v>15</v>
      </c>
      <c r="I18" s="5"/>
      <c r="J18" s="5">
        <v>44951</v>
      </c>
      <c r="K18" s="2" t="s">
        <v>69</v>
      </c>
      <c r="N18" s="30"/>
      <c r="O18" s="30"/>
    </row>
    <row r="19" spans="2:16" ht="20.100000000000001" customHeight="1" x14ac:dyDescent="0.4">
      <c r="B19" s="96" t="s">
        <v>94</v>
      </c>
      <c r="C19" s="96" t="s">
        <v>107</v>
      </c>
      <c r="D19" s="104" t="str">
        <f t="shared" ref="D19" si="1">"防疫資材（"&amp;M19&amp;"）"</f>
        <v>防疫資材（アストップ（消毒液））</v>
      </c>
      <c r="E19" s="98" t="s">
        <v>276</v>
      </c>
      <c r="F19" s="98">
        <v>60</v>
      </c>
      <c r="G19" s="4">
        <v>693000</v>
      </c>
      <c r="H19" s="10" t="s">
        <v>4</v>
      </c>
      <c r="I19" s="5">
        <v>44921</v>
      </c>
      <c r="J19" s="5">
        <v>44952</v>
      </c>
      <c r="K19" s="2" t="s">
        <v>69</v>
      </c>
      <c r="M19" s="107" t="s">
        <v>277</v>
      </c>
      <c r="N19" s="100">
        <v>10500</v>
      </c>
      <c r="O19" s="100">
        <f>N19*F19*1.1</f>
        <v>693000</v>
      </c>
    </row>
    <row r="20" spans="2:16" ht="20.100000000000001" customHeight="1" x14ac:dyDescent="0.4">
      <c r="B20" s="96" t="s">
        <v>94</v>
      </c>
      <c r="C20" s="96" t="s">
        <v>107</v>
      </c>
      <c r="D20" s="97" t="s">
        <v>140</v>
      </c>
      <c r="E20" s="98" t="s">
        <v>281</v>
      </c>
      <c r="F20" s="98">
        <v>1500</v>
      </c>
      <c r="G20" s="4">
        <v>1485000</v>
      </c>
      <c r="H20" s="10" t="s">
        <v>7</v>
      </c>
      <c r="I20" s="5">
        <v>44915</v>
      </c>
      <c r="J20" s="5">
        <v>44956</v>
      </c>
      <c r="K20" s="2" t="s">
        <v>69</v>
      </c>
      <c r="M20" s="107"/>
      <c r="N20" s="100">
        <v>900</v>
      </c>
      <c r="O20" s="100">
        <f>N20*F20*1.1</f>
        <v>1485000.0000000002</v>
      </c>
    </row>
    <row r="21" spans="2:16" s="1" customFormat="1" ht="20.100000000000001" hidden="1" customHeight="1" x14ac:dyDescent="0.4">
      <c r="B21" s="2" t="s">
        <v>94</v>
      </c>
      <c r="C21" s="2" t="s">
        <v>107</v>
      </c>
      <c r="D21" s="73" t="s">
        <v>59</v>
      </c>
      <c r="E21" s="81"/>
      <c r="F21" s="81"/>
      <c r="G21" s="4">
        <v>59022</v>
      </c>
      <c r="H21" s="3" t="s">
        <v>15</v>
      </c>
      <c r="I21" s="5"/>
      <c r="J21" s="5">
        <v>44956</v>
      </c>
      <c r="K21" s="2" t="s">
        <v>69</v>
      </c>
      <c r="N21" s="30"/>
      <c r="O21" s="30"/>
    </row>
    <row r="22" spans="2:16" s="1" customFormat="1" ht="20.100000000000001" hidden="1" customHeight="1" x14ac:dyDescent="0.4">
      <c r="B22" s="2" t="s">
        <v>94</v>
      </c>
      <c r="C22" s="2" t="s">
        <v>107</v>
      </c>
      <c r="D22" s="73" t="s">
        <v>59</v>
      </c>
      <c r="E22" s="81"/>
      <c r="F22" s="81"/>
      <c r="G22" s="4">
        <v>414030</v>
      </c>
      <c r="H22" s="10" t="s">
        <v>9</v>
      </c>
      <c r="I22" s="5"/>
      <c r="J22" s="5">
        <v>44957</v>
      </c>
      <c r="K22" s="2" t="s">
        <v>69</v>
      </c>
      <c r="N22" s="30"/>
      <c r="O22" s="30"/>
    </row>
    <row r="23" spans="2:16" s="1" customFormat="1" ht="20.100000000000001" hidden="1" customHeight="1" x14ac:dyDescent="0.4">
      <c r="B23" s="2" t="s">
        <v>94</v>
      </c>
      <c r="C23" s="2" t="s">
        <v>107</v>
      </c>
      <c r="D23" s="73" t="s">
        <v>59</v>
      </c>
      <c r="E23" s="81"/>
      <c r="F23" s="81"/>
      <c r="G23" s="4">
        <v>126593</v>
      </c>
      <c r="H23" s="10" t="s">
        <v>9</v>
      </c>
      <c r="I23" s="5"/>
      <c r="J23" s="5">
        <v>44957</v>
      </c>
      <c r="K23" s="2" t="s">
        <v>69</v>
      </c>
      <c r="N23" s="30"/>
      <c r="O23" s="30"/>
    </row>
    <row r="24" spans="2:16" s="1" customFormat="1" ht="20.100000000000001" hidden="1" customHeight="1" x14ac:dyDescent="0.4">
      <c r="B24" s="2" t="s">
        <v>94</v>
      </c>
      <c r="C24" s="2" t="s">
        <v>107</v>
      </c>
      <c r="D24" s="73" t="s">
        <v>59</v>
      </c>
      <c r="E24" s="81"/>
      <c r="F24" s="81"/>
      <c r="G24" s="4">
        <v>161118</v>
      </c>
      <c r="H24" s="10" t="s">
        <v>9</v>
      </c>
      <c r="I24" s="5"/>
      <c r="J24" s="5">
        <v>44957</v>
      </c>
      <c r="K24" s="2" t="s">
        <v>69</v>
      </c>
      <c r="N24" s="30"/>
      <c r="O24" s="30"/>
    </row>
    <row r="25" spans="2:16" ht="20.100000000000001" customHeight="1" x14ac:dyDescent="0.4">
      <c r="B25" s="96" t="s">
        <v>94</v>
      </c>
      <c r="C25" s="96" t="s">
        <v>107</v>
      </c>
      <c r="D25" s="104" t="s">
        <v>145</v>
      </c>
      <c r="E25" s="98" t="s">
        <v>380</v>
      </c>
      <c r="F25" s="98">
        <v>710</v>
      </c>
      <c r="G25" s="4">
        <v>741950</v>
      </c>
      <c r="H25" s="10" t="s">
        <v>10</v>
      </c>
      <c r="I25" s="5">
        <v>44936</v>
      </c>
      <c r="J25" s="5">
        <v>44964</v>
      </c>
      <c r="K25" s="2" t="s">
        <v>69</v>
      </c>
      <c r="M25" s="107"/>
      <c r="O25" s="100">
        <f>N25*F25*1.1</f>
        <v>0</v>
      </c>
    </row>
    <row r="26" spans="2:16" ht="20.100000000000001" customHeight="1" x14ac:dyDescent="0.4">
      <c r="B26" s="96" t="s">
        <v>94</v>
      </c>
      <c r="C26" s="96" t="s">
        <v>107</v>
      </c>
      <c r="D26" s="97" t="str">
        <f t="shared" ref="D26:D27" si="2">"防疫資材（"&amp;M26&amp;"）"</f>
        <v>防疫資材（コンテナバック）</v>
      </c>
      <c r="E26" s="98" t="s">
        <v>282</v>
      </c>
      <c r="F26" s="98">
        <v>420</v>
      </c>
      <c r="G26" s="4">
        <v>1016400.0000000001</v>
      </c>
      <c r="H26" s="10" t="s">
        <v>8</v>
      </c>
      <c r="I26" s="5">
        <v>44914</v>
      </c>
      <c r="J26" s="5">
        <v>44971</v>
      </c>
      <c r="K26" s="2" t="s">
        <v>69</v>
      </c>
      <c r="M26" s="107" t="s">
        <v>283</v>
      </c>
      <c r="N26" s="100">
        <v>2200</v>
      </c>
      <c r="O26" s="100">
        <f>N26*F26*1.1</f>
        <v>1016400.0000000001</v>
      </c>
      <c r="P26" s="108">
        <f>SUM(O26:O27)</f>
        <v>1247400.0000000002</v>
      </c>
    </row>
    <row r="27" spans="2:16" ht="20.100000000000001" customHeight="1" x14ac:dyDescent="0.4">
      <c r="B27" s="96" t="s">
        <v>94</v>
      </c>
      <c r="C27" s="96" t="s">
        <v>107</v>
      </c>
      <c r="D27" s="97" t="str">
        <f t="shared" si="2"/>
        <v>防疫資材（コンテナバック用内袋のみ）</v>
      </c>
      <c r="E27" s="98" t="s">
        <v>284</v>
      </c>
      <c r="F27" s="98">
        <v>300</v>
      </c>
      <c r="G27" s="4">
        <v>231000.00000000003</v>
      </c>
      <c r="H27" s="10" t="s">
        <v>8</v>
      </c>
      <c r="I27" s="5">
        <v>44914</v>
      </c>
      <c r="J27" s="5">
        <v>44971</v>
      </c>
      <c r="K27" s="2" t="s">
        <v>69</v>
      </c>
      <c r="M27" s="107" t="s">
        <v>285</v>
      </c>
      <c r="N27" s="100">
        <v>700</v>
      </c>
      <c r="O27" s="100">
        <f>N27*F27*1.1</f>
        <v>231000.00000000003</v>
      </c>
    </row>
    <row r="28" spans="2:16" ht="20.100000000000001" customHeight="1" x14ac:dyDescent="0.4">
      <c r="B28" s="96" t="s">
        <v>94</v>
      </c>
      <c r="C28" s="96" t="s">
        <v>107</v>
      </c>
      <c r="D28" s="97" t="s">
        <v>141</v>
      </c>
      <c r="E28" s="98" t="s">
        <v>286</v>
      </c>
      <c r="F28" s="98">
        <v>61</v>
      </c>
      <c r="G28" s="4">
        <v>70924</v>
      </c>
      <c r="H28" s="10" t="s">
        <v>8</v>
      </c>
      <c r="I28" s="5">
        <v>44912</v>
      </c>
      <c r="J28" s="5">
        <v>44971</v>
      </c>
      <c r="K28" s="2" t="s">
        <v>69</v>
      </c>
      <c r="M28" s="99" t="s">
        <v>287</v>
      </c>
      <c r="N28" s="100">
        <v>1057</v>
      </c>
      <c r="O28" s="100">
        <f>N28*F28*1.1</f>
        <v>70924.700000000012</v>
      </c>
    </row>
    <row r="29" spans="2:16" s="1" customFormat="1" ht="20.100000000000001" hidden="1" customHeight="1" x14ac:dyDescent="0.4">
      <c r="B29" s="2" t="s">
        <v>94</v>
      </c>
      <c r="C29" s="2" t="s">
        <v>107</v>
      </c>
      <c r="D29" s="73" t="s">
        <v>59</v>
      </c>
      <c r="E29" s="81"/>
      <c r="F29" s="81"/>
      <c r="G29" s="4">
        <v>1290089</v>
      </c>
      <c r="H29" s="3" t="s">
        <v>16</v>
      </c>
      <c r="I29" s="5"/>
      <c r="J29" s="5">
        <v>44972</v>
      </c>
      <c r="K29" s="2" t="s">
        <v>69</v>
      </c>
      <c r="N29" s="30"/>
      <c r="O29" s="30"/>
    </row>
    <row r="30" spans="2:16" s="1" customFormat="1" ht="20.100000000000001" hidden="1" customHeight="1" x14ac:dyDescent="0.4">
      <c r="B30" s="2" t="s">
        <v>94</v>
      </c>
      <c r="C30" s="2" t="s">
        <v>107</v>
      </c>
      <c r="D30" s="73" t="s">
        <v>59</v>
      </c>
      <c r="E30" s="81"/>
      <c r="F30" s="81"/>
      <c r="G30" s="4">
        <v>213670</v>
      </c>
      <c r="H30" s="3" t="s">
        <v>16</v>
      </c>
      <c r="I30" s="5"/>
      <c r="J30" s="5">
        <v>44972</v>
      </c>
      <c r="K30" s="2" t="s">
        <v>69</v>
      </c>
      <c r="N30" s="30"/>
      <c r="O30" s="30"/>
    </row>
    <row r="31" spans="2:16" s="1" customFormat="1" ht="20.100000000000001" hidden="1" customHeight="1" x14ac:dyDescent="0.4">
      <c r="B31" s="2" t="s">
        <v>94</v>
      </c>
      <c r="C31" s="2" t="s">
        <v>107</v>
      </c>
      <c r="D31" s="73" t="s">
        <v>59</v>
      </c>
      <c r="E31" s="81"/>
      <c r="F31" s="81"/>
      <c r="G31" s="4">
        <v>1362115</v>
      </c>
      <c r="H31" s="3" t="s">
        <v>16</v>
      </c>
      <c r="I31" s="5"/>
      <c r="J31" s="5">
        <v>44972</v>
      </c>
      <c r="K31" s="2" t="s">
        <v>69</v>
      </c>
      <c r="N31" s="30"/>
      <c r="O31" s="30"/>
    </row>
    <row r="32" spans="2:16" s="1" customFormat="1" ht="20.100000000000001" hidden="1" customHeight="1" x14ac:dyDescent="0.4">
      <c r="B32" s="2" t="s">
        <v>94</v>
      </c>
      <c r="C32" s="2" t="s">
        <v>107</v>
      </c>
      <c r="D32" s="73" t="s">
        <v>59</v>
      </c>
      <c r="E32" s="81"/>
      <c r="F32" s="81"/>
      <c r="G32" s="4">
        <v>277109</v>
      </c>
      <c r="H32" s="3" t="s">
        <v>16</v>
      </c>
      <c r="I32" s="5"/>
      <c r="J32" s="5">
        <v>44972</v>
      </c>
      <c r="K32" s="2" t="s">
        <v>69</v>
      </c>
      <c r="N32" s="30"/>
      <c r="O32" s="30"/>
    </row>
    <row r="33" spans="2:16" s="1" customFormat="1" ht="20.100000000000001" hidden="1" customHeight="1" x14ac:dyDescent="0.4">
      <c r="B33" s="2" t="s">
        <v>94</v>
      </c>
      <c r="C33" s="2" t="s">
        <v>107</v>
      </c>
      <c r="D33" s="73" t="s">
        <v>59</v>
      </c>
      <c r="E33" s="81"/>
      <c r="F33" s="81"/>
      <c r="G33" s="4">
        <v>279363</v>
      </c>
      <c r="H33" s="3" t="s">
        <v>16</v>
      </c>
      <c r="I33" s="5"/>
      <c r="J33" s="5">
        <v>44972</v>
      </c>
      <c r="K33" s="2" t="s">
        <v>69</v>
      </c>
      <c r="N33" s="30"/>
      <c r="O33" s="30"/>
    </row>
    <row r="34" spans="2:16" ht="20.100000000000001" customHeight="1" x14ac:dyDescent="0.4">
      <c r="B34" s="96" t="s">
        <v>94</v>
      </c>
      <c r="C34" s="96" t="s">
        <v>107</v>
      </c>
      <c r="D34" s="97" t="str">
        <f t="shared" ref="D34:D35" si="3">"防疫資材（"&amp;M34&amp;"）"</f>
        <v>防疫資材（コンテナバック）</v>
      </c>
      <c r="E34" s="98" t="s">
        <v>288</v>
      </c>
      <c r="F34" s="98">
        <v>150</v>
      </c>
      <c r="G34" s="4">
        <v>264000</v>
      </c>
      <c r="H34" s="10" t="s">
        <v>8</v>
      </c>
      <c r="I34" s="5">
        <v>44917</v>
      </c>
      <c r="J34" s="5">
        <v>44972</v>
      </c>
      <c r="K34" s="2" t="s">
        <v>69</v>
      </c>
      <c r="M34" s="107" t="s">
        <v>283</v>
      </c>
      <c r="N34" s="100">
        <v>1600</v>
      </c>
      <c r="O34" s="100">
        <f t="shared" ref="O34:O93" si="4">N34*F34*1.1</f>
        <v>264000</v>
      </c>
      <c r="P34" s="108">
        <f>SUM(O34:O35)</f>
        <v>1947000.0000000002</v>
      </c>
    </row>
    <row r="35" spans="2:16" ht="20.100000000000001" customHeight="1" x14ac:dyDescent="0.4">
      <c r="B35" s="96" t="s">
        <v>94</v>
      </c>
      <c r="C35" s="96" t="s">
        <v>107</v>
      </c>
      <c r="D35" s="97" t="str">
        <f t="shared" si="3"/>
        <v>防疫資材（ブルーシート）</v>
      </c>
      <c r="E35" s="98" t="s">
        <v>289</v>
      </c>
      <c r="F35" s="98">
        <v>170</v>
      </c>
      <c r="G35" s="4">
        <v>1683000.0000000002</v>
      </c>
      <c r="H35" s="10" t="s">
        <v>8</v>
      </c>
      <c r="I35" s="5">
        <v>44917</v>
      </c>
      <c r="J35" s="5">
        <v>44972</v>
      </c>
      <c r="K35" s="2" t="s">
        <v>69</v>
      </c>
      <c r="M35" s="107" t="s">
        <v>290</v>
      </c>
      <c r="N35" s="100">
        <v>9000</v>
      </c>
      <c r="O35" s="100">
        <f t="shared" si="4"/>
        <v>1683000.0000000002</v>
      </c>
    </row>
    <row r="36" spans="2:16" ht="20.100000000000001" customHeight="1" x14ac:dyDescent="0.4">
      <c r="B36" s="96" t="s">
        <v>94</v>
      </c>
      <c r="C36" s="96" t="s">
        <v>107</v>
      </c>
      <c r="D36" s="97" t="str">
        <f>"防疫資材（"&amp;M36&amp;"）"</f>
        <v>防疫資材（結束バンド）</v>
      </c>
      <c r="E36" s="98" t="s">
        <v>291</v>
      </c>
      <c r="F36" s="98">
        <v>77</v>
      </c>
      <c r="G36" s="4">
        <v>149665</v>
      </c>
      <c r="H36" s="10" t="s">
        <v>8</v>
      </c>
      <c r="I36" s="5">
        <v>44918</v>
      </c>
      <c r="J36" s="5">
        <v>44972</v>
      </c>
      <c r="K36" s="2" t="s">
        <v>69</v>
      </c>
      <c r="M36" s="99" t="s">
        <v>292</v>
      </c>
      <c r="N36" s="100">
        <v>1767</v>
      </c>
      <c r="O36" s="100">
        <f t="shared" si="4"/>
        <v>149664.90000000002</v>
      </c>
      <c r="P36" s="108">
        <f>SUM(O36:O39)</f>
        <v>2641105.5</v>
      </c>
    </row>
    <row r="37" spans="2:16" ht="20.100000000000001" customHeight="1" x14ac:dyDescent="0.4">
      <c r="B37" s="96" t="s">
        <v>94</v>
      </c>
      <c r="C37" s="96" t="s">
        <v>107</v>
      </c>
      <c r="D37" s="97" t="str">
        <f t="shared" ref="D37:D41" si="5">"防疫資材（"&amp;M37&amp;"）"</f>
        <v>防疫資材（結束バンド）</v>
      </c>
      <c r="E37" s="98" t="s">
        <v>293</v>
      </c>
      <c r="F37" s="98">
        <v>98</v>
      </c>
      <c r="G37" s="4">
        <v>62524.000000000007</v>
      </c>
      <c r="H37" s="10" t="s">
        <v>8</v>
      </c>
      <c r="I37" s="5">
        <v>44918</v>
      </c>
      <c r="J37" s="5">
        <v>44972</v>
      </c>
      <c r="K37" s="2" t="s">
        <v>69</v>
      </c>
      <c r="M37" s="99" t="s">
        <v>292</v>
      </c>
      <c r="N37" s="100">
        <v>580</v>
      </c>
      <c r="O37" s="100">
        <f t="shared" si="4"/>
        <v>62524.000000000007</v>
      </c>
    </row>
    <row r="38" spans="2:16" ht="20.100000000000001" customHeight="1" x14ac:dyDescent="0.4">
      <c r="B38" s="96" t="s">
        <v>94</v>
      </c>
      <c r="C38" s="96" t="s">
        <v>107</v>
      </c>
      <c r="D38" s="97" t="str">
        <f t="shared" si="5"/>
        <v>防疫資材（ハンドル付き分別ダストボックス）</v>
      </c>
      <c r="E38" s="98" t="s">
        <v>294</v>
      </c>
      <c r="F38" s="98">
        <v>1</v>
      </c>
      <c r="G38" s="4">
        <v>8917</v>
      </c>
      <c r="H38" s="10" t="s">
        <v>8</v>
      </c>
      <c r="I38" s="5">
        <v>44918</v>
      </c>
      <c r="J38" s="5">
        <v>44972</v>
      </c>
      <c r="K38" s="2" t="s">
        <v>69</v>
      </c>
      <c r="M38" s="99" t="s">
        <v>295</v>
      </c>
      <c r="N38" s="100">
        <v>8106</v>
      </c>
      <c r="O38" s="100">
        <f t="shared" si="4"/>
        <v>8916.6</v>
      </c>
    </row>
    <row r="39" spans="2:16" ht="20.100000000000001" customHeight="1" x14ac:dyDescent="0.4">
      <c r="B39" s="96" t="s">
        <v>94</v>
      </c>
      <c r="C39" s="96" t="s">
        <v>107</v>
      </c>
      <c r="D39" s="97" t="str">
        <f t="shared" si="5"/>
        <v>防疫資材（コンテナバック）</v>
      </c>
      <c r="E39" s="98" t="s">
        <v>282</v>
      </c>
      <c r="F39" s="98">
        <v>1000</v>
      </c>
      <c r="G39" s="4">
        <v>2420000</v>
      </c>
      <c r="H39" s="10" t="s">
        <v>8</v>
      </c>
      <c r="I39" s="5">
        <v>44918</v>
      </c>
      <c r="J39" s="5">
        <v>44972</v>
      </c>
      <c r="K39" s="2" t="s">
        <v>69</v>
      </c>
      <c r="M39" s="99" t="s">
        <v>296</v>
      </c>
      <c r="N39" s="100">
        <v>2200</v>
      </c>
      <c r="O39" s="100">
        <f t="shared" si="4"/>
        <v>2420000</v>
      </c>
    </row>
    <row r="40" spans="2:16" ht="20.100000000000001" customHeight="1" x14ac:dyDescent="0.4">
      <c r="B40" s="96" t="s">
        <v>94</v>
      </c>
      <c r="C40" s="96" t="s">
        <v>107</v>
      </c>
      <c r="D40" s="97" t="str">
        <f t="shared" si="5"/>
        <v>防疫資材（コンテナバック用内袋のみ）</v>
      </c>
      <c r="E40" s="98" t="s">
        <v>284</v>
      </c>
      <c r="F40" s="98">
        <v>900</v>
      </c>
      <c r="G40" s="4">
        <v>693000</v>
      </c>
      <c r="H40" s="10" t="s">
        <v>8</v>
      </c>
      <c r="I40" s="5">
        <v>44922</v>
      </c>
      <c r="J40" s="5">
        <v>44972</v>
      </c>
      <c r="K40" s="2" t="s">
        <v>69</v>
      </c>
      <c r="M40" s="107" t="s">
        <v>285</v>
      </c>
      <c r="N40" s="100">
        <v>700</v>
      </c>
      <c r="O40" s="100">
        <f t="shared" si="4"/>
        <v>693000</v>
      </c>
      <c r="P40" s="108">
        <f>SUM(O40:O41)</f>
        <v>1683000</v>
      </c>
    </row>
    <row r="41" spans="2:16" ht="20.100000000000001" customHeight="1" x14ac:dyDescent="0.4">
      <c r="B41" s="96" t="s">
        <v>94</v>
      </c>
      <c r="C41" s="96" t="s">
        <v>107</v>
      </c>
      <c r="D41" s="97" t="str">
        <f t="shared" si="5"/>
        <v>防疫資材（ブルーシート）</v>
      </c>
      <c r="E41" s="98" t="s">
        <v>289</v>
      </c>
      <c r="F41" s="98">
        <v>100</v>
      </c>
      <c r="G41" s="4">
        <v>990000.00000000012</v>
      </c>
      <c r="H41" s="10" t="s">
        <v>8</v>
      </c>
      <c r="I41" s="5">
        <v>44922</v>
      </c>
      <c r="J41" s="5">
        <v>44972</v>
      </c>
      <c r="K41" s="2" t="s">
        <v>69</v>
      </c>
      <c r="M41" s="107" t="s">
        <v>290</v>
      </c>
      <c r="N41" s="100">
        <v>9000</v>
      </c>
      <c r="O41" s="100">
        <f t="shared" si="4"/>
        <v>990000.00000000012</v>
      </c>
    </row>
    <row r="42" spans="2:16" ht="20.100000000000001" customHeight="1" x14ac:dyDescent="0.4">
      <c r="B42" s="96" t="s">
        <v>94</v>
      </c>
      <c r="C42" s="96" t="s">
        <v>107</v>
      </c>
      <c r="D42" s="97" t="s">
        <v>138</v>
      </c>
      <c r="E42" s="98" t="s">
        <v>297</v>
      </c>
      <c r="F42" s="98">
        <v>2000</v>
      </c>
      <c r="G42" s="4">
        <v>3520000</v>
      </c>
      <c r="H42" s="10" t="s">
        <v>8</v>
      </c>
      <c r="I42" s="5">
        <v>44911</v>
      </c>
      <c r="J42" s="5">
        <v>44972</v>
      </c>
      <c r="K42" s="2" t="s">
        <v>69</v>
      </c>
      <c r="M42" s="99" t="s">
        <v>296</v>
      </c>
      <c r="N42" s="100">
        <v>1600</v>
      </c>
      <c r="O42" s="100">
        <f t="shared" si="4"/>
        <v>3520000.0000000005</v>
      </c>
    </row>
    <row r="43" spans="2:16" ht="20.100000000000001" customHeight="1" x14ac:dyDescent="0.4">
      <c r="B43" s="96" t="s">
        <v>94</v>
      </c>
      <c r="C43" s="96" t="s">
        <v>107</v>
      </c>
      <c r="D43" s="97" t="str">
        <f t="shared" ref="D43:D58" si="6">"防疫資材（"&amp;M43&amp;"）"</f>
        <v>防疫資材（ブルーシート）</v>
      </c>
      <c r="E43" s="98" t="s">
        <v>289</v>
      </c>
      <c r="F43" s="98">
        <v>184</v>
      </c>
      <c r="G43" s="4">
        <v>1821600.0000000002</v>
      </c>
      <c r="H43" s="10" t="s">
        <v>8</v>
      </c>
      <c r="I43" s="5">
        <v>44915</v>
      </c>
      <c r="J43" s="5">
        <v>44972</v>
      </c>
      <c r="K43" s="2" t="s">
        <v>69</v>
      </c>
      <c r="M43" s="99" t="s">
        <v>298</v>
      </c>
      <c r="N43" s="100">
        <v>9000</v>
      </c>
      <c r="O43" s="100">
        <f t="shared" si="4"/>
        <v>1821600.0000000002</v>
      </c>
      <c r="P43" s="108">
        <f>SUM(O43:O47)</f>
        <v>5741087</v>
      </c>
    </row>
    <row r="44" spans="2:16" ht="20.100000000000001" customHeight="1" x14ac:dyDescent="0.4">
      <c r="B44" s="96" t="s">
        <v>94</v>
      </c>
      <c r="C44" s="96" t="s">
        <v>107</v>
      </c>
      <c r="D44" s="97" t="str">
        <f t="shared" si="6"/>
        <v>防疫資材（ルートバン）</v>
      </c>
      <c r="E44" s="98" t="s">
        <v>299</v>
      </c>
      <c r="F44" s="98">
        <v>60</v>
      </c>
      <c r="G44" s="4">
        <v>277794</v>
      </c>
      <c r="H44" s="10" t="s">
        <v>8</v>
      </c>
      <c r="I44" s="5">
        <v>44915</v>
      </c>
      <c r="J44" s="5">
        <v>44972</v>
      </c>
      <c r="K44" s="2" t="s">
        <v>69</v>
      </c>
      <c r="M44" s="99" t="s">
        <v>300</v>
      </c>
      <c r="N44" s="100">
        <v>4209</v>
      </c>
      <c r="O44" s="100">
        <f t="shared" si="4"/>
        <v>277794</v>
      </c>
    </row>
    <row r="45" spans="2:16" ht="20.100000000000001" customHeight="1" x14ac:dyDescent="0.4">
      <c r="B45" s="96" t="s">
        <v>94</v>
      </c>
      <c r="C45" s="96" t="s">
        <v>107</v>
      </c>
      <c r="D45" s="97" t="str">
        <f t="shared" si="6"/>
        <v>防疫資材（コンテナバック）</v>
      </c>
      <c r="E45" s="98" t="s">
        <v>288</v>
      </c>
      <c r="F45" s="98">
        <v>1200</v>
      </c>
      <c r="G45" s="4">
        <v>2112000</v>
      </c>
      <c r="H45" s="10" t="s">
        <v>8</v>
      </c>
      <c r="I45" s="5">
        <v>44915</v>
      </c>
      <c r="J45" s="5">
        <v>44972</v>
      </c>
      <c r="K45" s="2" t="s">
        <v>69</v>
      </c>
      <c r="M45" s="99" t="s">
        <v>296</v>
      </c>
      <c r="N45" s="100">
        <v>1600</v>
      </c>
      <c r="O45" s="100">
        <f t="shared" si="4"/>
        <v>2112000</v>
      </c>
    </row>
    <row r="46" spans="2:16" ht="20.100000000000001" customHeight="1" x14ac:dyDescent="0.4">
      <c r="B46" s="96" t="s">
        <v>94</v>
      </c>
      <c r="C46" s="96" t="s">
        <v>107</v>
      </c>
      <c r="D46" s="97" t="str">
        <f t="shared" si="6"/>
        <v>防疫資材（エコペール）</v>
      </c>
      <c r="E46" s="98" t="s">
        <v>294</v>
      </c>
      <c r="F46" s="98">
        <v>10</v>
      </c>
      <c r="G46" s="4">
        <v>77693</v>
      </c>
      <c r="H46" s="10" t="s">
        <v>8</v>
      </c>
      <c r="I46" s="5">
        <v>44915</v>
      </c>
      <c r="J46" s="5">
        <v>44972</v>
      </c>
      <c r="K46" s="2" t="s">
        <v>69</v>
      </c>
      <c r="M46" s="99" t="s">
        <v>301</v>
      </c>
      <c r="N46" s="100">
        <v>7063</v>
      </c>
      <c r="O46" s="100">
        <f t="shared" si="4"/>
        <v>77693</v>
      </c>
    </row>
    <row r="47" spans="2:16" ht="20.100000000000001" customHeight="1" x14ac:dyDescent="0.4">
      <c r="B47" s="96" t="s">
        <v>94</v>
      </c>
      <c r="C47" s="96" t="s">
        <v>107</v>
      </c>
      <c r="D47" s="97" t="str">
        <f t="shared" si="6"/>
        <v>防疫資材（コンテナバック）</v>
      </c>
      <c r="E47" s="98" t="s">
        <v>282</v>
      </c>
      <c r="F47" s="98">
        <v>600</v>
      </c>
      <c r="G47" s="4">
        <v>1452000.0000000002</v>
      </c>
      <c r="H47" s="10" t="s">
        <v>8</v>
      </c>
      <c r="I47" s="5">
        <v>44915</v>
      </c>
      <c r="J47" s="5">
        <v>44972</v>
      </c>
      <c r="K47" s="2" t="s">
        <v>69</v>
      </c>
      <c r="M47" s="99" t="s">
        <v>296</v>
      </c>
      <c r="N47" s="100">
        <v>2200</v>
      </c>
      <c r="O47" s="100">
        <f t="shared" si="4"/>
        <v>1452000.0000000002</v>
      </c>
    </row>
    <row r="48" spans="2:16" ht="20.100000000000001" customHeight="1" x14ac:dyDescent="0.4">
      <c r="B48" s="96" t="s">
        <v>94</v>
      </c>
      <c r="C48" s="96" t="s">
        <v>107</v>
      </c>
      <c r="D48" s="97" t="str">
        <f t="shared" si="6"/>
        <v>防疫資材（コンテナバック用内袋のみ）</v>
      </c>
      <c r="E48" s="98" t="s">
        <v>284</v>
      </c>
      <c r="F48" s="98">
        <v>600</v>
      </c>
      <c r="G48" s="4">
        <v>462000.00000000006</v>
      </c>
      <c r="H48" s="10" t="s">
        <v>8</v>
      </c>
      <c r="I48" s="5">
        <v>44920</v>
      </c>
      <c r="J48" s="5">
        <v>44972</v>
      </c>
      <c r="K48" s="2" t="s">
        <v>69</v>
      </c>
      <c r="M48" s="107" t="s">
        <v>285</v>
      </c>
      <c r="N48" s="100">
        <v>700</v>
      </c>
      <c r="O48" s="100">
        <f t="shared" si="4"/>
        <v>462000.00000000006</v>
      </c>
      <c r="P48" s="108">
        <f>SUM(O48:O50)</f>
        <v>4000872.7</v>
      </c>
    </row>
    <row r="49" spans="2:16" ht="20.100000000000001" customHeight="1" x14ac:dyDescent="0.4">
      <c r="B49" s="96" t="s">
        <v>94</v>
      </c>
      <c r="C49" s="96" t="s">
        <v>107</v>
      </c>
      <c r="D49" s="97" t="str">
        <f t="shared" si="6"/>
        <v>防疫資材（ブルーシート）</v>
      </c>
      <c r="E49" s="98" t="s">
        <v>289</v>
      </c>
      <c r="F49" s="98">
        <v>250</v>
      </c>
      <c r="G49" s="4">
        <v>2475000</v>
      </c>
      <c r="H49" s="10" t="s">
        <v>8</v>
      </c>
      <c r="I49" s="5">
        <v>44920</v>
      </c>
      <c r="J49" s="5">
        <v>44972</v>
      </c>
      <c r="K49" s="2" t="s">
        <v>69</v>
      </c>
      <c r="M49" s="107" t="s">
        <v>290</v>
      </c>
      <c r="N49" s="100">
        <v>9000</v>
      </c>
      <c r="O49" s="100">
        <f t="shared" si="4"/>
        <v>2475000</v>
      </c>
    </row>
    <row r="50" spans="2:16" ht="20.100000000000001" customHeight="1" x14ac:dyDescent="0.4">
      <c r="B50" s="96" t="s">
        <v>94</v>
      </c>
      <c r="C50" s="96" t="s">
        <v>107</v>
      </c>
      <c r="D50" s="97" t="str">
        <f t="shared" si="6"/>
        <v>防疫資材（エコペール）</v>
      </c>
      <c r="E50" s="98" t="s">
        <v>294</v>
      </c>
      <c r="F50" s="98">
        <v>109</v>
      </c>
      <c r="G50" s="4">
        <v>1063873</v>
      </c>
      <c r="H50" s="10" t="s">
        <v>8</v>
      </c>
      <c r="I50" s="5">
        <v>44920</v>
      </c>
      <c r="J50" s="5">
        <v>44972</v>
      </c>
      <c r="K50" s="2" t="s">
        <v>69</v>
      </c>
      <c r="M50" s="107" t="s">
        <v>302</v>
      </c>
      <c r="N50" s="100">
        <v>8873</v>
      </c>
      <c r="O50" s="100">
        <f t="shared" si="4"/>
        <v>1063872.7000000002</v>
      </c>
    </row>
    <row r="51" spans="2:16" ht="20.100000000000001" customHeight="1" x14ac:dyDescent="0.4">
      <c r="B51" s="96" t="s">
        <v>94</v>
      </c>
      <c r="C51" s="96" t="s">
        <v>107</v>
      </c>
      <c r="D51" s="104" t="str">
        <f t="shared" si="6"/>
        <v>防疫資材（作業用長靴）</v>
      </c>
      <c r="E51" s="98" t="s">
        <v>303</v>
      </c>
      <c r="F51" s="98">
        <v>960</v>
      </c>
      <c r="G51" s="4">
        <v>2006400.0000000002</v>
      </c>
      <c r="H51" s="10" t="s">
        <v>6</v>
      </c>
      <c r="I51" s="5">
        <v>44911</v>
      </c>
      <c r="J51" s="5">
        <v>44972</v>
      </c>
      <c r="K51" s="2" t="s">
        <v>69</v>
      </c>
      <c r="M51" s="107" t="s">
        <v>304</v>
      </c>
      <c r="N51" s="100">
        <v>1900</v>
      </c>
      <c r="O51" s="100">
        <f t="shared" si="4"/>
        <v>2006400.0000000002</v>
      </c>
      <c r="P51" s="108">
        <f>SUM(O51:O57)</f>
        <v>17320380</v>
      </c>
    </row>
    <row r="52" spans="2:16" ht="20.100000000000001" customHeight="1" x14ac:dyDescent="0.4">
      <c r="B52" s="96" t="s">
        <v>94</v>
      </c>
      <c r="C52" s="96" t="s">
        <v>107</v>
      </c>
      <c r="D52" s="104" t="str">
        <f t="shared" si="6"/>
        <v>防疫資材（防塵マスク　）</v>
      </c>
      <c r="E52" s="98" t="s">
        <v>305</v>
      </c>
      <c r="F52" s="98">
        <v>500</v>
      </c>
      <c r="G52" s="4">
        <v>1155000</v>
      </c>
      <c r="H52" s="10" t="s">
        <v>6</v>
      </c>
      <c r="I52" s="5">
        <v>44911</v>
      </c>
      <c r="J52" s="5">
        <v>44972</v>
      </c>
      <c r="K52" s="2" t="s">
        <v>69</v>
      </c>
      <c r="M52" s="107" t="s">
        <v>306</v>
      </c>
      <c r="N52" s="100">
        <v>2100</v>
      </c>
      <c r="O52" s="100">
        <f t="shared" si="4"/>
        <v>1155000</v>
      </c>
    </row>
    <row r="53" spans="2:16" ht="20.100000000000001" customHeight="1" x14ac:dyDescent="0.4">
      <c r="B53" s="96" t="s">
        <v>94</v>
      </c>
      <c r="C53" s="96" t="s">
        <v>107</v>
      </c>
      <c r="D53" s="104" t="str">
        <f t="shared" si="6"/>
        <v>防疫資材（保護メガネ）</v>
      </c>
      <c r="E53" s="98" t="s">
        <v>307</v>
      </c>
      <c r="F53" s="98">
        <v>10000</v>
      </c>
      <c r="G53" s="4">
        <v>5500000</v>
      </c>
      <c r="H53" s="10" t="s">
        <v>6</v>
      </c>
      <c r="I53" s="5">
        <v>44911</v>
      </c>
      <c r="J53" s="5">
        <v>44972</v>
      </c>
      <c r="K53" s="2" t="s">
        <v>69</v>
      </c>
      <c r="M53" s="107" t="s">
        <v>308</v>
      </c>
      <c r="N53" s="100">
        <v>500</v>
      </c>
      <c r="O53" s="100">
        <f t="shared" si="4"/>
        <v>5500000</v>
      </c>
    </row>
    <row r="54" spans="2:16" ht="20.100000000000001" customHeight="1" x14ac:dyDescent="0.4">
      <c r="B54" s="96" t="s">
        <v>94</v>
      </c>
      <c r="C54" s="96" t="s">
        <v>107</v>
      </c>
      <c r="D54" s="104" t="str">
        <f t="shared" si="6"/>
        <v>防疫資材（アウターニトリル手袋）</v>
      </c>
      <c r="E54" s="98" t="s">
        <v>309</v>
      </c>
      <c r="F54" s="98">
        <v>30</v>
      </c>
      <c r="G54" s="4">
        <v>1221000</v>
      </c>
      <c r="H54" s="10" t="s">
        <v>6</v>
      </c>
      <c r="I54" s="5">
        <v>44911</v>
      </c>
      <c r="J54" s="5">
        <v>44972</v>
      </c>
      <c r="K54" s="2" t="s">
        <v>69</v>
      </c>
      <c r="M54" s="107" t="s">
        <v>310</v>
      </c>
      <c r="N54" s="100">
        <v>37000</v>
      </c>
      <c r="O54" s="100">
        <f t="shared" si="4"/>
        <v>1221000</v>
      </c>
    </row>
    <row r="55" spans="2:16" ht="20.100000000000001" customHeight="1" x14ac:dyDescent="0.4">
      <c r="B55" s="96" t="s">
        <v>94</v>
      </c>
      <c r="C55" s="96" t="s">
        <v>107</v>
      </c>
      <c r="D55" s="104" t="str">
        <f t="shared" si="6"/>
        <v>防疫資材（アウターニトリル手袋）</v>
      </c>
      <c r="E55" s="98" t="s">
        <v>311</v>
      </c>
      <c r="F55" s="98">
        <v>170</v>
      </c>
      <c r="G55" s="4">
        <v>6919000.0000000009</v>
      </c>
      <c r="H55" s="10" t="s">
        <v>6</v>
      </c>
      <c r="I55" s="5">
        <v>44911</v>
      </c>
      <c r="J55" s="5">
        <v>44972</v>
      </c>
      <c r="K55" s="2" t="s">
        <v>69</v>
      </c>
      <c r="M55" s="107" t="s">
        <v>310</v>
      </c>
      <c r="N55" s="100">
        <v>37000</v>
      </c>
      <c r="O55" s="100">
        <f t="shared" si="4"/>
        <v>6919000.0000000009</v>
      </c>
    </row>
    <row r="56" spans="2:16" ht="20.100000000000001" customHeight="1" x14ac:dyDescent="0.4">
      <c r="B56" s="96" t="s">
        <v>94</v>
      </c>
      <c r="C56" s="96" t="s">
        <v>107</v>
      </c>
      <c r="D56" s="104" t="str">
        <f t="shared" si="6"/>
        <v>防疫資材（ゴミ袋　）</v>
      </c>
      <c r="E56" s="98" t="s">
        <v>312</v>
      </c>
      <c r="F56" s="98">
        <v>34</v>
      </c>
      <c r="G56" s="4">
        <v>381480.00000000006</v>
      </c>
      <c r="H56" s="10" t="s">
        <v>6</v>
      </c>
      <c r="I56" s="5">
        <v>44911</v>
      </c>
      <c r="J56" s="5">
        <v>44972</v>
      </c>
      <c r="K56" s="2" t="s">
        <v>69</v>
      </c>
      <c r="M56" s="107" t="s">
        <v>313</v>
      </c>
      <c r="N56" s="100">
        <v>10200</v>
      </c>
      <c r="O56" s="100">
        <f t="shared" si="4"/>
        <v>381480.00000000006</v>
      </c>
    </row>
    <row r="57" spans="2:16" ht="20.100000000000001" customHeight="1" x14ac:dyDescent="0.4">
      <c r="B57" s="96" t="s">
        <v>94</v>
      </c>
      <c r="C57" s="96" t="s">
        <v>107</v>
      </c>
      <c r="D57" s="104" t="str">
        <f t="shared" si="6"/>
        <v>防疫資材（結束バンド　）</v>
      </c>
      <c r="E57" s="98" t="s">
        <v>314</v>
      </c>
      <c r="F57" s="98">
        <v>100</v>
      </c>
      <c r="G57" s="4">
        <v>137500</v>
      </c>
      <c r="H57" s="10" t="s">
        <v>6</v>
      </c>
      <c r="I57" s="5">
        <v>44911</v>
      </c>
      <c r="J57" s="5">
        <v>44972</v>
      </c>
      <c r="K57" s="2" t="s">
        <v>69</v>
      </c>
      <c r="M57" s="107" t="s">
        <v>315</v>
      </c>
      <c r="N57" s="100">
        <v>1250</v>
      </c>
      <c r="O57" s="100">
        <f t="shared" si="4"/>
        <v>137500</v>
      </c>
    </row>
    <row r="58" spans="2:16" ht="20.100000000000001" customHeight="1" x14ac:dyDescent="0.4">
      <c r="B58" s="96" t="s">
        <v>94</v>
      </c>
      <c r="C58" s="96" t="s">
        <v>107</v>
      </c>
      <c r="D58" s="104" t="str">
        <f t="shared" si="6"/>
        <v>防疫資材（差し込み式ベスト）</v>
      </c>
      <c r="E58" s="98" t="s">
        <v>316</v>
      </c>
      <c r="F58" s="98">
        <v>30</v>
      </c>
      <c r="G58" s="4">
        <v>46200</v>
      </c>
      <c r="H58" s="10" t="s">
        <v>6</v>
      </c>
      <c r="I58" s="5">
        <v>44932</v>
      </c>
      <c r="J58" s="5">
        <v>44973</v>
      </c>
      <c r="K58" s="2" t="s">
        <v>69</v>
      </c>
      <c r="M58" s="107" t="s">
        <v>317</v>
      </c>
      <c r="N58" s="100">
        <v>1400</v>
      </c>
      <c r="O58" s="100">
        <f t="shared" si="4"/>
        <v>46200.000000000007</v>
      </c>
    </row>
    <row r="59" spans="2:16" ht="20.100000000000001" customHeight="1" x14ac:dyDescent="0.4">
      <c r="B59" s="96" t="s">
        <v>94</v>
      </c>
      <c r="C59" s="96" t="s">
        <v>107</v>
      </c>
      <c r="D59" s="104" t="s">
        <v>144</v>
      </c>
      <c r="E59" s="98" t="s">
        <v>318</v>
      </c>
      <c r="F59" s="98">
        <v>117</v>
      </c>
      <c r="G59" s="4">
        <v>1338480</v>
      </c>
      <c r="H59" s="10" t="s">
        <v>6</v>
      </c>
      <c r="I59" s="5">
        <v>44915</v>
      </c>
      <c r="J59" s="5">
        <v>44974</v>
      </c>
      <c r="K59" s="2" t="s">
        <v>69</v>
      </c>
      <c r="M59" s="111" t="s">
        <v>319</v>
      </c>
      <c r="N59" s="100">
        <v>10400</v>
      </c>
      <c r="O59" s="100">
        <f t="shared" si="4"/>
        <v>1338480</v>
      </c>
    </row>
    <row r="60" spans="2:16" ht="20.100000000000001" customHeight="1" x14ac:dyDescent="0.4">
      <c r="B60" s="96" t="s">
        <v>94</v>
      </c>
      <c r="C60" s="96" t="s">
        <v>107</v>
      </c>
      <c r="D60" s="104" t="s">
        <v>145</v>
      </c>
      <c r="E60" s="98" t="s">
        <v>314</v>
      </c>
      <c r="F60" s="98">
        <v>500</v>
      </c>
      <c r="G60" s="4">
        <v>687500</v>
      </c>
      <c r="H60" s="10" t="s">
        <v>6</v>
      </c>
      <c r="I60" s="5">
        <v>44923</v>
      </c>
      <c r="J60" s="5">
        <v>44974</v>
      </c>
      <c r="K60" s="2" t="s">
        <v>69</v>
      </c>
      <c r="M60" s="107" t="s">
        <v>315</v>
      </c>
      <c r="N60" s="100">
        <v>1250</v>
      </c>
      <c r="O60" s="100">
        <f t="shared" si="4"/>
        <v>687500</v>
      </c>
    </row>
    <row r="61" spans="2:16" ht="20.100000000000001" customHeight="1" x14ac:dyDescent="0.4">
      <c r="B61" s="96" t="s">
        <v>94</v>
      </c>
      <c r="C61" s="96" t="s">
        <v>107</v>
      </c>
      <c r="D61" s="104" t="str">
        <f t="shared" ref="D61:D67" si="7">"防疫資材（"&amp;M61&amp;"）"</f>
        <v>防疫資材（ゴミ箱　本体）</v>
      </c>
      <c r="E61" s="98" t="s">
        <v>294</v>
      </c>
      <c r="F61" s="98">
        <v>150</v>
      </c>
      <c r="G61" s="16">
        <v>1221000</v>
      </c>
      <c r="H61" s="10" t="s">
        <v>6</v>
      </c>
      <c r="I61" s="5">
        <v>44923</v>
      </c>
      <c r="J61" s="5">
        <v>44978</v>
      </c>
      <c r="K61" s="2" t="s">
        <v>69</v>
      </c>
      <c r="M61" s="107" t="s">
        <v>320</v>
      </c>
      <c r="N61" s="100">
        <v>7400</v>
      </c>
      <c r="O61" s="100">
        <f t="shared" si="4"/>
        <v>1221000</v>
      </c>
      <c r="P61" s="108">
        <f>SUM(O61:O67)</f>
        <v>5827580</v>
      </c>
    </row>
    <row r="62" spans="2:16" ht="20.100000000000001" customHeight="1" x14ac:dyDescent="0.4">
      <c r="B62" s="96" t="s">
        <v>94</v>
      </c>
      <c r="C62" s="96" t="s">
        <v>107</v>
      </c>
      <c r="D62" s="104" t="str">
        <f t="shared" si="7"/>
        <v>防疫資材（ゴミ箱　フタ）</v>
      </c>
      <c r="E62" s="98" t="s">
        <v>294</v>
      </c>
      <c r="F62" s="98">
        <v>150</v>
      </c>
      <c r="G62" s="16">
        <v>297000</v>
      </c>
      <c r="H62" s="10" t="s">
        <v>6</v>
      </c>
      <c r="I62" s="5">
        <v>44923</v>
      </c>
      <c r="J62" s="5">
        <v>44978</v>
      </c>
      <c r="K62" s="2" t="s">
        <v>69</v>
      </c>
      <c r="M62" s="107" t="s">
        <v>321</v>
      </c>
      <c r="N62" s="100">
        <v>1800</v>
      </c>
      <c r="O62" s="100">
        <f t="shared" si="4"/>
        <v>297000</v>
      </c>
    </row>
    <row r="63" spans="2:16" ht="20.100000000000001" customHeight="1" x14ac:dyDescent="0.4">
      <c r="B63" s="96" t="s">
        <v>94</v>
      </c>
      <c r="C63" s="96" t="s">
        <v>107</v>
      </c>
      <c r="D63" s="104" t="str">
        <f t="shared" si="7"/>
        <v>防疫資材（アウターニトリル手袋）</v>
      </c>
      <c r="E63" s="98" t="s">
        <v>322</v>
      </c>
      <c r="F63" s="98">
        <v>8</v>
      </c>
      <c r="G63" s="16">
        <v>325600</v>
      </c>
      <c r="H63" s="10" t="s">
        <v>6</v>
      </c>
      <c r="I63" s="5">
        <v>44918</v>
      </c>
      <c r="J63" s="5">
        <v>44978</v>
      </c>
      <c r="K63" s="2" t="s">
        <v>69</v>
      </c>
      <c r="M63" s="107" t="s">
        <v>310</v>
      </c>
      <c r="N63" s="100">
        <v>37000</v>
      </c>
      <c r="O63" s="100">
        <f t="shared" si="4"/>
        <v>325600</v>
      </c>
    </row>
    <row r="64" spans="2:16" ht="20.100000000000001" customHeight="1" x14ac:dyDescent="0.4">
      <c r="B64" s="96" t="s">
        <v>94</v>
      </c>
      <c r="C64" s="96" t="s">
        <v>107</v>
      </c>
      <c r="D64" s="104" t="str">
        <f t="shared" si="7"/>
        <v>防疫資材（アウターニトリル手袋）</v>
      </c>
      <c r="E64" s="98" t="s">
        <v>323</v>
      </c>
      <c r="F64" s="98">
        <v>500</v>
      </c>
      <c r="G64" s="16">
        <v>2035000.0000000002</v>
      </c>
      <c r="H64" s="10" t="s">
        <v>6</v>
      </c>
      <c r="I64" s="5">
        <v>44918</v>
      </c>
      <c r="J64" s="5">
        <v>44978</v>
      </c>
      <c r="K64" s="2" t="s">
        <v>69</v>
      </c>
      <c r="M64" s="107" t="s">
        <v>310</v>
      </c>
      <c r="N64" s="100">
        <v>3700</v>
      </c>
      <c r="O64" s="100">
        <f t="shared" si="4"/>
        <v>2035000.0000000002</v>
      </c>
    </row>
    <row r="65" spans="2:16" ht="20.100000000000001" customHeight="1" x14ac:dyDescent="0.4">
      <c r="B65" s="96" t="s">
        <v>94</v>
      </c>
      <c r="C65" s="96" t="s">
        <v>107</v>
      </c>
      <c r="D65" s="104" t="str">
        <f t="shared" si="7"/>
        <v>防疫資材（タイベックソフトウェアⅢ型）</v>
      </c>
      <c r="E65" s="98" t="s">
        <v>324</v>
      </c>
      <c r="F65" s="98">
        <v>1000</v>
      </c>
      <c r="G65" s="16">
        <v>1430000</v>
      </c>
      <c r="H65" s="10" t="s">
        <v>6</v>
      </c>
      <c r="I65" s="5">
        <v>44918</v>
      </c>
      <c r="J65" s="5">
        <v>44978</v>
      </c>
      <c r="K65" s="2" t="s">
        <v>69</v>
      </c>
      <c r="M65" s="107" t="s">
        <v>325</v>
      </c>
      <c r="N65" s="100">
        <v>1300</v>
      </c>
      <c r="O65" s="100">
        <f t="shared" si="4"/>
        <v>1430000</v>
      </c>
    </row>
    <row r="66" spans="2:16" ht="20.100000000000001" customHeight="1" x14ac:dyDescent="0.4">
      <c r="B66" s="96" t="s">
        <v>94</v>
      </c>
      <c r="C66" s="96" t="s">
        <v>107</v>
      </c>
      <c r="D66" s="104" t="str">
        <f t="shared" si="7"/>
        <v>防疫資材（ゴミ袋　）</v>
      </c>
      <c r="E66" s="98" t="s">
        <v>326</v>
      </c>
      <c r="F66" s="98">
        <v>34</v>
      </c>
      <c r="G66" s="16">
        <v>381480.00000000006</v>
      </c>
      <c r="H66" s="10" t="s">
        <v>6</v>
      </c>
      <c r="I66" s="5">
        <v>44918</v>
      </c>
      <c r="J66" s="5">
        <v>44978</v>
      </c>
      <c r="K66" s="2" t="s">
        <v>69</v>
      </c>
      <c r="M66" s="107" t="s">
        <v>313</v>
      </c>
      <c r="N66" s="100">
        <v>10200</v>
      </c>
      <c r="O66" s="100">
        <f t="shared" si="4"/>
        <v>381480.00000000006</v>
      </c>
    </row>
    <row r="67" spans="2:16" ht="20.100000000000001" customHeight="1" x14ac:dyDescent="0.4">
      <c r="B67" s="96" t="s">
        <v>94</v>
      </c>
      <c r="C67" s="96" t="s">
        <v>107</v>
      </c>
      <c r="D67" s="104" t="str">
        <f t="shared" si="7"/>
        <v>防疫資材（結束バンド）</v>
      </c>
      <c r="E67" s="98" t="s">
        <v>314</v>
      </c>
      <c r="F67" s="98">
        <v>100</v>
      </c>
      <c r="G67" s="16">
        <v>137500</v>
      </c>
      <c r="H67" s="10" t="s">
        <v>6</v>
      </c>
      <c r="I67" s="5">
        <v>44918</v>
      </c>
      <c r="J67" s="5">
        <v>44978</v>
      </c>
      <c r="K67" s="2" t="s">
        <v>69</v>
      </c>
      <c r="M67" s="107" t="s">
        <v>327</v>
      </c>
      <c r="N67" s="100">
        <v>1250</v>
      </c>
      <c r="O67" s="100">
        <f t="shared" si="4"/>
        <v>137500</v>
      </c>
    </row>
    <row r="68" spans="2:16" ht="20.100000000000001" customHeight="1" x14ac:dyDescent="0.4">
      <c r="B68" s="96" t="s">
        <v>94</v>
      </c>
      <c r="C68" s="96" t="s">
        <v>107</v>
      </c>
      <c r="D68" s="104" t="s">
        <v>144</v>
      </c>
      <c r="E68" s="98" t="s">
        <v>328</v>
      </c>
      <c r="F68" s="98">
        <v>150</v>
      </c>
      <c r="G68" s="4">
        <v>1683000</v>
      </c>
      <c r="H68" s="10" t="s">
        <v>6</v>
      </c>
      <c r="I68" s="5">
        <v>44922</v>
      </c>
      <c r="J68" s="5">
        <v>44978</v>
      </c>
      <c r="K68" s="2" t="s">
        <v>69</v>
      </c>
      <c r="M68" s="111" t="s">
        <v>319</v>
      </c>
      <c r="N68" s="100">
        <v>10200</v>
      </c>
      <c r="O68" s="100">
        <f t="shared" si="4"/>
        <v>1683000.0000000002</v>
      </c>
    </row>
    <row r="69" spans="2:16" ht="20.100000000000001" customHeight="1" x14ac:dyDescent="0.4">
      <c r="B69" s="96" t="s">
        <v>94</v>
      </c>
      <c r="C69" s="96" t="s">
        <v>107</v>
      </c>
      <c r="D69" s="97" t="str">
        <f t="shared" ref="D69:D100" si="8">"防疫資材（"&amp;M69&amp;"）"</f>
        <v>防疫資材（角型ペール　本体）</v>
      </c>
      <c r="E69" s="98" t="s">
        <v>294</v>
      </c>
      <c r="F69" s="98">
        <v>75</v>
      </c>
      <c r="G69" s="4">
        <v>327525</v>
      </c>
      <c r="H69" s="10" t="s">
        <v>5</v>
      </c>
      <c r="I69" s="5">
        <v>44922</v>
      </c>
      <c r="J69" s="5">
        <v>44978</v>
      </c>
      <c r="K69" s="2" t="s">
        <v>69</v>
      </c>
      <c r="M69" s="107" t="s">
        <v>329</v>
      </c>
      <c r="N69" s="100">
        <v>3970</v>
      </c>
      <c r="O69" s="100">
        <f t="shared" si="4"/>
        <v>327525</v>
      </c>
      <c r="P69" s="108">
        <f>SUM(O69:O71)</f>
        <v>2698300</v>
      </c>
    </row>
    <row r="70" spans="2:16" ht="20.100000000000001" customHeight="1" x14ac:dyDescent="0.4">
      <c r="B70" s="96" t="s">
        <v>94</v>
      </c>
      <c r="C70" s="96" t="s">
        <v>107</v>
      </c>
      <c r="D70" s="97" t="str">
        <f t="shared" si="8"/>
        <v>防疫資材（角型ペール　フタ）</v>
      </c>
      <c r="E70" s="98" t="s">
        <v>294</v>
      </c>
      <c r="F70" s="98">
        <v>75</v>
      </c>
      <c r="G70" s="4">
        <v>137775</v>
      </c>
      <c r="H70" s="10" t="s">
        <v>5</v>
      </c>
      <c r="I70" s="5">
        <v>44922</v>
      </c>
      <c r="J70" s="5">
        <v>44978</v>
      </c>
      <c r="K70" s="2" t="s">
        <v>69</v>
      </c>
      <c r="M70" s="107" t="s">
        <v>330</v>
      </c>
      <c r="N70" s="100">
        <v>1670</v>
      </c>
      <c r="O70" s="100">
        <f t="shared" si="4"/>
        <v>137775</v>
      </c>
    </row>
    <row r="71" spans="2:16" ht="20.100000000000001" customHeight="1" x14ac:dyDescent="0.4">
      <c r="B71" s="96" t="s">
        <v>94</v>
      </c>
      <c r="C71" s="96" t="s">
        <v>107</v>
      </c>
      <c r="D71" s="97" t="str">
        <f t="shared" si="8"/>
        <v>防疫資材（消石灰　20kg）</v>
      </c>
      <c r="E71" s="98" t="s">
        <v>331</v>
      </c>
      <c r="F71" s="98">
        <v>2000</v>
      </c>
      <c r="G71" s="4">
        <v>2233000</v>
      </c>
      <c r="H71" s="10" t="s">
        <v>5</v>
      </c>
      <c r="I71" s="5">
        <v>44922</v>
      </c>
      <c r="J71" s="5">
        <v>44978</v>
      </c>
      <c r="K71" s="2" t="s">
        <v>69</v>
      </c>
      <c r="M71" s="107" t="s">
        <v>332</v>
      </c>
      <c r="N71" s="100">
        <v>1015</v>
      </c>
      <c r="O71" s="100">
        <f t="shared" si="4"/>
        <v>2233000</v>
      </c>
    </row>
    <row r="72" spans="2:16" ht="20.100000000000001" customHeight="1" x14ac:dyDescent="0.4">
      <c r="B72" s="96" t="s">
        <v>94</v>
      </c>
      <c r="C72" s="96" t="s">
        <v>107</v>
      </c>
      <c r="D72" s="97" t="str">
        <f t="shared" si="8"/>
        <v>防疫資材（Ｔシャツ）</v>
      </c>
      <c r="E72" s="98" t="s">
        <v>333</v>
      </c>
      <c r="F72" s="98">
        <v>810</v>
      </c>
      <c r="G72" s="4">
        <v>801900.00000000012</v>
      </c>
      <c r="H72" s="10" t="s">
        <v>5</v>
      </c>
      <c r="I72" s="5">
        <v>44912</v>
      </c>
      <c r="J72" s="5">
        <v>44978</v>
      </c>
      <c r="K72" s="2" t="s">
        <v>69</v>
      </c>
      <c r="M72" s="99" t="s">
        <v>334</v>
      </c>
      <c r="N72" s="100">
        <v>900</v>
      </c>
      <c r="O72" s="100">
        <f t="shared" si="4"/>
        <v>801900.00000000012</v>
      </c>
      <c r="P72" s="108">
        <f>SUM(O72:O88)</f>
        <v>6438091</v>
      </c>
    </row>
    <row r="73" spans="2:16" ht="20.100000000000001" customHeight="1" x14ac:dyDescent="0.4">
      <c r="B73" s="96" t="s">
        <v>94</v>
      </c>
      <c r="C73" s="96" t="s">
        <v>107</v>
      </c>
      <c r="D73" s="97" t="str">
        <f t="shared" si="8"/>
        <v>防疫資材（Ｔシャツ）</v>
      </c>
      <c r="E73" s="98" t="s">
        <v>335</v>
      </c>
      <c r="F73" s="98">
        <v>1200</v>
      </c>
      <c r="G73" s="4">
        <v>1188000</v>
      </c>
      <c r="H73" s="10" t="s">
        <v>5</v>
      </c>
      <c r="I73" s="5">
        <v>44912</v>
      </c>
      <c r="J73" s="5">
        <v>44978</v>
      </c>
      <c r="K73" s="2" t="s">
        <v>69</v>
      </c>
      <c r="M73" s="99" t="s">
        <v>334</v>
      </c>
      <c r="N73" s="100">
        <v>900</v>
      </c>
      <c r="O73" s="100">
        <f t="shared" si="4"/>
        <v>1188000</v>
      </c>
    </row>
    <row r="74" spans="2:16" ht="20.100000000000001" customHeight="1" x14ac:dyDescent="0.4">
      <c r="B74" s="96" t="s">
        <v>94</v>
      </c>
      <c r="C74" s="96" t="s">
        <v>107</v>
      </c>
      <c r="D74" s="97" t="str">
        <f t="shared" si="8"/>
        <v>防疫資材（Ｔシャツ）</v>
      </c>
      <c r="E74" s="98" t="s">
        <v>336</v>
      </c>
      <c r="F74" s="98">
        <v>240</v>
      </c>
      <c r="G74" s="4">
        <v>237600.00000000003</v>
      </c>
      <c r="H74" s="10" t="s">
        <v>5</v>
      </c>
      <c r="I74" s="5">
        <v>44912</v>
      </c>
      <c r="J74" s="5">
        <v>44978</v>
      </c>
      <c r="K74" s="2" t="s">
        <v>69</v>
      </c>
      <c r="M74" s="99" t="s">
        <v>334</v>
      </c>
      <c r="N74" s="100">
        <v>900</v>
      </c>
      <c r="O74" s="100">
        <f t="shared" si="4"/>
        <v>237600.00000000003</v>
      </c>
    </row>
    <row r="75" spans="2:16" ht="20.100000000000001" customHeight="1" x14ac:dyDescent="0.4">
      <c r="B75" s="96" t="s">
        <v>94</v>
      </c>
      <c r="C75" s="96" t="s">
        <v>107</v>
      </c>
      <c r="D75" s="97" t="str">
        <f t="shared" si="8"/>
        <v>防疫資材（パンツ）</v>
      </c>
      <c r="E75" s="98" t="s">
        <v>337</v>
      </c>
      <c r="F75" s="98">
        <v>680</v>
      </c>
      <c r="G75" s="4">
        <v>523600.00000000006</v>
      </c>
      <c r="H75" s="10" t="s">
        <v>5</v>
      </c>
      <c r="I75" s="5">
        <v>44912</v>
      </c>
      <c r="J75" s="5">
        <v>44978</v>
      </c>
      <c r="K75" s="2" t="s">
        <v>69</v>
      </c>
      <c r="M75" s="99" t="s">
        <v>338</v>
      </c>
      <c r="N75" s="100">
        <v>700</v>
      </c>
      <c r="O75" s="100">
        <f t="shared" si="4"/>
        <v>523600.00000000006</v>
      </c>
    </row>
    <row r="76" spans="2:16" ht="20.100000000000001" customHeight="1" x14ac:dyDescent="0.4">
      <c r="B76" s="96" t="s">
        <v>94</v>
      </c>
      <c r="C76" s="96" t="s">
        <v>107</v>
      </c>
      <c r="D76" s="97" t="str">
        <f t="shared" si="8"/>
        <v>防疫資材（パンツ）</v>
      </c>
      <c r="E76" s="98" t="s">
        <v>339</v>
      </c>
      <c r="F76" s="98">
        <v>1120</v>
      </c>
      <c r="G76" s="4">
        <v>862400.00000000012</v>
      </c>
      <c r="H76" s="10" t="s">
        <v>5</v>
      </c>
      <c r="I76" s="5">
        <v>44912</v>
      </c>
      <c r="J76" s="5">
        <v>44978</v>
      </c>
      <c r="K76" s="2" t="s">
        <v>69</v>
      </c>
      <c r="M76" s="99" t="s">
        <v>338</v>
      </c>
      <c r="N76" s="100">
        <v>700</v>
      </c>
      <c r="O76" s="100">
        <f t="shared" si="4"/>
        <v>862400.00000000012</v>
      </c>
    </row>
    <row r="77" spans="2:16" ht="20.100000000000001" customHeight="1" x14ac:dyDescent="0.4">
      <c r="B77" s="96" t="s">
        <v>94</v>
      </c>
      <c r="C77" s="96" t="s">
        <v>107</v>
      </c>
      <c r="D77" s="97" t="str">
        <f t="shared" si="8"/>
        <v>防疫資材（パンツ）</v>
      </c>
      <c r="E77" s="98" t="s">
        <v>340</v>
      </c>
      <c r="F77" s="98">
        <v>480</v>
      </c>
      <c r="G77" s="4">
        <v>369600.00000000006</v>
      </c>
      <c r="H77" s="10" t="s">
        <v>5</v>
      </c>
      <c r="I77" s="5">
        <v>44912</v>
      </c>
      <c r="J77" s="5">
        <v>44978</v>
      </c>
      <c r="K77" s="2" t="s">
        <v>69</v>
      </c>
      <c r="M77" s="99" t="s">
        <v>338</v>
      </c>
      <c r="N77" s="100">
        <v>700</v>
      </c>
      <c r="O77" s="100">
        <f t="shared" si="4"/>
        <v>369600.00000000006</v>
      </c>
    </row>
    <row r="78" spans="2:16" ht="20.100000000000001" customHeight="1" x14ac:dyDescent="0.4">
      <c r="B78" s="96" t="s">
        <v>94</v>
      </c>
      <c r="C78" s="96" t="s">
        <v>107</v>
      </c>
      <c r="D78" s="97" t="str">
        <f t="shared" si="8"/>
        <v>防疫資材（パンツ）</v>
      </c>
      <c r="E78" s="98" t="s">
        <v>341</v>
      </c>
      <c r="F78" s="98">
        <v>20</v>
      </c>
      <c r="G78" s="4">
        <v>11022</v>
      </c>
      <c r="H78" s="10" t="s">
        <v>5</v>
      </c>
      <c r="I78" s="5">
        <v>44912</v>
      </c>
      <c r="J78" s="5">
        <v>44978</v>
      </c>
      <c r="K78" s="2" t="s">
        <v>69</v>
      </c>
      <c r="M78" s="99" t="s">
        <v>338</v>
      </c>
      <c r="N78" s="100">
        <v>501</v>
      </c>
      <c r="O78" s="100">
        <f t="shared" si="4"/>
        <v>11022</v>
      </c>
    </row>
    <row r="79" spans="2:16" ht="20.100000000000001" customHeight="1" x14ac:dyDescent="0.4">
      <c r="B79" s="96" t="s">
        <v>94</v>
      </c>
      <c r="C79" s="96" t="s">
        <v>107</v>
      </c>
      <c r="D79" s="97" t="str">
        <f t="shared" si="8"/>
        <v>防疫資材（パンツ）</v>
      </c>
      <c r="E79" s="98" t="s">
        <v>342</v>
      </c>
      <c r="F79" s="98">
        <v>20</v>
      </c>
      <c r="G79" s="4">
        <v>11022</v>
      </c>
      <c r="H79" s="10" t="s">
        <v>5</v>
      </c>
      <c r="I79" s="5">
        <v>44912</v>
      </c>
      <c r="J79" s="5">
        <v>44978</v>
      </c>
      <c r="K79" s="2" t="s">
        <v>69</v>
      </c>
      <c r="M79" s="99" t="s">
        <v>338</v>
      </c>
      <c r="N79" s="100">
        <v>501</v>
      </c>
      <c r="O79" s="100">
        <f t="shared" si="4"/>
        <v>11022</v>
      </c>
    </row>
    <row r="80" spans="2:16" ht="20.100000000000001" customHeight="1" x14ac:dyDescent="0.4">
      <c r="B80" s="96" t="s">
        <v>94</v>
      </c>
      <c r="C80" s="96" t="s">
        <v>107</v>
      </c>
      <c r="D80" s="97" t="str">
        <f t="shared" si="8"/>
        <v>防疫資材（パンツ）</v>
      </c>
      <c r="E80" s="98" t="s">
        <v>343</v>
      </c>
      <c r="F80" s="98">
        <v>10</v>
      </c>
      <c r="G80" s="4">
        <v>5511</v>
      </c>
      <c r="H80" s="10" t="s">
        <v>5</v>
      </c>
      <c r="I80" s="5">
        <v>44912</v>
      </c>
      <c r="J80" s="5">
        <v>44978</v>
      </c>
      <c r="K80" s="2" t="s">
        <v>69</v>
      </c>
      <c r="M80" s="99" t="s">
        <v>338</v>
      </c>
      <c r="N80" s="100">
        <v>501</v>
      </c>
      <c r="O80" s="100">
        <f t="shared" si="4"/>
        <v>5511</v>
      </c>
    </row>
    <row r="81" spans="2:16" ht="20.100000000000001" customHeight="1" x14ac:dyDescent="0.4">
      <c r="B81" s="96" t="s">
        <v>94</v>
      </c>
      <c r="C81" s="96" t="s">
        <v>107</v>
      </c>
      <c r="D81" s="97" t="str">
        <f t="shared" si="8"/>
        <v>防疫資材（靴下）</v>
      </c>
      <c r="E81" s="98" t="s">
        <v>344</v>
      </c>
      <c r="F81" s="98">
        <v>180</v>
      </c>
      <c r="G81" s="4">
        <v>154836</v>
      </c>
      <c r="H81" s="10" t="s">
        <v>5</v>
      </c>
      <c r="I81" s="5">
        <v>44912</v>
      </c>
      <c r="J81" s="5">
        <v>44978</v>
      </c>
      <c r="K81" s="2" t="s">
        <v>69</v>
      </c>
      <c r="M81" s="99" t="s">
        <v>345</v>
      </c>
      <c r="N81" s="100">
        <v>782</v>
      </c>
      <c r="O81" s="100">
        <f t="shared" si="4"/>
        <v>154836</v>
      </c>
    </row>
    <row r="82" spans="2:16" ht="20.100000000000001" customHeight="1" x14ac:dyDescent="0.4">
      <c r="B82" s="96" t="s">
        <v>94</v>
      </c>
      <c r="C82" s="96" t="s">
        <v>107</v>
      </c>
      <c r="D82" s="97" t="str">
        <f t="shared" si="8"/>
        <v>防疫資材（靴下）</v>
      </c>
      <c r="E82" s="98" t="s">
        <v>346</v>
      </c>
      <c r="F82" s="98">
        <v>250</v>
      </c>
      <c r="G82" s="4">
        <v>165000</v>
      </c>
      <c r="H82" s="10" t="s">
        <v>5</v>
      </c>
      <c r="I82" s="5">
        <v>44912</v>
      </c>
      <c r="J82" s="5">
        <v>44978</v>
      </c>
      <c r="K82" s="2" t="s">
        <v>69</v>
      </c>
      <c r="M82" s="99" t="s">
        <v>345</v>
      </c>
      <c r="N82" s="100">
        <v>600</v>
      </c>
      <c r="O82" s="100">
        <f t="shared" si="4"/>
        <v>165000</v>
      </c>
    </row>
    <row r="83" spans="2:16" ht="20.100000000000001" customHeight="1" x14ac:dyDescent="0.4">
      <c r="B83" s="96" t="s">
        <v>94</v>
      </c>
      <c r="C83" s="96" t="s">
        <v>107</v>
      </c>
      <c r="D83" s="97" t="str">
        <f t="shared" si="8"/>
        <v>防疫資材（靴下）</v>
      </c>
      <c r="E83" s="98" t="s">
        <v>347</v>
      </c>
      <c r="F83" s="98">
        <v>160</v>
      </c>
      <c r="G83" s="4">
        <v>137632</v>
      </c>
      <c r="H83" s="10" t="s">
        <v>5</v>
      </c>
      <c r="I83" s="5">
        <v>44912</v>
      </c>
      <c r="J83" s="5">
        <v>44978</v>
      </c>
      <c r="K83" s="2" t="s">
        <v>69</v>
      </c>
      <c r="M83" s="99" t="s">
        <v>345</v>
      </c>
      <c r="N83" s="100">
        <v>782</v>
      </c>
      <c r="O83" s="100">
        <f t="shared" si="4"/>
        <v>137632</v>
      </c>
    </row>
    <row r="84" spans="2:16" ht="20.100000000000001" customHeight="1" x14ac:dyDescent="0.4">
      <c r="B84" s="96" t="s">
        <v>94</v>
      </c>
      <c r="C84" s="96" t="s">
        <v>107</v>
      </c>
      <c r="D84" s="97" t="str">
        <f t="shared" si="8"/>
        <v>防疫資材（靴下）</v>
      </c>
      <c r="E84" s="98" t="s">
        <v>348</v>
      </c>
      <c r="F84" s="98">
        <v>300</v>
      </c>
      <c r="G84" s="4">
        <v>290400</v>
      </c>
      <c r="H84" s="10" t="s">
        <v>5</v>
      </c>
      <c r="I84" s="5">
        <v>44912</v>
      </c>
      <c r="J84" s="5">
        <v>44978</v>
      </c>
      <c r="K84" s="2" t="s">
        <v>69</v>
      </c>
      <c r="M84" s="99" t="s">
        <v>345</v>
      </c>
      <c r="N84" s="100">
        <v>880</v>
      </c>
      <c r="O84" s="100">
        <f t="shared" si="4"/>
        <v>290400</v>
      </c>
    </row>
    <row r="85" spans="2:16" ht="20.100000000000001" customHeight="1" x14ac:dyDescent="0.4">
      <c r="B85" s="96" t="s">
        <v>94</v>
      </c>
      <c r="C85" s="96" t="s">
        <v>107</v>
      </c>
      <c r="D85" s="97" t="str">
        <f t="shared" si="8"/>
        <v>防疫資材（大人用紙おむつ）</v>
      </c>
      <c r="E85" s="98" t="s">
        <v>349</v>
      </c>
      <c r="F85" s="98">
        <v>240</v>
      </c>
      <c r="G85" s="4">
        <v>583440</v>
      </c>
      <c r="H85" s="10" t="s">
        <v>5</v>
      </c>
      <c r="I85" s="5">
        <v>44912</v>
      </c>
      <c r="J85" s="5">
        <v>44978</v>
      </c>
      <c r="K85" s="2" t="s">
        <v>69</v>
      </c>
      <c r="M85" s="99" t="s">
        <v>350</v>
      </c>
      <c r="N85" s="100">
        <v>2210</v>
      </c>
      <c r="O85" s="100">
        <f t="shared" si="4"/>
        <v>583440</v>
      </c>
    </row>
    <row r="86" spans="2:16" ht="20.100000000000001" customHeight="1" x14ac:dyDescent="0.4">
      <c r="B86" s="96" t="s">
        <v>94</v>
      </c>
      <c r="C86" s="96" t="s">
        <v>107</v>
      </c>
      <c r="D86" s="97" t="str">
        <f t="shared" si="8"/>
        <v>防疫資材（手提げポリ袋）</v>
      </c>
      <c r="E86" s="98" t="s">
        <v>351</v>
      </c>
      <c r="F86" s="98">
        <v>100</v>
      </c>
      <c r="G86" s="4">
        <v>66000</v>
      </c>
      <c r="H86" s="10" t="s">
        <v>5</v>
      </c>
      <c r="I86" s="5">
        <v>44912</v>
      </c>
      <c r="J86" s="5">
        <v>44978</v>
      </c>
      <c r="K86" s="2" t="s">
        <v>69</v>
      </c>
      <c r="M86" s="99" t="s">
        <v>352</v>
      </c>
      <c r="N86" s="100">
        <v>600</v>
      </c>
      <c r="O86" s="100">
        <f t="shared" si="4"/>
        <v>66000</v>
      </c>
    </row>
    <row r="87" spans="2:16" ht="20.100000000000001" customHeight="1" x14ac:dyDescent="0.4">
      <c r="B87" s="96" t="s">
        <v>94</v>
      </c>
      <c r="C87" s="96" t="s">
        <v>107</v>
      </c>
      <c r="D87" s="97" t="str">
        <f t="shared" si="8"/>
        <v>防疫資材（フェイスタオル）</v>
      </c>
      <c r="E87" s="98" t="s">
        <v>353</v>
      </c>
      <c r="F87" s="98">
        <v>1440</v>
      </c>
      <c r="G87" s="4">
        <v>792000.00000000012</v>
      </c>
      <c r="H87" s="10" t="s">
        <v>5</v>
      </c>
      <c r="I87" s="5">
        <v>44912</v>
      </c>
      <c r="J87" s="5">
        <v>44978</v>
      </c>
      <c r="K87" s="2" t="s">
        <v>69</v>
      </c>
      <c r="M87" s="99" t="s">
        <v>354</v>
      </c>
      <c r="N87" s="100">
        <v>500</v>
      </c>
      <c r="O87" s="100">
        <f t="shared" si="4"/>
        <v>792000.00000000012</v>
      </c>
    </row>
    <row r="88" spans="2:16" ht="20.100000000000001" customHeight="1" x14ac:dyDescent="0.4">
      <c r="B88" s="96" t="s">
        <v>94</v>
      </c>
      <c r="C88" s="96" t="s">
        <v>107</v>
      </c>
      <c r="D88" s="97" t="str">
        <f t="shared" si="8"/>
        <v>防疫資材（貼るホッカイロ）</v>
      </c>
      <c r="E88" s="98" t="s">
        <v>355</v>
      </c>
      <c r="F88" s="98">
        <v>240</v>
      </c>
      <c r="G88" s="4">
        <v>238128.00000000003</v>
      </c>
      <c r="H88" s="10" t="s">
        <v>5</v>
      </c>
      <c r="I88" s="5">
        <v>44912</v>
      </c>
      <c r="J88" s="5">
        <v>44978</v>
      </c>
      <c r="K88" s="2" t="s">
        <v>69</v>
      </c>
      <c r="M88" s="99" t="s">
        <v>356</v>
      </c>
      <c r="N88" s="100">
        <v>902</v>
      </c>
      <c r="O88" s="100">
        <f t="shared" si="4"/>
        <v>238128.00000000003</v>
      </c>
    </row>
    <row r="89" spans="2:16" ht="20.100000000000001" customHeight="1" x14ac:dyDescent="0.4">
      <c r="B89" s="96" t="s">
        <v>94</v>
      </c>
      <c r="C89" s="96" t="s">
        <v>107</v>
      </c>
      <c r="D89" s="97" t="str">
        <f t="shared" si="8"/>
        <v>防疫資材（不織布マスク）</v>
      </c>
      <c r="E89" s="98" t="s">
        <v>357</v>
      </c>
      <c r="F89" s="98">
        <v>80</v>
      </c>
      <c r="G89" s="4">
        <v>50336.000000000007</v>
      </c>
      <c r="H89" s="10" t="s">
        <v>5</v>
      </c>
      <c r="I89" s="5">
        <v>44916</v>
      </c>
      <c r="J89" s="5">
        <v>44981</v>
      </c>
      <c r="K89" s="2" t="s">
        <v>69</v>
      </c>
      <c r="M89" s="107" t="s">
        <v>358</v>
      </c>
      <c r="N89" s="100">
        <v>572</v>
      </c>
      <c r="O89" s="100">
        <f t="shared" si="4"/>
        <v>50336.000000000007</v>
      </c>
      <c r="P89" s="108">
        <f>SUM(O89:O91)</f>
        <v>274300.40000000002</v>
      </c>
    </row>
    <row r="90" spans="2:16" ht="20.100000000000001" customHeight="1" x14ac:dyDescent="0.4">
      <c r="B90" s="96" t="s">
        <v>94</v>
      </c>
      <c r="C90" s="96" t="s">
        <v>107</v>
      </c>
      <c r="D90" s="97" t="str">
        <f t="shared" si="8"/>
        <v>防疫資材（消毒用アルコール）</v>
      </c>
      <c r="E90" s="98" t="s">
        <v>279</v>
      </c>
      <c r="F90" s="98">
        <v>60</v>
      </c>
      <c r="G90" s="4">
        <v>46002.000000000007</v>
      </c>
      <c r="H90" s="10" t="s">
        <v>5</v>
      </c>
      <c r="I90" s="5">
        <v>44916</v>
      </c>
      <c r="J90" s="5">
        <v>44981</v>
      </c>
      <c r="K90" s="2" t="s">
        <v>69</v>
      </c>
      <c r="M90" s="107" t="s">
        <v>359</v>
      </c>
      <c r="N90" s="100">
        <v>697</v>
      </c>
      <c r="O90" s="100">
        <f t="shared" si="4"/>
        <v>46002.000000000007</v>
      </c>
    </row>
    <row r="91" spans="2:16" ht="20.100000000000001" customHeight="1" x14ac:dyDescent="0.4">
      <c r="B91" s="96" t="s">
        <v>94</v>
      </c>
      <c r="C91" s="96" t="s">
        <v>107</v>
      </c>
      <c r="D91" s="97" t="str">
        <f t="shared" si="8"/>
        <v>防疫資材（軍手）</v>
      </c>
      <c r="E91" s="98" t="s">
        <v>360</v>
      </c>
      <c r="F91" s="98">
        <v>504</v>
      </c>
      <c r="G91" s="4">
        <v>177962</v>
      </c>
      <c r="H91" s="10" t="s">
        <v>5</v>
      </c>
      <c r="I91" s="5">
        <v>44916</v>
      </c>
      <c r="J91" s="5">
        <v>44981</v>
      </c>
      <c r="K91" s="2" t="s">
        <v>69</v>
      </c>
      <c r="M91" s="107" t="s">
        <v>361</v>
      </c>
      <c r="N91" s="100">
        <v>321</v>
      </c>
      <c r="O91" s="100">
        <f t="shared" si="4"/>
        <v>177962.40000000002</v>
      </c>
    </row>
    <row r="92" spans="2:16" ht="20.100000000000001" customHeight="1" x14ac:dyDescent="0.4">
      <c r="B92" s="96" t="s">
        <v>94</v>
      </c>
      <c r="C92" s="96" t="s">
        <v>107</v>
      </c>
      <c r="D92" s="97" t="str">
        <f t="shared" si="8"/>
        <v>防疫資材（洗濯ネット）</v>
      </c>
      <c r="E92" s="98" t="s">
        <v>362</v>
      </c>
      <c r="F92" s="98">
        <v>500</v>
      </c>
      <c r="G92" s="4">
        <v>138600</v>
      </c>
      <c r="H92" s="10" t="s">
        <v>5</v>
      </c>
      <c r="I92" s="5">
        <v>44916</v>
      </c>
      <c r="J92" s="5">
        <v>44981</v>
      </c>
      <c r="K92" s="2" t="s">
        <v>69</v>
      </c>
      <c r="M92" s="107" t="s">
        <v>363</v>
      </c>
      <c r="N92" s="112">
        <v>252</v>
      </c>
      <c r="O92" s="100">
        <f t="shared" si="4"/>
        <v>138600</v>
      </c>
      <c r="P92" s="108">
        <f>SUM(O92:O100)</f>
        <v>737074</v>
      </c>
    </row>
    <row r="93" spans="2:16" ht="20.100000000000001" customHeight="1" x14ac:dyDescent="0.4">
      <c r="B93" s="96" t="s">
        <v>94</v>
      </c>
      <c r="C93" s="96" t="s">
        <v>107</v>
      </c>
      <c r="D93" s="97" t="str">
        <f t="shared" si="8"/>
        <v>防疫資材（洗濯ネット）</v>
      </c>
      <c r="E93" s="98" t="s">
        <v>364</v>
      </c>
      <c r="F93" s="98">
        <v>500</v>
      </c>
      <c r="G93" s="4">
        <v>83600</v>
      </c>
      <c r="H93" s="10" t="s">
        <v>5</v>
      </c>
      <c r="I93" s="5">
        <v>44916</v>
      </c>
      <c r="J93" s="5">
        <v>44981</v>
      </c>
      <c r="K93" s="2" t="s">
        <v>69</v>
      </c>
      <c r="M93" s="107" t="s">
        <v>363</v>
      </c>
      <c r="N93" s="112">
        <v>152</v>
      </c>
      <c r="O93" s="100">
        <f t="shared" si="4"/>
        <v>83600</v>
      </c>
    </row>
    <row r="94" spans="2:16" ht="20.100000000000001" customHeight="1" x14ac:dyDescent="0.4">
      <c r="B94" s="96" t="s">
        <v>94</v>
      </c>
      <c r="C94" s="96" t="s">
        <v>107</v>
      </c>
      <c r="D94" s="97" t="str">
        <f t="shared" si="8"/>
        <v>防疫資材（不織布マスク）</v>
      </c>
      <c r="E94" s="98" t="s">
        <v>357</v>
      </c>
      <c r="F94" s="98">
        <v>14</v>
      </c>
      <c r="G94" s="4">
        <v>7653</v>
      </c>
      <c r="H94" s="10" t="s">
        <v>5</v>
      </c>
      <c r="I94" s="5">
        <v>44916</v>
      </c>
      <c r="J94" s="5">
        <v>44981</v>
      </c>
      <c r="K94" s="2" t="s">
        <v>69</v>
      </c>
      <c r="M94" s="107" t="s">
        <v>358</v>
      </c>
      <c r="N94" s="112">
        <v>497</v>
      </c>
      <c r="O94" s="100">
        <f>ROUNDDOWN(N94*F94*1.1,0)</f>
        <v>7653</v>
      </c>
    </row>
    <row r="95" spans="2:16" ht="20.100000000000001" customHeight="1" x14ac:dyDescent="0.4">
      <c r="B95" s="96" t="s">
        <v>94</v>
      </c>
      <c r="C95" s="96" t="s">
        <v>107</v>
      </c>
      <c r="D95" s="97" t="str">
        <f t="shared" si="8"/>
        <v>防疫資材（消毒用アルコール）</v>
      </c>
      <c r="E95" s="98" t="s">
        <v>279</v>
      </c>
      <c r="F95" s="98">
        <v>60</v>
      </c>
      <c r="G95" s="4">
        <v>40722</v>
      </c>
      <c r="H95" s="10" t="s">
        <v>5</v>
      </c>
      <c r="I95" s="5">
        <v>44916</v>
      </c>
      <c r="J95" s="5">
        <v>44981</v>
      </c>
      <c r="K95" s="2" t="s">
        <v>69</v>
      </c>
      <c r="M95" s="107" t="s">
        <v>359</v>
      </c>
      <c r="N95" s="112">
        <v>617</v>
      </c>
      <c r="O95" s="100">
        <f t="shared" ref="O95:O106" si="9">N95*F95*1.1</f>
        <v>40722</v>
      </c>
    </row>
    <row r="96" spans="2:16" ht="20.100000000000001" customHeight="1" x14ac:dyDescent="0.4">
      <c r="B96" s="96" t="s">
        <v>94</v>
      </c>
      <c r="C96" s="96" t="s">
        <v>107</v>
      </c>
      <c r="D96" s="97" t="str">
        <f t="shared" si="8"/>
        <v>防疫資材（養生テープ）</v>
      </c>
      <c r="E96" s="98" t="s">
        <v>365</v>
      </c>
      <c r="F96" s="98">
        <v>120</v>
      </c>
      <c r="G96" s="4">
        <v>27324.000000000004</v>
      </c>
      <c r="H96" s="10" t="s">
        <v>5</v>
      </c>
      <c r="I96" s="5">
        <v>44916</v>
      </c>
      <c r="J96" s="5">
        <v>44981</v>
      </c>
      <c r="K96" s="2" t="s">
        <v>69</v>
      </c>
      <c r="M96" s="107" t="s">
        <v>366</v>
      </c>
      <c r="N96" s="112">
        <v>207</v>
      </c>
      <c r="O96" s="100">
        <f t="shared" si="9"/>
        <v>27324.000000000004</v>
      </c>
    </row>
    <row r="97" spans="2:16" ht="20.100000000000001" customHeight="1" x14ac:dyDescent="0.4">
      <c r="B97" s="96" t="s">
        <v>94</v>
      </c>
      <c r="C97" s="96" t="s">
        <v>107</v>
      </c>
      <c r="D97" s="97" t="str">
        <f t="shared" si="8"/>
        <v>防疫資材（養生テープ）</v>
      </c>
      <c r="E97" s="98" t="s">
        <v>367</v>
      </c>
      <c r="F97" s="98">
        <v>120</v>
      </c>
      <c r="G97" s="4">
        <v>27324.000000000004</v>
      </c>
      <c r="H97" s="10" t="s">
        <v>5</v>
      </c>
      <c r="I97" s="5">
        <v>44916</v>
      </c>
      <c r="J97" s="5">
        <v>44981</v>
      </c>
      <c r="K97" s="2" t="s">
        <v>69</v>
      </c>
      <c r="M97" s="107" t="s">
        <v>366</v>
      </c>
      <c r="N97" s="112">
        <v>207</v>
      </c>
      <c r="O97" s="100">
        <f t="shared" si="9"/>
        <v>27324.000000000004</v>
      </c>
    </row>
    <row r="98" spans="2:16" ht="20.100000000000001" customHeight="1" x14ac:dyDescent="0.4">
      <c r="B98" s="96" t="s">
        <v>94</v>
      </c>
      <c r="C98" s="96" t="s">
        <v>107</v>
      </c>
      <c r="D98" s="97" t="str">
        <f t="shared" si="8"/>
        <v>防疫資材（ラッカースプレー）</v>
      </c>
      <c r="E98" s="98" t="s">
        <v>368</v>
      </c>
      <c r="F98" s="98">
        <v>50</v>
      </c>
      <c r="G98" s="4">
        <v>52085.000000000007</v>
      </c>
      <c r="H98" s="10" t="s">
        <v>5</v>
      </c>
      <c r="I98" s="5">
        <v>44916</v>
      </c>
      <c r="J98" s="5">
        <v>44981</v>
      </c>
      <c r="K98" s="2" t="s">
        <v>69</v>
      </c>
      <c r="M98" s="107" t="s">
        <v>369</v>
      </c>
      <c r="N98" s="112">
        <v>947</v>
      </c>
      <c r="O98" s="100">
        <f t="shared" si="9"/>
        <v>52085.000000000007</v>
      </c>
    </row>
    <row r="99" spans="2:16" ht="20.100000000000001" customHeight="1" x14ac:dyDescent="0.4">
      <c r="B99" s="96" t="s">
        <v>94</v>
      </c>
      <c r="C99" s="96" t="s">
        <v>107</v>
      </c>
      <c r="D99" s="97" t="str">
        <f t="shared" si="8"/>
        <v>防疫資材（防寒テムレス）</v>
      </c>
      <c r="E99" s="98" t="s">
        <v>370</v>
      </c>
      <c r="F99" s="98">
        <v>200</v>
      </c>
      <c r="G99" s="4">
        <v>347600</v>
      </c>
      <c r="H99" s="10" t="s">
        <v>5</v>
      </c>
      <c r="I99" s="5">
        <v>44916</v>
      </c>
      <c r="J99" s="5">
        <v>44981</v>
      </c>
      <c r="K99" s="2" t="s">
        <v>69</v>
      </c>
      <c r="M99" s="107" t="s">
        <v>371</v>
      </c>
      <c r="N99" s="112">
        <v>1580</v>
      </c>
      <c r="O99" s="100">
        <f t="shared" si="9"/>
        <v>347600</v>
      </c>
    </row>
    <row r="100" spans="2:16" ht="20.100000000000001" customHeight="1" x14ac:dyDescent="0.4">
      <c r="B100" s="96" t="s">
        <v>94</v>
      </c>
      <c r="C100" s="96" t="s">
        <v>107</v>
      </c>
      <c r="D100" s="97" t="str">
        <f t="shared" si="8"/>
        <v>防疫資材（アウターニトリル手袋）</v>
      </c>
      <c r="E100" s="98" t="s">
        <v>372</v>
      </c>
      <c r="F100" s="98">
        <v>4</v>
      </c>
      <c r="G100" s="4">
        <v>12166.000000000002</v>
      </c>
      <c r="H100" s="10" t="s">
        <v>5</v>
      </c>
      <c r="I100" s="5">
        <v>44916</v>
      </c>
      <c r="J100" s="5">
        <v>44981</v>
      </c>
      <c r="K100" s="2" t="s">
        <v>69</v>
      </c>
      <c r="M100" s="107" t="s">
        <v>310</v>
      </c>
      <c r="N100" s="112">
        <v>2765</v>
      </c>
      <c r="O100" s="100">
        <f t="shared" si="9"/>
        <v>12166.000000000002</v>
      </c>
    </row>
    <row r="101" spans="2:16" ht="20.100000000000001" customHeight="1" x14ac:dyDescent="0.4">
      <c r="B101" s="96" t="s">
        <v>94</v>
      </c>
      <c r="C101" s="96" t="s">
        <v>107</v>
      </c>
      <c r="D101" s="97" t="s">
        <v>138</v>
      </c>
      <c r="E101" s="98" t="s">
        <v>373</v>
      </c>
      <c r="F101" s="98">
        <v>2000</v>
      </c>
      <c r="G101" s="4">
        <v>3300000</v>
      </c>
      <c r="H101" s="10" t="s">
        <v>11</v>
      </c>
      <c r="I101" s="5">
        <v>44917</v>
      </c>
      <c r="J101" s="5">
        <v>44981</v>
      </c>
      <c r="K101" s="2" t="s">
        <v>69</v>
      </c>
      <c r="M101" s="107"/>
      <c r="N101" s="100">
        <v>1500</v>
      </c>
      <c r="O101" s="100">
        <f t="shared" si="9"/>
        <v>3300000.0000000005</v>
      </c>
    </row>
    <row r="102" spans="2:16" ht="20.100000000000001" customHeight="1" x14ac:dyDescent="0.4">
      <c r="B102" s="96" t="s">
        <v>94</v>
      </c>
      <c r="C102" s="96" t="s">
        <v>107</v>
      </c>
      <c r="D102" s="97" t="str">
        <f t="shared" ref="D102:D103" si="10">"防疫資材（"&amp;M102&amp;"）"</f>
        <v>防疫資材（コンテナバック）</v>
      </c>
      <c r="E102" s="98" t="s">
        <v>373</v>
      </c>
      <c r="F102" s="98">
        <v>2500</v>
      </c>
      <c r="G102" s="16">
        <v>4125000.0000000005</v>
      </c>
      <c r="H102" s="10" t="s">
        <v>11</v>
      </c>
      <c r="I102" s="5">
        <v>44921</v>
      </c>
      <c r="J102" s="5">
        <v>44981</v>
      </c>
      <c r="K102" s="2" t="s">
        <v>69</v>
      </c>
      <c r="M102" s="99" t="s">
        <v>296</v>
      </c>
      <c r="N102" s="100">
        <v>1500</v>
      </c>
      <c r="O102" s="100">
        <f t="shared" si="9"/>
        <v>4125000.0000000005</v>
      </c>
      <c r="P102" s="108">
        <f>SUM(O102:O103)</f>
        <v>4204200</v>
      </c>
    </row>
    <row r="103" spans="2:16" ht="20.100000000000001" customHeight="1" x14ac:dyDescent="0.4">
      <c r="B103" s="96" t="s">
        <v>94</v>
      </c>
      <c r="C103" s="96" t="s">
        <v>107</v>
      </c>
      <c r="D103" s="97" t="str">
        <f t="shared" si="10"/>
        <v>防疫資材（コンテナバック用内袋）</v>
      </c>
      <c r="E103" s="98" t="s">
        <v>279</v>
      </c>
      <c r="F103" s="98">
        <v>120</v>
      </c>
      <c r="G103" s="30">
        <v>79200</v>
      </c>
      <c r="H103" s="10" t="s">
        <v>11</v>
      </c>
      <c r="I103" s="5">
        <v>44921</v>
      </c>
      <c r="J103" s="5">
        <v>44981</v>
      </c>
      <c r="K103" s="2" t="s">
        <v>69</v>
      </c>
      <c r="M103" s="99" t="s">
        <v>374</v>
      </c>
      <c r="N103" s="100">
        <v>600</v>
      </c>
      <c r="O103" s="100">
        <f t="shared" si="9"/>
        <v>79200</v>
      </c>
    </row>
    <row r="104" spans="2:16" ht="20.100000000000001" customHeight="1" x14ac:dyDescent="0.4">
      <c r="B104" s="96" t="s">
        <v>94</v>
      </c>
      <c r="C104" s="96" t="s">
        <v>107</v>
      </c>
      <c r="D104" s="97" t="s">
        <v>150</v>
      </c>
      <c r="E104" s="98" t="s">
        <v>375</v>
      </c>
      <c r="F104" s="98">
        <v>5</v>
      </c>
      <c r="G104" s="4">
        <v>151250</v>
      </c>
      <c r="H104" s="10" t="s">
        <v>12</v>
      </c>
      <c r="I104" s="5">
        <v>44918</v>
      </c>
      <c r="J104" s="5">
        <v>44991</v>
      </c>
      <c r="K104" s="2" t="s">
        <v>69</v>
      </c>
      <c r="M104" s="99" t="s">
        <v>376</v>
      </c>
      <c r="N104" s="100">
        <v>27500</v>
      </c>
      <c r="O104" s="100">
        <f t="shared" si="9"/>
        <v>151250</v>
      </c>
    </row>
    <row r="105" spans="2:16" ht="20.100000000000001" customHeight="1" x14ac:dyDescent="0.4">
      <c r="B105" s="96" t="s">
        <v>94</v>
      </c>
      <c r="C105" s="96" t="s">
        <v>107</v>
      </c>
      <c r="D105" s="97" t="s">
        <v>149</v>
      </c>
      <c r="E105" s="98" t="s">
        <v>279</v>
      </c>
      <c r="F105" s="98">
        <v>29</v>
      </c>
      <c r="G105" s="4">
        <v>99687</v>
      </c>
      <c r="H105" s="10" t="s">
        <v>12</v>
      </c>
      <c r="I105" s="5">
        <v>44950</v>
      </c>
      <c r="J105" s="5">
        <v>44991</v>
      </c>
      <c r="K105" s="2" t="s">
        <v>69</v>
      </c>
      <c r="M105" s="107" t="s">
        <v>377</v>
      </c>
      <c r="N105" s="100">
        <v>3125</v>
      </c>
      <c r="O105" s="100">
        <f t="shared" si="9"/>
        <v>99687.500000000015</v>
      </c>
    </row>
    <row r="106" spans="2:16" ht="20.100000000000001" customHeight="1" x14ac:dyDescent="0.4">
      <c r="B106" s="96" t="s">
        <v>94</v>
      </c>
      <c r="C106" s="96" t="s">
        <v>107</v>
      </c>
      <c r="D106" s="104" t="s">
        <v>144</v>
      </c>
      <c r="E106" s="98" t="s">
        <v>318</v>
      </c>
      <c r="F106" s="98">
        <v>117</v>
      </c>
      <c r="G106" s="4">
        <v>1338480</v>
      </c>
      <c r="H106" s="10" t="s">
        <v>6</v>
      </c>
      <c r="I106" s="5">
        <v>44916</v>
      </c>
      <c r="J106" s="5">
        <v>45008</v>
      </c>
      <c r="K106" s="2" t="s">
        <v>69</v>
      </c>
      <c r="M106" s="107" t="s">
        <v>378</v>
      </c>
      <c r="N106" s="100">
        <v>10400</v>
      </c>
      <c r="O106" s="100">
        <f t="shared" si="9"/>
        <v>1338480</v>
      </c>
    </row>
    <row r="107" spans="2:16" s="109" customFormat="1" ht="20.100000000000001" customHeight="1" x14ac:dyDescent="0.4">
      <c r="B107" s="110" t="s">
        <v>94</v>
      </c>
      <c r="C107" s="110" t="s">
        <v>107</v>
      </c>
      <c r="D107" s="104" t="s">
        <v>153</v>
      </c>
      <c r="E107" s="98" t="s">
        <v>274</v>
      </c>
      <c r="F107" s="98">
        <v>57</v>
      </c>
      <c r="G107" s="4">
        <f>734160*1.1</f>
        <v>807576.00000000012</v>
      </c>
      <c r="H107" s="94" t="s">
        <v>12</v>
      </c>
      <c r="I107" s="35">
        <v>44910</v>
      </c>
      <c r="J107" s="35">
        <v>45009</v>
      </c>
      <c r="K107" s="33" t="s">
        <v>69</v>
      </c>
      <c r="M107" s="113"/>
      <c r="N107" s="114"/>
      <c r="O107" s="114"/>
    </row>
    <row r="108" spans="2:16" s="109" customFormat="1" ht="20.100000000000001" customHeight="1" x14ac:dyDescent="0.4">
      <c r="B108" s="110" t="s">
        <v>94</v>
      </c>
      <c r="C108" s="110" t="s">
        <v>107</v>
      </c>
      <c r="D108" s="104" t="s">
        <v>153</v>
      </c>
      <c r="E108" s="98" t="s">
        <v>274</v>
      </c>
      <c r="F108" s="98">
        <v>57</v>
      </c>
      <c r="G108" s="4">
        <f>734160*1.1</f>
        <v>807576.00000000012</v>
      </c>
      <c r="H108" s="94" t="s">
        <v>12</v>
      </c>
      <c r="I108" s="35">
        <v>44911</v>
      </c>
      <c r="J108" s="35">
        <v>45009</v>
      </c>
      <c r="K108" s="33" t="s">
        <v>69</v>
      </c>
      <c r="M108" s="113"/>
      <c r="N108" s="114"/>
      <c r="O108" s="114"/>
    </row>
    <row r="109" spans="2:16" s="109" customFormat="1" ht="20.100000000000001" customHeight="1" x14ac:dyDescent="0.4">
      <c r="B109" s="110" t="s">
        <v>94</v>
      </c>
      <c r="C109" s="110" t="s">
        <v>107</v>
      </c>
      <c r="D109" s="104" t="s">
        <v>153</v>
      </c>
      <c r="E109" s="98" t="s">
        <v>274</v>
      </c>
      <c r="F109" s="98">
        <v>171</v>
      </c>
      <c r="G109" s="4">
        <f>(1288000+914480)*1.1</f>
        <v>2422728</v>
      </c>
      <c r="H109" s="94" t="s">
        <v>12</v>
      </c>
      <c r="I109" s="35">
        <v>44912</v>
      </c>
      <c r="J109" s="35">
        <v>45009</v>
      </c>
      <c r="K109" s="33" t="s">
        <v>69</v>
      </c>
      <c r="M109" s="113"/>
      <c r="N109" s="114"/>
      <c r="O109" s="114"/>
    </row>
    <row r="110" spans="2:16" s="109" customFormat="1" ht="20.100000000000001" customHeight="1" x14ac:dyDescent="0.4">
      <c r="B110" s="110" t="s">
        <v>94</v>
      </c>
      <c r="C110" s="110" t="s">
        <v>107</v>
      </c>
      <c r="D110" s="104" t="s">
        <v>153</v>
      </c>
      <c r="E110" s="98" t="s">
        <v>274</v>
      </c>
      <c r="F110" s="98">
        <v>99</v>
      </c>
      <c r="G110" s="4">
        <f>(759920+515200)*1.1</f>
        <v>1402632</v>
      </c>
      <c r="H110" s="94" t="s">
        <v>12</v>
      </c>
      <c r="I110" s="35">
        <v>44913</v>
      </c>
      <c r="J110" s="35">
        <v>45009</v>
      </c>
      <c r="K110" s="33" t="s">
        <v>69</v>
      </c>
      <c r="M110" s="113"/>
      <c r="N110" s="114"/>
      <c r="O110" s="114"/>
    </row>
    <row r="111" spans="2:16" s="109" customFormat="1" ht="20.100000000000001" customHeight="1" x14ac:dyDescent="0.4">
      <c r="B111" s="110" t="s">
        <v>94</v>
      </c>
      <c r="C111" s="110" t="s">
        <v>107</v>
      </c>
      <c r="D111" s="104" t="s">
        <v>153</v>
      </c>
      <c r="E111" s="98" t="s">
        <v>274</v>
      </c>
      <c r="F111" s="98">
        <v>103</v>
      </c>
      <c r="G111" s="4">
        <f>1326640*1.1</f>
        <v>1459304.0000000002</v>
      </c>
      <c r="H111" s="94" t="s">
        <v>12</v>
      </c>
      <c r="I111" s="35">
        <v>44914</v>
      </c>
      <c r="J111" s="35">
        <v>45009</v>
      </c>
      <c r="K111" s="33" t="s">
        <v>69</v>
      </c>
      <c r="M111" s="113"/>
      <c r="N111" s="114"/>
      <c r="O111" s="114"/>
    </row>
    <row r="112" spans="2:16" s="109" customFormat="1" ht="20.100000000000001" customHeight="1" x14ac:dyDescent="0.4">
      <c r="B112" s="110" t="s">
        <v>94</v>
      </c>
      <c r="C112" s="110" t="s">
        <v>107</v>
      </c>
      <c r="D112" s="104" t="s">
        <v>153</v>
      </c>
      <c r="E112" s="98" t="s">
        <v>274</v>
      </c>
      <c r="F112" s="98">
        <v>145</v>
      </c>
      <c r="G112" s="4">
        <f>1867600*1.1</f>
        <v>2054360.0000000002</v>
      </c>
      <c r="H112" s="94" t="s">
        <v>12</v>
      </c>
      <c r="I112" s="35">
        <v>44915</v>
      </c>
      <c r="J112" s="35">
        <v>45009</v>
      </c>
      <c r="K112" s="33" t="s">
        <v>69</v>
      </c>
      <c r="M112" s="113"/>
      <c r="N112" s="114"/>
      <c r="O112" s="114"/>
    </row>
    <row r="113" spans="2:15" s="109" customFormat="1" ht="20.100000000000001" customHeight="1" x14ac:dyDescent="0.4">
      <c r="B113" s="110" t="s">
        <v>94</v>
      </c>
      <c r="C113" s="110" t="s">
        <v>107</v>
      </c>
      <c r="D113" s="104" t="s">
        <v>153</v>
      </c>
      <c r="E113" s="98" t="s">
        <v>274</v>
      </c>
      <c r="F113" s="98">
        <v>122</v>
      </c>
      <c r="G113" s="4">
        <f>1571360*1.1</f>
        <v>1728496.0000000002</v>
      </c>
      <c r="H113" s="94" t="s">
        <v>12</v>
      </c>
      <c r="I113" s="35">
        <v>44916</v>
      </c>
      <c r="J113" s="35">
        <v>45009</v>
      </c>
      <c r="K113" s="33" t="s">
        <v>69</v>
      </c>
      <c r="M113" s="113"/>
      <c r="N113" s="114"/>
      <c r="O113" s="114"/>
    </row>
    <row r="114" spans="2:15" s="109" customFormat="1" ht="20.100000000000001" customHeight="1" x14ac:dyDescent="0.4">
      <c r="B114" s="110" t="s">
        <v>94</v>
      </c>
      <c r="C114" s="110" t="s">
        <v>107</v>
      </c>
      <c r="D114" s="104" t="s">
        <v>153</v>
      </c>
      <c r="E114" s="98" t="s">
        <v>274</v>
      </c>
      <c r="F114" s="98">
        <v>116</v>
      </c>
      <c r="G114" s="4">
        <f>1494080*1.1</f>
        <v>1643488.0000000002</v>
      </c>
      <c r="H114" s="94" t="s">
        <v>12</v>
      </c>
      <c r="I114" s="35">
        <v>44917</v>
      </c>
      <c r="J114" s="35">
        <v>45009</v>
      </c>
      <c r="K114" s="33" t="s">
        <v>69</v>
      </c>
      <c r="M114" s="113"/>
      <c r="N114" s="114"/>
      <c r="O114" s="114"/>
    </row>
    <row r="115" spans="2:15" s="109" customFormat="1" ht="20.100000000000001" customHeight="1" x14ac:dyDescent="0.4">
      <c r="B115" s="110" t="s">
        <v>94</v>
      </c>
      <c r="C115" s="110" t="s">
        <v>107</v>
      </c>
      <c r="D115" s="104" t="s">
        <v>153</v>
      </c>
      <c r="E115" s="98" t="s">
        <v>274</v>
      </c>
      <c r="F115" s="98">
        <v>92</v>
      </c>
      <c r="G115" s="4">
        <f>1184960*1.1</f>
        <v>1303456</v>
      </c>
      <c r="H115" s="94" t="s">
        <v>12</v>
      </c>
      <c r="I115" s="35">
        <v>44918</v>
      </c>
      <c r="J115" s="35">
        <v>45009</v>
      </c>
      <c r="K115" s="33" t="s">
        <v>69</v>
      </c>
      <c r="M115" s="113"/>
      <c r="N115" s="114"/>
      <c r="O115" s="114"/>
    </row>
    <row r="116" spans="2:15" s="109" customFormat="1" ht="20.100000000000001" customHeight="1" x14ac:dyDescent="0.4">
      <c r="B116" s="110" t="s">
        <v>94</v>
      </c>
      <c r="C116" s="110" t="s">
        <v>107</v>
      </c>
      <c r="D116" s="104" t="s">
        <v>153</v>
      </c>
      <c r="E116" s="98" t="s">
        <v>274</v>
      </c>
      <c r="F116" s="98">
        <v>41</v>
      </c>
      <c r="G116" s="4">
        <f>528080*1.1</f>
        <v>580888</v>
      </c>
      <c r="H116" s="94" t="s">
        <v>12</v>
      </c>
      <c r="I116" s="35">
        <v>44919</v>
      </c>
      <c r="J116" s="35">
        <v>45009</v>
      </c>
      <c r="K116" s="33" t="s">
        <v>69</v>
      </c>
      <c r="M116" s="113"/>
      <c r="N116" s="114"/>
      <c r="O116" s="114"/>
    </row>
    <row r="117" spans="2:15" s="109" customFormat="1" ht="20.100000000000001" customHeight="1" x14ac:dyDescent="0.4">
      <c r="B117" s="110" t="s">
        <v>94</v>
      </c>
      <c r="C117" s="110" t="s">
        <v>107</v>
      </c>
      <c r="D117" s="104" t="s">
        <v>153</v>
      </c>
      <c r="E117" s="98" t="s">
        <v>274</v>
      </c>
      <c r="F117" s="98">
        <v>52</v>
      </c>
      <c r="G117" s="4">
        <f>669760*1.1</f>
        <v>736736.00000000012</v>
      </c>
      <c r="H117" s="94" t="s">
        <v>12</v>
      </c>
      <c r="I117" s="35">
        <v>44921</v>
      </c>
      <c r="J117" s="35">
        <v>45009</v>
      </c>
      <c r="K117" s="33" t="s">
        <v>69</v>
      </c>
      <c r="M117" s="113"/>
      <c r="N117" s="114"/>
      <c r="O117" s="114"/>
    </row>
    <row r="118" spans="2:15" s="109" customFormat="1" ht="20.100000000000001" customHeight="1" x14ac:dyDescent="0.4">
      <c r="B118" s="110" t="s">
        <v>94</v>
      </c>
      <c r="C118" s="110" t="s">
        <v>107</v>
      </c>
      <c r="D118" s="104" t="s">
        <v>153</v>
      </c>
      <c r="E118" s="98" t="s">
        <v>274</v>
      </c>
      <c r="F118" s="98">
        <v>13</v>
      </c>
      <c r="G118" s="4">
        <f>167440*1.1</f>
        <v>184184.00000000003</v>
      </c>
      <c r="H118" s="94" t="s">
        <v>12</v>
      </c>
      <c r="I118" s="35">
        <v>44922</v>
      </c>
      <c r="J118" s="35">
        <v>45009</v>
      </c>
      <c r="K118" s="33" t="s">
        <v>69</v>
      </c>
      <c r="M118" s="113"/>
      <c r="N118" s="114"/>
      <c r="O118" s="114"/>
    </row>
    <row r="119" spans="2:15" s="109" customFormat="1" ht="20.100000000000001" customHeight="1" x14ac:dyDescent="0.4">
      <c r="B119" s="110" t="s">
        <v>94</v>
      </c>
      <c r="C119" s="110" t="s">
        <v>107</v>
      </c>
      <c r="D119" s="104" t="s">
        <v>153</v>
      </c>
      <c r="E119" s="98" t="s">
        <v>274</v>
      </c>
      <c r="F119" s="98">
        <v>43</v>
      </c>
      <c r="G119" s="4">
        <f>553840*1.1</f>
        <v>609224</v>
      </c>
      <c r="H119" s="94" t="s">
        <v>12</v>
      </c>
      <c r="I119" s="35">
        <v>44923</v>
      </c>
      <c r="J119" s="35">
        <v>45009</v>
      </c>
      <c r="K119" s="33" t="s">
        <v>69</v>
      </c>
      <c r="M119" s="113"/>
      <c r="N119" s="114"/>
      <c r="O119" s="114"/>
    </row>
    <row r="120" spans="2:15" s="109" customFormat="1" ht="20.100000000000001" customHeight="1" x14ac:dyDescent="0.4">
      <c r="B120" s="110" t="s">
        <v>94</v>
      </c>
      <c r="C120" s="110" t="s">
        <v>107</v>
      </c>
      <c r="D120" s="104" t="s">
        <v>153</v>
      </c>
      <c r="E120" s="98" t="s">
        <v>274</v>
      </c>
      <c r="F120" s="98">
        <v>73</v>
      </c>
      <c r="G120" s="4">
        <f>940240*1.1</f>
        <v>1034264.0000000001</v>
      </c>
      <c r="H120" s="94" t="s">
        <v>12</v>
      </c>
      <c r="I120" s="35">
        <v>44937</v>
      </c>
      <c r="J120" s="35">
        <v>45009</v>
      </c>
      <c r="K120" s="33" t="s">
        <v>69</v>
      </c>
      <c r="M120" s="113"/>
      <c r="N120" s="114"/>
      <c r="O120" s="114"/>
    </row>
    <row r="121" spans="2:15" s="1" customFormat="1" ht="20.100000000000001" hidden="1" customHeight="1" x14ac:dyDescent="0.4">
      <c r="B121" s="2" t="s">
        <v>94</v>
      </c>
      <c r="C121" s="2" t="s">
        <v>107</v>
      </c>
      <c r="D121" s="73" t="s">
        <v>18</v>
      </c>
      <c r="E121" s="81"/>
      <c r="F121" s="81"/>
      <c r="G121" s="4">
        <v>604230</v>
      </c>
      <c r="H121" s="3" t="s">
        <v>19</v>
      </c>
      <c r="I121" s="5"/>
      <c r="J121" s="5">
        <v>45077</v>
      </c>
      <c r="K121" s="2" t="s">
        <v>69</v>
      </c>
      <c r="N121" s="30"/>
      <c r="O121" s="30"/>
    </row>
    <row r="122" spans="2:15" s="1" customFormat="1" ht="20.100000000000001" hidden="1" customHeight="1" x14ac:dyDescent="0.4">
      <c r="B122" s="2" t="s">
        <v>94</v>
      </c>
      <c r="C122" s="2" t="s">
        <v>70</v>
      </c>
      <c r="D122" s="73" t="s">
        <v>72</v>
      </c>
      <c r="E122" s="81"/>
      <c r="F122" s="81"/>
      <c r="G122" s="4">
        <v>1550450</v>
      </c>
      <c r="H122" s="3" t="s">
        <v>88</v>
      </c>
      <c r="I122" s="8"/>
      <c r="J122" s="8">
        <v>44995</v>
      </c>
      <c r="K122" s="2" t="s">
        <v>69</v>
      </c>
      <c r="M122" s="72"/>
      <c r="N122" s="30"/>
      <c r="O122" s="30">
        <f>N122*F122*1.1</f>
        <v>0</v>
      </c>
    </row>
    <row r="123" spans="2:15" s="1" customFormat="1" ht="20.100000000000001" hidden="1" customHeight="1" x14ac:dyDescent="0.4">
      <c r="B123" s="2" t="s">
        <v>94</v>
      </c>
      <c r="C123" s="2" t="s">
        <v>70</v>
      </c>
      <c r="D123" s="73" t="s">
        <v>74</v>
      </c>
      <c r="E123" s="81"/>
      <c r="F123" s="81"/>
      <c r="G123" s="4">
        <v>8378708</v>
      </c>
      <c r="H123" s="3" t="s">
        <v>77</v>
      </c>
      <c r="I123" s="9"/>
      <c r="J123" s="9">
        <v>45000</v>
      </c>
      <c r="K123" s="2" t="s">
        <v>69</v>
      </c>
      <c r="N123" s="30"/>
      <c r="O123" s="30"/>
    </row>
    <row r="124" spans="2:15" s="1" customFormat="1" ht="20.100000000000001" hidden="1" customHeight="1" x14ac:dyDescent="0.4">
      <c r="B124" s="2" t="s">
        <v>94</v>
      </c>
      <c r="C124" s="2" t="s">
        <v>70</v>
      </c>
      <c r="D124" s="73" t="s">
        <v>71</v>
      </c>
      <c r="E124" s="81"/>
      <c r="F124" s="81"/>
      <c r="G124" s="4">
        <v>2450250</v>
      </c>
      <c r="H124" s="3" t="s">
        <v>75</v>
      </c>
      <c r="I124" s="8"/>
      <c r="J124" s="8">
        <v>45009</v>
      </c>
      <c r="K124" s="2" t="s">
        <v>69</v>
      </c>
      <c r="N124" s="30"/>
      <c r="O124" s="30"/>
    </row>
    <row r="125" spans="2:15" s="1" customFormat="1" ht="20.100000000000001" hidden="1" customHeight="1" x14ac:dyDescent="0.4">
      <c r="B125" s="2" t="s">
        <v>94</v>
      </c>
      <c r="C125" s="15" t="s">
        <v>100</v>
      </c>
      <c r="D125" s="73" t="s">
        <v>60</v>
      </c>
      <c r="E125" s="81"/>
      <c r="F125" s="81"/>
      <c r="G125" s="4">
        <v>171160</v>
      </c>
      <c r="H125" s="10" t="s">
        <v>54</v>
      </c>
      <c r="I125" s="5"/>
      <c r="J125" s="5">
        <v>44957</v>
      </c>
      <c r="K125" s="2" t="s">
        <v>69</v>
      </c>
      <c r="N125" s="30"/>
      <c r="O125" s="30"/>
    </row>
    <row r="126" spans="2:15" s="1" customFormat="1" ht="20.100000000000001" hidden="1" customHeight="1" x14ac:dyDescent="0.4">
      <c r="B126" s="2" t="s">
        <v>94</v>
      </c>
      <c r="C126" s="15" t="s">
        <v>100</v>
      </c>
      <c r="D126" s="73" t="s">
        <v>60</v>
      </c>
      <c r="E126" s="81"/>
      <c r="F126" s="81"/>
      <c r="G126" s="4">
        <v>208120</v>
      </c>
      <c r="H126" s="10" t="s">
        <v>54</v>
      </c>
      <c r="I126" s="5"/>
      <c r="J126" s="5">
        <v>44957</v>
      </c>
      <c r="K126" s="2" t="s">
        <v>69</v>
      </c>
      <c r="N126" s="30"/>
      <c r="O126" s="30"/>
    </row>
    <row r="127" spans="2:15" s="1" customFormat="1" ht="20.100000000000001" hidden="1" customHeight="1" x14ac:dyDescent="0.4">
      <c r="B127" s="2" t="s">
        <v>94</v>
      </c>
      <c r="C127" s="15" t="s">
        <v>100</v>
      </c>
      <c r="D127" s="73" t="s">
        <v>60</v>
      </c>
      <c r="E127" s="81"/>
      <c r="F127" s="81"/>
      <c r="G127" s="4">
        <v>203610</v>
      </c>
      <c r="H127" s="10" t="s">
        <v>54</v>
      </c>
      <c r="I127" s="5"/>
      <c r="J127" s="5">
        <v>44957</v>
      </c>
      <c r="K127" s="2" t="s">
        <v>69</v>
      </c>
      <c r="N127" s="30"/>
      <c r="O127" s="30"/>
    </row>
    <row r="128" spans="2:15" s="1" customFormat="1" ht="20.100000000000001" hidden="1" customHeight="1" x14ac:dyDescent="0.4">
      <c r="B128" s="2" t="s">
        <v>94</v>
      </c>
      <c r="C128" s="15" t="s">
        <v>100</v>
      </c>
      <c r="D128" s="73" t="s">
        <v>60</v>
      </c>
      <c r="E128" s="81"/>
      <c r="F128" s="81"/>
      <c r="G128" s="4">
        <v>305178</v>
      </c>
      <c r="H128" s="10" t="s">
        <v>50</v>
      </c>
      <c r="I128" s="5"/>
      <c r="J128" s="5">
        <v>44963</v>
      </c>
      <c r="K128" s="2" t="s">
        <v>69</v>
      </c>
      <c r="N128" s="30"/>
      <c r="O128" s="30"/>
    </row>
    <row r="129" spans="2:15" s="1" customFormat="1" ht="20.100000000000001" hidden="1" customHeight="1" x14ac:dyDescent="0.4">
      <c r="B129" s="2" t="s">
        <v>94</v>
      </c>
      <c r="C129" s="15" t="s">
        <v>100</v>
      </c>
      <c r="D129" s="73" t="s">
        <v>60</v>
      </c>
      <c r="E129" s="81"/>
      <c r="F129" s="81"/>
      <c r="G129" s="4">
        <v>154569</v>
      </c>
      <c r="H129" s="10" t="s">
        <v>50</v>
      </c>
      <c r="I129" s="5"/>
      <c r="J129" s="5">
        <v>44963</v>
      </c>
      <c r="K129" s="2" t="s">
        <v>69</v>
      </c>
      <c r="N129" s="30"/>
      <c r="O129" s="30"/>
    </row>
    <row r="130" spans="2:15" s="1" customFormat="1" ht="20.100000000000001" hidden="1" customHeight="1" x14ac:dyDescent="0.4">
      <c r="B130" s="2" t="s">
        <v>94</v>
      </c>
      <c r="C130" s="15" t="s">
        <v>100</v>
      </c>
      <c r="D130" s="73" t="s">
        <v>60</v>
      </c>
      <c r="E130" s="81"/>
      <c r="F130" s="81"/>
      <c r="G130" s="4">
        <v>52680</v>
      </c>
      <c r="H130" s="10" t="s">
        <v>49</v>
      </c>
      <c r="I130" s="5"/>
      <c r="J130" s="5">
        <v>44963</v>
      </c>
      <c r="K130" s="2" t="s">
        <v>69</v>
      </c>
      <c r="N130" s="30"/>
      <c r="O130" s="30"/>
    </row>
    <row r="131" spans="2:15" s="1" customFormat="1" ht="20.100000000000001" hidden="1" customHeight="1" x14ac:dyDescent="0.4">
      <c r="B131" s="2" t="s">
        <v>94</v>
      </c>
      <c r="C131" s="15" t="s">
        <v>100</v>
      </c>
      <c r="D131" s="73" t="s">
        <v>60</v>
      </c>
      <c r="E131" s="81"/>
      <c r="F131" s="81"/>
      <c r="G131" s="4">
        <v>117320</v>
      </c>
      <c r="H131" s="10" t="s">
        <v>25</v>
      </c>
      <c r="I131" s="5"/>
      <c r="J131" s="5">
        <v>44958</v>
      </c>
      <c r="K131" s="2" t="s">
        <v>69</v>
      </c>
      <c r="N131" s="30"/>
      <c r="O131" s="30"/>
    </row>
    <row r="132" spans="2:15" s="1" customFormat="1" ht="20.100000000000001" hidden="1" customHeight="1" x14ac:dyDescent="0.4">
      <c r="B132" s="2" t="s">
        <v>94</v>
      </c>
      <c r="C132" s="15" t="s">
        <v>100</v>
      </c>
      <c r="D132" s="73" t="s">
        <v>60</v>
      </c>
      <c r="E132" s="81"/>
      <c r="F132" s="81"/>
      <c r="G132" s="4">
        <v>163170</v>
      </c>
      <c r="H132" s="10" t="s">
        <v>52</v>
      </c>
      <c r="I132" s="5"/>
      <c r="J132" s="5">
        <v>44963</v>
      </c>
      <c r="K132" s="2" t="s">
        <v>69</v>
      </c>
      <c r="N132" s="30"/>
      <c r="O132" s="30"/>
    </row>
    <row r="133" spans="2:15" s="1" customFormat="1" ht="20.100000000000001" hidden="1" customHeight="1" x14ac:dyDescent="0.4">
      <c r="B133" s="2" t="s">
        <v>94</v>
      </c>
      <c r="C133" s="15" t="s">
        <v>100</v>
      </c>
      <c r="D133" s="73" t="s">
        <v>60</v>
      </c>
      <c r="E133" s="81"/>
      <c r="F133" s="81"/>
      <c r="G133" s="4">
        <v>377360</v>
      </c>
      <c r="H133" s="10" t="s">
        <v>52</v>
      </c>
      <c r="I133" s="5"/>
      <c r="J133" s="5">
        <v>44963</v>
      </c>
      <c r="K133" s="2" t="s">
        <v>69</v>
      </c>
      <c r="N133" s="30"/>
      <c r="O133" s="30"/>
    </row>
    <row r="134" spans="2:15" s="1" customFormat="1" ht="20.100000000000001" hidden="1" customHeight="1" x14ac:dyDescent="0.4">
      <c r="B134" s="2" t="s">
        <v>94</v>
      </c>
      <c r="C134" s="15" t="s">
        <v>100</v>
      </c>
      <c r="D134" s="73" t="s">
        <v>60</v>
      </c>
      <c r="E134" s="81"/>
      <c r="F134" s="81"/>
      <c r="G134" s="4">
        <v>106220</v>
      </c>
      <c r="H134" s="10" t="s">
        <v>51</v>
      </c>
      <c r="I134" s="5"/>
      <c r="J134" s="5">
        <v>44963</v>
      </c>
      <c r="K134" s="2" t="s">
        <v>69</v>
      </c>
      <c r="N134" s="30"/>
      <c r="O134" s="30"/>
    </row>
    <row r="135" spans="2:15" s="1" customFormat="1" ht="20.100000000000001" hidden="1" customHeight="1" x14ac:dyDescent="0.4">
      <c r="B135" s="2" t="s">
        <v>94</v>
      </c>
      <c r="C135" s="15" t="s">
        <v>100</v>
      </c>
      <c r="D135" s="73" t="s">
        <v>60</v>
      </c>
      <c r="E135" s="81"/>
      <c r="F135" s="81"/>
      <c r="G135" s="4">
        <v>215160</v>
      </c>
      <c r="H135" s="10" t="s">
        <v>53</v>
      </c>
      <c r="I135" s="5"/>
      <c r="J135" s="5">
        <v>44963</v>
      </c>
      <c r="K135" s="2" t="s">
        <v>69</v>
      </c>
      <c r="N135" s="30"/>
      <c r="O135" s="30"/>
    </row>
    <row r="136" spans="2:15" s="1" customFormat="1" ht="20.100000000000001" hidden="1" customHeight="1" x14ac:dyDescent="0.4">
      <c r="B136" s="2" t="s">
        <v>94</v>
      </c>
      <c r="C136" s="15" t="s">
        <v>100</v>
      </c>
      <c r="D136" s="73" t="s">
        <v>60</v>
      </c>
      <c r="E136" s="81"/>
      <c r="F136" s="81"/>
      <c r="G136" s="4">
        <v>219600</v>
      </c>
      <c r="H136" s="10" t="s">
        <v>53</v>
      </c>
      <c r="I136" s="5"/>
      <c r="J136" s="5">
        <v>44963</v>
      </c>
      <c r="K136" s="2" t="s">
        <v>69</v>
      </c>
      <c r="N136" s="30"/>
      <c r="O136" s="30"/>
    </row>
    <row r="137" spans="2:15" s="1" customFormat="1" ht="20.100000000000001" hidden="1" customHeight="1" x14ac:dyDescent="0.4">
      <c r="B137" s="2" t="s">
        <v>94</v>
      </c>
      <c r="C137" s="15" t="s">
        <v>100</v>
      </c>
      <c r="D137" s="73" t="s">
        <v>60</v>
      </c>
      <c r="E137" s="81"/>
      <c r="F137" s="81"/>
      <c r="G137" s="7">
        <v>429000</v>
      </c>
      <c r="H137" s="10" t="s">
        <v>48</v>
      </c>
      <c r="I137" s="5"/>
      <c r="J137" s="5">
        <v>44963</v>
      </c>
      <c r="K137" s="2" t="s">
        <v>69</v>
      </c>
      <c r="N137" s="30"/>
      <c r="O137" s="30"/>
    </row>
    <row r="138" spans="2:15" s="1" customFormat="1" ht="20.100000000000001" hidden="1" customHeight="1" x14ac:dyDescent="0.4">
      <c r="B138" s="2" t="s">
        <v>94</v>
      </c>
      <c r="C138" s="15" t="s">
        <v>100</v>
      </c>
      <c r="D138" s="73" t="s">
        <v>60</v>
      </c>
      <c r="E138" s="81"/>
      <c r="F138" s="81"/>
      <c r="G138" s="7">
        <v>429000</v>
      </c>
      <c r="H138" s="10" t="s">
        <v>48</v>
      </c>
      <c r="I138" s="5"/>
      <c r="J138" s="5">
        <v>44963</v>
      </c>
      <c r="K138" s="2" t="s">
        <v>69</v>
      </c>
      <c r="N138" s="30"/>
      <c r="O138" s="30"/>
    </row>
    <row r="139" spans="2:15" s="1" customFormat="1" ht="20.100000000000001" hidden="1" customHeight="1" x14ac:dyDescent="0.4">
      <c r="B139" s="2" t="s">
        <v>94</v>
      </c>
      <c r="C139" s="15" t="s">
        <v>100</v>
      </c>
      <c r="D139" s="73" t="s">
        <v>60</v>
      </c>
      <c r="E139" s="81"/>
      <c r="F139" s="81"/>
      <c r="G139" s="7">
        <v>214500</v>
      </c>
      <c r="H139" s="10" t="s">
        <v>48</v>
      </c>
      <c r="I139" s="5"/>
      <c r="J139" s="5">
        <v>44963</v>
      </c>
      <c r="K139" s="2" t="s">
        <v>69</v>
      </c>
      <c r="N139" s="30"/>
      <c r="O139" s="30"/>
    </row>
    <row r="140" spans="2:15" s="1" customFormat="1" ht="20.100000000000001" hidden="1" customHeight="1" x14ac:dyDescent="0.4">
      <c r="B140" s="2" t="s">
        <v>94</v>
      </c>
      <c r="C140" s="15" t="s">
        <v>100</v>
      </c>
      <c r="D140" s="73" t="s">
        <v>60</v>
      </c>
      <c r="E140" s="81"/>
      <c r="F140" s="81"/>
      <c r="G140" s="7">
        <v>209550</v>
      </c>
      <c r="H140" s="10" t="s">
        <v>48</v>
      </c>
      <c r="I140" s="5"/>
      <c r="J140" s="5">
        <v>44963</v>
      </c>
      <c r="K140" s="2" t="s">
        <v>69</v>
      </c>
      <c r="N140" s="30"/>
      <c r="O140" s="30"/>
    </row>
    <row r="141" spans="2:15" s="1" customFormat="1" ht="20.100000000000001" hidden="1" customHeight="1" x14ac:dyDescent="0.4">
      <c r="B141" s="2" t="s">
        <v>94</v>
      </c>
      <c r="C141" s="15" t="s">
        <v>100</v>
      </c>
      <c r="D141" s="73" t="s">
        <v>60</v>
      </c>
      <c r="E141" s="81"/>
      <c r="F141" s="81"/>
      <c r="G141" s="7">
        <v>419100</v>
      </c>
      <c r="H141" s="10" t="s">
        <v>48</v>
      </c>
      <c r="I141" s="5"/>
      <c r="J141" s="5">
        <v>44963</v>
      </c>
      <c r="K141" s="2" t="s">
        <v>69</v>
      </c>
      <c r="N141" s="30"/>
      <c r="O141" s="30"/>
    </row>
    <row r="142" spans="2:15" s="1" customFormat="1" ht="20.100000000000001" hidden="1" customHeight="1" x14ac:dyDescent="0.4">
      <c r="B142" s="2" t="s">
        <v>94</v>
      </c>
      <c r="C142" s="15" t="s">
        <v>100</v>
      </c>
      <c r="D142" s="73" t="s">
        <v>60</v>
      </c>
      <c r="E142" s="81"/>
      <c r="F142" s="81"/>
      <c r="G142" s="7">
        <v>412500</v>
      </c>
      <c r="H142" s="10" t="s">
        <v>48</v>
      </c>
      <c r="I142" s="5"/>
      <c r="J142" s="5">
        <v>44963</v>
      </c>
      <c r="K142" s="2" t="s">
        <v>69</v>
      </c>
      <c r="N142" s="30"/>
      <c r="O142" s="30"/>
    </row>
    <row r="143" spans="2:15" s="1" customFormat="1" ht="20.100000000000001" hidden="1" customHeight="1" x14ac:dyDescent="0.4">
      <c r="B143" s="2" t="s">
        <v>94</v>
      </c>
      <c r="C143" s="15" t="s">
        <v>100</v>
      </c>
      <c r="D143" s="73" t="s">
        <v>60</v>
      </c>
      <c r="E143" s="81"/>
      <c r="F143" s="81"/>
      <c r="G143" s="4">
        <v>326920</v>
      </c>
      <c r="H143" s="10" t="s">
        <v>26</v>
      </c>
      <c r="I143" s="5"/>
      <c r="J143" s="5">
        <v>44967</v>
      </c>
      <c r="K143" s="2" t="s">
        <v>69</v>
      </c>
      <c r="N143" s="30"/>
      <c r="O143" s="30"/>
    </row>
    <row r="144" spans="2:15" s="1" customFormat="1" ht="20.100000000000001" hidden="1" customHeight="1" x14ac:dyDescent="0.4">
      <c r="B144" s="2" t="s">
        <v>94</v>
      </c>
      <c r="C144" s="15" t="s">
        <v>100</v>
      </c>
      <c r="D144" s="73" t="s">
        <v>60</v>
      </c>
      <c r="E144" s="81"/>
      <c r="F144" s="81"/>
      <c r="G144" s="4">
        <v>464310</v>
      </c>
      <c r="H144" s="10" t="s">
        <v>26</v>
      </c>
      <c r="I144" s="5"/>
      <c r="J144" s="5">
        <v>44967</v>
      </c>
      <c r="K144" s="2" t="s">
        <v>69</v>
      </c>
      <c r="N144" s="30"/>
      <c r="O144" s="30"/>
    </row>
    <row r="145" spans="2:15" s="1" customFormat="1" ht="20.100000000000001" hidden="1" customHeight="1" x14ac:dyDescent="0.4">
      <c r="B145" s="2" t="s">
        <v>94</v>
      </c>
      <c r="C145" s="15" t="s">
        <v>100</v>
      </c>
      <c r="D145" s="73" t="s">
        <v>60</v>
      </c>
      <c r="E145" s="81"/>
      <c r="F145" s="81"/>
      <c r="G145" s="4">
        <v>435920</v>
      </c>
      <c r="H145" s="10" t="s">
        <v>38</v>
      </c>
      <c r="I145" s="5"/>
      <c r="J145" s="5">
        <v>44970</v>
      </c>
      <c r="K145" s="2" t="s">
        <v>69</v>
      </c>
      <c r="N145" s="30"/>
      <c r="O145" s="30"/>
    </row>
    <row r="146" spans="2:15" s="1" customFormat="1" ht="20.100000000000001" hidden="1" customHeight="1" x14ac:dyDescent="0.4">
      <c r="B146" s="2" t="s">
        <v>94</v>
      </c>
      <c r="C146" s="15" t="s">
        <v>100</v>
      </c>
      <c r="D146" s="73" t="s">
        <v>60</v>
      </c>
      <c r="E146" s="81"/>
      <c r="F146" s="81"/>
      <c r="G146" s="4">
        <v>190420</v>
      </c>
      <c r="H146" s="10" t="s">
        <v>47</v>
      </c>
      <c r="I146" s="5"/>
      <c r="J146" s="5">
        <v>44970</v>
      </c>
      <c r="K146" s="2" t="s">
        <v>69</v>
      </c>
      <c r="N146" s="30"/>
      <c r="O146" s="30"/>
    </row>
    <row r="147" spans="2:15" s="1" customFormat="1" ht="20.100000000000001" hidden="1" customHeight="1" x14ac:dyDescent="0.4">
      <c r="B147" s="2" t="s">
        <v>94</v>
      </c>
      <c r="C147" s="15" t="s">
        <v>100</v>
      </c>
      <c r="D147" s="73" t="s">
        <v>60</v>
      </c>
      <c r="E147" s="81"/>
      <c r="F147" s="81"/>
      <c r="G147" s="4">
        <v>176660</v>
      </c>
      <c r="H147" s="10" t="s">
        <v>47</v>
      </c>
      <c r="I147" s="5"/>
      <c r="J147" s="5">
        <v>44970</v>
      </c>
      <c r="K147" s="2" t="s">
        <v>69</v>
      </c>
      <c r="N147" s="30"/>
      <c r="O147" s="30"/>
    </row>
    <row r="148" spans="2:15" s="1" customFormat="1" ht="20.100000000000001" hidden="1" customHeight="1" x14ac:dyDescent="0.4">
      <c r="B148" s="2" t="s">
        <v>94</v>
      </c>
      <c r="C148" s="15" t="s">
        <v>100</v>
      </c>
      <c r="D148" s="73" t="s">
        <v>60</v>
      </c>
      <c r="E148" s="81"/>
      <c r="F148" s="81"/>
      <c r="G148" s="4">
        <v>188700</v>
      </c>
      <c r="H148" s="10" t="s">
        <v>47</v>
      </c>
      <c r="I148" s="5"/>
      <c r="J148" s="5">
        <v>44970</v>
      </c>
      <c r="K148" s="2" t="s">
        <v>69</v>
      </c>
      <c r="N148" s="30"/>
      <c r="O148" s="30"/>
    </row>
    <row r="149" spans="2:15" s="1" customFormat="1" ht="20.100000000000001" hidden="1" customHeight="1" x14ac:dyDescent="0.4">
      <c r="B149" s="2" t="s">
        <v>94</v>
      </c>
      <c r="C149" s="15" t="s">
        <v>100</v>
      </c>
      <c r="D149" s="73" t="s">
        <v>60</v>
      </c>
      <c r="E149" s="81"/>
      <c r="F149" s="81"/>
      <c r="G149" s="4">
        <v>77780</v>
      </c>
      <c r="H149" s="10" t="s">
        <v>46</v>
      </c>
      <c r="I149" s="5"/>
      <c r="J149" s="5">
        <v>44970</v>
      </c>
      <c r="K149" s="2" t="s">
        <v>69</v>
      </c>
      <c r="N149" s="30"/>
      <c r="O149" s="30"/>
    </row>
    <row r="150" spans="2:15" s="1" customFormat="1" ht="20.100000000000001" hidden="1" customHeight="1" x14ac:dyDescent="0.4">
      <c r="B150" s="2" t="s">
        <v>94</v>
      </c>
      <c r="C150" s="15" t="s">
        <v>100</v>
      </c>
      <c r="D150" s="73" t="s">
        <v>60</v>
      </c>
      <c r="E150" s="81"/>
      <c r="F150" s="81"/>
      <c r="G150" s="4">
        <v>449389</v>
      </c>
      <c r="H150" s="10" t="s">
        <v>27</v>
      </c>
      <c r="I150" s="5"/>
      <c r="J150" s="5">
        <v>44973</v>
      </c>
      <c r="K150" s="2" t="s">
        <v>69</v>
      </c>
      <c r="N150" s="30"/>
      <c r="O150" s="30"/>
    </row>
    <row r="151" spans="2:15" s="1" customFormat="1" ht="20.100000000000001" hidden="1" customHeight="1" x14ac:dyDescent="0.4">
      <c r="B151" s="2" t="s">
        <v>94</v>
      </c>
      <c r="C151" s="15" t="s">
        <v>100</v>
      </c>
      <c r="D151" s="73" t="s">
        <v>60</v>
      </c>
      <c r="E151" s="81"/>
      <c r="F151" s="81"/>
      <c r="G151" s="4">
        <v>223054</v>
      </c>
      <c r="H151" s="10" t="s">
        <v>27</v>
      </c>
      <c r="I151" s="5"/>
      <c r="J151" s="5">
        <v>44973</v>
      </c>
      <c r="K151" s="2" t="s">
        <v>69</v>
      </c>
      <c r="N151" s="30"/>
      <c r="O151" s="30"/>
    </row>
    <row r="152" spans="2:15" s="1" customFormat="1" ht="20.100000000000001" hidden="1" customHeight="1" x14ac:dyDescent="0.4">
      <c r="B152" s="2" t="s">
        <v>94</v>
      </c>
      <c r="C152" s="15" t="s">
        <v>100</v>
      </c>
      <c r="D152" s="73" t="s">
        <v>60</v>
      </c>
      <c r="E152" s="81"/>
      <c r="F152" s="81"/>
      <c r="G152" s="4">
        <v>436387</v>
      </c>
      <c r="H152" s="10" t="s">
        <v>27</v>
      </c>
      <c r="I152" s="5"/>
      <c r="J152" s="5">
        <v>44973</v>
      </c>
      <c r="K152" s="2" t="s">
        <v>69</v>
      </c>
      <c r="N152" s="30"/>
      <c r="O152" s="30"/>
    </row>
    <row r="153" spans="2:15" s="1" customFormat="1" ht="20.100000000000001" hidden="1" customHeight="1" x14ac:dyDescent="0.4">
      <c r="B153" s="2" t="s">
        <v>94</v>
      </c>
      <c r="C153" s="15" t="s">
        <v>100</v>
      </c>
      <c r="D153" s="73" t="s">
        <v>60</v>
      </c>
      <c r="E153" s="81"/>
      <c r="F153" s="81"/>
      <c r="G153" s="4">
        <v>205550</v>
      </c>
      <c r="H153" s="10" t="s">
        <v>27</v>
      </c>
      <c r="I153" s="5"/>
      <c r="J153" s="5">
        <v>44973</v>
      </c>
      <c r="K153" s="2" t="s">
        <v>69</v>
      </c>
      <c r="N153" s="30"/>
      <c r="O153" s="30"/>
    </row>
    <row r="154" spans="2:15" s="1" customFormat="1" ht="20.100000000000001" hidden="1" customHeight="1" x14ac:dyDescent="0.4">
      <c r="B154" s="2" t="s">
        <v>94</v>
      </c>
      <c r="C154" s="15" t="s">
        <v>100</v>
      </c>
      <c r="D154" s="73" t="s">
        <v>60</v>
      </c>
      <c r="E154" s="81"/>
      <c r="F154" s="81"/>
      <c r="G154" s="4">
        <v>176660</v>
      </c>
      <c r="H154" s="10" t="s">
        <v>28</v>
      </c>
      <c r="I154" s="5"/>
      <c r="J154" s="5">
        <v>44978</v>
      </c>
      <c r="K154" s="2" t="s">
        <v>69</v>
      </c>
      <c r="N154" s="30"/>
      <c r="O154" s="30"/>
    </row>
    <row r="155" spans="2:15" s="1" customFormat="1" ht="20.100000000000001" hidden="1" customHeight="1" x14ac:dyDescent="0.4">
      <c r="B155" s="2" t="s">
        <v>94</v>
      </c>
      <c r="C155" s="15" t="s">
        <v>100</v>
      </c>
      <c r="D155" s="73" t="s">
        <v>60</v>
      </c>
      <c r="E155" s="81"/>
      <c r="F155" s="81"/>
      <c r="G155" s="4">
        <v>388520</v>
      </c>
      <c r="H155" s="10" t="s">
        <v>28</v>
      </c>
      <c r="I155" s="5"/>
      <c r="J155" s="5">
        <v>44978</v>
      </c>
      <c r="K155" s="2" t="s">
        <v>69</v>
      </c>
      <c r="N155" s="30"/>
      <c r="O155" s="30"/>
    </row>
    <row r="156" spans="2:15" s="1" customFormat="1" ht="20.100000000000001" hidden="1" customHeight="1" x14ac:dyDescent="0.4">
      <c r="B156" s="2" t="s">
        <v>94</v>
      </c>
      <c r="C156" s="15" t="s">
        <v>100</v>
      </c>
      <c r="D156" s="73" t="s">
        <v>60</v>
      </c>
      <c r="E156" s="81"/>
      <c r="F156" s="81"/>
      <c r="G156" s="4">
        <v>513480</v>
      </c>
      <c r="H156" s="10" t="s">
        <v>28</v>
      </c>
      <c r="I156" s="5"/>
      <c r="J156" s="5">
        <v>44978</v>
      </c>
      <c r="K156" s="2" t="s">
        <v>69</v>
      </c>
      <c r="N156" s="30"/>
      <c r="O156" s="30"/>
    </row>
    <row r="157" spans="2:15" s="1" customFormat="1" ht="20.100000000000001" hidden="1" customHeight="1" x14ac:dyDescent="0.4">
      <c r="B157" s="2" t="s">
        <v>94</v>
      </c>
      <c r="C157" s="15" t="s">
        <v>100</v>
      </c>
      <c r="D157" s="73" t="s">
        <v>60</v>
      </c>
      <c r="E157" s="81"/>
      <c r="F157" s="81"/>
      <c r="G157" s="4">
        <v>342320</v>
      </c>
      <c r="H157" s="10" t="s">
        <v>28</v>
      </c>
      <c r="I157" s="5"/>
      <c r="J157" s="5">
        <v>44978</v>
      </c>
      <c r="K157" s="2" t="s">
        <v>69</v>
      </c>
      <c r="N157" s="30"/>
      <c r="O157" s="30"/>
    </row>
    <row r="158" spans="2:15" s="1" customFormat="1" ht="20.100000000000001" hidden="1" customHeight="1" x14ac:dyDescent="0.4">
      <c r="B158" s="2" t="s">
        <v>94</v>
      </c>
      <c r="C158" s="15" t="s">
        <v>100</v>
      </c>
      <c r="D158" s="73" t="s">
        <v>60</v>
      </c>
      <c r="E158" s="81"/>
      <c r="F158" s="81"/>
      <c r="G158" s="4">
        <v>330260</v>
      </c>
      <c r="H158" s="10" t="s">
        <v>28</v>
      </c>
      <c r="I158" s="5"/>
      <c r="J158" s="5">
        <v>44978</v>
      </c>
      <c r="K158" s="2" t="s">
        <v>69</v>
      </c>
      <c r="N158" s="30"/>
      <c r="O158" s="30"/>
    </row>
    <row r="159" spans="2:15" s="1" customFormat="1" ht="20.100000000000001" hidden="1" customHeight="1" x14ac:dyDescent="0.4">
      <c r="B159" s="2" t="s">
        <v>94</v>
      </c>
      <c r="C159" s="15" t="s">
        <v>100</v>
      </c>
      <c r="D159" s="73" t="s">
        <v>60</v>
      </c>
      <c r="E159" s="81"/>
      <c r="F159" s="81"/>
      <c r="G159" s="4">
        <v>132660</v>
      </c>
      <c r="H159" s="10" t="s">
        <v>28</v>
      </c>
      <c r="I159" s="5"/>
      <c r="J159" s="5">
        <v>44978</v>
      </c>
      <c r="K159" s="2" t="s">
        <v>69</v>
      </c>
      <c r="N159" s="30"/>
      <c r="O159" s="30"/>
    </row>
    <row r="160" spans="2:15" s="1" customFormat="1" ht="20.100000000000001" hidden="1" customHeight="1" x14ac:dyDescent="0.4">
      <c r="B160" s="2" t="s">
        <v>94</v>
      </c>
      <c r="C160" s="15" t="s">
        <v>100</v>
      </c>
      <c r="D160" s="73" t="s">
        <v>60</v>
      </c>
      <c r="E160" s="81"/>
      <c r="F160" s="81"/>
      <c r="G160" s="4">
        <v>483220</v>
      </c>
      <c r="H160" s="10" t="s">
        <v>28</v>
      </c>
      <c r="I160" s="5"/>
      <c r="J160" s="5">
        <v>44978</v>
      </c>
      <c r="K160" s="2" t="s">
        <v>69</v>
      </c>
      <c r="N160" s="30"/>
      <c r="O160" s="30"/>
    </row>
    <row r="161" spans="2:15" s="1" customFormat="1" ht="20.100000000000001" hidden="1" customHeight="1" x14ac:dyDescent="0.4">
      <c r="B161" s="2" t="s">
        <v>94</v>
      </c>
      <c r="C161" s="15" t="s">
        <v>100</v>
      </c>
      <c r="D161" s="73" t="s">
        <v>60</v>
      </c>
      <c r="E161" s="81"/>
      <c r="F161" s="81"/>
      <c r="G161" s="4">
        <v>154660</v>
      </c>
      <c r="H161" s="10" t="s">
        <v>28</v>
      </c>
      <c r="I161" s="5"/>
      <c r="J161" s="5">
        <v>44978</v>
      </c>
      <c r="K161" s="2" t="s">
        <v>69</v>
      </c>
      <c r="N161" s="30"/>
      <c r="O161" s="30"/>
    </row>
    <row r="162" spans="2:15" s="1" customFormat="1" ht="20.100000000000001" hidden="1" customHeight="1" x14ac:dyDescent="0.4">
      <c r="B162" s="2" t="s">
        <v>94</v>
      </c>
      <c r="C162" s="15" t="s">
        <v>100</v>
      </c>
      <c r="D162" s="73" t="s">
        <v>60</v>
      </c>
      <c r="E162" s="81"/>
      <c r="F162" s="81"/>
      <c r="G162" s="4">
        <v>540480</v>
      </c>
      <c r="H162" s="10" t="s">
        <v>28</v>
      </c>
      <c r="I162" s="5"/>
      <c r="J162" s="5">
        <v>44978</v>
      </c>
      <c r="K162" s="2" t="s">
        <v>69</v>
      </c>
      <c r="N162" s="30"/>
      <c r="O162" s="30"/>
    </row>
    <row r="163" spans="2:15" s="1" customFormat="1" ht="20.100000000000001" hidden="1" customHeight="1" x14ac:dyDescent="0.4">
      <c r="B163" s="2" t="s">
        <v>94</v>
      </c>
      <c r="C163" s="15" t="s">
        <v>100</v>
      </c>
      <c r="D163" s="73" t="s">
        <v>60</v>
      </c>
      <c r="E163" s="81"/>
      <c r="F163" s="81"/>
      <c r="G163" s="4">
        <v>358840</v>
      </c>
      <c r="H163" s="10" t="s">
        <v>28</v>
      </c>
      <c r="I163" s="5"/>
      <c r="J163" s="5">
        <v>44978</v>
      </c>
      <c r="K163" s="2" t="s">
        <v>69</v>
      </c>
      <c r="N163" s="30"/>
      <c r="O163" s="30"/>
    </row>
    <row r="164" spans="2:15" s="1" customFormat="1" ht="20.100000000000001" hidden="1" customHeight="1" x14ac:dyDescent="0.4">
      <c r="B164" s="2" t="s">
        <v>94</v>
      </c>
      <c r="C164" s="15" t="s">
        <v>100</v>
      </c>
      <c r="D164" s="73" t="s">
        <v>60</v>
      </c>
      <c r="E164" s="81"/>
      <c r="F164" s="81"/>
      <c r="G164" s="4">
        <v>166700</v>
      </c>
      <c r="H164" s="10" t="s">
        <v>28</v>
      </c>
      <c r="I164" s="5"/>
      <c r="J164" s="5">
        <v>44978</v>
      </c>
      <c r="K164" s="2" t="s">
        <v>69</v>
      </c>
      <c r="N164" s="30"/>
      <c r="O164" s="30"/>
    </row>
    <row r="165" spans="2:15" s="1" customFormat="1" ht="20.100000000000001" hidden="1" customHeight="1" x14ac:dyDescent="0.4">
      <c r="B165" s="2" t="s">
        <v>94</v>
      </c>
      <c r="C165" s="15" t="s">
        <v>100</v>
      </c>
      <c r="D165" s="73" t="s">
        <v>60</v>
      </c>
      <c r="E165" s="81"/>
      <c r="F165" s="81"/>
      <c r="G165" s="4">
        <v>1317931</v>
      </c>
      <c r="H165" s="10" t="s">
        <v>29</v>
      </c>
      <c r="I165" s="5"/>
      <c r="J165" s="5">
        <v>44979</v>
      </c>
      <c r="K165" s="2" t="s">
        <v>69</v>
      </c>
      <c r="N165" s="30"/>
      <c r="O165" s="30"/>
    </row>
    <row r="166" spans="2:15" s="1" customFormat="1" ht="20.100000000000001" hidden="1" customHeight="1" x14ac:dyDescent="0.4">
      <c r="B166" s="2" t="s">
        <v>94</v>
      </c>
      <c r="C166" s="15" t="s">
        <v>100</v>
      </c>
      <c r="D166" s="73" t="s">
        <v>60</v>
      </c>
      <c r="E166" s="81"/>
      <c r="F166" s="81"/>
      <c r="G166" s="4">
        <v>1088592</v>
      </c>
      <c r="H166" s="10" t="s">
        <v>29</v>
      </c>
      <c r="I166" s="5"/>
      <c r="J166" s="5">
        <v>44979</v>
      </c>
      <c r="K166" s="2" t="s">
        <v>69</v>
      </c>
      <c r="N166" s="30"/>
      <c r="O166" s="30"/>
    </row>
    <row r="167" spans="2:15" s="1" customFormat="1" ht="20.100000000000001" hidden="1" customHeight="1" x14ac:dyDescent="0.4">
      <c r="B167" s="2" t="s">
        <v>94</v>
      </c>
      <c r="C167" s="15" t="s">
        <v>100</v>
      </c>
      <c r="D167" s="73" t="s">
        <v>60</v>
      </c>
      <c r="E167" s="81"/>
      <c r="F167" s="81"/>
      <c r="G167" s="4">
        <v>216091</v>
      </c>
      <c r="H167" s="10" t="s">
        <v>29</v>
      </c>
      <c r="I167" s="5"/>
      <c r="J167" s="5">
        <v>44979</v>
      </c>
      <c r="K167" s="2" t="s">
        <v>69</v>
      </c>
      <c r="N167" s="30"/>
      <c r="O167" s="30"/>
    </row>
    <row r="168" spans="2:15" s="1" customFormat="1" ht="20.100000000000001" hidden="1" customHeight="1" x14ac:dyDescent="0.4">
      <c r="B168" s="2" t="s">
        <v>94</v>
      </c>
      <c r="C168" s="15" t="s">
        <v>100</v>
      </c>
      <c r="D168" s="73" t="s">
        <v>60</v>
      </c>
      <c r="E168" s="81"/>
      <c r="F168" s="81"/>
      <c r="G168" s="4">
        <v>431912</v>
      </c>
      <c r="H168" s="10" t="s">
        <v>29</v>
      </c>
      <c r="I168" s="5"/>
      <c r="J168" s="5">
        <v>44979</v>
      </c>
      <c r="K168" s="2" t="s">
        <v>69</v>
      </c>
      <c r="N168" s="30"/>
      <c r="O168" s="30"/>
    </row>
    <row r="169" spans="2:15" s="1" customFormat="1" ht="20.100000000000001" hidden="1" customHeight="1" x14ac:dyDescent="0.4">
      <c r="B169" s="2" t="s">
        <v>94</v>
      </c>
      <c r="C169" s="15" t="s">
        <v>100</v>
      </c>
      <c r="D169" s="73" t="s">
        <v>60</v>
      </c>
      <c r="E169" s="81"/>
      <c r="F169" s="81"/>
      <c r="G169" s="4">
        <v>331080</v>
      </c>
      <c r="H169" s="10" t="s">
        <v>30</v>
      </c>
      <c r="I169" s="5"/>
      <c r="J169" s="5">
        <v>44981</v>
      </c>
      <c r="K169" s="2" t="s">
        <v>69</v>
      </c>
      <c r="N169" s="30"/>
      <c r="O169" s="30"/>
    </row>
    <row r="170" spans="2:15" s="1" customFormat="1" ht="20.100000000000001" hidden="1" customHeight="1" x14ac:dyDescent="0.4">
      <c r="B170" s="2" t="s">
        <v>94</v>
      </c>
      <c r="C170" s="15" t="s">
        <v>100</v>
      </c>
      <c r="D170" s="73" t="s">
        <v>60</v>
      </c>
      <c r="E170" s="81"/>
      <c r="F170" s="81"/>
      <c r="G170" s="4">
        <v>210540</v>
      </c>
      <c r="H170" s="10" t="s">
        <v>30</v>
      </c>
      <c r="I170" s="5"/>
      <c r="J170" s="5">
        <v>44981</v>
      </c>
      <c r="K170" s="2" t="s">
        <v>69</v>
      </c>
      <c r="N170" s="30"/>
      <c r="O170" s="30"/>
    </row>
    <row r="171" spans="2:15" s="1" customFormat="1" ht="20.100000000000001" hidden="1" customHeight="1" x14ac:dyDescent="0.4">
      <c r="B171" s="2" t="s">
        <v>94</v>
      </c>
      <c r="C171" s="15" t="s">
        <v>100</v>
      </c>
      <c r="D171" s="73" t="s">
        <v>60</v>
      </c>
      <c r="E171" s="81"/>
      <c r="F171" s="81"/>
      <c r="G171" s="4">
        <v>77080</v>
      </c>
      <c r="H171" s="10" t="s">
        <v>31</v>
      </c>
      <c r="I171" s="5"/>
      <c r="J171" s="5">
        <v>44984</v>
      </c>
      <c r="K171" s="2" t="s">
        <v>69</v>
      </c>
      <c r="N171" s="30"/>
      <c r="O171" s="30"/>
    </row>
    <row r="172" spans="2:15" s="1" customFormat="1" ht="20.100000000000001" hidden="1" customHeight="1" x14ac:dyDescent="0.4">
      <c r="B172" s="2" t="s">
        <v>94</v>
      </c>
      <c r="C172" s="15" t="s">
        <v>100</v>
      </c>
      <c r="D172" s="73" t="s">
        <v>60</v>
      </c>
      <c r="E172" s="81"/>
      <c r="F172" s="81"/>
      <c r="G172" s="4">
        <v>77080</v>
      </c>
      <c r="H172" s="10" t="s">
        <v>31</v>
      </c>
      <c r="I172" s="5"/>
      <c r="J172" s="5">
        <v>44984</v>
      </c>
      <c r="K172" s="2" t="s">
        <v>69</v>
      </c>
      <c r="N172" s="30"/>
      <c r="O172" s="30"/>
    </row>
    <row r="173" spans="2:15" s="1" customFormat="1" ht="20.100000000000001" hidden="1" customHeight="1" x14ac:dyDescent="0.4">
      <c r="B173" s="2" t="s">
        <v>94</v>
      </c>
      <c r="C173" s="15" t="s">
        <v>100</v>
      </c>
      <c r="D173" s="73" t="s">
        <v>60</v>
      </c>
      <c r="E173" s="81"/>
      <c r="F173" s="81"/>
      <c r="G173" s="4">
        <v>168900</v>
      </c>
      <c r="H173" s="10" t="s">
        <v>31</v>
      </c>
      <c r="I173" s="5"/>
      <c r="J173" s="5">
        <v>44984</v>
      </c>
      <c r="K173" s="2" t="s">
        <v>69</v>
      </c>
      <c r="N173" s="30"/>
      <c r="O173" s="30"/>
    </row>
    <row r="174" spans="2:15" s="1" customFormat="1" ht="20.100000000000001" hidden="1" customHeight="1" x14ac:dyDescent="0.4">
      <c r="B174" s="2" t="s">
        <v>94</v>
      </c>
      <c r="C174" s="15" t="s">
        <v>100</v>
      </c>
      <c r="D174" s="73" t="s">
        <v>60</v>
      </c>
      <c r="E174" s="81"/>
      <c r="F174" s="81"/>
      <c r="G174" s="4">
        <v>136530</v>
      </c>
      <c r="H174" s="10" t="s">
        <v>31</v>
      </c>
      <c r="I174" s="5"/>
      <c r="J174" s="5">
        <v>44984</v>
      </c>
      <c r="K174" s="2" t="s">
        <v>69</v>
      </c>
      <c r="N174" s="30"/>
      <c r="O174" s="30"/>
    </row>
    <row r="175" spans="2:15" s="1" customFormat="1" ht="20.100000000000001" hidden="1" customHeight="1" x14ac:dyDescent="0.4">
      <c r="B175" s="2" t="s">
        <v>94</v>
      </c>
      <c r="C175" s="15" t="s">
        <v>100</v>
      </c>
      <c r="D175" s="73" t="s">
        <v>60</v>
      </c>
      <c r="E175" s="81"/>
      <c r="F175" s="81"/>
      <c r="G175" s="4">
        <v>171160</v>
      </c>
      <c r="H175" s="10" t="s">
        <v>32</v>
      </c>
      <c r="I175" s="5"/>
      <c r="J175" s="5">
        <v>44985</v>
      </c>
      <c r="K175" s="2" t="s">
        <v>69</v>
      </c>
      <c r="N175" s="30"/>
      <c r="O175" s="30"/>
    </row>
    <row r="176" spans="2:15" s="1" customFormat="1" ht="20.100000000000001" hidden="1" customHeight="1" x14ac:dyDescent="0.4">
      <c r="B176" s="2" t="s">
        <v>94</v>
      </c>
      <c r="C176" s="15" t="s">
        <v>100</v>
      </c>
      <c r="D176" s="73" t="s">
        <v>60</v>
      </c>
      <c r="E176" s="81"/>
      <c r="F176" s="81"/>
      <c r="G176" s="4">
        <v>401280</v>
      </c>
      <c r="H176" s="10" t="s">
        <v>32</v>
      </c>
      <c r="I176" s="5"/>
      <c r="J176" s="5">
        <v>44985</v>
      </c>
      <c r="K176" s="2" t="s">
        <v>69</v>
      </c>
      <c r="N176" s="30"/>
      <c r="O176" s="30"/>
    </row>
    <row r="177" spans="2:15" s="1" customFormat="1" ht="20.100000000000001" hidden="1" customHeight="1" x14ac:dyDescent="0.4">
      <c r="B177" s="2" t="s">
        <v>94</v>
      </c>
      <c r="C177" s="15" t="s">
        <v>100</v>
      </c>
      <c r="D177" s="73" t="s">
        <v>60</v>
      </c>
      <c r="E177" s="81"/>
      <c r="F177" s="81"/>
      <c r="G177" s="4">
        <v>1446160</v>
      </c>
      <c r="H177" s="10" t="s">
        <v>36</v>
      </c>
      <c r="I177" s="5"/>
      <c r="J177" s="5">
        <v>44987</v>
      </c>
      <c r="K177" s="2" t="s">
        <v>69</v>
      </c>
      <c r="N177" s="30"/>
      <c r="O177" s="30"/>
    </row>
    <row r="178" spans="2:15" s="1" customFormat="1" ht="20.100000000000001" hidden="1" customHeight="1" x14ac:dyDescent="0.4">
      <c r="B178" s="2" t="s">
        <v>94</v>
      </c>
      <c r="C178" s="15" t="s">
        <v>100</v>
      </c>
      <c r="D178" s="73" t="s">
        <v>60</v>
      </c>
      <c r="E178" s="81"/>
      <c r="F178" s="81"/>
      <c r="G178" s="4">
        <v>854430</v>
      </c>
      <c r="H178" s="10" t="s">
        <v>36</v>
      </c>
      <c r="I178" s="5"/>
      <c r="J178" s="5">
        <v>44987</v>
      </c>
      <c r="K178" s="2" t="s">
        <v>69</v>
      </c>
      <c r="N178" s="30"/>
      <c r="O178" s="30"/>
    </row>
    <row r="179" spans="2:15" s="1" customFormat="1" ht="20.100000000000001" hidden="1" customHeight="1" x14ac:dyDescent="0.4">
      <c r="B179" s="2" t="s">
        <v>94</v>
      </c>
      <c r="C179" s="15" t="s">
        <v>100</v>
      </c>
      <c r="D179" s="73" t="s">
        <v>60</v>
      </c>
      <c r="E179" s="81"/>
      <c r="F179" s="81"/>
      <c r="G179" s="4">
        <v>572520</v>
      </c>
      <c r="H179" s="10" t="s">
        <v>36</v>
      </c>
      <c r="I179" s="5"/>
      <c r="J179" s="5">
        <v>44987</v>
      </c>
      <c r="K179" s="2" t="s">
        <v>69</v>
      </c>
      <c r="N179" s="30"/>
      <c r="O179" s="30"/>
    </row>
    <row r="180" spans="2:15" s="1" customFormat="1" ht="20.100000000000001" hidden="1" customHeight="1" x14ac:dyDescent="0.4">
      <c r="B180" s="2" t="s">
        <v>94</v>
      </c>
      <c r="C180" s="15" t="s">
        <v>100</v>
      </c>
      <c r="D180" s="73" t="s">
        <v>60</v>
      </c>
      <c r="E180" s="81"/>
      <c r="F180" s="81"/>
      <c r="G180" s="4">
        <v>427849</v>
      </c>
      <c r="H180" s="10" t="s">
        <v>23</v>
      </c>
      <c r="I180" s="5"/>
      <c r="J180" s="5">
        <v>44988</v>
      </c>
      <c r="K180" s="2" t="s">
        <v>69</v>
      </c>
      <c r="N180" s="30"/>
      <c r="O180" s="30"/>
    </row>
    <row r="181" spans="2:15" s="1" customFormat="1" ht="20.100000000000001" hidden="1" customHeight="1" x14ac:dyDescent="0.4">
      <c r="B181" s="2" t="s">
        <v>94</v>
      </c>
      <c r="C181" s="15" t="s">
        <v>100</v>
      </c>
      <c r="D181" s="73" t="s">
        <v>60</v>
      </c>
      <c r="E181" s="81"/>
      <c r="F181" s="81"/>
      <c r="G181" s="4">
        <v>1283980</v>
      </c>
      <c r="H181" s="10" t="s">
        <v>23</v>
      </c>
      <c r="I181" s="5"/>
      <c r="J181" s="5">
        <v>44988</v>
      </c>
      <c r="K181" s="2" t="s">
        <v>69</v>
      </c>
      <c r="N181" s="30"/>
      <c r="O181" s="30"/>
    </row>
    <row r="182" spans="2:15" s="1" customFormat="1" ht="20.100000000000001" hidden="1" customHeight="1" x14ac:dyDescent="0.4">
      <c r="B182" s="2" t="s">
        <v>94</v>
      </c>
      <c r="C182" s="15" t="s">
        <v>100</v>
      </c>
      <c r="D182" s="73" t="s">
        <v>60</v>
      </c>
      <c r="E182" s="81"/>
      <c r="F182" s="81"/>
      <c r="G182" s="4">
        <v>1620048</v>
      </c>
      <c r="H182" s="10" t="s">
        <v>23</v>
      </c>
      <c r="I182" s="5"/>
      <c r="J182" s="5">
        <v>44988</v>
      </c>
      <c r="K182" s="2" t="s">
        <v>69</v>
      </c>
      <c r="N182" s="30"/>
      <c r="O182" s="30"/>
    </row>
    <row r="183" spans="2:15" s="1" customFormat="1" ht="20.100000000000001" hidden="1" customHeight="1" x14ac:dyDescent="0.4">
      <c r="B183" s="2" t="s">
        <v>94</v>
      </c>
      <c r="C183" s="15" t="s">
        <v>100</v>
      </c>
      <c r="D183" s="73" t="s">
        <v>60</v>
      </c>
      <c r="E183" s="81"/>
      <c r="F183" s="81"/>
      <c r="G183" s="4">
        <v>44650</v>
      </c>
      <c r="H183" s="10" t="s">
        <v>45</v>
      </c>
      <c r="I183" s="5"/>
      <c r="J183" s="5">
        <v>44987</v>
      </c>
      <c r="K183" s="2" t="s">
        <v>69</v>
      </c>
      <c r="N183" s="30"/>
      <c r="O183" s="30"/>
    </row>
    <row r="184" spans="2:15" s="1" customFormat="1" ht="20.100000000000001" hidden="1" customHeight="1" x14ac:dyDescent="0.4">
      <c r="B184" s="2" t="s">
        <v>94</v>
      </c>
      <c r="C184" s="15" t="s">
        <v>100</v>
      </c>
      <c r="D184" s="73" t="s">
        <v>60</v>
      </c>
      <c r="E184" s="81"/>
      <c r="F184" s="81"/>
      <c r="G184" s="4">
        <v>511380</v>
      </c>
      <c r="H184" s="10" t="s">
        <v>43</v>
      </c>
      <c r="I184" s="5"/>
      <c r="J184" s="5">
        <v>44991</v>
      </c>
      <c r="K184" s="2" t="s">
        <v>69</v>
      </c>
      <c r="N184" s="30"/>
      <c r="O184" s="30"/>
    </row>
    <row r="185" spans="2:15" s="1" customFormat="1" ht="20.100000000000001" hidden="1" customHeight="1" x14ac:dyDescent="0.4">
      <c r="B185" s="2" t="s">
        <v>94</v>
      </c>
      <c r="C185" s="15" t="s">
        <v>100</v>
      </c>
      <c r="D185" s="73" t="s">
        <v>60</v>
      </c>
      <c r="E185" s="81"/>
      <c r="F185" s="81"/>
      <c r="G185" s="4">
        <v>3199370</v>
      </c>
      <c r="H185" s="10" t="s">
        <v>42</v>
      </c>
      <c r="I185" s="5"/>
      <c r="J185" s="5">
        <v>44991</v>
      </c>
      <c r="K185" s="2" t="s">
        <v>69</v>
      </c>
      <c r="N185" s="30"/>
      <c r="O185" s="30"/>
    </row>
    <row r="186" spans="2:15" s="1" customFormat="1" ht="20.100000000000001" hidden="1" customHeight="1" x14ac:dyDescent="0.4">
      <c r="B186" s="2" t="s">
        <v>94</v>
      </c>
      <c r="C186" s="15" t="s">
        <v>100</v>
      </c>
      <c r="D186" s="73" t="s">
        <v>60</v>
      </c>
      <c r="E186" s="81"/>
      <c r="F186" s="81"/>
      <c r="G186" s="4">
        <v>243150</v>
      </c>
      <c r="H186" s="10" t="s">
        <v>44</v>
      </c>
      <c r="I186" s="5"/>
      <c r="J186" s="5">
        <v>44991</v>
      </c>
      <c r="K186" s="2" t="s">
        <v>69</v>
      </c>
      <c r="N186" s="30"/>
      <c r="O186" s="30"/>
    </row>
    <row r="187" spans="2:15" s="1" customFormat="1" ht="20.100000000000001" hidden="1" customHeight="1" x14ac:dyDescent="0.4">
      <c r="B187" s="2" t="s">
        <v>94</v>
      </c>
      <c r="C187" s="15" t="s">
        <v>100</v>
      </c>
      <c r="D187" s="73" t="s">
        <v>60</v>
      </c>
      <c r="E187" s="81"/>
      <c r="F187" s="81"/>
      <c r="G187" s="4">
        <v>2704460</v>
      </c>
      <c r="H187" s="10" t="s">
        <v>41</v>
      </c>
      <c r="I187" s="5"/>
      <c r="J187" s="5">
        <v>44993</v>
      </c>
      <c r="K187" s="2" t="s">
        <v>69</v>
      </c>
      <c r="N187" s="30"/>
      <c r="O187" s="30"/>
    </row>
    <row r="188" spans="2:15" s="1" customFormat="1" ht="20.100000000000001" hidden="1" customHeight="1" x14ac:dyDescent="0.4">
      <c r="B188" s="2" t="s">
        <v>94</v>
      </c>
      <c r="C188" s="15" t="s">
        <v>100</v>
      </c>
      <c r="D188" s="73" t="s">
        <v>60</v>
      </c>
      <c r="E188" s="81"/>
      <c r="F188" s="81"/>
      <c r="G188" s="4">
        <v>445482</v>
      </c>
      <c r="H188" s="10" t="s">
        <v>35</v>
      </c>
      <c r="I188" s="5"/>
      <c r="J188" s="5">
        <v>44993</v>
      </c>
      <c r="K188" s="2" t="s">
        <v>69</v>
      </c>
      <c r="N188" s="30"/>
      <c r="O188" s="30"/>
    </row>
    <row r="189" spans="2:15" s="1" customFormat="1" ht="20.100000000000001" hidden="1" customHeight="1" x14ac:dyDescent="0.4">
      <c r="B189" s="2" t="s">
        <v>94</v>
      </c>
      <c r="C189" s="15" t="s">
        <v>100</v>
      </c>
      <c r="D189" s="73" t="s">
        <v>60</v>
      </c>
      <c r="E189" s="81"/>
      <c r="F189" s="81"/>
      <c r="G189" s="4">
        <v>284813</v>
      </c>
      <c r="H189" s="10" t="s">
        <v>35</v>
      </c>
      <c r="I189" s="5"/>
      <c r="J189" s="5">
        <v>44994</v>
      </c>
      <c r="K189" s="2" t="s">
        <v>69</v>
      </c>
      <c r="N189" s="30"/>
      <c r="O189" s="30"/>
    </row>
    <row r="190" spans="2:15" s="1" customFormat="1" ht="20.100000000000001" hidden="1" customHeight="1" x14ac:dyDescent="0.4">
      <c r="B190" s="2" t="s">
        <v>94</v>
      </c>
      <c r="C190" s="15" t="s">
        <v>100</v>
      </c>
      <c r="D190" s="73" t="s">
        <v>60</v>
      </c>
      <c r="E190" s="81"/>
      <c r="F190" s="81"/>
      <c r="G190" s="4">
        <v>341801</v>
      </c>
      <c r="H190" s="10" t="s">
        <v>35</v>
      </c>
      <c r="I190" s="5"/>
      <c r="J190" s="5">
        <v>44993</v>
      </c>
      <c r="K190" s="2" t="s">
        <v>69</v>
      </c>
      <c r="N190" s="30"/>
      <c r="O190" s="30"/>
    </row>
    <row r="191" spans="2:15" s="1" customFormat="1" ht="20.100000000000001" hidden="1" customHeight="1" x14ac:dyDescent="0.4">
      <c r="B191" s="2" t="s">
        <v>94</v>
      </c>
      <c r="C191" s="15" t="s">
        <v>100</v>
      </c>
      <c r="D191" s="73" t="s">
        <v>60</v>
      </c>
      <c r="E191" s="81"/>
      <c r="F191" s="81"/>
      <c r="G191" s="4">
        <v>304660</v>
      </c>
      <c r="H191" s="3" t="s">
        <v>40</v>
      </c>
      <c r="I191" s="5"/>
      <c r="J191" s="5">
        <v>44994</v>
      </c>
      <c r="K191" s="2" t="s">
        <v>69</v>
      </c>
      <c r="N191" s="30"/>
      <c r="O191" s="30"/>
    </row>
    <row r="192" spans="2:15" s="1" customFormat="1" ht="20.100000000000001" hidden="1" customHeight="1" x14ac:dyDescent="0.4">
      <c r="B192" s="2" t="s">
        <v>94</v>
      </c>
      <c r="C192" s="15" t="s">
        <v>100</v>
      </c>
      <c r="D192" s="73" t="s">
        <v>60</v>
      </c>
      <c r="E192" s="81"/>
      <c r="F192" s="81"/>
      <c r="G192" s="4">
        <v>682430</v>
      </c>
      <c r="H192" s="3" t="s">
        <v>33</v>
      </c>
      <c r="I192" s="5"/>
      <c r="J192" s="5">
        <v>44998</v>
      </c>
      <c r="K192" s="2" t="s">
        <v>69</v>
      </c>
      <c r="N192" s="30"/>
      <c r="O192" s="30"/>
    </row>
    <row r="193" spans="2:15" s="1" customFormat="1" ht="20.100000000000001" hidden="1" customHeight="1" x14ac:dyDescent="0.4">
      <c r="B193" s="2" t="s">
        <v>94</v>
      </c>
      <c r="C193" s="15" t="s">
        <v>100</v>
      </c>
      <c r="D193" s="73" t="s">
        <v>60</v>
      </c>
      <c r="E193" s="81"/>
      <c r="F193" s="81"/>
      <c r="G193" s="4">
        <v>784880</v>
      </c>
      <c r="H193" s="3" t="s">
        <v>39</v>
      </c>
      <c r="I193" s="5"/>
      <c r="J193" s="5">
        <v>44994</v>
      </c>
      <c r="K193" s="2" t="s">
        <v>69</v>
      </c>
      <c r="N193" s="30"/>
      <c r="O193" s="30"/>
    </row>
    <row r="194" spans="2:15" s="36" customFormat="1" ht="20.100000000000001" hidden="1" customHeight="1" x14ac:dyDescent="0.4">
      <c r="B194" s="33" t="s">
        <v>94</v>
      </c>
      <c r="C194" s="39" t="s">
        <v>100</v>
      </c>
      <c r="D194" s="71" t="s">
        <v>63</v>
      </c>
      <c r="E194" s="81"/>
      <c r="F194" s="81"/>
      <c r="G194" s="4">
        <v>17696039</v>
      </c>
      <c r="H194" s="34" t="s">
        <v>19</v>
      </c>
      <c r="I194" s="35"/>
      <c r="J194" s="35">
        <v>45077</v>
      </c>
      <c r="K194" s="33" t="s">
        <v>69</v>
      </c>
      <c r="N194" s="78"/>
      <c r="O194" s="78"/>
    </row>
    <row r="195" spans="2:15" s="1" customFormat="1" ht="20.100000000000001" hidden="1" customHeight="1" x14ac:dyDescent="0.4">
      <c r="B195" s="2" t="s">
        <v>94</v>
      </c>
      <c r="C195" s="2" t="s">
        <v>89</v>
      </c>
      <c r="D195" s="73" t="s">
        <v>90</v>
      </c>
      <c r="E195" s="81"/>
      <c r="F195" s="81"/>
      <c r="G195" s="4">
        <v>2297900</v>
      </c>
      <c r="H195" s="3" t="s">
        <v>91</v>
      </c>
      <c r="I195" s="5"/>
      <c r="J195" s="5">
        <v>45035</v>
      </c>
      <c r="K195" s="37" t="s">
        <v>69</v>
      </c>
      <c r="L195" s="38"/>
      <c r="M195" s="79"/>
      <c r="N195" s="30"/>
      <c r="O195" s="30"/>
    </row>
    <row r="196" spans="2:15" s="1" customFormat="1" ht="20.100000000000001" hidden="1" customHeight="1" x14ac:dyDescent="0.4">
      <c r="B196" s="2" t="s">
        <v>127</v>
      </c>
      <c r="C196" s="2" t="s">
        <v>107</v>
      </c>
      <c r="D196" s="73" t="s">
        <v>118</v>
      </c>
      <c r="E196" s="81"/>
      <c r="F196" s="81"/>
      <c r="G196" s="16">
        <v>25575</v>
      </c>
      <c r="H196" s="2" t="s">
        <v>155</v>
      </c>
      <c r="I196" s="9"/>
      <c r="J196" s="9">
        <v>44931</v>
      </c>
      <c r="K196" s="2" t="s">
        <v>69</v>
      </c>
      <c r="N196" s="30"/>
      <c r="O196" s="30"/>
    </row>
    <row r="197" spans="2:15" s="1" customFormat="1" ht="20.100000000000001" hidden="1" customHeight="1" x14ac:dyDescent="0.4">
      <c r="B197" s="2" t="s">
        <v>127</v>
      </c>
      <c r="C197" s="2" t="s">
        <v>107</v>
      </c>
      <c r="D197" s="73" t="s">
        <v>379</v>
      </c>
      <c r="E197" s="81"/>
      <c r="F197" s="81"/>
      <c r="G197" s="16">
        <v>698704</v>
      </c>
      <c r="H197" s="2" t="s">
        <v>131</v>
      </c>
      <c r="I197" s="9"/>
      <c r="J197" s="9">
        <v>44942</v>
      </c>
      <c r="K197" s="2" t="s">
        <v>69</v>
      </c>
      <c r="N197" s="30"/>
      <c r="O197" s="30"/>
    </row>
    <row r="198" spans="2:15" s="1" customFormat="1" ht="20.100000000000001" hidden="1" customHeight="1" x14ac:dyDescent="0.4">
      <c r="B198" s="2" t="s">
        <v>127</v>
      </c>
      <c r="C198" s="2" t="s">
        <v>107</v>
      </c>
      <c r="D198" s="73" t="s">
        <v>379</v>
      </c>
      <c r="E198" s="81"/>
      <c r="F198" s="81"/>
      <c r="G198" s="16">
        <v>420492</v>
      </c>
      <c r="H198" s="2" t="s">
        <v>131</v>
      </c>
      <c r="I198" s="9"/>
      <c r="J198" s="9">
        <v>44942</v>
      </c>
      <c r="K198" s="2" t="s">
        <v>69</v>
      </c>
      <c r="N198" s="30"/>
      <c r="O198" s="30"/>
    </row>
    <row r="199" spans="2:15" s="1" customFormat="1" ht="20.100000000000001" hidden="1" customHeight="1" x14ac:dyDescent="0.4">
      <c r="B199" s="2" t="s">
        <v>127</v>
      </c>
      <c r="C199" s="2" t="s">
        <v>107</v>
      </c>
      <c r="D199" s="73" t="s">
        <v>379</v>
      </c>
      <c r="E199" s="81"/>
      <c r="F199" s="81"/>
      <c r="G199" s="16">
        <v>417616</v>
      </c>
      <c r="H199" s="2" t="s">
        <v>131</v>
      </c>
      <c r="I199" s="9"/>
      <c r="J199" s="9">
        <v>44943</v>
      </c>
      <c r="K199" s="2" t="s">
        <v>69</v>
      </c>
      <c r="N199" s="30"/>
      <c r="O199" s="30"/>
    </row>
    <row r="200" spans="2:15" s="1" customFormat="1" ht="20.100000000000001" hidden="1" customHeight="1" x14ac:dyDescent="0.4">
      <c r="B200" s="2" t="s">
        <v>127</v>
      </c>
      <c r="C200" s="2" t="s">
        <v>107</v>
      </c>
      <c r="D200" s="73" t="s">
        <v>379</v>
      </c>
      <c r="E200" s="81"/>
      <c r="F200" s="81"/>
      <c r="G200" s="16">
        <v>507526</v>
      </c>
      <c r="H200" s="2" t="s">
        <v>131</v>
      </c>
      <c r="I200" s="9"/>
      <c r="J200" s="9">
        <v>44943</v>
      </c>
      <c r="K200" s="2" t="s">
        <v>69</v>
      </c>
      <c r="N200" s="30"/>
      <c r="O200" s="30"/>
    </row>
    <row r="201" spans="2:15" s="1" customFormat="1" ht="20.100000000000001" hidden="1" customHeight="1" x14ac:dyDescent="0.4">
      <c r="B201" s="2" t="s">
        <v>127</v>
      </c>
      <c r="C201" s="2" t="s">
        <v>107</v>
      </c>
      <c r="D201" s="73" t="s">
        <v>379</v>
      </c>
      <c r="E201" s="81"/>
      <c r="F201" s="81"/>
      <c r="G201" s="16">
        <v>325559</v>
      </c>
      <c r="H201" s="2" t="s">
        <v>131</v>
      </c>
      <c r="I201" s="9"/>
      <c r="J201" s="9">
        <v>44943</v>
      </c>
      <c r="K201" s="2" t="s">
        <v>69</v>
      </c>
      <c r="N201" s="30"/>
      <c r="O201" s="30"/>
    </row>
    <row r="202" spans="2:15" s="1" customFormat="1" ht="20.100000000000001" hidden="1" customHeight="1" x14ac:dyDescent="0.4">
      <c r="B202" s="2" t="s">
        <v>127</v>
      </c>
      <c r="C202" s="2" t="s">
        <v>107</v>
      </c>
      <c r="D202" s="73" t="s">
        <v>379</v>
      </c>
      <c r="E202" s="81"/>
      <c r="F202" s="81"/>
      <c r="G202" s="16">
        <v>398809</v>
      </c>
      <c r="H202" s="2" t="s">
        <v>131</v>
      </c>
      <c r="I202" s="9"/>
      <c r="J202" s="9">
        <v>44943</v>
      </c>
      <c r="K202" s="2" t="s">
        <v>69</v>
      </c>
      <c r="N202" s="30"/>
      <c r="O202" s="30"/>
    </row>
    <row r="203" spans="2:15" s="1" customFormat="1" ht="20.100000000000001" hidden="1" customHeight="1" x14ac:dyDescent="0.4">
      <c r="B203" s="2" t="s">
        <v>127</v>
      </c>
      <c r="C203" s="2" t="s">
        <v>107</v>
      </c>
      <c r="D203" s="73" t="s">
        <v>379</v>
      </c>
      <c r="E203" s="81"/>
      <c r="F203" s="81"/>
      <c r="G203" s="16">
        <v>22770</v>
      </c>
      <c r="H203" s="2" t="s">
        <v>157</v>
      </c>
      <c r="I203" s="9"/>
      <c r="J203" s="9">
        <v>44945</v>
      </c>
      <c r="K203" s="2" t="s">
        <v>69</v>
      </c>
      <c r="N203" s="30"/>
      <c r="O203" s="30"/>
    </row>
    <row r="204" spans="2:15" s="1" customFormat="1" ht="20.100000000000001" hidden="1" customHeight="1" x14ac:dyDescent="0.4">
      <c r="B204" s="2" t="s">
        <v>127</v>
      </c>
      <c r="C204" s="2" t="s">
        <v>107</v>
      </c>
      <c r="D204" s="73" t="s">
        <v>379</v>
      </c>
      <c r="E204" s="81"/>
      <c r="F204" s="81"/>
      <c r="G204" s="16">
        <v>10925</v>
      </c>
      <c r="H204" s="2" t="s">
        <v>158</v>
      </c>
      <c r="I204" s="9"/>
      <c r="J204" s="9">
        <v>44945</v>
      </c>
      <c r="K204" s="2" t="s">
        <v>69</v>
      </c>
      <c r="N204" s="30"/>
      <c r="O204" s="30"/>
    </row>
    <row r="205" spans="2:15" s="1" customFormat="1" ht="20.100000000000001" hidden="1" customHeight="1" x14ac:dyDescent="0.4">
      <c r="B205" s="2" t="s">
        <v>127</v>
      </c>
      <c r="C205" s="2" t="s">
        <v>107</v>
      </c>
      <c r="D205" s="73" t="s">
        <v>379</v>
      </c>
      <c r="E205" s="81"/>
      <c r="F205" s="81"/>
      <c r="G205" s="16">
        <v>4191</v>
      </c>
      <c r="H205" s="2" t="s">
        <v>158</v>
      </c>
      <c r="I205" s="9"/>
      <c r="J205" s="9">
        <v>44945</v>
      </c>
      <c r="K205" s="2" t="s">
        <v>69</v>
      </c>
      <c r="N205" s="30"/>
      <c r="O205" s="30"/>
    </row>
    <row r="206" spans="2:15" s="1" customFormat="1" ht="20.100000000000001" hidden="1" customHeight="1" x14ac:dyDescent="0.4">
      <c r="B206" s="2" t="s">
        <v>127</v>
      </c>
      <c r="C206" s="2" t="s">
        <v>107</v>
      </c>
      <c r="D206" s="73" t="s">
        <v>379</v>
      </c>
      <c r="E206" s="81"/>
      <c r="F206" s="81"/>
      <c r="G206" s="16">
        <v>598092</v>
      </c>
      <c r="H206" s="2" t="s">
        <v>159</v>
      </c>
      <c r="I206" s="9"/>
      <c r="J206" s="9">
        <v>44953</v>
      </c>
      <c r="K206" s="2" t="s">
        <v>69</v>
      </c>
      <c r="N206" s="30"/>
      <c r="O206" s="30"/>
    </row>
    <row r="207" spans="2:15" s="1" customFormat="1" ht="20.100000000000001" hidden="1" customHeight="1" x14ac:dyDescent="0.4">
      <c r="B207" s="2" t="s">
        <v>127</v>
      </c>
      <c r="C207" s="2" t="s">
        <v>107</v>
      </c>
      <c r="D207" s="73" t="s">
        <v>379</v>
      </c>
      <c r="E207" s="81"/>
      <c r="F207" s="81"/>
      <c r="G207" s="16">
        <v>21021</v>
      </c>
      <c r="H207" s="2" t="s">
        <v>160</v>
      </c>
      <c r="I207" s="9"/>
      <c r="J207" s="9">
        <v>44951</v>
      </c>
      <c r="K207" s="2" t="s">
        <v>69</v>
      </c>
      <c r="N207" s="30"/>
      <c r="O207" s="30"/>
    </row>
    <row r="208" spans="2:15" s="1" customFormat="1" ht="20.100000000000001" hidden="1" customHeight="1" x14ac:dyDescent="0.4">
      <c r="B208" s="2" t="s">
        <v>127</v>
      </c>
      <c r="C208" s="2" t="s">
        <v>107</v>
      </c>
      <c r="D208" s="73" t="s">
        <v>379</v>
      </c>
      <c r="E208" s="81"/>
      <c r="F208" s="81"/>
      <c r="G208" s="16">
        <v>310200</v>
      </c>
      <c r="H208" s="2" t="s">
        <v>162</v>
      </c>
      <c r="I208" s="9"/>
      <c r="J208" s="9">
        <v>44951</v>
      </c>
      <c r="K208" s="2" t="s">
        <v>69</v>
      </c>
      <c r="N208" s="30"/>
      <c r="O208" s="30"/>
    </row>
    <row r="209" spans="2:15" s="1" customFormat="1" ht="20.100000000000001" hidden="1" customHeight="1" x14ac:dyDescent="0.4">
      <c r="B209" s="2" t="s">
        <v>127</v>
      </c>
      <c r="C209" s="2" t="s">
        <v>107</v>
      </c>
      <c r="D209" s="73" t="s">
        <v>379</v>
      </c>
      <c r="E209" s="81"/>
      <c r="F209" s="81"/>
      <c r="G209" s="16">
        <v>365781</v>
      </c>
      <c r="H209" s="2" t="s">
        <v>131</v>
      </c>
      <c r="I209" s="9"/>
      <c r="J209" s="9">
        <v>44952</v>
      </c>
      <c r="K209" s="2" t="s">
        <v>69</v>
      </c>
      <c r="N209" s="30"/>
      <c r="O209" s="30"/>
    </row>
    <row r="210" spans="2:15" s="1" customFormat="1" ht="20.100000000000001" hidden="1" customHeight="1" x14ac:dyDescent="0.4">
      <c r="B210" s="2" t="s">
        <v>127</v>
      </c>
      <c r="C210" s="2" t="s">
        <v>107</v>
      </c>
      <c r="D210" s="73" t="s">
        <v>379</v>
      </c>
      <c r="E210" s="81"/>
      <c r="F210" s="81"/>
      <c r="G210" s="16">
        <v>150873</v>
      </c>
      <c r="H210" s="2" t="s">
        <v>131</v>
      </c>
      <c r="I210" s="9"/>
      <c r="J210" s="9">
        <v>44952</v>
      </c>
      <c r="K210" s="2" t="s">
        <v>69</v>
      </c>
      <c r="N210" s="30"/>
      <c r="O210" s="30"/>
    </row>
    <row r="211" spans="2:15" s="1" customFormat="1" ht="20.100000000000001" hidden="1" customHeight="1" x14ac:dyDescent="0.4">
      <c r="B211" s="2" t="s">
        <v>127</v>
      </c>
      <c r="C211" s="2" t="s">
        <v>107</v>
      </c>
      <c r="D211" s="73" t="s">
        <v>379</v>
      </c>
      <c r="E211" s="81"/>
      <c r="F211" s="81"/>
      <c r="G211" s="16">
        <v>675402</v>
      </c>
      <c r="H211" s="2" t="s">
        <v>131</v>
      </c>
      <c r="I211" s="9"/>
      <c r="J211" s="9">
        <v>44952</v>
      </c>
      <c r="K211" s="2" t="s">
        <v>69</v>
      </c>
      <c r="N211" s="30"/>
      <c r="O211" s="30"/>
    </row>
    <row r="212" spans="2:15" s="1" customFormat="1" ht="20.100000000000001" hidden="1" customHeight="1" x14ac:dyDescent="0.4">
      <c r="B212" s="2" t="s">
        <v>127</v>
      </c>
      <c r="C212" s="2" t="s">
        <v>107</v>
      </c>
      <c r="D212" s="73" t="s">
        <v>379</v>
      </c>
      <c r="E212" s="81"/>
      <c r="F212" s="81"/>
      <c r="G212" s="16">
        <v>343187</v>
      </c>
      <c r="H212" s="2" t="s">
        <v>131</v>
      </c>
      <c r="I212" s="9"/>
      <c r="J212" s="9">
        <v>44952</v>
      </c>
      <c r="K212" s="2" t="s">
        <v>69</v>
      </c>
      <c r="N212" s="30"/>
      <c r="O212" s="30"/>
    </row>
    <row r="213" spans="2:15" s="1" customFormat="1" ht="20.100000000000001" hidden="1" customHeight="1" x14ac:dyDescent="0.4">
      <c r="B213" s="2" t="s">
        <v>127</v>
      </c>
      <c r="C213" s="2" t="s">
        <v>107</v>
      </c>
      <c r="D213" s="73" t="s">
        <v>379</v>
      </c>
      <c r="E213" s="81"/>
      <c r="F213" s="81"/>
      <c r="G213" s="16">
        <v>209002</v>
      </c>
      <c r="H213" s="2" t="s">
        <v>131</v>
      </c>
      <c r="I213" s="9"/>
      <c r="J213" s="9">
        <v>44952</v>
      </c>
      <c r="K213" s="2" t="s">
        <v>69</v>
      </c>
      <c r="N213" s="30"/>
      <c r="O213" s="30"/>
    </row>
    <row r="214" spans="2:15" s="1" customFormat="1" ht="20.100000000000001" hidden="1" customHeight="1" x14ac:dyDescent="0.4">
      <c r="B214" s="2" t="s">
        <v>127</v>
      </c>
      <c r="C214" s="2" t="s">
        <v>107</v>
      </c>
      <c r="D214" s="73" t="s">
        <v>379</v>
      </c>
      <c r="E214" s="81"/>
      <c r="F214" s="81"/>
      <c r="G214" s="16">
        <v>1575212</v>
      </c>
      <c r="H214" s="2" t="s">
        <v>131</v>
      </c>
      <c r="I214" s="9"/>
      <c r="J214" s="9">
        <v>44952</v>
      </c>
      <c r="K214" s="2" t="s">
        <v>69</v>
      </c>
      <c r="N214" s="30"/>
      <c r="O214" s="30"/>
    </row>
    <row r="215" spans="2:15" s="1" customFormat="1" ht="20.100000000000001" hidden="1" customHeight="1" x14ac:dyDescent="0.4">
      <c r="B215" s="2" t="s">
        <v>127</v>
      </c>
      <c r="C215" s="2" t="s">
        <v>107</v>
      </c>
      <c r="D215" s="73" t="s">
        <v>379</v>
      </c>
      <c r="E215" s="81"/>
      <c r="F215" s="81"/>
      <c r="G215" s="16">
        <v>47197</v>
      </c>
      <c r="H215" s="2" t="s">
        <v>131</v>
      </c>
      <c r="I215" s="9"/>
      <c r="J215" s="9">
        <v>44952</v>
      </c>
      <c r="K215" s="2" t="s">
        <v>69</v>
      </c>
      <c r="N215" s="30"/>
      <c r="O215" s="30"/>
    </row>
    <row r="216" spans="2:15" s="1" customFormat="1" ht="20.100000000000001" hidden="1" customHeight="1" x14ac:dyDescent="0.4">
      <c r="B216" s="2" t="s">
        <v>127</v>
      </c>
      <c r="C216" s="2" t="s">
        <v>107</v>
      </c>
      <c r="D216" s="73" t="s">
        <v>379</v>
      </c>
      <c r="E216" s="81"/>
      <c r="F216" s="81"/>
      <c r="G216" s="16">
        <v>16500</v>
      </c>
      <c r="H216" s="2" t="s">
        <v>131</v>
      </c>
      <c r="I216" s="9"/>
      <c r="J216" s="9">
        <v>44952</v>
      </c>
      <c r="K216" s="2" t="s">
        <v>69</v>
      </c>
      <c r="N216" s="30"/>
      <c r="O216" s="30"/>
    </row>
    <row r="217" spans="2:15" s="1" customFormat="1" ht="20.100000000000001" hidden="1" customHeight="1" x14ac:dyDescent="0.4">
      <c r="B217" s="2" t="s">
        <v>127</v>
      </c>
      <c r="C217" s="2" t="s">
        <v>107</v>
      </c>
      <c r="D217" s="73" t="s">
        <v>59</v>
      </c>
      <c r="E217" s="81"/>
      <c r="F217" s="81"/>
      <c r="G217" s="16">
        <v>202500</v>
      </c>
      <c r="H217" s="2" t="s">
        <v>131</v>
      </c>
      <c r="I217" s="9"/>
      <c r="J217" s="9">
        <v>44952</v>
      </c>
      <c r="K217" s="2" t="s">
        <v>69</v>
      </c>
      <c r="N217" s="30"/>
      <c r="O217" s="30"/>
    </row>
    <row r="218" spans="2:15" s="1" customFormat="1" ht="20.100000000000001" hidden="1" customHeight="1" x14ac:dyDescent="0.4">
      <c r="B218" s="2" t="s">
        <v>127</v>
      </c>
      <c r="C218" s="2" t="s">
        <v>107</v>
      </c>
      <c r="D218" s="73" t="s">
        <v>59</v>
      </c>
      <c r="E218" s="81"/>
      <c r="F218" s="81"/>
      <c r="G218" s="16">
        <v>162000</v>
      </c>
      <c r="H218" s="2" t="s">
        <v>131</v>
      </c>
      <c r="I218" s="9"/>
      <c r="J218" s="9">
        <v>44952</v>
      </c>
      <c r="K218" s="2" t="s">
        <v>69</v>
      </c>
      <c r="N218" s="30"/>
      <c r="O218" s="30"/>
    </row>
    <row r="219" spans="2:15" s="1" customFormat="1" ht="20.100000000000001" hidden="1" customHeight="1" x14ac:dyDescent="0.4">
      <c r="B219" s="2" t="s">
        <v>127</v>
      </c>
      <c r="C219" s="2" t="s">
        <v>107</v>
      </c>
      <c r="D219" s="73" t="s">
        <v>59</v>
      </c>
      <c r="E219" s="81"/>
      <c r="F219" s="81"/>
      <c r="G219" s="16">
        <v>156600</v>
      </c>
      <c r="H219" s="2" t="s">
        <v>131</v>
      </c>
      <c r="I219" s="9"/>
      <c r="J219" s="9">
        <v>44952</v>
      </c>
      <c r="K219" s="2" t="s">
        <v>69</v>
      </c>
      <c r="N219" s="30"/>
      <c r="O219" s="30"/>
    </row>
    <row r="220" spans="2:15" s="1" customFormat="1" ht="20.100000000000001" hidden="1" customHeight="1" x14ac:dyDescent="0.4">
      <c r="B220" s="2" t="s">
        <v>127</v>
      </c>
      <c r="C220" s="2" t="s">
        <v>107</v>
      </c>
      <c r="D220" s="73" t="s">
        <v>59</v>
      </c>
      <c r="E220" s="81"/>
      <c r="F220" s="81"/>
      <c r="G220" s="16">
        <v>135000</v>
      </c>
      <c r="H220" s="2" t="s">
        <v>131</v>
      </c>
      <c r="I220" s="9"/>
      <c r="J220" s="9">
        <v>44952</v>
      </c>
      <c r="K220" s="2" t="s">
        <v>69</v>
      </c>
      <c r="N220" s="30"/>
      <c r="O220" s="30"/>
    </row>
    <row r="221" spans="2:15" s="1" customFormat="1" ht="20.100000000000001" hidden="1" customHeight="1" x14ac:dyDescent="0.4">
      <c r="B221" s="2" t="s">
        <v>127</v>
      </c>
      <c r="C221" s="2" t="s">
        <v>107</v>
      </c>
      <c r="D221" s="73" t="s">
        <v>379</v>
      </c>
      <c r="E221" s="81"/>
      <c r="F221" s="81"/>
      <c r="G221" s="16">
        <v>14245</v>
      </c>
      <c r="H221" s="2" t="s">
        <v>158</v>
      </c>
      <c r="I221" s="9"/>
      <c r="J221" s="9">
        <v>44957</v>
      </c>
      <c r="K221" s="2" t="s">
        <v>69</v>
      </c>
      <c r="N221" s="30"/>
      <c r="O221" s="30"/>
    </row>
    <row r="222" spans="2:15" s="1" customFormat="1" ht="20.100000000000001" hidden="1" customHeight="1" x14ac:dyDescent="0.4">
      <c r="B222" s="2" t="s">
        <v>127</v>
      </c>
      <c r="C222" s="2" t="s">
        <v>107</v>
      </c>
      <c r="D222" s="73" t="s">
        <v>379</v>
      </c>
      <c r="E222" s="81"/>
      <c r="F222" s="81"/>
      <c r="G222" s="16">
        <v>3267</v>
      </c>
      <c r="H222" s="2" t="s">
        <v>158</v>
      </c>
      <c r="I222" s="9"/>
      <c r="J222" s="9">
        <v>44957</v>
      </c>
      <c r="K222" s="2" t="s">
        <v>69</v>
      </c>
      <c r="N222" s="30"/>
      <c r="O222" s="30"/>
    </row>
    <row r="223" spans="2:15" s="1" customFormat="1" ht="20.100000000000001" hidden="1" customHeight="1" x14ac:dyDescent="0.4">
      <c r="B223" s="2" t="s">
        <v>127</v>
      </c>
      <c r="C223" s="2" t="s">
        <v>107</v>
      </c>
      <c r="D223" s="73" t="s">
        <v>379</v>
      </c>
      <c r="E223" s="81"/>
      <c r="F223" s="81"/>
      <c r="G223" s="16">
        <v>316602</v>
      </c>
      <c r="H223" s="2" t="s">
        <v>158</v>
      </c>
      <c r="I223" s="9"/>
      <c r="J223" s="9">
        <v>44973</v>
      </c>
      <c r="K223" s="2" t="s">
        <v>69</v>
      </c>
      <c r="N223" s="30"/>
      <c r="O223" s="30"/>
    </row>
    <row r="224" spans="2:15" s="1" customFormat="1" ht="20.100000000000001" hidden="1" customHeight="1" x14ac:dyDescent="0.4">
      <c r="B224" s="2" t="s">
        <v>127</v>
      </c>
      <c r="C224" s="2" t="s">
        <v>107</v>
      </c>
      <c r="D224" s="73" t="s">
        <v>379</v>
      </c>
      <c r="E224" s="81"/>
      <c r="F224" s="81"/>
      <c r="G224" s="16">
        <v>154788</v>
      </c>
      <c r="H224" s="2" t="s">
        <v>163</v>
      </c>
      <c r="I224" s="9"/>
      <c r="J224" s="9">
        <v>44972</v>
      </c>
      <c r="K224" s="2" t="s">
        <v>69</v>
      </c>
      <c r="N224" s="30"/>
      <c r="O224" s="30"/>
    </row>
    <row r="225" spans="2:15" s="1" customFormat="1" ht="20.100000000000001" hidden="1" customHeight="1" x14ac:dyDescent="0.4">
      <c r="B225" s="2" t="s">
        <v>127</v>
      </c>
      <c r="C225" s="2" t="s">
        <v>107</v>
      </c>
      <c r="D225" s="73" t="s">
        <v>379</v>
      </c>
      <c r="E225" s="81"/>
      <c r="F225" s="81"/>
      <c r="G225" s="16">
        <v>433417</v>
      </c>
      <c r="H225" s="2" t="s">
        <v>158</v>
      </c>
      <c r="I225" s="9"/>
      <c r="J225" s="9">
        <v>44973</v>
      </c>
      <c r="K225" s="2" t="s">
        <v>69</v>
      </c>
      <c r="N225" s="30"/>
      <c r="O225" s="30"/>
    </row>
    <row r="226" spans="2:15" s="1" customFormat="1" ht="20.100000000000001" hidden="1" customHeight="1" x14ac:dyDescent="0.4">
      <c r="B226" s="2" t="s">
        <v>127</v>
      </c>
      <c r="C226" s="2" t="s">
        <v>107</v>
      </c>
      <c r="D226" s="73" t="s">
        <v>118</v>
      </c>
      <c r="E226" s="81"/>
      <c r="F226" s="81"/>
      <c r="G226" s="16">
        <v>267080</v>
      </c>
      <c r="H226" s="2" t="s">
        <v>166</v>
      </c>
      <c r="I226" s="9"/>
      <c r="J226" s="9">
        <v>44970</v>
      </c>
      <c r="K226" s="2" t="s">
        <v>69</v>
      </c>
      <c r="N226" s="30"/>
      <c r="O226" s="30"/>
    </row>
    <row r="227" spans="2:15" s="1" customFormat="1" ht="20.100000000000001" hidden="1" customHeight="1" x14ac:dyDescent="0.4">
      <c r="B227" s="2" t="s">
        <v>127</v>
      </c>
      <c r="C227" s="2" t="s">
        <v>70</v>
      </c>
      <c r="D227" s="73" t="s">
        <v>74</v>
      </c>
      <c r="E227" s="81"/>
      <c r="F227" s="81"/>
      <c r="G227" s="16">
        <v>4656410</v>
      </c>
      <c r="H227" s="2" t="s">
        <v>167</v>
      </c>
      <c r="I227" s="9"/>
      <c r="J227" s="9">
        <v>44943</v>
      </c>
      <c r="K227" s="2" t="s">
        <v>69</v>
      </c>
      <c r="N227" s="30"/>
      <c r="O227" s="30"/>
    </row>
    <row r="228" spans="2:15" s="1" customFormat="1" ht="20.100000000000001" hidden="1" customHeight="1" x14ac:dyDescent="0.4">
      <c r="B228" s="2" t="s">
        <v>127</v>
      </c>
      <c r="C228" s="2" t="s">
        <v>70</v>
      </c>
      <c r="D228" s="73" t="s">
        <v>74</v>
      </c>
      <c r="E228" s="81"/>
      <c r="F228" s="81"/>
      <c r="G228" s="16">
        <v>8477128</v>
      </c>
      <c r="H228" s="2" t="s">
        <v>171</v>
      </c>
      <c r="I228" s="9"/>
      <c r="J228" s="9">
        <v>44979</v>
      </c>
      <c r="K228" s="2" t="s">
        <v>69</v>
      </c>
      <c r="N228" s="30"/>
      <c r="O228" s="30"/>
    </row>
    <row r="229" spans="2:15" s="1" customFormat="1" ht="20.100000000000001" hidden="1" customHeight="1" x14ac:dyDescent="0.4">
      <c r="B229" s="2" t="s">
        <v>127</v>
      </c>
      <c r="C229" s="2" t="s">
        <v>70</v>
      </c>
      <c r="D229" s="73" t="s">
        <v>74</v>
      </c>
      <c r="E229" s="81"/>
      <c r="F229" s="81"/>
      <c r="G229" s="16">
        <v>2675200</v>
      </c>
      <c r="H229" s="2" t="s">
        <v>172</v>
      </c>
      <c r="I229" s="9"/>
      <c r="J229" s="9">
        <v>44991</v>
      </c>
      <c r="K229" s="2" t="s">
        <v>69</v>
      </c>
      <c r="N229" s="30"/>
      <c r="O229" s="30"/>
    </row>
    <row r="230" spans="2:15" s="1" customFormat="1" ht="20.100000000000001" hidden="1" customHeight="1" x14ac:dyDescent="0.4">
      <c r="B230" s="2" t="s">
        <v>127</v>
      </c>
      <c r="C230" s="2" t="s">
        <v>70</v>
      </c>
      <c r="D230" s="73" t="s">
        <v>74</v>
      </c>
      <c r="E230" s="81"/>
      <c r="F230" s="81"/>
      <c r="G230" s="16">
        <v>2472800</v>
      </c>
      <c r="H230" s="2" t="s">
        <v>173</v>
      </c>
      <c r="I230" s="9"/>
      <c r="J230" s="9">
        <v>44988</v>
      </c>
      <c r="K230" s="2" t="s">
        <v>69</v>
      </c>
      <c r="N230" s="30"/>
      <c r="O230" s="30"/>
    </row>
    <row r="231" spans="2:15" s="1" customFormat="1" ht="20.100000000000001" hidden="1" customHeight="1" x14ac:dyDescent="0.4">
      <c r="B231" s="2" t="s">
        <v>127</v>
      </c>
      <c r="C231" s="2" t="s">
        <v>70</v>
      </c>
      <c r="D231" s="73" t="s">
        <v>74</v>
      </c>
      <c r="E231" s="81"/>
      <c r="F231" s="81"/>
      <c r="G231" s="16">
        <v>2246200</v>
      </c>
      <c r="H231" s="2" t="s">
        <v>174</v>
      </c>
      <c r="I231" s="9"/>
      <c r="J231" s="9">
        <v>44988</v>
      </c>
      <c r="K231" s="2" t="s">
        <v>69</v>
      </c>
      <c r="N231" s="30"/>
      <c r="O231" s="30"/>
    </row>
    <row r="232" spans="2:15" s="1" customFormat="1" ht="20.100000000000001" hidden="1" customHeight="1" x14ac:dyDescent="0.4">
      <c r="B232" s="2" t="s">
        <v>127</v>
      </c>
      <c r="C232" s="2" t="s">
        <v>70</v>
      </c>
      <c r="D232" s="73" t="s">
        <v>74</v>
      </c>
      <c r="E232" s="81"/>
      <c r="F232" s="81"/>
      <c r="G232" s="16">
        <v>6947160</v>
      </c>
      <c r="H232" s="2" t="s">
        <v>175</v>
      </c>
      <c r="I232" s="9"/>
      <c r="J232" s="9">
        <v>45002</v>
      </c>
      <c r="K232" s="2" t="s">
        <v>69</v>
      </c>
      <c r="N232" s="30"/>
      <c r="O232" s="30"/>
    </row>
    <row r="233" spans="2:15" s="1" customFormat="1" ht="20.100000000000001" hidden="1" customHeight="1" x14ac:dyDescent="0.4">
      <c r="B233" s="2" t="s">
        <v>127</v>
      </c>
      <c r="C233" s="15" t="s">
        <v>100</v>
      </c>
      <c r="D233" s="73" t="s">
        <v>60</v>
      </c>
      <c r="E233" s="81"/>
      <c r="F233" s="81"/>
      <c r="G233" s="16">
        <v>96921</v>
      </c>
      <c r="H233" s="2" t="s">
        <v>176</v>
      </c>
      <c r="I233" s="9"/>
      <c r="J233" s="9">
        <v>44932</v>
      </c>
      <c r="K233" s="2" t="s">
        <v>69</v>
      </c>
      <c r="N233" s="30"/>
      <c r="O233" s="30"/>
    </row>
    <row r="234" spans="2:15" s="1" customFormat="1" ht="20.100000000000001" hidden="1" customHeight="1" x14ac:dyDescent="0.4">
      <c r="B234" s="2" t="s">
        <v>127</v>
      </c>
      <c r="C234" s="15" t="s">
        <v>100</v>
      </c>
      <c r="D234" s="73" t="s">
        <v>60</v>
      </c>
      <c r="E234" s="81"/>
      <c r="F234" s="81"/>
      <c r="G234" s="16">
        <v>192400</v>
      </c>
      <c r="H234" s="2" t="s">
        <v>177</v>
      </c>
      <c r="I234" s="9"/>
      <c r="J234" s="9">
        <v>44958</v>
      </c>
      <c r="K234" s="2" t="s">
        <v>69</v>
      </c>
      <c r="N234" s="30"/>
      <c r="O234" s="30"/>
    </row>
    <row r="235" spans="2:15" s="1" customFormat="1" ht="20.100000000000001" hidden="1" customHeight="1" x14ac:dyDescent="0.4">
      <c r="B235" s="2" t="s">
        <v>127</v>
      </c>
      <c r="C235" s="15" t="s">
        <v>100</v>
      </c>
      <c r="D235" s="73" t="s">
        <v>60</v>
      </c>
      <c r="E235" s="81"/>
      <c r="F235" s="81"/>
      <c r="G235" s="16">
        <v>418000</v>
      </c>
      <c r="H235" s="2" t="s">
        <v>178</v>
      </c>
      <c r="I235" s="9"/>
      <c r="J235" s="9">
        <v>44949</v>
      </c>
      <c r="K235" s="2" t="s">
        <v>69</v>
      </c>
      <c r="N235" s="30"/>
      <c r="O235" s="30"/>
    </row>
    <row r="236" spans="2:15" s="1" customFormat="1" ht="20.100000000000001" hidden="1" customHeight="1" x14ac:dyDescent="0.4">
      <c r="B236" s="2" t="s">
        <v>127</v>
      </c>
      <c r="C236" s="15" t="s">
        <v>100</v>
      </c>
      <c r="D236" s="73" t="s">
        <v>60</v>
      </c>
      <c r="E236" s="81"/>
      <c r="F236" s="81"/>
      <c r="G236" s="16">
        <v>587880</v>
      </c>
      <c r="H236" s="2" t="s">
        <v>179</v>
      </c>
      <c r="I236" s="9"/>
      <c r="J236" s="9">
        <v>44949</v>
      </c>
      <c r="K236" s="2" t="s">
        <v>69</v>
      </c>
      <c r="N236" s="30"/>
      <c r="O236" s="30"/>
    </row>
    <row r="237" spans="2:15" s="1" customFormat="1" ht="20.100000000000001" hidden="1" customHeight="1" x14ac:dyDescent="0.4">
      <c r="B237" s="2" t="s">
        <v>127</v>
      </c>
      <c r="C237" s="15" t="s">
        <v>100</v>
      </c>
      <c r="D237" s="73" t="s">
        <v>60</v>
      </c>
      <c r="E237" s="81"/>
      <c r="F237" s="81"/>
      <c r="G237" s="16">
        <v>861500</v>
      </c>
      <c r="H237" s="2" t="s">
        <v>180</v>
      </c>
      <c r="I237" s="9"/>
      <c r="J237" s="9">
        <v>44949</v>
      </c>
      <c r="K237" s="2" t="s">
        <v>69</v>
      </c>
      <c r="N237" s="30"/>
      <c r="O237" s="30"/>
    </row>
    <row r="238" spans="2:15" s="1" customFormat="1" ht="20.100000000000001" hidden="1" customHeight="1" x14ac:dyDescent="0.4">
      <c r="B238" s="2" t="s">
        <v>127</v>
      </c>
      <c r="C238" s="15" t="s">
        <v>100</v>
      </c>
      <c r="D238" s="73" t="s">
        <v>60</v>
      </c>
      <c r="E238" s="81"/>
      <c r="F238" s="81"/>
      <c r="G238" s="16">
        <v>1937240</v>
      </c>
      <c r="H238" s="2" t="s">
        <v>181</v>
      </c>
      <c r="I238" s="9"/>
      <c r="J238" s="9">
        <v>44950</v>
      </c>
      <c r="K238" s="2" t="s">
        <v>69</v>
      </c>
      <c r="N238" s="30"/>
      <c r="O238" s="30"/>
    </row>
    <row r="239" spans="2:15" s="1" customFormat="1" ht="20.100000000000001" hidden="1" customHeight="1" x14ac:dyDescent="0.4">
      <c r="B239" s="2" t="s">
        <v>127</v>
      </c>
      <c r="C239" s="15" t="s">
        <v>100</v>
      </c>
      <c r="D239" s="73" t="s">
        <v>60</v>
      </c>
      <c r="E239" s="81"/>
      <c r="F239" s="81"/>
      <c r="G239" s="16">
        <v>10150</v>
      </c>
      <c r="H239" s="2" t="s">
        <v>25</v>
      </c>
      <c r="I239" s="9"/>
      <c r="J239" s="9">
        <v>44956</v>
      </c>
      <c r="K239" s="2" t="s">
        <v>69</v>
      </c>
      <c r="N239" s="30"/>
      <c r="O239" s="30"/>
    </row>
    <row r="240" spans="2:15" s="1" customFormat="1" ht="20.100000000000001" hidden="1" customHeight="1" x14ac:dyDescent="0.4">
      <c r="B240" s="2" t="s">
        <v>127</v>
      </c>
      <c r="C240" s="15" t="s">
        <v>100</v>
      </c>
      <c r="D240" s="73" t="s">
        <v>60</v>
      </c>
      <c r="E240" s="81"/>
      <c r="F240" s="81"/>
      <c r="G240" s="16">
        <v>12050</v>
      </c>
      <c r="H240" s="2" t="s">
        <v>182</v>
      </c>
      <c r="I240" s="9"/>
      <c r="J240" s="9">
        <v>44945</v>
      </c>
      <c r="K240" s="2" t="s">
        <v>69</v>
      </c>
      <c r="N240" s="30"/>
      <c r="O240" s="30"/>
    </row>
    <row r="241" spans="2:15" s="1" customFormat="1" ht="20.100000000000001" hidden="1" customHeight="1" x14ac:dyDescent="0.4">
      <c r="B241" s="2" t="s">
        <v>127</v>
      </c>
      <c r="C241" s="15" t="s">
        <v>100</v>
      </c>
      <c r="D241" s="73" t="s">
        <v>60</v>
      </c>
      <c r="E241" s="81"/>
      <c r="F241" s="81"/>
      <c r="G241" s="16">
        <v>1786000</v>
      </c>
      <c r="H241" s="2" t="s">
        <v>183</v>
      </c>
      <c r="I241" s="9"/>
      <c r="J241" s="9">
        <v>44956</v>
      </c>
      <c r="K241" s="2" t="s">
        <v>69</v>
      </c>
      <c r="N241" s="30"/>
      <c r="O241" s="30"/>
    </row>
    <row r="242" spans="2:15" s="1" customFormat="1" ht="20.100000000000001" hidden="1" customHeight="1" x14ac:dyDescent="0.4">
      <c r="B242" s="2" t="s">
        <v>127</v>
      </c>
      <c r="C242" s="15" t="s">
        <v>100</v>
      </c>
      <c r="D242" s="73" t="s">
        <v>60</v>
      </c>
      <c r="E242" s="81"/>
      <c r="F242" s="81"/>
      <c r="G242" s="16">
        <v>2184380</v>
      </c>
      <c r="H242" s="2" t="s">
        <v>182</v>
      </c>
      <c r="I242" s="9"/>
      <c r="J242" s="9">
        <v>44958</v>
      </c>
      <c r="K242" s="2" t="s">
        <v>69</v>
      </c>
      <c r="N242" s="30"/>
      <c r="O242" s="30"/>
    </row>
    <row r="243" spans="2:15" s="1" customFormat="1" ht="20.100000000000001" hidden="1" customHeight="1" x14ac:dyDescent="0.4">
      <c r="B243" s="2" t="s">
        <v>127</v>
      </c>
      <c r="C243" s="15" t="s">
        <v>100</v>
      </c>
      <c r="D243" s="73" t="s">
        <v>60</v>
      </c>
      <c r="E243" s="81"/>
      <c r="F243" s="81"/>
      <c r="G243" s="16">
        <v>1083920</v>
      </c>
      <c r="H243" s="2" t="s">
        <v>184</v>
      </c>
      <c r="I243" s="9"/>
      <c r="J243" s="9">
        <v>44956</v>
      </c>
      <c r="K243" s="2" t="s">
        <v>69</v>
      </c>
      <c r="N243" s="30"/>
      <c r="O243" s="30"/>
    </row>
    <row r="244" spans="2:15" s="1" customFormat="1" ht="20.100000000000001" hidden="1" customHeight="1" x14ac:dyDescent="0.4">
      <c r="B244" s="2" t="s">
        <v>127</v>
      </c>
      <c r="C244" s="15" t="s">
        <v>100</v>
      </c>
      <c r="D244" s="73" t="s">
        <v>60</v>
      </c>
      <c r="E244" s="81"/>
      <c r="F244" s="81"/>
      <c r="G244" s="16">
        <v>11432300</v>
      </c>
      <c r="H244" s="2" t="s">
        <v>185</v>
      </c>
      <c r="I244" s="9"/>
      <c r="J244" s="9">
        <v>44959</v>
      </c>
      <c r="K244" s="2" t="s">
        <v>69</v>
      </c>
      <c r="N244" s="30"/>
      <c r="O244" s="30"/>
    </row>
    <row r="245" spans="2:15" s="1" customFormat="1" ht="20.100000000000001" hidden="1" customHeight="1" x14ac:dyDescent="0.4">
      <c r="D245" s="40"/>
      <c r="E245" s="82"/>
      <c r="F245" s="82"/>
      <c r="G245" s="27">
        <f>SUM(G2:G244)</f>
        <v>220301049</v>
      </c>
      <c r="N245" s="30"/>
      <c r="O245" s="30"/>
    </row>
    <row r="246" spans="2:15" s="1" customFormat="1" ht="20.100000000000001" hidden="1" customHeight="1" x14ac:dyDescent="0.4">
      <c r="B246" s="53"/>
      <c r="C246" s="53"/>
      <c r="D246" s="53"/>
      <c r="E246" s="84" t="s">
        <v>386</v>
      </c>
      <c r="F246" s="83"/>
      <c r="G246" s="85"/>
      <c r="N246" s="30"/>
      <c r="O246" s="30"/>
    </row>
    <row r="247" spans="2:15" s="1" customFormat="1" ht="20.100000000000001" hidden="1" customHeight="1" x14ac:dyDescent="0.4">
      <c r="E247" s="33" t="s">
        <v>72</v>
      </c>
      <c r="F247" s="33"/>
      <c r="G247" s="7">
        <v>1550450</v>
      </c>
      <c r="N247" s="30"/>
      <c r="O247" s="30"/>
    </row>
    <row r="248" spans="2:15" s="1" customFormat="1" ht="20.100000000000001" hidden="1" customHeight="1" x14ac:dyDescent="0.4">
      <c r="E248" s="33" t="s">
        <v>71</v>
      </c>
      <c r="F248" s="33"/>
      <c r="G248" s="7">
        <v>2450250</v>
      </c>
      <c r="N248" s="30"/>
      <c r="O248" s="30"/>
    </row>
    <row r="249" spans="2:15" s="1" customFormat="1" ht="20.100000000000001" hidden="1" customHeight="1" x14ac:dyDescent="0.4">
      <c r="E249" s="33" t="s">
        <v>90</v>
      </c>
      <c r="F249" s="33"/>
      <c r="G249" s="7">
        <v>2297900</v>
      </c>
      <c r="N249" s="30"/>
      <c r="O249" s="30"/>
    </row>
    <row r="250" spans="2:15" s="1" customFormat="1" ht="20.100000000000001" hidden="1" customHeight="1" x14ac:dyDescent="0.4">
      <c r="E250" s="87" t="s">
        <v>72</v>
      </c>
      <c r="F250" s="87" t="s">
        <v>382</v>
      </c>
      <c r="G250" s="88">
        <f>SUM(G247:G249)</f>
        <v>6298600</v>
      </c>
      <c r="N250" s="30"/>
      <c r="O250" s="30"/>
    </row>
    <row r="251" spans="2:15" s="1" customFormat="1" ht="20.100000000000001" hidden="1" customHeight="1" x14ac:dyDescent="0.4">
      <c r="E251" s="33" t="s">
        <v>63</v>
      </c>
      <c r="F251" s="33"/>
      <c r="G251" s="7">
        <v>17696039</v>
      </c>
      <c r="N251" s="30"/>
      <c r="O251" s="30"/>
    </row>
    <row r="252" spans="2:15" s="1" customFormat="1" ht="20.100000000000001" hidden="1" customHeight="1" x14ac:dyDescent="0.4">
      <c r="E252" s="33" t="s">
        <v>18</v>
      </c>
      <c r="F252" s="33"/>
      <c r="G252" s="7">
        <v>604230</v>
      </c>
      <c r="N252" s="30"/>
      <c r="O252" s="30"/>
    </row>
    <row r="253" spans="2:15" s="1" customFormat="1" ht="20.100000000000001" hidden="1" customHeight="1" x14ac:dyDescent="0.4">
      <c r="E253" s="87" t="s">
        <v>63</v>
      </c>
      <c r="F253" s="87" t="s">
        <v>382</v>
      </c>
      <c r="G253" s="89">
        <f>SUM(G251:G252)</f>
        <v>18300269</v>
      </c>
      <c r="N253" s="30"/>
      <c r="O253" s="30"/>
    </row>
    <row r="254" spans="2:15" s="1" customFormat="1" ht="20.100000000000001" hidden="1" customHeight="1" x14ac:dyDescent="0.4">
      <c r="E254" s="33" t="s">
        <v>60</v>
      </c>
      <c r="F254" s="33"/>
      <c r="G254" s="86">
        <v>52153667</v>
      </c>
      <c r="N254" s="30"/>
      <c r="O254" s="30"/>
    </row>
    <row r="255" spans="2:15" s="1" customFormat="1" ht="20.100000000000001" hidden="1" customHeight="1" x14ac:dyDescent="0.4">
      <c r="E255" s="87" t="s">
        <v>60</v>
      </c>
      <c r="F255" s="87" t="s">
        <v>382</v>
      </c>
      <c r="G255" s="90">
        <v>52153667</v>
      </c>
      <c r="N255" s="30"/>
      <c r="O255" s="30"/>
    </row>
    <row r="256" spans="2:15" s="1" customFormat="1" ht="20.100000000000001" hidden="1" customHeight="1" x14ac:dyDescent="0.4">
      <c r="E256" s="33" t="s">
        <v>74</v>
      </c>
      <c r="F256" s="33"/>
      <c r="G256" s="86">
        <v>35853606</v>
      </c>
      <c r="N256" s="30"/>
      <c r="O256" s="30"/>
    </row>
    <row r="257" spans="5:15" s="1" customFormat="1" ht="20.100000000000001" hidden="1" customHeight="1" x14ac:dyDescent="0.4">
      <c r="E257" s="87" t="s">
        <v>74</v>
      </c>
      <c r="F257" s="87" t="s">
        <v>382</v>
      </c>
      <c r="G257" s="90">
        <v>35853606</v>
      </c>
      <c r="I257" s="79"/>
      <c r="J257" s="79"/>
      <c r="K257" s="18"/>
      <c r="N257" s="30"/>
      <c r="O257" s="30"/>
    </row>
    <row r="258" spans="5:15" s="1" customFormat="1" ht="20.100000000000001" hidden="1" customHeight="1" x14ac:dyDescent="0.4">
      <c r="E258" s="33" t="s">
        <v>59</v>
      </c>
      <c r="F258" s="33"/>
      <c r="G258" s="86">
        <v>12554600</v>
      </c>
      <c r="N258" s="30"/>
      <c r="O258" s="30"/>
    </row>
    <row r="259" spans="5:15" s="1" customFormat="1" ht="20.100000000000001" hidden="1" customHeight="1" x14ac:dyDescent="0.4">
      <c r="E259" s="87" t="s">
        <v>59</v>
      </c>
      <c r="F259" s="87" t="s">
        <v>382</v>
      </c>
      <c r="G259" s="90">
        <v>12554600</v>
      </c>
      <c r="N259" s="30"/>
      <c r="O259" s="30"/>
    </row>
    <row r="260" spans="5:15" s="1" customFormat="1" ht="20.100000000000001" hidden="1" customHeight="1" x14ac:dyDescent="0.4">
      <c r="E260" s="33" t="s">
        <v>224</v>
      </c>
      <c r="F260" s="33"/>
      <c r="G260" s="86">
        <v>94847652</v>
      </c>
      <c r="N260" s="30"/>
      <c r="O260" s="30"/>
    </row>
    <row r="261" spans="5:15" s="1" customFormat="1" ht="20.100000000000001" hidden="1" customHeight="1" x14ac:dyDescent="0.4">
      <c r="E261" s="33" t="s">
        <v>118</v>
      </c>
      <c r="F261" s="33"/>
      <c r="G261" s="86">
        <v>292655</v>
      </c>
      <c r="N261" s="30"/>
      <c r="O261" s="30"/>
    </row>
    <row r="262" spans="5:15" s="1" customFormat="1" ht="20.100000000000001" hidden="1" customHeight="1" x14ac:dyDescent="0.4">
      <c r="E262" s="87" t="s">
        <v>383</v>
      </c>
      <c r="F262" s="87" t="s">
        <v>244</v>
      </c>
      <c r="G262" s="88">
        <f>SUM(G260:G261)</f>
        <v>95140307</v>
      </c>
      <c r="N262" s="30"/>
      <c r="O262" s="30"/>
    </row>
    <row r="263" spans="5:15" s="1" customFormat="1" ht="19.5" hidden="1" customHeight="1" x14ac:dyDescent="0.4">
      <c r="E263" s="91"/>
      <c r="F263" s="92" t="s">
        <v>232</v>
      </c>
      <c r="G263" s="93">
        <f>G250+G253+G255+G257+G259+G262</f>
        <v>220301049</v>
      </c>
      <c r="N263" s="30"/>
      <c r="O263" s="30"/>
    </row>
  </sheetData>
  <autoFilter ref="B1:K263" xr:uid="{644F9690-D58E-48C2-A160-86A2978DD929}">
    <filterColumn colId="0">
      <filters>
        <filter val="畜産課"/>
      </filters>
    </filterColumn>
    <filterColumn colId="1">
      <filters>
        <filter val="その他需用費"/>
      </filters>
    </filterColumn>
    <filterColumn colId="2">
      <filters>
        <filter val="防疫資材（Ｔシャツ）"/>
        <filter val="防疫資材（アウターニトリル手袋）"/>
        <filter val="防疫資材（アストップ（消毒液））"/>
        <filter val="防疫資材（エコペール）"/>
        <filter val="防疫資材（ゴミ袋　）"/>
        <filter val="防疫資材（ゴミ袋）"/>
        <filter val="防疫資材（ゴミ箱　フタ）"/>
        <filter val="防疫資材（ゴミ箱　本体）"/>
        <filter val="防疫資材（コンテナバック）"/>
        <filter val="防疫資材（コンテナバック用内袋）"/>
        <filter val="防疫資材（コンテナバック用内袋のみ）"/>
        <filter val="防疫資材（スノーホーンハンドル）"/>
        <filter val="防疫資材（スノーホーン運搬車）"/>
        <filter val="防疫資材（タイベックソフトウェアⅢ型）"/>
        <filter val="防疫資材（パンツ）"/>
        <filter val="防疫資材（ハンドル付き分別ダストボックス）"/>
        <filter val="防疫資材（フェイスタオル）"/>
        <filter val="防疫資材（ブルーシート）"/>
        <filter val="防疫資材（ラッカースプレー）"/>
        <filter val="防疫資材（ルートバン）"/>
        <filter val="防疫資材（角型ペール　フタ）"/>
        <filter val="防疫資材（角型ペール　本体）"/>
        <filter val="防疫資材（靴下）"/>
        <filter val="防疫資材（軍手）"/>
        <filter val="防疫資材（結束バンド　）"/>
        <filter val="防疫資材（結束バンド）"/>
        <filter val="防疫資材（差し込み式ベスト）"/>
        <filter val="防疫資材（作業用長靴）"/>
        <filter val="防疫資材（手提げポリ袋）"/>
        <filter val="防疫資材（消石灰　20kg）"/>
        <filter val="防疫資材（消毒用アルコール）"/>
        <filter val="防疫資材（洗濯ネット）"/>
        <filter val="防疫資材（大人用紙おむつ）"/>
        <filter val="防疫資材（炭酸ガス）"/>
        <filter val="防疫資材（貼るホッカイロ）"/>
        <filter val="防疫資材（曇り止め）"/>
        <filter val="防疫資材（不織布マスク）"/>
        <filter val="防疫資材（保護メガネ）"/>
        <filter val="防疫資材（防寒テムレス）"/>
        <filter val="防疫資材（防護服）"/>
        <filter val="防疫資材（防塵マスク　）"/>
        <filter val="防疫資材（養生テープ）"/>
      </filters>
    </filterColumn>
  </autoFilter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&amp;LR4.12月鳥インフル対応支出
（外部委託の経費）</oddHeader>
    <oddFooter>&amp;C&amp;P</oddFooter>
  </headerFooter>
  <rowBreaks count="1" manualBreakCount="1">
    <brk id="2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2622-68E5-4CB0-82F2-880DA4647211}">
  <sheetPr>
    <pageSetUpPr fitToPage="1"/>
  </sheetPr>
  <dimension ref="B1:L388"/>
  <sheetViews>
    <sheetView zoomScaleNormal="100" zoomScaleSheetLayoutView="120" workbookViewId="0">
      <pane ySplit="1" topLeftCell="A257" activePane="bottomLeft" state="frozen"/>
      <selection pane="bottomLeft" activeCell="I270" sqref="I270"/>
    </sheetView>
  </sheetViews>
  <sheetFormatPr defaultRowHeight="13.5" x14ac:dyDescent="0.4"/>
  <cols>
    <col min="1" max="1" width="1.5" style="1" customWidth="1"/>
    <col min="2" max="2" width="9.625" style="1" customWidth="1"/>
    <col min="3" max="3" width="14.75" style="1" customWidth="1"/>
    <col min="4" max="4" width="18.5" style="1" customWidth="1"/>
    <col min="5" max="5" width="15.125" style="1" customWidth="1"/>
    <col min="6" max="8" width="12.625" style="1" customWidth="1"/>
    <col min="9" max="9" width="24.375" style="1" customWidth="1"/>
    <col min="10" max="10" width="9.875" style="1" customWidth="1"/>
    <col min="11" max="11" width="16.875" style="1" customWidth="1"/>
    <col min="12" max="12" width="19.75" style="1" customWidth="1"/>
    <col min="13" max="16384" width="9" style="1"/>
  </cols>
  <sheetData>
    <row r="1" spans="2:12" ht="26.25" customHeight="1" x14ac:dyDescent="0.4">
      <c r="B1" s="2" t="s">
        <v>95</v>
      </c>
      <c r="C1" s="6" t="s">
        <v>62</v>
      </c>
      <c r="D1" s="11" t="s">
        <v>0</v>
      </c>
      <c r="E1" s="6" t="s">
        <v>135</v>
      </c>
      <c r="F1" s="12" t="s">
        <v>64</v>
      </c>
      <c r="G1" s="19" t="s">
        <v>193</v>
      </c>
      <c r="H1" s="21" t="s">
        <v>194</v>
      </c>
      <c r="I1" s="13" t="s">
        <v>1</v>
      </c>
      <c r="J1" s="14" t="s">
        <v>2</v>
      </c>
      <c r="K1" s="6" t="s">
        <v>66</v>
      </c>
      <c r="L1" s="6" t="s">
        <v>221</v>
      </c>
    </row>
    <row r="2" spans="2:12" x14ac:dyDescent="0.4">
      <c r="B2" s="2" t="s">
        <v>94</v>
      </c>
      <c r="C2" s="2" t="s">
        <v>107</v>
      </c>
      <c r="D2" s="2" t="s">
        <v>137</v>
      </c>
      <c r="E2" s="2" t="s">
        <v>191</v>
      </c>
      <c r="F2" s="4">
        <v>1116500</v>
      </c>
      <c r="G2" s="20">
        <v>1116500</v>
      </c>
      <c r="H2" s="22">
        <f>F2-G2</f>
        <v>0</v>
      </c>
      <c r="I2" s="10" t="s">
        <v>5</v>
      </c>
      <c r="J2" s="5">
        <v>44930</v>
      </c>
      <c r="K2" s="2" t="s">
        <v>67</v>
      </c>
      <c r="L2" s="2" t="s">
        <v>190</v>
      </c>
    </row>
    <row r="3" spans="2:12" x14ac:dyDescent="0.4">
      <c r="B3" s="2" t="s">
        <v>94</v>
      </c>
      <c r="C3" s="2" t="s">
        <v>107</v>
      </c>
      <c r="D3" s="2" t="s">
        <v>138</v>
      </c>
      <c r="E3" s="2" t="s">
        <v>192</v>
      </c>
      <c r="F3" s="4">
        <v>4438500</v>
      </c>
      <c r="G3" s="20">
        <f>F3/2</f>
        <v>2219250</v>
      </c>
      <c r="H3" s="22">
        <f>F3-G3</f>
        <v>2219250</v>
      </c>
      <c r="I3" s="10" t="s">
        <v>8</v>
      </c>
      <c r="J3" s="5">
        <v>44930</v>
      </c>
      <c r="K3" s="2" t="s">
        <v>67</v>
      </c>
      <c r="L3" s="2"/>
    </row>
    <row r="4" spans="2:12" x14ac:dyDescent="0.4">
      <c r="B4" s="2" t="s">
        <v>94</v>
      </c>
      <c r="C4" s="2" t="s">
        <v>107</v>
      </c>
      <c r="D4" s="2" t="s">
        <v>139</v>
      </c>
      <c r="E4" s="2" t="s">
        <v>191</v>
      </c>
      <c r="F4" s="4">
        <v>115500</v>
      </c>
      <c r="G4" s="20">
        <v>115500</v>
      </c>
      <c r="H4" s="22">
        <f>F4-G4</f>
        <v>0</v>
      </c>
      <c r="I4" s="10" t="s">
        <v>4</v>
      </c>
      <c r="J4" s="5">
        <v>44932</v>
      </c>
      <c r="K4" s="2" t="s">
        <v>69</v>
      </c>
      <c r="L4" s="2" t="s">
        <v>190</v>
      </c>
    </row>
    <row r="5" spans="2:12" x14ac:dyDescent="0.4">
      <c r="B5" s="2" t="s">
        <v>94</v>
      </c>
      <c r="C5" s="2" t="s">
        <v>107</v>
      </c>
      <c r="D5" s="2" t="s">
        <v>59</v>
      </c>
      <c r="E5" s="2" t="s">
        <v>136</v>
      </c>
      <c r="F5" s="4">
        <v>279443</v>
      </c>
      <c r="G5" s="20">
        <v>0</v>
      </c>
      <c r="H5" s="22">
        <v>279443</v>
      </c>
      <c r="I5" s="3" t="s">
        <v>16</v>
      </c>
      <c r="J5" s="5">
        <v>44939</v>
      </c>
      <c r="K5" s="2" t="s">
        <v>67</v>
      </c>
      <c r="L5" s="2"/>
    </row>
    <row r="6" spans="2:12" x14ac:dyDescent="0.4">
      <c r="B6" s="2" t="s">
        <v>94</v>
      </c>
      <c r="C6" s="2" t="s">
        <v>107</v>
      </c>
      <c r="D6" s="2" t="s">
        <v>59</v>
      </c>
      <c r="E6" s="2" t="s">
        <v>136</v>
      </c>
      <c r="F6" s="4">
        <v>61884</v>
      </c>
      <c r="G6" s="20">
        <v>0</v>
      </c>
      <c r="H6" s="22">
        <v>61884</v>
      </c>
      <c r="I6" s="3" t="s">
        <v>16</v>
      </c>
      <c r="J6" s="5">
        <v>44939</v>
      </c>
      <c r="K6" s="2" t="s">
        <v>67</v>
      </c>
      <c r="L6" s="2"/>
    </row>
    <row r="7" spans="2:12" x14ac:dyDescent="0.4">
      <c r="B7" s="2" t="s">
        <v>94</v>
      </c>
      <c r="C7" s="2" t="s">
        <v>107</v>
      </c>
      <c r="D7" s="2" t="s">
        <v>59</v>
      </c>
      <c r="E7" s="2" t="s">
        <v>136</v>
      </c>
      <c r="F7" s="4">
        <v>350649</v>
      </c>
      <c r="G7" s="20">
        <v>0</v>
      </c>
      <c r="H7" s="22">
        <v>350649</v>
      </c>
      <c r="I7" s="10" t="s">
        <v>3</v>
      </c>
      <c r="J7" s="5">
        <v>44950</v>
      </c>
      <c r="K7" s="2" t="s">
        <v>69</v>
      </c>
      <c r="L7" s="2"/>
    </row>
    <row r="8" spans="2:12" x14ac:dyDescent="0.4">
      <c r="B8" s="2" t="s">
        <v>94</v>
      </c>
      <c r="C8" s="2" t="s">
        <v>107</v>
      </c>
      <c r="D8" s="2" t="s">
        <v>59</v>
      </c>
      <c r="E8" s="2" t="s">
        <v>136</v>
      </c>
      <c r="F8" s="4">
        <v>199152</v>
      </c>
      <c r="G8" s="20">
        <v>0</v>
      </c>
      <c r="H8" s="22">
        <v>199152</v>
      </c>
      <c r="I8" s="10" t="s">
        <v>3</v>
      </c>
      <c r="J8" s="5">
        <v>44950</v>
      </c>
      <c r="K8" s="2" t="s">
        <v>69</v>
      </c>
      <c r="L8" s="2"/>
    </row>
    <row r="9" spans="2:12" x14ac:dyDescent="0.4">
      <c r="B9" s="2" t="s">
        <v>94</v>
      </c>
      <c r="C9" s="2" t="s">
        <v>107</v>
      </c>
      <c r="D9" s="2" t="s">
        <v>59</v>
      </c>
      <c r="E9" s="2" t="s">
        <v>136</v>
      </c>
      <c r="F9" s="4">
        <v>411372</v>
      </c>
      <c r="G9" s="20">
        <v>0</v>
      </c>
      <c r="H9" s="22">
        <v>411372</v>
      </c>
      <c r="I9" s="10" t="s">
        <v>3</v>
      </c>
      <c r="J9" s="5">
        <v>44950</v>
      </c>
      <c r="K9" s="2" t="s">
        <v>69</v>
      </c>
      <c r="L9" s="2"/>
    </row>
    <row r="10" spans="2:12" x14ac:dyDescent="0.4">
      <c r="B10" s="2" t="s">
        <v>94</v>
      </c>
      <c r="C10" s="2" t="s">
        <v>107</v>
      </c>
      <c r="D10" s="2" t="s">
        <v>59</v>
      </c>
      <c r="E10" s="2" t="s">
        <v>136</v>
      </c>
      <c r="F10" s="4">
        <v>823500</v>
      </c>
      <c r="G10" s="20">
        <v>0</v>
      </c>
      <c r="H10" s="22">
        <v>823500</v>
      </c>
      <c r="I10" s="10" t="s">
        <v>3</v>
      </c>
      <c r="J10" s="5">
        <v>44950</v>
      </c>
      <c r="K10" s="2" t="s">
        <v>69</v>
      </c>
      <c r="L10" s="2"/>
    </row>
    <row r="11" spans="2:12" x14ac:dyDescent="0.4">
      <c r="B11" s="2" t="s">
        <v>94</v>
      </c>
      <c r="C11" s="2" t="s">
        <v>107</v>
      </c>
      <c r="D11" s="2" t="s">
        <v>59</v>
      </c>
      <c r="E11" s="2" t="s">
        <v>136</v>
      </c>
      <c r="F11" s="4">
        <v>810864</v>
      </c>
      <c r="G11" s="20">
        <v>0</v>
      </c>
      <c r="H11" s="22">
        <v>810864</v>
      </c>
      <c r="I11" s="10" t="s">
        <v>3</v>
      </c>
      <c r="J11" s="5">
        <v>44950</v>
      </c>
      <c r="K11" s="2" t="s">
        <v>69</v>
      </c>
      <c r="L11" s="2"/>
    </row>
    <row r="12" spans="2:12" x14ac:dyDescent="0.4">
      <c r="B12" s="2" t="s">
        <v>94</v>
      </c>
      <c r="C12" s="2" t="s">
        <v>107</v>
      </c>
      <c r="D12" s="2" t="s">
        <v>59</v>
      </c>
      <c r="E12" s="2" t="s">
        <v>136</v>
      </c>
      <c r="F12" s="4">
        <v>729162</v>
      </c>
      <c r="G12" s="20">
        <v>0</v>
      </c>
      <c r="H12" s="22">
        <v>729162</v>
      </c>
      <c r="I12" s="10" t="s">
        <v>3</v>
      </c>
      <c r="J12" s="5">
        <v>44950</v>
      </c>
      <c r="K12" s="2" t="s">
        <v>69</v>
      </c>
      <c r="L12" s="2"/>
    </row>
    <row r="13" spans="2:12" x14ac:dyDescent="0.4">
      <c r="B13" s="2" t="s">
        <v>94</v>
      </c>
      <c r="C13" s="2" t="s">
        <v>107</v>
      </c>
      <c r="D13" s="2" t="s">
        <v>59</v>
      </c>
      <c r="E13" s="2" t="s">
        <v>136</v>
      </c>
      <c r="F13" s="4">
        <v>788940</v>
      </c>
      <c r="G13" s="20">
        <v>0</v>
      </c>
      <c r="H13" s="22">
        <v>788940</v>
      </c>
      <c r="I13" s="10" t="s">
        <v>3</v>
      </c>
      <c r="J13" s="5">
        <v>44950</v>
      </c>
      <c r="K13" s="2" t="s">
        <v>69</v>
      </c>
      <c r="L13" s="2"/>
    </row>
    <row r="14" spans="2:12" x14ac:dyDescent="0.4">
      <c r="B14" s="2" t="s">
        <v>94</v>
      </c>
      <c r="C14" s="2" t="s">
        <v>107</v>
      </c>
      <c r="D14" s="2" t="s">
        <v>59</v>
      </c>
      <c r="E14" s="2" t="s">
        <v>136</v>
      </c>
      <c r="F14" s="4">
        <v>621270</v>
      </c>
      <c r="G14" s="20">
        <v>0</v>
      </c>
      <c r="H14" s="22">
        <v>621270</v>
      </c>
      <c r="I14" s="10" t="s">
        <v>3</v>
      </c>
      <c r="J14" s="5">
        <v>44950</v>
      </c>
      <c r="K14" s="2" t="s">
        <v>69</v>
      </c>
      <c r="L14" s="2"/>
    </row>
    <row r="15" spans="2:12" x14ac:dyDescent="0.4">
      <c r="B15" s="2" t="s">
        <v>94</v>
      </c>
      <c r="C15" s="2" t="s">
        <v>107</v>
      </c>
      <c r="D15" s="2" t="s">
        <v>59</v>
      </c>
      <c r="E15" s="2" t="s">
        <v>136</v>
      </c>
      <c r="F15" s="4">
        <v>643626</v>
      </c>
      <c r="G15" s="20">
        <v>0</v>
      </c>
      <c r="H15" s="22">
        <v>643626</v>
      </c>
      <c r="I15" s="10" t="s">
        <v>3</v>
      </c>
      <c r="J15" s="5">
        <v>44950</v>
      </c>
      <c r="K15" s="2" t="s">
        <v>69</v>
      </c>
      <c r="L15" s="2"/>
    </row>
    <row r="16" spans="2:12" x14ac:dyDescent="0.4">
      <c r="B16" s="2" t="s">
        <v>94</v>
      </c>
      <c r="C16" s="2" t="s">
        <v>107</v>
      </c>
      <c r="D16" s="2" t="s">
        <v>59</v>
      </c>
      <c r="E16" s="2" t="s">
        <v>136</v>
      </c>
      <c r="F16" s="4">
        <v>609066</v>
      </c>
      <c r="G16" s="20">
        <v>0</v>
      </c>
      <c r="H16" s="22">
        <v>609066</v>
      </c>
      <c r="I16" s="10" t="s">
        <v>3</v>
      </c>
      <c r="J16" s="5">
        <v>44950</v>
      </c>
      <c r="K16" s="2" t="s">
        <v>69</v>
      </c>
      <c r="L16" s="2"/>
    </row>
    <row r="17" spans="2:12" x14ac:dyDescent="0.4">
      <c r="B17" s="2" t="s">
        <v>94</v>
      </c>
      <c r="C17" s="2" t="s">
        <v>107</v>
      </c>
      <c r="D17" s="2" t="s">
        <v>59</v>
      </c>
      <c r="E17" s="2" t="s">
        <v>136</v>
      </c>
      <c r="F17" s="4">
        <v>432378</v>
      </c>
      <c r="G17" s="20">
        <v>0</v>
      </c>
      <c r="H17" s="22">
        <v>432378</v>
      </c>
      <c r="I17" s="10" t="s">
        <v>3</v>
      </c>
      <c r="J17" s="5">
        <v>44950</v>
      </c>
      <c r="K17" s="2" t="s">
        <v>69</v>
      </c>
      <c r="L17" s="2"/>
    </row>
    <row r="18" spans="2:12" x14ac:dyDescent="0.4">
      <c r="B18" s="2" t="s">
        <v>94</v>
      </c>
      <c r="C18" s="2" t="s">
        <v>107</v>
      </c>
      <c r="D18" s="2" t="s">
        <v>59</v>
      </c>
      <c r="E18" s="2" t="s">
        <v>136</v>
      </c>
      <c r="F18" s="4">
        <v>311634</v>
      </c>
      <c r="G18" s="20">
        <v>0</v>
      </c>
      <c r="H18" s="22">
        <v>311634</v>
      </c>
      <c r="I18" s="10" t="s">
        <v>3</v>
      </c>
      <c r="J18" s="5">
        <v>44950</v>
      </c>
      <c r="K18" s="2" t="s">
        <v>69</v>
      </c>
      <c r="L18" s="2"/>
    </row>
    <row r="19" spans="2:12" x14ac:dyDescent="0.4">
      <c r="B19" s="2" t="s">
        <v>94</v>
      </c>
      <c r="C19" s="2" t="s">
        <v>107</v>
      </c>
      <c r="D19" s="2" t="s">
        <v>59</v>
      </c>
      <c r="E19" s="2" t="s">
        <v>136</v>
      </c>
      <c r="F19" s="4">
        <v>324378</v>
      </c>
      <c r="G19" s="20">
        <v>0</v>
      </c>
      <c r="H19" s="22">
        <v>324378</v>
      </c>
      <c r="I19" s="10" t="s">
        <v>3</v>
      </c>
      <c r="J19" s="5">
        <v>44950</v>
      </c>
      <c r="K19" s="2" t="s">
        <v>69</v>
      </c>
      <c r="L19" s="2"/>
    </row>
    <row r="20" spans="2:12" x14ac:dyDescent="0.4">
      <c r="B20" s="2" t="s">
        <v>94</v>
      </c>
      <c r="C20" s="2" t="s">
        <v>107</v>
      </c>
      <c r="D20" s="2" t="s">
        <v>59</v>
      </c>
      <c r="E20" s="2" t="s">
        <v>136</v>
      </c>
      <c r="F20" s="4">
        <v>296352</v>
      </c>
      <c r="G20" s="20">
        <v>0</v>
      </c>
      <c r="H20" s="22">
        <v>296352</v>
      </c>
      <c r="I20" s="10" t="s">
        <v>3</v>
      </c>
      <c r="J20" s="5">
        <v>44950</v>
      </c>
      <c r="K20" s="2" t="s">
        <v>69</v>
      </c>
      <c r="L20" s="2"/>
    </row>
    <row r="21" spans="2:12" x14ac:dyDescent="0.4">
      <c r="B21" s="2" t="s">
        <v>94</v>
      </c>
      <c r="C21" s="2" t="s">
        <v>107</v>
      </c>
      <c r="D21" s="2" t="s">
        <v>59</v>
      </c>
      <c r="E21" s="2" t="s">
        <v>136</v>
      </c>
      <c r="F21" s="4">
        <v>353808</v>
      </c>
      <c r="G21" s="20">
        <v>0</v>
      </c>
      <c r="H21" s="22">
        <v>353808</v>
      </c>
      <c r="I21" s="10" t="s">
        <v>3</v>
      </c>
      <c r="J21" s="5">
        <v>44950</v>
      </c>
      <c r="K21" s="2" t="s">
        <v>69</v>
      </c>
      <c r="L21" s="2"/>
    </row>
    <row r="22" spans="2:12" x14ac:dyDescent="0.4">
      <c r="B22" s="2" t="s">
        <v>94</v>
      </c>
      <c r="C22" s="2" t="s">
        <v>107</v>
      </c>
      <c r="D22" s="2" t="s">
        <v>59</v>
      </c>
      <c r="E22" s="2" t="s">
        <v>136</v>
      </c>
      <c r="F22" s="4">
        <v>9240</v>
      </c>
      <c r="G22" s="20">
        <v>0</v>
      </c>
      <c r="H22" s="22">
        <v>9240</v>
      </c>
      <c r="I22" s="3" t="s">
        <v>15</v>
      </c>
      <c r="J22" s="5">
        <v>44951</v>
      </c>
      <c r="K22" s="2" t="s">
        <v>69</v>
      </c>
      <c r="L22" s="2"/>
    </row>
    <row r="23" spans="2:12" x14ac:dyDescent="0.4">
      <c r="B23" s="2" t="s">
        <v>94</v>
      </c>
      <c r="C23" s="2" t="s">
        <v>107</v>
      </c>
      <c r="D23" s="2" t="s">
        <v>141</v>
      </c>
      <c r="E23" s="2" t="s">
        <v>136</v>
      </c>
      <c r="F23" s="4">
        <v>46940</v>
      </c>
      <c r="G23" s="20">
        <v>0</v>
      </c>
      <c r="H23" s="22">
        <v>46940</v>
      </c>
      <c r="I23" s="3" t="s">
        <v>15</v>
      </c>
      <c r="J23" s="5">
        <v>44951</v>
      </c>
      <c r="K23" s="2" t="s">
        <v>69</v>
      </c>
      <c r="L23" s="2"/>
    </row>
    <row r="24" spans="2:12" x14ac:dyDescent="0.4">
      <c r="B24" s="2" t="s">
        <v>94</v>
      </c>
      <c r="C24" s="2" t="s">
        <v>107</v>
      </c>
      <c r="D24" s="2" t="s">
        <v>139</v>
      </c>
      <c r="E24" s="2" t="s">
        <v>191</v>
      </c>
      <c r="F24" s="4">
        <v>693000</v>
      </c>
      <c r="G24" s="20">
        <v>693000</v>
      </c>
      <c r="H24" s="22">
        <v>0</v>
      </c>
      <c r="I24" s="10" t="s">
        <v>4</v>
      </c>
      <c r="J24" s="5">
        <v>44952</v>
      </c>
      <c r="K24" s="2" t="s">
        <v>69</v>
      </c>
      <c r="L24" s="2" t="s">
        <v>190</v>
      </c>
    </row>
    <row r="25" spans="2:12" x14ac:dyDescent="0.4">
      <c r="B25" s="2" t="s">
        <v>94</v>
      </c>
      <c r="C25" s="2" t="s">
        <v>107</v>
      </c>
      <c r="D25" s="2" t="s">
        <v>140</v>
      </c>
      <c r="E25" s="2" t="s">
        <v>192</v>
      </c>
      <c r="F25" s="4">
        <v>1485000</v>
      </c>
      <c r="G25" s="20">
        <f>F25/2</f>
        <v>742500</v>
      </c>
      <c r="H25" s="22">
        <f>F25-G25</f>
        <v>742500</v>
      </c>
      <c r="I25" s="10" t="s">
        <v>7</v>
      </c>
      <c r="J25" s="5">
        <v>44956</v>
      </c>
      <c r="K25" s="2" t="s">
        <v>69</v>
      </c>
      <c r="L25" s="2"/>
    </row>
    <row r="26" spans="2:12" x14ac:dyDescent="0.4">
      <c r="B26" s="2" t="s">
        <v>94</v>
      </c>
      <c r="C26" s="2" t="s">
        <v>107</v>
      </c>
      <c r="D26" s="2" t="s">
        <v>59</v>
      </c>
      <c r="E26" s="2" t="s">
        <v>136</v>
      </c>
      <c r="F26" s="4">
        <v>59022</v>
      </c>
      <c r="G26" s="20">
        <v>0</v>
      </c>
      <c r="H26" s="22">
        <v>59022</v>
      </c>
      <c r="I26" s="3" t="s">
        <v>15</v>
      </c>
      <c r="J26" s="5">
        <v>44956</v>
      </c>
      <c r="K26" s="2" t="s">
        <v>69</v>
      </c>
      <c r="L26" s="2"/>
    </row>
    <row r="27" spans="2:12" x14ac:dyDescent="0.4">
      <c r="B27" s="2" t="s">
        <v>94</v>
      </c>
      <c r="C27" s="2" t="s">
        <v>107</v>
      </c>
      <c r="D27" s="2" t="s">
        <v>59</v>
      </c>
      <c r="E27" s="2" t="s">
        <v>136</v>
      </c>
      <c r="F27" s="4">
        <v>414030</v>
      </c>
      <c r="G27" s="20">
        <v>0</v>
      </c>
      <c r="H27" s="22">
        <v>414030</v>
      </c>
      <c r="I27" s="10" t="s">
        <v>9</v>
      </c>
      <c r="J27" s="5">
        <v>44957</v>
      </c>
      <c r="K27" s="2" t="s">
        <v>69</v>
      </c>
      <c r="L27" s="2"/>
    </row>
    <row r="28" spans="2:12" x14ac:dyDescent="0.4">
      <c r="B28" s="2" t="s">
        <v>94</v>
      </c>
      <c r="C28" s="2" t="s">
        <v>107</v>
      </c>
      <c r="D28" s="2" t="s">
        <v>59</v>
      </c>
      <c r="E28" s="2" t="s">
        <v>136</v>
      </c>
      <c r="F28" s="4">
        <v>126593</v>
      </c>
      <c r="G28" s="20">
        <v>0</v>
      </c>
      <c r="H28" s="22">
        <v>126593</v>
      </c>
      <c r="I28" s="10" t="s">
        <v>9</v>
      </c>
      <c r="J28" s="5">
        <v>44957</v>
      </c>
      <c r="K28" s="2" t="s">
        <v>69</v>
      </c>
      <c r="L28" s="2"/>
    </row>
    <row r="29" spans="2:12" x14ac:dyDescent="0.4">
      <c r="B29" s="2" t="s">
        <v>94</v>
      </c>
      <c r="C29" s="2" t="s">
        <v>107</v>
      </c>
      <c r="D29" s="2" t="s">
        <v>59</v>
      </c>
      <c r="E29" s="2" t="s">
        <v>136</v>
      </c>
      <c r="F29" s="4">
        <v>161118</v>
      </c>
      <c r="G29" s="20">
        <v>0</v>
      </c>
      <c r="H29" s="22">
        <v>161118</v>
      </c>
      <c r="I29" s="10" t="s">
        <v>9</v>
      </c>
      <c r="J29" s="5">
        <v>44957</v>
      </c>
      <c r="K29" s="2" t="s">
        <v>69</v>
      </c>
      <c r="L29" s="2"/>
    </row>
    <row r="30" spans="2:12" x14ac:dyDescent="0.4">
      <c r="B30" s="2" t="s">
        <v>94</v>
      </c>
      <c r="C30" s="2" t="s">
        <v>107</v>
      </c>
      <c r="D30" s="2" t="s">
        <v>145</v>
      </c>
      <c r="E30" s="2" t="s">
        <v>192</v>
      </c>
      <c r="F30" s="4">
        <v>741950</v>
      </c>
      <c r="G30" s="20">
        <f>F30/2</f>
        <v>370975</v>
      </c>
      <c r="H30" s="22">
        <f>F30-G30</f>
        <v>370975</v>
      </c>
      <c r="I30" s="10" t="s">
        <v>10</v>
      </c>
      <c r="J30" s="5">
        <v>44964</v>
      </c>
      <c r="K30" s="2" t="s">
        <v>69</v>
      </c>
      <c r="L30" s="2"/>
    </row>
    <row r="31" spans="2:12" x14ac:dyDescent="0.4">
      <c r="B31" s="2" t="s">
        <v>94</v>
      </c>
      <c r="C31" s="2" t="s">
        <v>107</v>
      </c>
      <c r="D31" s="2" t="s">
        <v>138</v>
      </c>
      <c r="E31" s="2" t="s">
        <v>192</v>
      </c>
      <c r="F31" s="4">
        <v>1247400</v>
      </c>
      <c r="G31" s="20">
        <f>F31/2</f>
        <v>623700</v>
      </c>
      <c r="H31" s="22">
        <f>F31-G31</f>
        <v>623700</v>
      </c>
      <c r="I31" s="10" t="s">
        <v>8</v>
      </c>
      <c r="J31" s="5">
        <v>44971</v>
      </c>
      <c r="K31" s="2" t="s">
        <v>69</v>
      </c>
      <c r="L31" s="2"/>
    </row>
    <row r="32" spans="2:12" x14ac:dyDescent="0.4">
      <c r="B32" s="2" t="s">
        <v>94</v>
      </c>
      <c r="C32" s="2" t="s">
        <v>107</v>
      </c>
      <c r="D32" s="2" t="s">
        <v>141</v>
      </c>
      <c r="E32" s="2" t="s">
        <v>136</v>
      </c>
      <c r="F32" s="4">
        <v>70924</v>
      </c>
      <c r="G32" s="20">
        <v>0</v>
      </c>
      <c r="H32" s="22">
        <v>70924</v>
      </c>
      <c r="I32" s="10" t="s">
        <v>8</v>
      </c>
      <c r="J32" s="5">
        <v>44971</v>
      </c>
      <c r="K32" s="2" t="s">
        <v>69</v>
      </c>
      <c r="L32" s="2"/>
    </row>
    <row r="33" spans="2:12" x14ac:dyDescent="0.4">
      <c r="B33" s="2" t="s">
        <v>94</v>
      </c>
      <c r="C33" s="2" t="s">
        <v>107</v>
      </c>
      <c r="D33" s="2" t="s">
        <v>59</v>
      </c>
      <c r="E33" s="2" t="s">
        <v>136</v>
      </c>
      <c r="F33" s="4">
        <v>1290089</v>
      </c>
      <c r="G33" s="20">
        <v>0</v>
      </c>
      <c r="H33" s="22">
        <v>1290089</v>
      </c>
      <c r="I33" s="3" t="s">
        <v>16</v>
      </c>
      <c r="J33" s="5">
        <v>44972</v>
      </c>
      <c r="K33" s="2" t="s">
        <v>69</v>
      </c>
      <c r="L33" s="2"/>
    </row>
    <row r="34" spans="2:12" x14ac:dyDescent="0.4">
      <c r="B34" s="2" t="s">
        <v>94</v>
      </c>
      <c r="C34" s="2" t="s">
        <v>107</v>
      </c>
      <c r="D34" s="2" t="s">
        <v>59</v>
      </c>
      <c r="E34" s="2" t="s">
        <v>136</v>
      </c>
      <c r="F34" s="4">
        <v>213670</v>
      </c>
      <c r="G34" s="20">
        <v>0</v>
      </c>
      <c r="H34" s="22">
        <v>213670</v>
      </c>
      <c r="I34" s="3" t="s">
        <v>16</v>
      </c>
      <c r="J34" s="5">
        <v>44972</v>
      </c>
      <c r="K34" s="2" t="s">
        <v>69</v>
      </c>
      <c r="L34" s="2"/>
    </row>
    <row r="35" spans="2:12" x14ac:dyDescent="0.4">
      <c r="B35" s="2" t="s">
        <v>94</v>
      </c>
      <c r="C35" s="2" t="s">
        <v>107</v>
      </c>
      <c r="D35" s="2" t="s">
        <v>59</v>
      </c>
      <c r="E35" s="2" t="s">
        <v>136</v>
      </c>
      <c r="F35" s="4">
        <v>1362115</v>
      </c>
      <c r="G35" s="20">
        <v>0</v>
      </c>
      <c r="H35" s="22">
        <v>1362115</v>
      </c>
      <c r="I35" s="3" t="s">
        <v>16</v>
      </c>
      <c r="J35" s="5">
        <v>44972</v>
      </c>
      <c r="K35" s="2" t="s">
        <v>69</v>
      </c>
      <c r="L35" s="2"/>
    </row>
    <row r="36" spans="2:12" x14ac:dyDescent="0.4">
      <c r="B36" s="2" t="s">
        <v>94</v>
      </c>
      <c r="C36" s="2" t="s">
        <v>107</v>
      </c>
      <c r="D36" s="2" t="s">
        <v>59</v>
      </c>
      <c r="E36" s="2" t="s">
        <v>136</v>
      </c>
      <c r="F36" s="4">
        <v>277109</v>
      </c>
      <c r="G36" s="20">
        <v>0</v>
      </c>
      <c r="H36" s="22">
        <v>277109</v>
      </c>
      <c r="I36" s="3" t="s">
        <v>16</v>
      </c>
      <c r="J36" s="5">
        <v>44972</v>
      </c>
      <c r="K36" s="2" t="s">
        <v>69</v>
      </c>
      <c r="L36" s="2"/>
    </row>
    <row r="37" spans="2:12" x14ac:dyDescent="0.4">
      <c r="B37" s="2" t="s">
        <v>94</v>
      </c>
      <c r="C37" s="2" t="s">
        <v>107</v>
      </c>
      <c r="D37" s="2" t="s">
        <v>59</v>
      </c>
      <c r="E37" s="2" t="s">
        <v>136</v>
      </c>
      <c r="F37" s="4">
        <v>279363</v>
      </c>
      <c r="G37" s="20">
        <v>0</v>
      </c>
      <c r="H37" s="22">
        <v>279363</v>
      </c>
      <c r="I37" s="3" t="s">
        <v>16</v>
      </c>
      <c r="J37" s="5">
        <v>44972</v>
      </c>
      <c r="K37" s="2" t="s">
        <v>69</v>
      </c>
      <c r="L37" s="2"/>
    </row>
    <row r="38" spans="2:12" x14ac:dyDescent="0.4">
      <c r="B38" s="2" t="s">
        <v>94</v>
      </c>
      <c r="C38" s="2" t="s">
        <v>107</v>
      </c>
      <c r="D38" s="2" t="s">
        <v>138</v>
      </c>
      <c r="E38" s="2" t="s">
        <v>192</v>
      </c>
      <c r="F38" s="4">
        <v>1947000</v>
      </c>
      <c r="G38" s="20">
        <f>F38/2</f>
        <v>973500</v>
      </c>
      <c r="H38" s="22">
        <f>F38-G38</f>
        <v>973500</v>
      </c>
      <c r="I38" s="10" t="s">
        <v>8</v>
      </c>
      <c r="J38" s="5">
        <v>44972</v>
      </c>
      <c r="K38" s="2" t="s">
        <v>69</v>
      </c>
      <c r="L38" s="2"/>
    </row>
    <row r="39" spans="2:12" x14ac:dyDescent="0.4">
      <c r="B39" s="2" t="s">
        <v>94</v>
      </c>
      <c r="C39" s="2" t="s">
        <v>107</v>
      </c>
      <c r="D39" s="2" t="s">
        <v>138</v>
      </c>
      <c r="E39" s="2" t="s">
        <v>192</v>
      </c>
      <c r="F39" s="4">
        <v>2641106</v>
      </c>
      <c r="G39" s="20">
        <f t="shared" ref="G39:G41" si="0">F39/2</f>
        <v>1320553</v>
      </c>
      <c r="H39" s="22">
        <f t="shared" ref="H39:H44" si="1">F39-G39</f>
        <v>1320553</v>
      </c>
      <c r="I39" s="10" t="s">
        <v>8</v>
      </c>
      <c r="J39" s="5">
        <v>44972</v>
      </c>
      <c r="K39" s="2" t="s">
        <v>69</v>
      </c>
      <c r="L39" s="2"/>
    </row>
    <row r="40" spans="2:12" x14ac:dyDescent="0.4">
      <c r="B40" s="2" t="s">
        <v>94</v>
      </c>
      <c r="C40" s="2" t="s">
        <v>107</v>
      </c>
      <c r="D40" s="2" t="s">
        <v>138</v>
      </c>
      <c r="E40" s="2" t="s">
        <v>192</v>
      </c>
      <c r="F40" s="4">
        <v>1683000</v>
      </c>
      <c r="G40" s="20">
        <f t="shared" si="0"/>
        <v>841500</v>
      </c>
      <c r="H40" s="22">
        <f t="shared" si="1"/>
        <v>841500</v>
      </c>
      <c r="I40" s="10" t="s">
        <v>8</v>
      </c>
      <c r="J40" s="5">
        <v>44972</v>
      </c>
      <c r="K40" s="2" t="s">
        <v>69</v>
      </c>
      <c r="L40" s="2"/>
    </row>
    <row r="41" spans="2:12" x14ac:dyDescent="0.4">
      <c r="B41" s="2" t="s">
        <v>94</v>
      </c>
      <c r="C41" s="2" t="s">
        <v>107</v>
      </c>
      <c r="D41" s="2" t="s">
        <v>138</v>
      </c>
      <c r="E41" s="2" t="s">
        <v>192</v>
      </c>
      <c r="F41" s="4">
        <v>3520000</v>
      </c>
      <c r="G41" s="20">
        <f t="shared" si="0"/>
        <v>1760000</v>
      </c>
      <c r="H41" s="22">
        <f t="shared" si="1"/>
        <v>1760000</v>
      </c>
      <c r="I41" s="10" t="s">
        <v>8</v>
      </c>
      <c r="J41" s="5">
        <v>44972</v>
      </c>
      <c r="K41" s="2" t="s">
        <v>69</v>
      </c>
      <c r="L41" s="2"/>
    </row>
    <row r="42" spans="2:12" x14ac:dyDescent="0.4">
      <c r="B42" s="2" t="s">
        <v>94</v>
      </c>
      <c r="C42" s="2" t="s">
        <v>107</v>
      </c>
      <c r="D42" s="2" t="s">
        <v>138</v>
      </c>
      <c r="E42" s="2" t="s">
        <v>192</v>
      </c>
      <c r="F42" s="4">
        <v>5741087</v>
      </c>
      <c r="G42" s="20">
        <v>2870543</v>
      </c>
      <c r="H42" s="22">
        <f t="shared" si="1"/>
        <v>2870544</v>
      </c>
      <c r="I42" s="10" t="s">
        <v>8</v>
      </c>
      <c r="J42" s="5">
        <v>44972</v>
      </c>
      <c r="K42" s="2" t="s">
        <v>69</v>
      </c>
      <c r="L42" s="2"/>
    </row>
    <row r="43" spans="2:12" x14ac:dyDescent="0.4">
      <c r="B43" s="2" t="s">
        <v>94</v>
      </c>
      <c r="C43" s="2" t="s">
        <v>107</v>
      </c>
      <c r="D43" s="2" t="s">
        <v>138</v>
      </c>
      <c r="E43" s="2" t="s">
        <v>192</v>
      </c>
      <c r="F43" s="4">
        <v>4000873</v>
      </c>
      <c r="G43" s="20">
        <v>2000436</v>
      </c>
      <c r="H43" s="22">
        <f t="shared" si="1"/>
        <v>2000437</v>
      </c>
      <c r="I43" s="10" t="s">
        <v>8</v>
      </c>
      <c r="J43" s="5">
        <v>44972</v>
      </c>
      <c r="K43" s="2" t="s">
        <v>69</v>
      </c>
      <c r="L43" s="2"/>
    </row>
    <row r="44" spans="2:12" x14ac:dyDescent="0.4">
      <c r="B44" s="2" t="s">
        <v>94</v>
      </c>
      <c r="C44" s="2" t="s">
        <v>107</v>
      </c>
      <c r="D44" s="2" t="s">
        <v>143</v>
      </c>
      <c r="E44" s="2" t="s">
        <v>192</v>
      </c>
      <c r="F44" s="4">
        <v>17320380</v>
      </c>
      <c r="G44" s="20">
        <f t="shared" ref="G44:G49" si="2">F44/2</f>
        <v>8660190</v>
      </c>
      <c r="H44" s="22">
        <f t="shared" si="1"/>
        <v>8660190</v>
      </c>
      <c r="I44" s="10" t="s">
        <v>6</v>
      </c>
      <c r="J44" s="5">
        <v>44972</v>
      </c>
      <c r="K44" s="2" t="s">
        <v>69</v>
      </c>
      <c r="L44" s="2"/>
    </row>
    <row r="45" spans="2:12" x14ac:dyDescent="0.4">
      <c r="B45" s="2" t="s">
        <v>94</v>
      </c>
      <c r="C45" s="2" t="s">
        <v>107</v>
      </c>
      <c r="D45" s="2" t="s">
        <v>142</v>
      </c>
      <c r="E45" s="2" t="s">
        <v>136</v>
      </c>
      <c r="F45" s="4">
        <v>46200</v>
      </c>
      <c r="G45" s="20">
        <v>0</v>
      </c>
      <c r="H45" s="22">
        <v>46200</v>
      </c>
      <c r="I45" s="10" t="s">
        <v>6</v>
      </c>
      <c r="J45" s="5">
        <v>44973</v>
      </c>
      <c r="K45" s="2" t="s">
        <v>69</v>
      </c>
      <c r="L45" s="2"/>
    </row>
    <row r="46" spans="2:12" x14ac:dyDescent="0.4">
      <c r="B46" s="2" t="s">
        <v>94</v>
      </c>
      <c r="C46" s="2" t="s">
        <v>107</v>
      </c>
      <c r="D46" s="2" t="s">
        <v>144</v>
      </c>
      <c r="E46" s="2" t="s">
        <v>192</v>
      </c>
      <c r="F46" s="4">
        <v>1338480</v>
      </c>
      <c r="G46" s="20">
        <f t="shared" si="2"/>
        <v>669240</v>
      </c>
      <c r="H46" s="22">
        <f t="shared" ref="H46:H49" si="3">F46-G46</f>
        <v>669240</v>
      </c>
      <c r="I46" s="10" t="s">
        <v>6</v>
      </c>
      <c r="J46" s="5">
        <v>44974</v>
      </c>
      <c r="K46" s="2" t="s">
        <v>69</v>
      </c>
      <c r="L46" s="2"/>
    </row>
    <row r="47" spans="2:12" x14ac:dyDescent="0.4">
      <c r="B47" s="2" t="s">
        <v>94</v>
      </c>
      <c r="C47" s="2" t="s">
        <v>107</v>
      </c>
      <c r="D47" s="2" t="s">
        <v>145</v>
      </c>
      <c r="E47" s="2" t="s">
        <v>192</v>
      </c>
      <c r="F47" s="4">
        <v>687500</v>
      </c>
      <c r="G47" s="20">
        <f t="shared" si="2"/>
        <v>343750</v>
      </c>
      <c r="H47" s="22">
        <f t="shared" si="3"/>
        <v>343750</v>
      </c>
      <c r="I47" s="10" t="s">
        <v>6</v>
      </c>
      <c r="J47" s="5">
        <v>44974</v>
      </c>
      <c r="K47" s="2" t="s">
        <v>69</v>
      </c>
      <c r="L47" s="2"/>
    </row>
    <row r="48" spans="2:12" x14ac:dyDescent="0.4">
      <c r="B48" s="2" t="s">
        <v>94</v>
      </c>
      <c r="C48" s="2" t="s">
        <v>107</v>
      </c>
      <c r="D48" s="2" t="s">
        <v>140</v>
      </c>
      <c r="E48" s="2" t="s">
        <v>192</v>
      </c>
      <c r="F48" s="4">
        <v>5827580</v>
      </c>
      <c r="G48" s="20">
        <f t="shared" si="2"/>
        <v>2913790</v>
      </c>
      <c r="H48" s="22">
        <f t="shared" si="3"/>
        <v>2913790</v>
      </c>
      <c r="I48" s="10" t="s">
        <v>6</v>
      </c>
      <c r="J48" s="5">
        <v>44978</v>
      </c>
      <c r="K48" s="2" t="s">
        <v>69</v>
      </c>
      <c r="L48" s="2"/>
    </row>
    <row r="49" spans="2:12" x14ac:dyDescent="0.4">
      <c r="B49" s="2" t="s">
        <v>94</v>
      </c>
      <c r="C49" s="2" t="s">
        <v>107</v>
      </c>
      <c r="D49" s="2" t="s">
        <v>144</v>
      </c>
      <c r="E49" s="2" t="s">
        <v>192</v>
      </c>
      <c r="F49" s="4">
        <v>1683000</v>
      </c>
      <c r="G49" s="20">
        <f t="shared" si="2"/>
        <v>841500</v>
      </c>
      <c r="H49" s="22">
        <f t="shared" si="3"/>
        <v>841500</v>
      </c>
      <c r="I49" s="10" t="s">
        <v>6</v>
      </c>
      <c r="J49" s="5">
        <v>44978</v>
      </c>
      <c r="K49" s="2" t="s">
        <v>69</v>
      </c>
      <c r="L49" s="2"/>
    </row>
    <row r="50" spans="2:12" x14ac:dyDescent="0.4">
      <c r="B50" s="2" t="s">
        <v>94</v>
      </c>
      <c r="C50" s="2" t="s">
        <v>107</v>
      </c>
      <c r="D50" s="2" t="s">
        <v>137</v>
      </c>
      <c r="E50" s="2" t="s">
        <v>191</v>
      </c>
      <c r="F50" s="4">
        <v>2698300</v>
      </c>
      <c r="G50" s="20">
        <v>2698300</v>
      </c>
      <c r="H50" s="22">
        <v>0</v>
      </c>
      <c r="I50" s="10" t="s">
        <v>5</v>
      </c>
      <c r="J50" s="5">
        <v>44978</v>
      </c>
      <c r="K50" s="2" t="s">
        <v>69</v>
      </c>
      <c r="L50" s="2" t="s">
        <v>190</v>
      </c>
    </row>
    <row r="51" spans="2:12" x14ac:dyDescent="0.4">
      <c r="B51" s="2" t="s">
        <v>94</v>
      </c>
      <c r="C51" s="2" t="s">
        <v>107</v>
      </c>
      <c r="D51" s="2" t="s">
        <v>146</v>
      </c>
      <c r="E51" s="2" t="s">
        <v>192</v>
      </c>
      <c r="F51" s="4">
        <v>6438091</v>
      </c>
      <c r="G51" s="20">
        <f t="shared" ref="G51" si="4">F51/2</f>
        <v>3219045.5</v>
      </c>
      <c r="H51" s="22">
        <f t="shared" ref="H51" si="5">F51-G51</f>
        <v>3219045.5</v>
      </c>
      <c r="I51" s="10" t="s">
        <v>5</v>
      </c>
      <c r="J51" s="5">
        <v>44978</v>
      </c>
      <c r="K51" s="2" t="s">
        <v>69</v>
      </c>
      <c r="L51" s="2"/>
    </row>
    <row r="52" spans="2:12" x14ac:dyDescent="0.4">
      <c r="B52" s="2" t="s">
        <v>94</v>
      </c>
      <c r="C52" s="2" t="s">
        <v>107</v>
      </c>
      <c r="D52" s="2" t="s">
        <v>148</v>
      </c>
      <c r="E52" s="2" t="s">
        <v>136</v>
      </c>
      <c r="F52" s="4">
        <v>274300</v>
      </c>
      <c r="G52" s="20">
        <v>0</v>
      </c>
      <c r="H52" s="22">
        <v>274300</v>
      </c>
      <c r="I52" s="10" t="s">
        <v>5</v>
      </c>
      <c r="J52" s="5">
        <v>44981</v>
      </c>
      <c r="K52" s="2" t="s">
        <v>69</v>
      </c>
      <c r="L52" s="2"/>
    </row>
    <row r="53" spans="2:12" x14ac:dyDescent="0.4">
      <c r="B53" s="2" t="s">
        <v>94</v>
      </c>
      <c r="C53" s="2" t="s">
        <v>107</v>
      </c>
      <c r="D53" s="2" t="s">
        <v>147</v>
      </c>
      <c r="E53" s="2" t="s">
        <v>136</v>
      </c>
      <c r="F53" s="4">
        <v>737074</v>
      </c>
      <c r="G53" s="20">
        <v>0</v>
      </c>
      <c r="H53" s="22">
        <v>737074</v>
      </c>
      <c r="I53" s="10" t="s">
        <v>5</v>
      </c>
      <c r="J53" s="5">
        <v>44981</v>
      </c>
      <c r="K53" s="2" t="s">
        <v>69</v>
      </c>
      <c r="L53" s="2"/>
    </row>
    <row r="54" spans="2:12" x14ac:dyDescent="0.4">
      <c r="B54" s="2" t="s">
        <v>94</v>
      </c>
      <c r="C54" s="2" t="s">
        <v>107</v>
      </c>
      <c r="D54" s="2" t="s">
        <v>138</v>
      </c>
      <c r="E54" s="2" t="s">
        <v>192</v>
      </c>
      <c r="F54" s="4">
        <v>3300000</v>
      </c>
      <c r="G54" s="20">
        <f t="shared" ref="G54:G55" si="6">F54/2</f>
        <v>1650000</v>
      </c>
      <c r="H54" s="22">
        <f t="shared" ref="H54:H55" si="7">F54-G54</f>
        <v>1650000</v>
      </c>
      <c r="I54" s="10" t="s">
        <v>11</v>
      </c>
      <c r="J54" s="5">
        <v>44981</v>
      </c>
      <c r="K54" s="2" t="s">
        <v>69</v>
      </c>
      <c r="L54" s="2"/>
    </row>
    <row r="55" spans="2:12" x14ac:dyDescent="0.4">
      <c r="B55" s="2" t="s">
        <v>94</v>
      </c>
      <c r="C55" s="2" t="s">
        <v>107</v>
      </c>
      <c r="D55" s="2" t="s">
        <v>138</v>
      </c>
      <c r="E55" s="2" t="s">
        <v>192</v>
      </c>
      <c r="F55" s="4">
        <v>4204200</v>
      </c>
      <c r="G55" s="20">
        <f t="shared" si="6"/>
        <v>2102100</v>
      </c>
      <c r="H55" s="22">
        <f t="shared" si="7"/>
        <v>2102100</v>
      </c>
      <c r="I55" s="10" t="s">
        <v>11</v>
      </c>
      <c r="J55" s="5">
        <v>44981</v>
      </c>
      <c r="K55" s="2" t="s">
        <v>69</v>
      </c>
      <c r="L55" s="2"/>
    </row>
    <row r="56" spans="2:12" x14ac:dyDescent="0.4">
      <c r="B56" s="2" t="s">
        <v>94</v>
      </c>
      <c r="C56" s="2" t="s">
        <v>107</v>
      </c>
      <c r="D56" s="2" t="s">
        <v>153</v>
      </c>
      <c r="E56" s="2" t="s">
        <v>191</v>
      </c>
      <c r="F56" s="4">
        <v>3409560</v>
      </c>
      <c r="G56" s="20">
        <v>3409560</v>
      </c>
      <c r="H56" s="22">
        <v>0</v>
      </c>
      <c r="I56" s="10" t="s">
        <v>12</v>
      </c>
      <c r="J56" s="5">
        <v>44985</v>
      </c>
      <c r="K56" s="2" t="s">
        <v>69</v>
      </c>
      <c r="L56" s="2" t="s">
        <v>190</v>
      </c>
    </row>
    <row r="57" spans="2:12" x14ac:dyDescent="0.4">
      <c r="B57" s="2" t="s">
        <v>94</v>
      </c>
      <c r="C57" s="2" t="s">
        <v>107</v>
      </c>
      <c r="D57" s="2" t="s">
        <v>150</v>
      </c>
      <c r="E57" s="2" t="s">
        <v>192</v>
      </c>
      <c r="F57" s="4">
        <v>151250</v>
      </c>
      <c r="G57" s="20">
        <f t="shared" ref="G57:G59" si="8">F57/2</f>
        <v>75625</v>
      </c>
      <c r="H57" s="22">
        <f t="shared" ref="H57:H59" si="9">F57-G57</f>
        <v>75625</v>
      </c>
      <c r="I57" s="10" t="s">
        <v>12</v>
      </c>
      <c r="J57" s="5">
        <v>44991</v>
      </c>
      <c r="K57" s="2" t="s">
        <v>69</v>
      </c>
      <c r="L57" s="2"/>
    </row>
    <row r="58" spans="2:12" x14ac:dyDescent="0.4">
      <c r="B58" s="2" t="s">
        <v>94</v>
      </c>
      <c r="C58" s="2" t="s">
        <v>107</v>
      </c>
      <c r="D58" s="2" t="s">
        <v>149</v>
      </c>
      <c r="E58" s="2" t="s">
        <v>192</v>
      </c>
      <c r="F58" s="4">
        <v>99687</v>
      </c>
      <c r="G58" s="20">
        <f t="shared" si="8"/>
        <v>49843.5</v>
      </c>
      <c r="H58" s="22">
        <f t="shared" si="9"/>
        <v>49843.5</v>
      </c>
      <c r="I58" s="10" t="s">
        <v>12</v>
      </c>
      <c r="J58" s="5">
        <v>44991</v>
      </c>
      <c r="K58" s="2" t="s">
        <v>69</v>
      </c>
      <c r="L58" s="2"/>
    </row>
    <row r="59" spans="2:12" x14ac:dyDescent="0.4">
      <c r="B59" s="2" t="s">
        <v>94</v>
      </c>
      <c r="C59" s="2" t="s">
        <v>107</v>
      </c>
      <c r="D59" s="2" t="s">
        <v>144</v>
      </c>
      <c r="E59" s="2" t="s">
        <v>192</v>
      </c>
      <c r="F59" s="4">
        <v>1338480</v>
      </c>
      <c r="G59" s="20">
        <f t="shared" si="8"/>
        <v>669240</v>
      </c>
      <c r="H59" s="22">
        <f t="shared" si="9"/>
        <v>669240</v>
      </c>
      <c r="I59" s="10" t="s">
        <v>6</v>
      </c>
      <c r="J59" s="5">
        <v>45008</v>
      </c>
      <c r="K59" s="2" t="s">
        <v>69</v>
      </c>
      <c r="L59" s="2"/>
    </row>
    <row r="60" spans="2:12" x14ac:dyDescent="0.4">
      <c r="B60" s="2" t="s">
        <v>94</v>
      </c>
      <c r="C60" s="2" t="s">
        <v>107</v>
      </c>
      <c r="D60" s="2" t="s">
        <v>153</v>
      </c>
      <c r="E60" s="2" t="s">
        <v>191</v>
      </c>
      <c r="F60" s="4">
        <v>16774912</v>
      </c>
      <c r="G60" s="20">
        <v>16774912</v>
      </c>
      <c r="H60" s="22">
        <v>0</v>
      </c>
      <c r="I60" s="10" t="s">
        <v>12</v>
      </c>
      <c r="J60" s="5">
        <v>45009</v>
      </c>
      <c r="K60" s="2" t="s">
        <v>69</v>
      </c>
      <c r="L60" s="2" t="s">
        <v>190</v>
      </c>
    </row>
    <row r="61" spans="2:12" x14ac:dyDescent="0.4">
      <c r="B61" s="2" t="s">
        <v>94</v>
      </c>
      <c r="C61" s="2" t="s">
        <v>107</v>
      </c>
      <c r="D61" s="2" t="s">
        <v>59</v>
      </c>
      <c r="E61" s="2" t="s">
        <v>136</v>
      </c>
      <c r="F61" s="4">
        <v>91511</v>
      </c>
      <c r="G61" s="20">
        <v>0</v>
      </c>
      <c r="H61" s="22">
        <v>91511</v>
      </c>
      <c r="I61" s="3" t="s">
        <v>13</v>
      </c>
      <c r="J61" s="5">
        <v>45026</v>
      </c>
      <c r="K61" s="2" t="s">
        <v>68</v>
      </c>
      <c r="L61" s="2"/>
    </row>
    <row r="62" spans="2:12" x14ac:dyDescent="0.4">
      <c r="B62" s="2" t="s">
        <v>94</v>
      </c>
      <c r="C62" s="2" t="s">
        <v>107</v>
      </c>
      <c r="D62" s="2" t="s">
        <v>59</v>
      </c>
      <c r="E62" s="2" t="s">
        <v>136</v>
      </c>
      <c r="F62" s="4">
        <v>55601</v>
      </c>
      <c r="G62" s="20">
        <v>0</v>
      </c>
      <c r="H62" s="22">
        <v>55601</v>
      </c>
      <c r="I62" s="3" t="s">
        <v>13</v>
      </c>
      <c r="J62" s="5">
        <v>45026</v>
      </c>
      <c r="K62" s="2" t="s">
        <v>68</v>
      </c>
      <c r="L62" s="2"/>
    </row>
    <row r="63" spans="2:12" x14ac:dyDescent="0.4">
      <c r="B63" s="2" t="s">
        <v>94</v>
      </c>
      <c r="C63" s="2" t="s">
        <v>107</v>
      </c>
      <c r="D63" s="2" t="s">
        <v>138</v>
      </c>
      <c r="E63" s="2" t="s">
        <v>192</v>
      </c>
      <c r="F63" s="4">
        <v>1402500</v>
      </c>
      <c r="G63" s="20">
        <f t="shared" ref="G63:G65" si="10">F63/2</f>
        <v>701250</v>
      </c>
      <c r="H63" s="22">
        <f t="shared" ref="H63:H65" si="11">F63-G63</f>
        <v>701250</v>
      </c>
      <c r="I63" s="3" t="s">
        <v>8</v>
      </c>
      <c r="J63" s="5">
        <v>45030</v>
      </c>
      <c r="K63" s="2" t="s">
        <v>68</v>
      </c>
      <c r="L63" s="2" t="s">
        <v>223</v>
      </c>
    </row>
    <row r="64" spans="2:12" x14ac:dyDescent="0.4">
      <c r="B64" s="2" t="s">
        <v>94</v>
      </c>
      <c r="C64" s="2" t="s">
        <v>107</v>
      </c>
      <c r="D64" s="2" t="s">
        <v>138</v>
      </c>
      <c r="E64" s="2" t="s">
        <v>192</v>
      </c>
      <c r="F64" s="4">
        <v>1694000</v>
      </c>
      <c r="G64" s="20">
        <f t="shared" si="10"/>
        <v>847000</v>
      </c>
      <c r="H64" s="22">
        <f t="shared" si="11"/>
        <v>847000</v>
      </c>
      <c r="I64" s="3" t="s">
        <v>11</v>
      </c>
      <c r="J64" s="5">
        <v>45036</v>
      </c>
      <c r="K64" s="2" t="s">
        <v>68</v>
      </c>
      <c r="L64" s="2" t="s">
        <v>223</v>
      </c>
    </row>
    <row r="65" spans="2:12" x14ac:dyDescent="0.4">
      <c r="B65" s="2" t="s">
        <v>94</v>
      </c>
      <c r="C65" s="2" t="s">
        <v>107</v>
      </c>
      <c r="D65" s="2" t="s">
        <v>138</v>
      </c>
      <c r="E65" s="2" t="s">
        <v>192</v>
      </c>
      <c r="F65" s="4">
        <v>1650000</v>
      </c>
      <c r="G65" s="20">
        <f t="shared" si="10"/>
        <v>825000</v>
      </c>
      <c r="H65" s="22">
        <f t="shared" si="11"/>
        <v>825000</v>
      </c>
      <c r="I65" s="3" t="s">
        <v>11</v>
      </c>
      <c r="J65" s="5">
        <v>45036</v>
      </c>
      <c r="K65" s="2" t="s">
        <v>68</v>
      </c>
      <c r="L65" s="2" t="s">
        <v>223</v>
      </c>
    </row>
    <row r="66" spans="2:12" x14ac:dyDescent="0.4">
      <c r="B66" s="2" t="s">
        <v>94</v>
      </c>
      <c r="C66" s="2" t="s">
        <v>107</v>
      </c>
      <c r="D66" s="2" t="s">
        <v>59</v>
      </c>
      <c r="E66" s="2" t="s">
        <v>136</v>
      </c>
      <c r="F66" s="4">
        <v>96012</v>
      </c>
      <c r="G66" s="20">
        <v>0</v>
      </c>
      <c r="H66" s="22">
        <v>96012</v>
      </c>
      <c r="I66" s="3" t="s">
        <v>13</v>
      </c>
      <c r="J66" s="5">
        <v>45040</v>
      </c>
      <c r="K66" s="2" t="s">
        <v>68</v>
      </c>
      <c r="L66" s="2"/>
    </row>
    <row r="67" spans="2:12" x14ac:dyDescent="0.4">
      <c r="B67" s="2" t="s">
        <v>94</v>
      </c>
      <c r="C67" s="2" t="s">
        <v>107</v>
      </c>
      <c r="D67" s="2" t="s">
        <v>59</v>
      </c>
      <c r="E67" s="2" t="s">
        <v>136</v>
      </c>
      <c r="F67" s="4">
        <v>38309</v>
      </c>
      <c r="G67" s="20">
        <v>0</v>
      </c>
      <c r="H67" s="22">
        <v>38309</v>
      </c>
      <c r="I67" s="3" t="s">
        <v>13</v>
      </c>
      <c r="J67" s="5">
        <v>45040</v>
      </c>
      <c r="K67" s="2" t="s">
        <v>68</v>
      </c>
      <c r="L67" s="2"/>
    </row>
    <row r="68" spans="2:12" x14ac:dyDescent="0.4">
      <c r="B68" s="2" t="s">
        <v>94</v>
      </c>
      <c r="C68" s="2" t="s">
        <v>107</v>
      </c>
      <c r="D68" s="2" t="s">
        <v>139</v>
      </c>
      <c r="E68" s="2" t="s">
        <v>191</v>
      </c>
      <c r="F68" s="4">
        <v>323400</v>
      </c>
      <c r="G68" s="20">
        <v>323400</v>
      </c>
      <c r="H68" s="22">
        <v>0</v>
      </c>
      <c r="I68" s="10" t="s">
        <v>4</v>
      </c>
      <c r="J68" s="5">
        <v>45040</v>
      </c>
      <c r="K68" s="2" t="s">
        <v>68</v>
      </c>
      <c r="L68" s="2" t="s">
        <v>222</v>
      </c>
    </row>
    <row r="69" spans="2:12" x14ac:dyDescent="0.4">
      <c r="B69" s="2" t="s">
        <v>94</v>
      </c>
      <c r="C69" s="2" t="s">
        <v>107</v>
      </c>
      <c r="D69" s="2" t="s">
        <v>59</v>
      </c>
      <c r="E69" s="2" t="s">
        <v>136</v>
      </c>
      <c r="F69" s="4">
        <v>80330</v>
      </c>
      <c r="G69" s="20">
        <v>0</v>
      </c>
      <c r="H69" s="22">
        <v>80330</v>
      </c>
      <c r="I69" s="3" t="s">
        <v>14</v>
      </c>
      <c r="J69" s="5">
        <v>45041</v>
      </c>
      <c r="K69" s="2" t="s">
        <v>68</v>
      </c>
      <c r="L69" s="2"/>
    </row>
    <row r="70" spans="2:12" x14ac:dyDescent="0.4">
      <c r="B70" s="2" t="s">
        <v>94</v>
      </c>
      <c r="C70" s="2" t="s">
        <v>107</v>
      </c>
      <c r="D70" s="2" t="s">
        <v>59</v>
      </c>
      <c r="E70" s="2" t="s">
        <v>136</v>
      </c>
      <c r="F70" s="4">
        <v>180210</v>
      </c>
      <c r="G70" s="20">
        <v>0</v>
      </c>
      <c r="H70" s="22">
        <v>180210</v>
      </c>
      <c r="I70" s="3" t="s">
        <v>14</v>
      </c>
      <c r="J70" s="5">
        <v>45041</v>
      </c>
      <c r="K70" s="2" t="s">
        <v>68</v>
      </c>
      <c r="L70" s="2"/>
    </row>
    <row r="71" spans="2:12" x14ac:dyDescent="0.4">
      <c r="B71" s="2" t="s">
        <v>94</v>
      </c>
      <c r="C71" s="2" t="s">
        <v>107</v>
      </c>
      <c r="D71" s="2" t="s">
        <v>59</v>
      </c>
      <c r="E71" s="2" t="s">
        <v>136</v>
      </c>
      <c r="F71" s="4">
        <v>382237</v>
      </c>
      <c r="G71" s="20">
        <v>0</v>
      </c>
      <c r="H71" s="22">
        <v>382237</v>
      </c>
      <c r="I71" s="3" t="s">
        <v>14</v>
      </c>
      <c r="J71" s="5">
        <v>45041</v>
      </c>
      <c r="K71" s="2" t="s">
        <v>68</v>
      </c>
      <c r="L71" s="2"/>
    </row>
    <row r="72" spans="2:12" x14ac:dyDescent="0.4">
      <c r="B72" s="2" t="s">
        <v>94</v>
      </c>
      <c r="C72" s="2" t="s">
        <v>107</v>
      </c>
      <c r="D72" s="2" t="s">
        <v>59</v>
      </c>
      <c r="E72" s="2" t="s">
        <v>136</v>
      </c>
      <c r="F72" s="4">
        <v>245624</v>
      </c>
      <c r="G72" s="20">
        <v>0</v>
      </c>
      <c r="H72" s="22">
        <v>245624</v>
      </c>
      <c r="I72" s="3" t="s">
        <v>14</v>
      </c>
      <c r="J72" s="5">
        <v>45043</v>
      </c>
      <c r="K72" s="2" t="s">
        <v>68</v>
      </c>
      <c r="L72" s="2"/>
    </row>
    <row r="73" spans="2:12" x14ac:dyDescent="0.4">
      <c r="B73" s="2" t="s">
        <v>94</v>
      </c>
      <c r="C73" s="2" t="s">
        <v>107</v>
      </c>
      <c r="D73" s="2" t="s">
        <v>59</v>
      </c>
      <c r="E73" s="2" t="s">
        <v>136</v>
      </c>
      <c r="F73" s="4">
        <v>462088</v>
      </c>
      <c r="G73" s="20">
        <v>0</v>
      </c>
      <c r="H73" s="22">
        <v>462088</v>
      </c>
      <c r="I73" s="3" t="s">
        <v>3</v>
      </c>
      <c r="J73" s="5">
        <v>45044</v>
      </c>
      <c r="K73" s="2" t="s">
        <v>68</v>
      </c>
      <c r="L73" s="2"/>
    </row>
    <row r="74" spans="2:12" x14ac:dyDescent="0.4">
      <c r="B74" s="2" t="s">
        <v>94</v>
      </c>
      <c r="C74" s="2" t="s">
        <v>107</v>
      </c>
      <c r="D74" s="2" t="s">
        <v>59</v>
      </c>
      <c r="E74" s="2" t="s">
        <v>136</v>
      </c>
      <c r="F74" s="4">
        <v>259383</v>
      </c>
      <c r="G74" s="20">
        <v>0</v>
      </c>
      <c r="H74" s="22">
        <v>259383</v>
      </c>
      <c r="I74" s="3" t="s">
        <v>3</v>
      </c>
      <c r="J74" s="5">
        <v>45044</v>
      </c>
      <c r="K74" s="2" t="s">
        <v>68</v>
      </c>
      <c r="L74" s="2"/>
    </row>
    <row r="75" spans="2:12" x14ac:dyDescent="0.4">
      <c r="B75" s="2" t="s">
        <v>94</v>
      </c>
      <c r="C75" s="2" t="s">
        <v>107</v>
      </c>
      <c r="D75" s="2" t="s">
        <v>59</v>
      </c>
      <c r="E75" s="2" t="s">
        <v>136</v>
      </c>
      <c r="F75" s="4">
        <v>250117</v>
      </c>
      <c r="G75" s="20">
        <v>0</v>
      </c>
      <c r="H75" s="22">
        <v>250117</v>
      </c>
      <c r="I75" s="3" t="s">
        <v>3</v>
      </c>
      <c r="J75" s="5">
        <v>45044</v>
      </c>
      <c r="K75" s="2" t="s">
        <v>68</v>
      </c>
      <c r="L75" s="2"/>
    </row>
    <row r="76" spans="2:12" x14ac:dyDescent="0.4">
      <c r="B76" s="2" t="s">
        <v>94</v>
      </c>
      <c r="C76" s="2" t="s">
        <v>107</v>
      </c>
      <c r="D76" s="2" t="s">
        <v>59</v>
      </c>
      <c r="E76" s="2" t="s">
        <v>136</v>
      </c>
      <c r="F76" s="4">
        <v>289159</v>
      </c>
      <c r="G76" s="20">
        <v>0</v>
      </c>
      <c r="H76" s="22">
        <v>289159</v>
      </c>
      <c r="I76" s="3" t="s">
        <v>3</v>
      </c>
      <c r="J76" s="5">
        <v>45044</v>
      </c>
      <c r="K76" s="2" t="s">
        <v>68</v>
      </c>
      <c r="L76" s="2"/>
    </row>
    <row r="77" spans="2:12" x14ac:dyDescent="0.4">
      <c r="B77" s="2" t="s">
        <v>94</v>
      </c>
      <c r="C77" s="2" t="s">
        <v>107</v>
      </c>
      <c r="D77" s="2" t="s">
        <v>59</v>
      </c>
      <c r="E77" s="2" t="s">
        <v>136</v>
      </c>
      <c r="F77" s="4">
        <v>114230</v>
      </c>
      <c r="G77" s="20">
        <v>0</v>
      </c>
      <c r="H77" s="22">
        <v>114230</v>
      </c>
      <c r="I77" s="3" t="s">
        <v>15</v>
      </c>
      <c r="J77" s="5">
        <v>45048</v>
      </c>
      <c r="K77" s="2" t="s">
        <v>68</v>
      </c>
      <c r="L77" s="2"/>
    </row>
    <row r="78" spans="2:12" x14ac:dyDescent="0.4">
      <c r="B78" s="2" t="s">
        <v>94</v>
      </c>
      <c r="C78" s="2" t="s">
        <v>107</v>
      </c>
      <c r="D78" s="2" t="s">
        <v>152</v>
      </c>
      <c r="E78" s="2" t="s">
        <v>136</v>
      </c>
      <c r="F78" s="4">
        <v>68105</v>
      </c>
      <c r="G78" s="20">
        <v>0</v>
      </c>
      <c r="H78" s="22">
        <v>68105</v>
      </c>
      <c r="I78" s="10" t="s">
        <v>5</v>
      </c>
      <c r="J78" s="5">
        <v>45055</v>
      </c>
      <c r="K78" s="2" t="s">
        <v>68</v>
      </c>
      <c r="L78" s="2"/>
    </row>
    <row r="79" spans="2:12" x14ac:dyDescent="0.4">
      <c r="B79" s="2" t="s">
        <v>94</v>
      </c>
      <c r="C79" s="2" t="s">
        <v>107</v>
      </c>
      <c r="D79" s="2" t="s">
        <v>151</v>
      </c>
      <c r="E79" s="2" t="s">
        <v>136</v>
      </c>
      <c r="F79" s="4">
        <v>39204</v>
      </c>
      <c r="G79" s="20">
        <v>0</v>
      </c>
      <c r="H79" s="22">
        <v>39204</v>
      </c>
      <c r="I79" s="10" t="s">
        <v>5</v>
      </c>
      <c r="J79" s="5">
        <v>45055</v>
      </c>
      <c r="K79" s="2" t="s">
        <v>68</v>
      </c>
      <c r="L79" s="2"/>
    </row>
    <row r="80" spans="2:12" x14ac:dyDescent="0.4">
      <c r="B80" s="2" t="s">
        <v>94</v>
      </c>
      <c r="C80" s="2" t="s">
        <v>107</v>
      </c>
      <c r="D80" s="2" t="s">
        <v>59</v>
      </c>
      <c r="E80" s="2" t="s">
        <v>136</v>
      </c>
      <c r="F80" s="4">
        <v>378979</v>
      </c>
      <c r="G80" s="20">
        <v>0</v>
      </c>
      <c r="H80" s="22">
        <v>378979</v>
      </c>
      <c r="I80" s="3" t="s">
        <v>16</v>
      </c>
      <c r="J80" s="5">
        <v>45057</v>
      </c>
      <c r="K80" s="2" t="s">
        <v>68</v>
      </c>
      <c r="L80" s="2"/>
    </row>
    <row r="81" spans="2:12" x14ac:dyDescent="0.4">
      <c r="B81" s="2" t="s">
        <v>94</v>
      </c>
      <c r="C81" s="2" t="s">
        <v>107</v>
      </c>
      <c r="D81" s="2" t="s">
        <v>59</v>
      </c>
      <c r="E81" s="2" t="s">
        <v>136</v>
      </c>
      <c r="F81" s="4">
        <v>161337</v>
      </c>
      <c r="G81" s="20">
        <v>0</v>
      </c>
      <c r="H81" s="22">
        <v>161337</v>
      </c>
      <c r="I81" s="3" t="s">
        <v>16</v>
      </c>
      <c r="J81" s="5">
        <v>45057</v>
      </c>
      <c r="K81" s="2" t="s">
        <v>68</v>
      </c>
      <c r="L81" s="2"/>
    </row>
    <row r="82" spans="2:12" x14ac:dyDescent="0.4">
      <c r="B82" s="2" t="s">
        <v>94</v>
      </c>
      <c r="C82" s="2" t="s">
        <v>107</v>
      </c>
      <c r="D82" s="2" t="s">
        <v>153</v>
      </c>
      <c r="E82" s="2" t="s">
        <v>191</v>
      </c>
      <c r="F82" s="4">
        <v>2934360</v>
      </c>
      <c r="G82" s="20">
        <v>2934360</v>
      </c>
      <c r="H82" s="22">
        <v>0</v>
      </c>
      <c r="I82" s="3" t="s">
        <v>17</v>
      </c>
      <c r="J82" s="5">
        <v>45058</v>
      </c>
      <c r="K82" s="2" t="s">
        <v>68</v>
      </c>
      <c r="L82" s="2" t="s">
        <v>222</v>
      </c>
    </row>
    <row r="83" spans="2:12" x14ac:dyDescent="0.4">
      <c r="B83" s="2" t="s">
        <v>94</v>
      </c>
      <c r="C83" s="2" t="s">
        <v>107</v>
      </c>
      <c r="D83" s="2" t="s">
        <v>137</v>
      </c>
      <c r="E83" s="2" t="s">
        <v>191</v>
      </c>
      <c r="F83" s="4">
        <v>16093561</v>
      </c>
      <c r="G83" s="20">
        <v>16093561</v>
      </c>
      <c r="H83" s="22">
        <v>0</v>
      </c>
      <c r="I83" s="3" t="s">
        <v>4</v>
      </c>
      <c r="J83" s="5">
        <v>45070</v>
      </c>
      <c r="K83" s="2" t="s">
        <v>68</v>
      </c>
      <c r="L83" s="2" t="s">
        <v>222</v>
      </c>
    </row>
    <row r="84" spans="2:12" x14ac:dyDescent="0.4">
      <c r="B84" s="2" t="s">
        <v>94</v>
      </c>
      <c r="C84" s="2" t="s">
        <v>107</v>
      </c>
      <c r="D84" s="2" t="s">
        <v>18</v>
      </c>
      <c r="E84" s="2" t="s">
        <v>191</v>
      </c>
      <c r="F84" s="4">
        <v>604230</v>
      </c>
      <c r="G84" s="20">
        <v>604230</v>
      </c>
      <c r="H84" s="22">
        <f t="shared" ref="H84" si="12">F84-G84</f>
        <v>0</v>
      </c>
      <c r="I84" s="3" t="s">
        <v>19</v>
      </c>
      <c r="J84" s="5">
        <v>45077</v>
      </c>
      <c r="K84" s="2" t="s">
        <v>69</v>
      </c>
      <c r="L84" s="2" t="s">
        <v>222</v>
      </c>
    </row>
    <row r="85" spans="2:12" ht="12.75" customHeight="1" x14ac:dyDescent="0.4">
      <c r="B85" s="2" t="s">
        <v>94</v>
      </c>
      <c r="C85" s="2" t="s">
        <v>61</v>
      </c>
      <c r="D85" s="2" t="s">
        <v>96</v>
      </c>
      <c r="E85" s="2" t="s">
        <v>191</v>
      </c>
      <c r="F85" s="4">
        <v>547200</v>
      </c>
      <c r="G85" s="20">
        <f>F85/2</f>
        <v>273600</v>
      </c>
      <c r="H85" s="22">
        <f>F85-G85</f>
        <v>273600</v>
      </c>
      <c r="I85" s="3" t="s">
        <v>97</v>
      </c>
      <c r="J85" s="5">
        <v>44936</v>
      </c>
      <c r="K85" s="2" t="s">
        <v>98</v>
      </c>
      <c r="L85" s="2"/>
    </row>
    <row r="86" spans="2:12" ht="12.75" customHeight="1" x14ac:dyDescent="0.4">
      <c r="B86" s="2" t="s">
        <v>94</v>
      </c>
      <c r="C86" s="2" t="s">
        <v>61</v>
      </c>
      <c r="D86" s="2" t="s">
        <v>58</v>
      </c>
      <c r="E86" s="2" t="s">
        <v>136</v>
      </c>
      <c r="F86" s="4">
        <v>71500</v>
      </c>
      <c r="G86" s="20">
        <v>0</v>
      </c>
      <c r="H86" s="22">
        <v>71500</v>
      </c>
      <c r="I86" s="3" t="s">
        <v>20</v>
      </c>
      <c r="J86" s="5">
        <v>45044</v>
      </c>
      <c r="K86" s="2" t="s">
        <v>68</v>
      </c>
      <c r="L86" s="2"/>
    </row>
    <row r="87" spans="2:12" x14ac:dyDescent="0.4">
      <c r="B87" s="2" t="s">
        <v>94</v>
      </c>
      <c r="C87" s="2" t="s">
        <v>70</v>
      </c>
      <c r="D87" s="2" t="s">
        <v>72</v>
      </c>
      <c r="E87" s="2" t="s">
        <v>191</v>
      </c>
      <c r="F87" s="4">
        <v>184800</v>
      </c>
      <c r="G87" s="20">
        <f>F87/2</f>
        <v>92400</v>
      </c>
      <c r="H87" s="22">
        <f>F87-G87</f>
        <v>92400</v>
      </c>
      <c r="I87" s="3" t="s">
        <v>83</v>
      </c>
      <c r="J87" s="8">
        <v>44953</v>
      </c>
      <c r="K87" s="2" t="s">
        <v>67</v>
      </c>
      <c r="L87" s="2"/>
    </row>
    <row r="88" spans="2:12" x14ac:dyDescent="0.4">
      <c r="B88" s="2" t="s">
        <v>94</v>
      </c>
      <c r="C88" s="2" t="s">
        <v>70</v>
      </c>
      <c r="D88" s="2" t="s">
        <v>74</v>
      </c>
      <c r="E88" s="2" t="s">
        <v>191</v>
      </c>
      <c r="F88" s="4">
        <v>4598053</v>
      </c>
      <c r="G88" s="20">
        <v>2299026</v>
      </c>
      <c r="H88" s="22">
        <f>F88-G88</f>
        <v>2299027</v>
      </c>
      <c r="I88" s="3" t="s">
        <v>77</v>
      </c>
      <c r="J88" s="9">
        <v>44960</v>
      </c>
      <c r="K88" s="2" t="s">
        <v>67</v>
      </c>
      <c r="L88" s="2"/>
    </row>
    <row r="89" spans="2:12" x14ac:dyDescent="0.4">
      <c r="B89" s="2" t="s">
        <v>94</v>
      </c>
      <c r="C89" s="2" t="s">
        <v>70</v>
      </c>
      <c r="D89" s="2" t="s">
        <v>99</v>
      </c>
      <c r="E89" s="2" t="s">
        <v>191</v>
      </c>
      <c r="F89" s="4">
        <v>53416</v>
      </c>
      <c r="G89" s="20">
        <f>F89/2</f>
        <v>26708</v>
      </c>
      <c r="H89" s="22">
        <f>F89-G89</f>
        <v>26708</v>
      </c>
      <c r="I89" s="3" t="s">
        <v>78</v>
      </c>
      <c r="J89" s="9">
        <v>44960</v>
      </c>
      <c r="K89" s="2" t="s">
        <v>69</v>
      </c>
      <c r="L89" s="2"/>
    </row>
    <row r="90" spans="2:12" x14ac:dyDescent="0.4">
      <c r="B90" s="2" t="s">
        <v>94</v>
      </c>
      <c r="C90" s="2" t="s">
        <v>70</v>
      </c>
      <c r="D90" s="2" t="s">
        <v>73</v>
      </c>
      <c r="E90" s="2" t="s">
        <v>191</v>
      </c>
      <c r="F90" s="4">
        <v>1669836</v>
      </c>
      <c r="G90" s="20">
        <f t="shared" ref="G90:G177" si="13">F90/2</f>
        <v>834918</v>
      </c>
      <c r="H90" s="22">
        <f t="shared" ref="H90:H153" si="14">F90-G90</f>
        <v>834918</v>
      </c>
      <c r="I90" s="3" t="s">
        <v>85</v>
      </c>
      <c r="J90" s="8">
        <v>44965</v>
      </c>
      <c r="K90" s="2" t="s">
        <v>67</v>
      </c>
      <c r="L90" s="2"/>
    </row>
    <row r="91" spans="2:12" x14ac:dyDescent="0.4">
      <c r="B91" s="2" t="s">
        <v>94</v>
      </c>
      <c r="C91" s="2" t="s">
        <v>70</v>
      </c>
      <c r="D91" s="2" t="s">
        <v>73</v>
      </c>
      <c r="E91" s="2" t="s">
        <v>191</v>
      </c>
      <c r="F91" s="4">
        <v>260394</v>
      </c>
      <c r="G91" s="20">
        <f t="shared" si="13"/>
        <v>130197</v>
      </c>
      <c r="H91" s="22">
        <f t="shared" si="14"/>
        <v>130197</v>
      </c>
      <c r="I91" s="3" t="s">
        <v>76</v>
      </c>
      <c r="J91" s="9">
        <v>44965</v>
      </c>
      <c r="K91" s="2" t="s">
        <v>67</v>
      </c>
      <c r="L91" s="2"/>
    </row>
    <row r="92" spans="2:12" x14ac:dyDescent="0.4">
      <c r="B92" s="2" t="s">
        <v>94</v>
      </c>
      <c r="C92" s="2" t="s">
        <v>70</v>
      </c>
      <c r="D92" s="2" t="s">
        <v>73</v>
      </c>
      <c r="E92" s="2" t="s">
        <v>191</v>
      </c>
      <c r="F92" s="4">
        <v>1171806</v>
      </c>
      <c r="G92" s="20">
        <f t="shared" si="13"/>
        <v>585903</v>
      </c>
      <c r="H92" s="22">
        <f t="shared" si="14"/>
        <v>585903</v>
      </c>
      <c r="I92" s="3" t="s">
        <v>86</v>
      </c>
      <c r="J92" s="8">
        <v>44965</v>
      </c>
      <c r="K92" s="2" t="s">
        <v>67</v>
      </c>
      <c r="L92" s="2"/>
    </row>
    <row r="93" spans="2:12" x14ac:dyDescent="0.4">
      <c r="B93" s="2" t="s">
        <v>94</v>
      </c>
      <c r="C93" s="2" t="s">
        <v>70</v>
      </c>
      <c r="D93" s="2" t="s">
        <v>73</v>
      </c>
      <c r="E93" s="2" t="s">
        <v>191</v>
      </c>
      <c r="F93" s="4">
        <v>7227320</v>
      </c>
      <c r="G93" s="20">
        <f t="shared" si="13"/>
        <v>3613660</v>
      </c>
      <c r="H93" s="22">
        <f t="shared" si="14"/>
        <v>3613660</v>
      </c>
      <c r="I93" s="3" t="s">
        <v>79</v>
      </c>
      <c r="J93" s="8">
        <v>44965</v>
      </c>
      <c r="K93" s="2" t="s">
        <v>67</v>
      </c>
      <c r="L93" s="2"/>
    </row>
    <row r="94" spans="2:12" x14ac:dyDescent="0.4">
      <c r="B94" s="2" t="s">
        <v>94</v>
      </c>
      <c r="C94" s="2" t="s">
        <v>70</v>
      </c>
      <c r="D94" s="2" t="s">
        <v>73</v>
      </c>
      <c r="E94" s="2" t="s">
        <v>191</v>
      </c>
      <c r="F94" s="4">
        <v>2358574</v>
      </c>
      <c r="G94" s="20">
        <f t="shared" si="13"/>
        <v>1179287</v>
      </c>
      <c r="H94" s="22">
        <f t="shared" si="14"/>
        <v>1179287</v>
      </c>
      <c r="I94" s="3" t="s">
        <v>84</v>
      </c>
      <c r="J94" s="8">
        <v>44965</v>
      </c>
      <c r="K94" s="2" t="s">
        <v>67</v>
      </c>
      <c r="L94" s="2"/>
    </row>
    <row r="95" spans="2:12" x14ac:dyDescent="0.4">
      <c r="B95" s="2" t="s">
        <v>94</v>
      </c>
      <c r="C95" s="2" t="s">
        <v>70</v>
      </c>
      <c r="D95" s="2" t="s">
        <v>73</v>
      </c>
      <c r="E95" s="2" t="s">
        <v>191</v>
      </c>
      <c r="F95" s="4">
        <v>205664</v>
      </c>
      <c r="G95" s="20">
        <f t="shared" si="13"/>
        <v>102832</v>
      </c>
      <c r="H95" s="22">
        <f t="shared" si="14"/>
        <v>102832</v>
      </c>
      <c r="I95" s="3" t="s">
        <v>82</v>
      </c>
      <c r="J95" s="9">
        <v>44965</v>
      </c>
      <c r="K95" s="2" t="s">
        <v>67</v>
      </c>
      <c r="L95" s="2"/>
    </row>
    <row r="96" spans="2:12" x14ac:dyDescent="0.4">
      <c r="B96" s="2" t="s">
        <v>94</v>
      </c>
      <c r="C96" s="2" t="s">
        <v>70</v>
      </c>
      <c r="D96" s="2" t="s">
        <v>220</v>
      </c>
      <c r="E96" s="2" t="s">
        <v>136</v>
      </c>
      <c r="F96" s="4">
        <v>730912</v>
      </c>
      <c r="G96" s="20">
        <v>0</v>
      </c>
      <c r="H96" s="22">
        <v>730912</v>
      </c>
      <c r="I96" s="3" t="s">
        <v>196</v>
      </c>
      <c r="J96" s="8">
        <v>44972</v>
      </c>
      <c r="K96" s="2" t="s">
        <v>69</v>
      </c>
      <c r="L96" s="2"/>
    </row>
    <row r="97" spans="2:12" x14ac:dyDescent="0.4">
      <c r="B97" s="2" t="s">
        <v>94</v>
      </c>
      <c r="C97" s="2" t="s">
        <v>70</v>
      </c>
      <c r="D97" s="2" t="s">
        <v>220</v>
      </c>
      <c r="E97" s="2" t="s">
        <v>136</v>
      </c>
      <c r="F97" s="4">
        <v>509344</v>
      </c>
      <c r="G97" s="20">
        <v>0</v>
      </c>
      <c r="H97" s="22">
        <v>509344</v>
      </c>
      <c r="I97" s="3" t="s">
        <v>197</v>
      </c>
      <c r="J97" s="8">
        <v>44972</v>
      </c>
      <c r="K97" s="2" t="s">
        <v>69</v>
      </c>
      <c r="L97" s="2"/>
    </row>
    <row r="98" spans="2:12" x14ac:dyDescent="0.4">
      <c r="B98" s="2" t="s">
        <v>94</v>
      </c>
      <c r="C98" s="2" t="s">
        <v>70</v>
      </c>
      <c r="D98" s="2" t="s">
        <v>220</v>
      </c>
      <c r="E98" s="2" t="s">
        <v>136</v>
      </c>
      <c r="F98" s="4">
        <v>1909759</v>
      </c>
      <c r="G98" s="20">
        <v>0</v>
      </c>
      <c r="H98" s="22">
        <v>1909759</v>
      </c>
      <c r="I98" s="3" t="s">
        <v>198</v>
      </c>
      <c r="J98" s="8">
        <v>44972</v>
      </c>
      <c r="K98" s="2" t="s">
        <v>69</v>
      </c>
      <c r="L98" s="2"/>
    </row>
    <row r="99" spans="2:12" x14ac:dyDescent="0.4">
      <c r="B99" s="2" t="s">
        <v>94</v>
      </c>
      <c r="C99" s="2" t="s">
        <v>70</v>
      </c>
      <c r="D99" s="2" t="s">
        <v>220</v>
      </c>
      <c r="E99" s="2" t="s">
        <v>136</v>
      </c>
      <c r="F99" s="4">
        <v>941963</v>
      </c>
      <c r="G99" s="20">
        <v>0</v>
      </c>
      <c r="H99" s="22">
        <v>941963</v>
      </c>
      <c r="I99" s="3" t="s">
        <v>199</v>
      </c>
      <c r="J99" s="8">
        <v>44972</v>
      </c>
      <c r="K99" s="2" t="s">
        <v>69</v>
      </c>
      <c r="L99" s="2"/>
    </row>
    <row r="100" spans="2:12" x14ac:dyDescent="0.4">
      <c r="B100" s="2" t="s">
        <v>94</v>
      </c>
      <c r="C100" s="2" t="s">
        <v>70</v>
      </c>
      <c r="D100" s="2" t="s">
        <v>220</v>
      </c>
      <c r="E100" s="2" t="s">
        <v>136</v>
      </c>
      <c r="F100" s="4">
        <v>3283141</v>
      </c>
      <c r="G100" s="20">
        <v>0</v>
      </c>
      <c r="H100" s="22">
        <v>3283141</v>
      </c>
      <c r="I100" s="3" t="s">
        <v>200</v>
      </c>
      <c r="J100" s="8">
        <v>44972</v>
      </c>
      <c r="K100" s="2" t="s">
        <v>69</v>
      </c>
      <c r="L100" s="2"/>
    </row>
    <row r="101" spans="2:12" x14ac:dyDescent="0.4">
      <c r="B101" s="2" t="s">
        <v>94</v>
      </c>
      <c r="C101" s="2" t="s">
        <v>70</v>
      </c>
      <c r="D101" s="2" t="s">
        <v>220</v>
      </c>
      <c r="E101" s="2" t="s">
        <v>136</v>
      </c>
      <c r="F101" s="4">
        <v>695805</v>
      </c>
      <c r="G101" s="20">
        <v>0</v>
      </c>
      <c r="H101" s="22">
        <v>695805</v>
      </c>
      <c r="I101" s="3" t="s">
        <v>201</v>
      </c>
      <c r="J101" s="8">
        <v>44972</v>
      </c>
      <c r="K101" s="2" t="s">
        <v>69</v>
      </c>
      <c r="L101" s="2"/>
    </row>
    <row r="102" spans="2:12" x14ac:dyDescent="0.4">
      <c r="B102" s="2" t="s">
        <v>94</v>
      </c>
      <c r="C102" s="2" t="s">
        <v>70</v>
      </c>
      <c r="D102" s="2" t="s">
        <v>220</v>
      </c>
      <c r="E102" s="2" t="s">
        <v>136</v>
      </c>
      <c r="F102" s="4">
        <v>1162497</v>
      </c>
      <c r="G102" s="20">
        <v>0</v>
      </c>
      <c r="H102" s="22">
        <v>1162497</v>
      </c>
      <c r="I102" s="3" t="s">
        <v>202</v>
      </c>
      <c r="J102" s="8">
        <v>44972</v>
      </c>
      <c r="K102" s="2" t="s">
        <v>69</v>
      </c>
      <c r="L102" s="2"/>
    </row>
    <row r="103" spans="2:12" x14ac:dyDescent="0.4">
      <c r="B103" s="2" t="s">
        <v>94</v>
      </c>
      <c r="C103" s="2" t="s">
        <v>70</v>
      </c>
      <c r="D103" s="2" t="s">
        <v>220</v>
      </c>
      <c r="E103" s="2" t="s">
        <v>136</v>
      </c>
      <c r="F103" s="4">
        <v>346206</v>
      </c>
      <c r="G103" s="20">
        <v>0</v>
      </c>
      <c r="H103" s="22">
        <v>346206</v>
      </c>
      <c r="I103" s="3" t="s">
        <v>203</v>
      </c>
      <c r="J103" s="8">
        <v>44972</v>
      </c>
      <c r="K103" s="2" t="s">
        <v>69</v>
      </c>
      <c r="L103" s="2"/>
    </row>
    <row r="104" spans="2:12" x14ac:dyDescent="0.4">
      <c r="B104" s="2" t="s">
        <v>94</v>
      </c>
      <c r="C104" s="2" t="s">
        <v>70</v>
      </c>
      <c r="D104" s="2" t="s">
        <v>220</v>
      </c>
      <c r="E104" s="2" t="s">
        <v>136</v>
      </c>
      <c r="F104" s="4">
        <v>2994676</v>
      </c>
      <c r="G104" s="20">
        <v>0</v>
      </c>
      <c r="H104" s="22">
        <v>2994676</v>
      </c>
      <c r="I104" s="3" t="s">
        <v>204</v>
      </c>
      <c r="J104" s="8">
        <v>44972</v>
      </c>
      <c r="K104" s="2" t="s">
        <v>69</v>
      </c>
      <c r="L104" s="2"/>
    </row>
    <row r="105" spans="2:12" x14ac:dyDescent="0.4">
      <c r="B105" s="2" t="s">
        <v>94</v>
      </c>
      <c r="C105" s="2" t="s">
        <v>70</v>
      </c>
      <c r="D105" s="2" t="s">
        <v>220</v>
      </c>
      <c r="E105" s="2" t="s">
        <v>136</v>
      </c>
      <c r="F105" s="4">
        <v>2898079</v>
      </c>
      <c r="G105" s="20">
        <v>0</v>
      </c>
      <c r="H105" s="22">
        <v>2898079</v>
      </c>
      <c r="I105" s="3" t="s">
        <v>205</v>
      </c>
      <c r="J105" s="8">
        <v>44972</v>
      </c>
      <c r="K105" s="2" t="s">
        <v>69</v>
      </c>
      <c r="L105" s="2"/>
    </row>
    <row r="106" spans="2:12" x14ac:dyDescent="0.4">
      <c r="B106" s="2" t="s">
        <v>94</v>
      </c>
      <c r="C106" s="2" t="s">
        <v>70</v>
      </c>
      <c r="D106" s="2" t="s">
        <v>220</v>
      </c>
      <c r="E106" s="2" t="s">
        <v>136</v>
      </c>
      <c r="F106" s="4">
        <v>2544946</v>
      </c>
      <c r="G106" s="20">
        <v>0</v>
      </c>
      <c r="H106" s="22">
        <v>2544946</v>
      </c>
      <c r="I106" s="3" t="s">
        <v>206</v>
      </c>
      <c r="J106" s="8">
        <v>44972</v>
      </c>
      <c r="K106" s="2" t="s">
        <v>69</v>
      </c>
      <c r="L106" s="2"/>
    </row>
    <row r="107" spans="2:12" x14ac:dyDescent="0.4">
      <c r="B107" s="2" t="s">
        <v>94</v>
      </c>
      <c r="C107" s="2" t="s">
        <v>70</v>
      </c>
      <c r="D107" s="2" t="s">
        <v>220</v>
      </c>
      <c r="E107" s="2" t="s">
        <v>136</v>
      </c>
      <c r="F107" s="4">
        <v>4151111</v>
      </c>
      <c r="G107" s="20">
        <v>0</v>
      </c>
      <c r="H107" s="22">
        <v>4151111</v>
      </c>
      <c r="I107" s="3" t="s">
        <v>207</v>
      </c>
      <c r="J107" s="8">
        <v>44972</v>
      </c>
      <c r="K107" s="2" t="s">
        <v>69</v>
      </c>
      <c r="L107" s="2"/>
    </row>
    <row r="108" spans="2:12" x14ac:dyDescent="0.4">
      <c r="B108" s="2" t="s">
        <v>94</v>
      </c>
      <c r="C108" s="2" t="s">
        <v>70</v>
      </c>
      <c r="D108" s="2" t="s">
        <v>220</v>
      </c>
      <c r="E108" s="2" t="s">
        <v>136</v>
      </c>
      <c r="F108" s="4">
        <v>1324324</v>
      </c>
      <c r="G108" s="20">
        <v>0</v>
      </c>
      <c r="H108" s="22">
        <v>1324324</v>
      </c>
      <c r="I108" s="3" t="s">
        <v>208</v>
      </c>
      <c r="J108" s="8">
        <v>44972</v>
      </c>
      <c r="K108" s="2" t="s">
        <v>69</v>
      </c>
      <c r="L108" s="2"/>
    </row>
    <row r="109" spans="2:12" x14ac:dyDescent="0.4">
      <c r="B109" s="2" t="s">
        <v>94</v>
      </c>
      <c r="C109" s="2" t="s">
        <v>70</v>
      </c>
      <c r="D109" s="2" t="s">
        <v>220</v>
      </c>
      <c r="E109" s="2" t="s">
        <v>136</v>
      </c>
      <c r="F109" s="4">
        <v>10753382</v>
      </c>
      <c r="G109" s="20">
        <v>0</v>
      </c>
      <c r="H109" s="22">
        <v>10753382</v>
      </c>
      <c r="I109" s="3" t="s">
        <v>209</v>
      </c>
      <c r="J109" s="8">
        <v>44972</v>
      </c>
      <c r="K109" s="2" t="s">
        <v>69</v>
      </c>
      <c r="L109" s="2"/>
    </row>
    <row r="110" spans="2:12" x14ac:dyDescent="0.4">
      <c r="B110" s="2" t="s">
        <v>94</v>
      </c>
      <c r="C110" s="2" t="s">
        <v>70</v>
      </c>
      <c r="D110" s="2" t="s">
        <v>220</v>
      </c>
      <c r="E110" s="2" t="s">
        <v>136</v>
      </c>
      <c r="F110" s="4">
        <v>1025618</v>
      </c>
      <c r="G110" s="20">
        <v>0</v>
      </c>
      <c r="H110" s="22">
        <v>1025618</v>
      </c>
      <c r="I110" s="3" t="s">
        <v>210</v>
      </c>
      <c r="J110" s="8">
        <v>44972</v>
      </c>
      <c r="K110" s="2" t="s">
        <v>69</v>
      </c>
      <c r="L110" s="2"/>
    </row>
    <row r="111" spans="2:12" x14ac:dyDescent="0.4">
      <c r="B111" s="2" t="s">
        <v>94</v>
      </c>
      <c r="C111" s="2" t="s">
        <v>70</v>
      </c>
      <c r="D111" s="2" t="s">
        <v>220</v>
      </c>
      <c r="E111" s="2" t="s">
        <v>136</v>
      </c>
      <c r="F111" s="4">
        <v>1854735</v>
      </c>
      <c r="G111" s="20">
        <v>0</v>
      </c>
      <c r="H111" s="22">
        <v>1854735</v>
      </c>
      <c r="I111" s="3" t="s">
        <v>211</v>
      </c>
      <c r="J111" s="8">
        <v>44979</v>
      </c>
      <c r="K111" s="2" t="s">
        <v>69</v>
      </c>
      <c r="L111" s="2"/>
    </row>
    <row r="112" spans="2:12" x14ac:dyDescent="0.4">
      <c r="B112" s="2" t="s">
        <v>94</v>
      </c>
      <c r="C112" s="2" t="s">
        <v>70</v>
      </c>
      <c r="D112" s="2" t="s">
        <v>220</v>
      </c>
      <c r="E112" s="2" t="s">
        <v>136</v>
      </c>
      <c r="F112" s="4">
        <v>113088</v>
      </c>
      <c r="G112" s="20">
        <v>0</v>
      </c>
      <c r="H112" s="22">
        <v>113088</v>
      </c>
      <c r="I112" s="3" t="s">
        <v>212</v>
      </c>
      <c r="J112" s="8">
        <v>44979</v>
      </c>
      <c r="K112" s="2" t="s">
        <v>69</v>
      </c>
      <c r="L112" s="2"/>
    </row>
    <row r="113" spans="2:12" x14ac:dyDescent="0.4">
      <c r="B113" s="2" t="s">
        <v>94</v>
      </c>
      <c r="C113" s="2" t="s">
        <v>70</v>
      </c>
      <c r="D113" s="2" t="s">
        <v>220</v>
      </c>
      <c r="E113" s="2" t="s">
        <v>136</v>
      </c>
      <c r="F113" s="4">
        <v>2854931</v>
      </c>
      <c r="G113" s="20">
        <v>0</v>
      </c>
      <c r="H113" s="22">
        <v>2854931</v>
      </c>
      <c r="I113" s="3" t="s">
        <v>213</v>
      </c>
      <c r="J113" s="8">
        <v>44985</v>
      </c>
      <c r="K113" s="2" t="s">
        <v>69</v>
      </c>
      <c r="L113" s="2"/>
    </row>
    <row r="114" spans="2:12" x14ac:dyDescent="0.4">
      <c r="B114" s="2" t="s">
        <v>94</v>
      </c>
      <c r="C114" s="2" t="s">
        <v>70</v>
      </c>
      <c r="D114" s="2" t="s">
        <v>220</v>
      </c>
      <c r="E114" s="2" t="s">
        <v>136</v>
      </c>
      <c r="F114" s="4">
        <v>2050400</v>
      </c>
      <c r="G114" s="20">
        <v>0</v>
      </c>
      <c r="H114" s="22">
        <v>2050400</v>
      </c>
      <c r="I114" s="3" t="s">
        <v>214</v>
      </c>
      <c r="J114" s="8">
        <v>44985</v>
      </c>
      <c r="K114" s="2" t="s">
        <v>69</v>
      </c>
      <c r="L114" s="2"/>
    </row>
    <row r="115" spans="2:12" x14ac:dyDescent="0.4">
      <c r="B115" s="2" t="s">
        <v>94</v>
      </c>
      <c r="C115" s="2" t="s">
        <v>70</v>
      </c>
      <c r="D115" s="2" t="s">
        <v>220</v>
      </c>
      <c r="E115" s="2" t="s">
        <v>136</v>
      </c>
      <c r="F115" s="4">
        <v>1113640</v>
      </c>
      <c r="G115" s="20">
        <v>0</v>
      </c>
      <c r="H115" s="22">
        <v>1113640</v>
      </c>
      <c r="I115" s="3" t="s">
        <v>215</v>
      </c>
      <c r="J115" s="8">
        <v>44985</v>
      </c>
      <c r="K115" s="2" t="s">
        <v>69</v>
      </c>
      <c r="L115" s="2"/>
    </row>
    <row r="116" spans="2:12" x14ac:dyDescent="0.4">
      <c r="B116" s="2" t="s">
        <v>94</v>
      </c>
      <c r="C116" s="2" t="s">
        <v>70</v>
      </c>
      <c r="D116" s="2" t="s">
        <v>220</v>
      </c>
      <c r="E116" s="2" t="s">
        <v>136</v>
      </c>
      <c r="F116" s="4">
        <v>1492370</v>
      </c>
      <c r="G116" s="20">
        <v>0</v>
      </c>
      <c r="H116" s="22">
        <v>1492370</v>
      </c>
      <c r="I116" s="3" t="s">
        <v>216</v>
      </c>
      <c r="J116" s="8">
        <v>44985</v>
      </c>
      <c r="K116" s="2" t="s">
        <v>69</v>
      </c>
      <c r="L116" s="2"/>
    </row>
    <row r="117" spans="2:12" x14ac:dyDescent="0.4">
      <c r="B117" s="2" t="s">
        <v>94</v>
      </c>
      <c r="C117" s="2" t="s">
        <v>70</v>
      </c>
      <c r="D117" s="2" t="s">
        <v>220</v>
      </c>
      <c r="E117" s="2" t="s">
        <v>136</v>
      </c>
      <c r="F117" s="4">
        <v>274340</v>
      </c>
      <c r="G117" s="20">
        <v>0</v>
      </c>
      <c r="H117" s="22">
        <v>274340</v>
      </c>
      <c r="I117" s="3" t="s">
        <v>217</v>
      </c>
      <c r="J117" s="8">
        <v>44985</v>
      </c>
      <c r="K117" s="2" t="s">
        <v>69</v>
      </c>
      <c r="L117" s="2"/>
    </row>
    <row r="118" spans="2:12" x14ac:dyDescent="0.4">
      <c r="B118" s="2" t="s">
        <v>94</v>
      </c>
      <c r="C118" s="2" t="s">
        <v>70</v>
      </c>
      <c r="D118" s="2" t="s">
        <v>73</v>
      </c>
      <c r="E118" s="2" t="s">
        <v>191</v>
      </c>
      <c r="F118" s="4">
        <v>1447347</v>
      </c>
      <c r="G118" s="20">
        <f t="shared" si="13"/>
        <v>723673.5</v>
      </c>
      <c r="H118" s="22">
        <f t="shared" si="14"/>
        <v>723673.5</v>
      </c>
      <c r="I118" s="3" t="s">
        <v>85</v>
      </c>
      <c r="J118" s="9">
        <v>44985</v>
      </c>
      <c r="K118" s="2" t="s">
        <v>69</v>
      </c>
      <c r="L118" s="2"/>
    </row>
    <row r="119" spans="2:12" x14ac:dyDescent="0.4">
      <c r="B119" s="2" t="s">
        <v>94</v>
      </c>
      <c r="C119" s="2" t="s">
        <v>70</v>
      </c>
      <c r="D119" s="2" t="s">
        <v>71</v>
      </c>
      <c r="E119" s="2" t="s">
        <v>191</v>
      </c>
      <c r="F119" s="4">
        <v>970200</v>
      </c>
      <c r="G119" s="20">
        <f t="shared" si="13"/>
        <v>485100</v>
      </c>
      <c r="H119" s="22">
        <f t="shared" si="14"/>
        <v>485100</v>
      </c>
      <c r="I119" s="3" t="s">
        <v>75</v>
      </c>
      <c r="J119" s="8">
        <v>44985</v>
      </c>
      <c r="K119" s="2" t="s">
        <v>67</v>
      </c>
      <c r="L119" s="2"/>
    </row>
    <row r="120" spans="2:12" x14ac:dyDescent="0.4">
      <c r="B120" s="2" t="s">
        <v>94</v>
      </c>
      <c r="C120" s="2" t="s">
        <v>70</v>
      </c>
      <c r="D120" s="2" t="s">
        <v>72</v>
      </c>
      <c r="E120" s="2" t="s">
        <v>191</v>
      </c>
      <c r="F120" s="4">
        <v>751850</v>
      </c>
      <c r="G120" s="20">
        <f t="shared" si="13"/>
        <v>375925</v>
      </c>
      <c r="H120" s="22">
        <f t="shared" si="14"/>
        <v>375925</v>
      </c>
      <c r="I120" s="3" t="s">
        <v>88</v>
      </c>
      <c r="J120" s="8">
        <v>44981</v>
      </c>
      <c r="K120" s="2" t="s">
        <v>67</v>
      </c>
      <c r="L120" s="2"/>
    </row>
    <row r="121" spans="2:12" x14ac:dyDescent="0.4">
      <c r="B121" s="2" t="s">
        <v>94</v>
      </c>
      <c r="C121" s="2" t="s">
        <v>70</v>
      </c>
      <c r="D121" s="2" t="s">
        <v>220</v>
      </c>
      <c r="E121" s="2" t="s">
        <v>136</v>
      </c>
      <c r="F121" s="4">
        <v>171692</v>
      </c>
      <c r="G121" s="20">
        <v>0</v>
      </c>
      <c r="H121" s="22">
        <v>171692</v>
      </c>
      <c r="I121" s="3" t="s">
        <v>218</v>
      </c>
      <c r="J121" s="8">
        <v>44994</v>
      </c>
      <c r="K121" s="2" t="s">
        <v>69</v>
      </c>
      <c r="L121" s="2"/>
    </row>
    <row r="122" spans="2:12" x14ac:dyDescent="0.4">
      <c r="B122" s="2" t="s">
        <v>94</v>
      </c>
      <c r="C122" s="2" t="s">
        <v>70</v>
      </c>
      <c r="D122" s="2" t="s">
        <v>73</v>
      </c>
      <c r="E122" s="2" t="s">
        <v>191</v>
      </c>
      <c r="F122" s="4">
        <v>7113062</v>
      </c>
      <c r="G122" s="20">
        <f t="shared" si="13"/>
        <v>3556531</v>
      </c>
      <c r="H122" s="22">
        <f t="shared" si="14"/>
        <v>3556531</v>
      </c>
      <c r="I122" s="3" t="s">
        <v>86</v>
      </c>
      <c r="J122" s="9">
        <v>44995</v>
      </c>
      <c r="K122" s="2" t="s">
        <v>69</v>
      </c>
      <c r="L122" s="2"/>
    </row>
    <row r="123" spans="2:12" x14ac:dyDescent="0.4">
      <c r="B123" s="2" t="s">
        <v>94</v>
      </c>
      <c r="C123" s="2" t="s">
        <v>70</v>
      </c>
      <c r="D123" s="2" t="s">
        <v>72</v>
      </c>
      <c r="E123" s="2" t="s">
        <v>191</v>
      </c>
      <c r="F123" s="4">
        <v>1550450</v>
      </c>
      <c r="G123" s="20">
        <f t="shared" si="13"/>
        <v>775225</v>
      </c>
      <c r="H123" s="22">
        <f t="shared" si="14"/>
        <v>775225</v>
      </c>
      <c r="I123" s="3" t="s">
        <v>88</v>
      </c>
      <c r="J123" s="8">
        <v>44995</v>
      </c>
      <c r="K123" s="2" t="s">
        <v>69</v>
      </c>
      <c r="L123" s="2"/>
    </row>
    <row r="124" spans="2:12" x14ac:dyDescent="0.4">
      <c r="B124" s="2" t="s">
        <v>94</v>
      </c>
      <c r="C124" s="2" t="s">
        <v>70</v>
      </c>
      <c r="D124" s="2" t="s">
        <v>74</v>
      </c>
      <c r="E124" s="2" t="s">
        <v>191</v>
      </c>
      <c r="F124" s="4">
        <v>8378708</v>
      </c>
      <c r="G124" s="20">
        <f t="shared" si="13"/>
        <v>4189354</v>
      </c>
      <c r="H124" s="22">
        <f t="shared" si="14"/>
        <v>4189354</v>
      </c>
      <c r="I124" s="3" t="s">
        <v>77</v>
      </c>
      <c r="J124" s="9">
        <v>45000</v>
      </c>
      <c r="K124" s="2" t="s">
        <v>69</v>
      </c>
      <c r="L124" s="2"/>
    </row>
    <row r="125" spans="2:12" x14ac:dyDescent="0.4">
      <c r="B125" s="2" t="s">
        <v>94</v>
      </c>
      <c r="C125" s="2" t="s">
        <v>70</v>
      </c>
      <c r="D125" s="2" t="s">
        <v>73</v>
      </c>
      <c r="E125" s="2" t="s">
        <v>191</v>
      </c>
      <c r="F125" s="4">
        <v>4136590</v>
      </c>
      <c r="G125" s="20">
        <f t="shared" si="13"/>
        <v>2068295</v>
      </c>
      <c r="H125" s="22">
        <f t="shared" si="14"/>
        <v>2068295</v>
      </c>
      <c r="I125" s="3" t="s">
        <v>79</v>
      </c>
      <c r="J125" s="9">
        <v>45001</v>
      </c>
      <c r="K125" s="2" t="s">
        <v>69</v>
      </c>
      <c r="L125" s="2"/>
    </row>
    <row r="126" spans="2:12" x14ac:dyDescent="0.4">
      <c r="B126" s="2" t="s">
        <v>94</v>
      </c>
      <c r="C126" s="2" t="s">
        <v>70</v>
      </c>
      <c r="D126" s="2" t="s">
        <v>73</v>
      </c>
      <c r="E126" s="2" t="s">
        <v>191</v>
      </c>
      <c r="F126" s="4">
        <v>923948</v>
      </c>
      <c r="G126" s="20">
        <f t="shared" si="13"/>
        <v>461974</v>
      </c>
      <c r="H126" s="22">
        <f t="shared" si="14"/>
        <v>461974</v>
      </c>
      <c r="I126" s="3" t="s">
        <v>80</v>
      </c>
      <c r="J126" s="9">
        <v>45001</v>
      </c>
      <c r="K126" s="2" t="s">
        <v>69</v>
      </c>
      <c r="L126" s="2"/>
    </row>
    <row r="127" spans="2:12" x14ac:dyDescent="0.4">
      <c r="B127" s="2" t="s">
        <v>94</v>
      </c>
      <c r="C127" s="2" t="s">
        <v>70</v>
      </c>
      <c r="D127" s="2" t="s">
        <v>220</v>
      </c>
      <c r="E127" s="2" t="s">
        <v>136</v>
      </c>
      <c r="F127" s="4">
        <v>241494</v>
      </c>
      <c r="G127" s="20">
        <v>0</v>
      </c>
      <c r="H127" s="22">
        <v>241494</v>
      </c>
      <c r="I127" s="3" t="s">
        <v>219</v>
      </c>
      <c r="J127" s="8">
        <v>45008</v>
      </c>
      <c r="K127" s="2" t="s">
        <v>69</v>
      </c>
      <c r="L127" s="2"/>
    </row>
    <row r="128" spans="2:12" x14ac:dyDescent="0.4">
      <c r="B128" s="2" t="s">
        <v>94</v>
      </c>
      <c r="C128" s="2" t="s">
        <v>70</v>
      </c>
      <c r="D128" s="2" t="s">
        <v>73</v>
      </c>
      <c r="E128" s="2" t="s">
        <v>191</v>
      </c>
      <c r="F128" s="4">
        <v>2582161</v>
      </c>
      <c r="G128" s="20">
        <f t="shared" si="13"/>
        <v>1291080.5</v>
      </c>
      <c r="H128" s="22">
        <f t="shared" si="14"/>
        <v>1291080.5</v>
      </c>
      <c r="I128" s="3" t="s">
        <v>81</v>
      </c>
      <c r="J128" s="9">
        <v>45009</v>
      </c>
      <c r="K128" s="2" t="s">
        <v>69</v>
      </c>
      <c r="L128" s="2"/>
    </row>
    <row r="129" spans="2:12" x14ac:dyDescent="0.4">
      <c r="B129" s="2" t="s">
        <v>94</v>
      </c>
      <c r="C129" s="2" t="s">
        <v>70</v>
      </c>
      <c r="D129" s="2" t="s">
        <v>71</v>
      </c>
      <c r="E129" s="2" t="s">
        <v>191</v>
      </c>
      <c r="F129" s="4">
        <v>2450250</v>
      </c>
      <c r="G129" s="20">
        <f t="shared" si="13"/>
        <v>1225125</v>
      </c>
      <c r="H129" s="22">
        <f t="shared" si="14"/>
        <v>1225125</v>
      </c>
      <c r="I129" s="3" t="s">
        <v>75</v>
      </c>
      <c r="J129" s="8">
        <v>45009</v>
      </c>
      <c r="K129" s="2" t="s">
        <v>69</v>
      </c>
      <c r="L129" s="2"/>
    </row>
    <row r="130" spans="2:12" x14ac:dyDescent="0.4">
      <c r="B130" s="2" t="s">
        <v>94</v>
      </c>
      <c r="C130" s="2" t="s">
        <v>70</v>
      </c>
      <c r="D130" s="2" t="s">
        <v>73</v>
      </c>
      <c r="E130" s="2" t="s">
        <v>191</v>
      </c>
      <c r="F130" s="4">
        <v>3578794</v>
      </c>
      <c r="G130" s="20">
        <f t="shared" si="13"/>
        <v>1789397</v>
      </c>
      <c r="H130" s="22">
        <f t="shared" si="14"/>
        <v>1789397</v>
      </c>
      <c r="I130" s="3" t="s">
        <v>84</v>
      </c>
      <c r="J130" s="9">
        <v>45013</v>
      </c>
      <c r="K130" s="2" t="s">
        <v>69</v>
      </c>
      <c r="L130" s="2"/>
    </row>
    <row r="131" spans="2:12" x14ac:dyDescent="0.4">
      <c r="B131" s="2" t="s">
        <v>94</v>
      </c>
      <c r="C131" s="2" t="s">
        <v>70</v>
      </c>
      <c r="D131" s="2" t="s">
        <v>74</v>
      </c>
      <c r="E131" s="2" t="s">
        <v>191</v>
      </c>
      <c r="F131" s="4">
        <v>1763196</v>
      </c>
      <c r="G131" s="20">
        <f t="shared" si="13"/>
        <v>881598</v>
      </c>
      <c r="H131" s="22">
        <f t="shared" si="14"/>
        <v>881598</v>
      </c>
      <c r="I131" s="3" t="s">
        <v>87</v>
      </c>
      <c r="J131" s="9">
        <v>45041</v>
      </c>
      <c r="K131" s="2" t="s">
        <v>69</v>
      </c>
      <c r="L131" s="2" t="s">
        <v>223</v>
      </c>
    </row>
    <row r="132" spans="2:12" x14ac:dyDescent="0.4">
      <c r="B132" s="2" t="s">
        <v>94</v>
      </c>
      <c r="C132" s="2" t="s">
        <v>70</v>
      </c>
      <c r="D132" s="2" t="s">
        <v>72</v>
      </c>
      <c r="E132" s="2" t="s">
        <v>191</v>
      </c>
      <c r="F132" s="4">
        <v>623150</v>
      </c>
      <c r="G132" s="20">
        <f t="shared" si="13"/>
        <v>311575</v>
      </c>
      <c r="H132" s="22">
        <f t="shared" si="14"/>
        <v>311575</v>
      </c>
      <c r="I132" s="3" t="s">
        <v>88</v>
      </c>
      <c r="J132" s="8">
        <v>45048</v>
      </c>
      <c r="K132" s="2" t="s">
        <v>68</v>
      </c>
      <c r="L132" s="2" t="s">
        <v>223</v>
      </c>
    </row>
    <row r="133" spans="2:12" x14ac:dyDescent="0.4">
      <c r="B133" s="2" t="s">
        <v>94</v>
      </c>
      <c r="C133" s="2" t="s">
        <v>70</v>
      </c>
      <c r="D133" s="2" t="s">
        <v>71</v>
      </c>
      <c r="E133" s="2" t="s">
        <v>191</v>
      </c>
      <c r="F133" s="4">
        <v>820050</v>
      </c>
      <c r="G133" s="20">
        <f t="shared" si="13"/>
        <v>410025</v>
      </c>
      <c r="H133" s="22">
        <f t="shared" si="14"/>
        <v>410025</v>
      </c>
      <c r="I133" s="3" t="s">
        <v>75</v>
      </c>
      <c r="J133" s="8">
        <v>45058</v>
      </c>
      <c r="K133" s="2" t="s">
        <v>68</v>
      </c>
      <c r="L133" s="2" t="s">
        <v>223</v>
      </c>
    </row>
    <row r="134" spans="2:12" x14ac:dyDescent="0.4">
      <c r="B134" s="2" t="s">
        <v>94</v>
      </c>
      <c r="C134" s="2" t="s">
        <v>70</v>
      </c>
      <c r="D134" s="2" t="s">
        <v>73</v>
      </c>
      <c r="E134" s="2" t="s">
        <v>191</v>
      </c>
      <c r="F134" s="4">
        <v>1856028</v>
      </c>
      <c r="G134" s="20">
        <f t="shared" si="13"/>
        <v>928014</v>
      </c>
      <c r="H134" s="22">
        <f t="shared" si="14"/>
        <v>928014</v>
      </c>
      <c r="I134" s="3" t="s">
        <v>84</v>
      </c>
      <c r="J134" s="9">
        <v>45077</v>
      </c>
      <c r="K134" s="2" t="s">
        <v>68</v>
      </c>
      <c r="L134" s="2" t="s">
        <v>223</v>
      </c>
    </row>
    <row r="135" spans="2:12" x14ac:dyDescent="0.4">
      <c r="B135" s="2" t="s">
        <v>94</v>
      </c>
      <c r="C135" s="2" t="s">
        <v>70</v>
      </c>
      <c r="D135" s="2" t="s">
        <v>73</v>
      </c>
      <c r="E135" s="2" t="s">
        <v>191</v>
      </c>
      <c r="F135" s="4">
        <v>893838</v>
      </c>
      <c r="G135" s="20">
        <f t="shared" si="13"/>
        <v>446919</v>
      </c>
      <c r="H135" s="22">
        <f t="shared" si="14"/>
        <v>446919</v>
      </c>
      <c r="I135" s="3" t="s">
        <v>81</v>
      </c>
      <c r="J135" s="9">
        <v>45077</v>
      </c>
      <c r="K135" s="2" t="s">
        <v>68</v>
      </c>
      <c r="L135" s="2" t="s">
        <v>223</v>
      </c>
    </row>
    <row r="136" spans="2:12" x14ac:dyDescent="0.4">
      <c r="B136" s="2" t="s">
        <v>94</v>
      </c>
      <c r="C136" s="2" t="s">
        <v>70</v>
      </c>
      <c r="D136" s="2" t="s">
        <v>73</v>
      </c>
      <c r="E136" s="2" t="s">
        <v>191</v>
      </c>
      <c r="F136" s="4">
        <v>745258</v>
      </c>
      <c r="G136" s="20">
        <f t="shared" si="13"/>
        <v>372629</v>
      </c>
      <c r="H136" s="22">
        <f t="shared" si="14"/>
        <v>372629</v>
      </c>
      <c r="I136" s="3" t="s">
        <v>92</v>
      </c>
      <c r="J136" s="9">
        <v>45077</v>
      </c>
      <c r="K136" s="2" t="s">
        <v>68</v>
      </c>
      <c r="L136" s="2" t="s">
        <v>223</v>
      </c>
    </row>
    <row r="137" spans="2:12" x14ac:dyDescent="0.4">
      <c r="B137" s="2" t="s">
        <v>94</v>
      </c>
      <c r="C137" s="2" t="s">
        <v>70</v>
      </c>
      <c r="D137" s="2" t="s">
        <v>73</v>
      </c>
      <c r="E137" s="2" t="s">
        <v>191</v>
      </c>
      <c r="F137" s="4">
        <v>501233</v>
      </c>
      <c r="G137" s="20">
        <v>250616</v>
      </c>
      <c r="H137" s="22">
        <f t="shared" si="14"/>
        <v>250617</v>
      </c>
      <c r="I137" s="3" t="s">
        <v>80</v>
      </c>
      <c r="J137" s="9">
        <v>45077</v>
      </c>
      <c r="K137" s="2" t="s">
        <v>68</v>
      </c>
      <c r="L137" s="2" t="s">
        <v>223</v>
      </c>
    </row>
    <row r="138" spans="2:12" x14ac:dyDescent="0.4">
      <c r="B138" s="2" t="s">
        <v>94</v>
      </c>
      <c r="C138" s="2" t="s">
        <v>70</v>
      </c>
      <c r="D138" s="2" t="s">
        <v>73</v>
      </c>
      <c r="E138" s="2" t="s">
        <v>191</v>
      </c>
      <c r="F138" s="4">
        <v>1419360</v>
      </c>
      <c r="G138" s="20">
        <f t="shared" si="13"/>
        <v>709680</v>
      </c>
      <c r="H138" s="22">
        <f t="shared" si="14"/>
        <v>709680</v>
      </c>
      <c r="I138" s="3" t="s">
        <v>79</v>
      </c>
      <c r="J138" s="9">
        <v>45077</v>
      </c>
      <c r="K138" s="2" t="s">
        <v>68</v>
      </c>
      <c r="L138" s="2" t="s">
        <v>223</v>
      </c>
    </row>
    <row r="139" spans="2:12" x14ac:dyDescent="0.4">
      <c r="B139" s="2" t="s">
        <v>94</v>
      </c>
      <c r="C139" s="2" t="s">
        <v>70</v>
      </c>
      <c r="D139" s="2" t="s">
        <v>73</v>
      </c>
      <c r="E139" s="2" t="s">
        <v>191</v>
      </c>
      <c r="F139" s="4">
        <v>138656</v>
      </c>
      <c r="G139" s="20">
        <f t="shared" si="13"/>
        <v>69328</v>
      </c>
      <c r="H139" s="22">
        <f t="shared" si="14"/>
        <v>69328</v>
      </c>
      <c r="I139" s="3" t="s">
        <v>93</v>
      </c>
      <c r="J139" s="9">
        <v>45077</v>
      </c>
      <c r="K139" s="2" t="s">
        <v>68</v>
      </c>
      <c r="L139" s="2" t="s">
        <v>223</v>
      </c>
    </row>
    <row r="140" spans="2:12" x14ac:dyDescent="0.4">
      <c r="B140" s="2" t="s">
        <v>94</v>
      </c>
      <c r="C140" s="2" t="s">
        <v>70</v>
      </c>
      <c r="D140" s="2" t="s">
        <v>74</v>
      </c>
      <c r="E140" s="2" t="s">
        <v>191</v>
      </c>
      <c r="F140" s="4">
        <v>1289120</v>
      </c>
      <c r="G140" s="20">
        <f t="shared" si="13"/>
        <v>644560</v>
      </c>
      <c r="H140" s="22">
        <f t="shared" si="14"/>
        <v>644560</v>
      </c>
      <c r="I140" s="3" t="s">
        <v>77</v>
      </c>
      <c r="J140" s="9">
        <v>45077</v>
      </c>
      <c r="K140" s="2" t="s">
        <v>68</v>
      </c>
      <c r="L140" s="2" t="s">
        <v>223</v>
      </c>
    </row>
    <row r="141" spans="2:12" x14ac:dyDescent="0.4">
      <c r="B141" s="2" t="s">
        <v>94</v>
      </c>
      <c r="C141" s="15" t="s">
        <v>100</v>
      </c>
      <c r="D141" s="2" t="s">
        <v>60</v>
      </c>
      <c r="E141" s="2" t="s">
        <v>191</v>
      </c>
      <c r="F141" s="4">
        <v>3080000</v>
      </c>
      <c r="G141" s="20">
        <f t="shared" si="13"/>
        <v>1540000</v>
      </c>
      <c r="H141" s="22">
        <f t="shared" si="14"/>
        <v>1540000</v>
      </c>
      <c r="I141" s="10" t="s">
        <v>24</v>
      </c>
      <c r="J141" s="5">
        <v>44930</v>
      </c>
      <c r="K141" s="2" t="s">
        <v>67</v>
      </c>
      <c r="L141" s="2"/>
    </row>
    <row r="142" spans="2:12" x14ac:dyDescent="0.4">
      <c r="B142" s="2" t="s">
        <v>94</v>
      </c>
      <c r="C142" s="15" t="s">
        <v>100</v>
      </c>
      <c r="D142" s="2" t="s">
        <v>60</v>
      </c>
      <c r="E142" s="2" t="s">
        <v>191</v>
      </c>
      <c r="F142" s="4">
        <v>3080000</v>
      </c>
      <c r="G142" s="20">
        <f t="shared" si="13"/>
        <v>1540000</v>
      </c>
      <c r="H142" s="22">
        <f t="shared" si="14"/>
        <v>1540000</v>
      </c>
      <c r="I142" s="10" t="s">
        <v>24</v>
      </c>
      <c r="J142" s="5">
        <v>44930</v>
      </c>
      <c r="K142" s="2" t="s">
        <v>67</v>
      </c>
      <c r="L142" s="2"/>
    </row>
    <row r="143" spans="2:12" x14ac:dyDescent="0.4">
      <c r="B143" s="2" t="s">
        <v>94</v>
      </c>
      <c r="C143" s="15" t="s">
        <v>100</v>
      </c>
      <c r="D143" s="2" t="s">
        <v>101</v>
      </c>
      <c r="E143" s="2" t="s">
        <v>136</v>
      </c>
      <c r="F143" s="4">
        <v>169100</v>
      </c>
      <c r="G143" s="20">
        <v>0</v>
      </c>
      <c r="H143" s="22">
        <v>169100</v>
      </c>
      <c r="I143" s="10" t="s">
        <v>102</v>
      </c>
      <c r="J143" s="5">
        <v>44942</v>
      </c>
      <c r="K143" s="2" t="s">
        <v>69</v>
      </c>
      <c r="L143" s="2"/>
    </row>
    <row r="144" spans="2:12" x14ac:dyDescent="0.4">
      <c r="B144" s="2" t="s">
        <v>94</v>
      </c>
      <c r="C144" s="15" t="s">
        <v>100</v>
      </c>
      <c r="D144" s="2" t="s">
        <v>101</v>
      </c>
      <c r="E144" s="2" t="s">
        <v>136</v>
      </c>
      <c r="F144" s="4">
        <v>50160</v>
      </c>
      <c r="G144" s="20">
        <v>0</v>
      </c>
      <c r="H144" s="22">
        <v>50160</v>
      </c>
      <c r="I144" s="10" t="s">
        <v>104</v>
      </c>
      <c r="J144" s="5">
        <v>44951</v>
      </c>
      <c r="K144" s="2" t="s">
        <v>69</v>
      </c>
      <c r="L144" s="2"/>
    </row>
    <row r="145" spans="2:12" x14ac:dyDescent="0.4">
      <c r="B145" s="2" t="s">
        <v>94</v>
      </c>
      <c r="C145" s="15" t="s">
        <v>100</v>
      </c>
      <c r="D145" s="2" t="s">
        <v>101</v>
      </c>
      <c r="E145" s="2" t="s">
        <v>136</v>
      </c>
      <c r="F145" s="4">
        <v>98400</v>
      </c>
      <c r="G145" s="20">
        <v>0</v>
      </c>
      <c r="H145" s="22">
        <v>98400</v>
      </c>
      <c r="I145" s="10" t="s">
        <v>103</v>
      </c>
      <c r="J145" s="5">
        <v>44951</v>
      </c>
      <c r="K145" s="2" t="s">
        <v>69</v>
      </c>
      <c r="L145" s="2"/>
    </row>
    <row r="146" spans="2:12" x14ac:dyDescent="0.4">
      <c r="B146" s="2" t="s">
        <v>94</v>
      </c>
      <c r="C146" s="15" t="s">
        <v>100</v>
      </c>
      <c r="D146" s="2" t="s">
        <v>101</v>
      </c>
      <c r="E146" s="2" t="s">
        <v>136</v>
      </c>
      <c r="F146" s="4">
        <v>52150</v>
      </c>
      <c r="G146" s="20">
        <v>0</v>
      </c>
      <c r="H146" s="22">
        <v>52150</v>
      </c>
      <c r="I146" s="10" t="s">
        <v>105</v>
      </c>
      <c r="J146" s="5">
        <v>44952</v>
      </c>
      <c r="K146" s="2" t="s">
        <v>69</v>
      </c>
      <c r="L146" s="2"/>
    </row>
    <row r="147" spans="2:12" x14ac:dyDescent="0.4">
      <c r="B147" s="2" t="s">
        <v>94</v>
      </c>
      <c r="C147" s="15" t="s">
        <v>100</v>
      </c>
      <c r="D147" s="2" t="s">
        <v>63</v>
      </c>
      <c r="E147" s="2" t="s">
        <v>191</v>
      </c>
      <c r="F147" s="4">
        <v>7120560</v>
      </c>
      <c r="G147" s="20">
        <f t="shared" si="13"/>
        <v>3560280</v>
      </c>
      <c r="H147" s="22">
        <f t="shared" si="14"/>
        <v>3560280</v>
      </c>
      <c r="I147" s="10" t="s">
        <v>56</v>
      </c>
      <c r="J147" s="5">
        <v>44957</v>
      </c>
      <c r="K147" s="2" t="s">
        <v>65</v>
      </c>
      <c r="L147" s="2"/>
    </row>
    <row r="148" spans="2:12" x14ac:dyDescent="0.4">
      <c r="B148" s="2" t="s">
        <v>94</v>
      </c>
      <c r="C148" s="15" t="s">
        <v>100</v>
      </c>
      <c r="D148" s="2" t="s">
        <v>60</v>
      </c>
      <c r="E148" s="2" t="s">
        <v>191</v>
      </c>
      <c r="F148" s="4">
        <v>171160</v>
      </c>
      <c r="G148" s="20">
        <f t="shared" si="13"/>
        <v>85580</v>
      </c>
      <c r="H148" s="22">
        <f t="shared" si="14"/>
        <v>85580</v>
      </c>
      <c r="I148" s="10" t="s">
        <v>54</v>
      </c>
      <c r="J148" s="5">
        <v>44957</v>
      </c>
      <c r="K148" s="2" t="s">
        <v>69</v>
      </c>
      <c r="L148" s="2"/>
    </row>
    <row r="149" spans="2:12" x14ac:dyDescent="0.4">
      <c r="B149" s="2" t="s">
        <v>94</v>
      </c>
      <c r="C149" s="15" t="s">
        <v>100</v>
      </c>
      <c r="D149" s="2" t="s">
        <v>60</v>
      </c>
      <c r="E149" s="2" t="s">
        <v>191</v>
      </c>
      <c r="F149" s="4">
        <v>208120</v>
      </c>
      <c r="G149" s="20">
        <f t="shared" si="13"/>
        <v>104060</v>
      </c>
      <c r="H149" s="22">
        <f t="shared" si="14"/>
        <v>104060</v>
      </c>
      <c r="I149" s="10" t="s">
        <v>54</v>
      </c>
      <c r="J149" s="5">
        <v>44957</v>
      </c>
      <c r="K149" s="2" t="s">
        <v>69</v>
      </c>
      <c r="L149" s="2"/>
    </row>
    <row r="150" spans="2:12" x14ac:dyDescent="0.4">
      <c r="B150" s="2" t="s">
        <v>94</v>
      </c>
      <c r="C150" s="15" t="s">
        <v>100</v>
      </c>
      <c r="D150" s="2" t="s">
        <v>60</v>
      </c>
      <c r="E150" s="2" t="s">
        <v>191</v>
      </c>
      <c r="F150" s="4">
        <v>203610</v>
      </c>
      <c r="G150" s="20">
        <f t="shared" si="13"/>
        <v>101805</v>
      </c>
      <c r="H150" s="22">
        <f t="shared" si="14"/>
        <v>101805</v>
      </c>
      <c r="I150" s="10" t="s">
        <v>54</v>
      </c>
      <c r="J150" s="5">
        <v>44957</v>
      </c>
      <c r="K150" s="2" t="s">
        <v>69</v>
      </c>
      <c r="L150" s="2"/>
    </row>
    <row r="151" spans="2:12" x14ac:dyDescent="0.4">
      <c r="B151" s="2" t="s">
        <v>94</v>
      </c>
      <c r="C151" s="15" t="s">
        <v>100</v>
      </c>
      <c r="D151" s="2" t="s">
        <v>60</v>
      </c>
      <c r="E151" s="2" t="s">
        <v>191</v>
      </c>
      <c r="F151" s="4">
        <v>305178</v>
      </c>
      <c r="G151" s="20">
        <f t="shared" si="13"/>
        <v>152589</v>
      </c>
      <c r="H151" s="22">
        <f t="shared" si="14"/>
        <v>152589</v>
      </c>
      <c r="I151" s="10" t="s">
        <v>50</v>
      </c>
      <c r="J151" s="5">
        <v>44963</v>
      </c>
      <c r="K151" s="2" t="s">
        <v>69</v>
      </c>
      <c r="L151" s="2"/>
    </row>
    <row r="152" spans="2:12" x14ac:dyDescent="0.4">
      <c r="B152" s="2" t="s">
        <v>94</v>
      </c>
      <c r="C152" s="15" t="s">
        <v>100</v>
      </c>
      <c r="D152" s="2" t="s">
        <v>60</v>
      </c>
      <c r="E152" s="2" t="s">
        <v>191</v>
      </c>
      <c r="F152" s="4">
        <v>154569</v>
      </c>
      <c r="G152" s="20">
        <v>77284</v>
      </c>
      <c r="H152" s="22">
        <f t="shared" si="14"/>
        <v>77285</v>
      </c>
      <c r="I152" s="10" t="s">
        <v>50</v>
      </c>
      <c r="J152" s="5">
        <v>44963</v>
      </c>
      <c r="K152" s="2" t="s">
        <v>69</v>
      </c>
      <c r="L152" s="2"/>
    </row>
    <row r="153" spans="2:12" x14ac:dyDescent="0.4">
      <c r="B153" s="2" t="s">
        <v>94</v>
      </c>
      <c r="C153" s="15" t="s">
        <v>100</v>
      </c>
      <c r="D153" s="2" t="s">
        <v>60</v>
      </c>
      <c r="E153" s="2" t="s">
        <v>191</v>
      </c>
      <c r="F153" s="4">
        <v>52680</v>
      </c>
      <c r="G153" s="20">
        <f t="shared" si="13"/>
        <v>26340</v>
      </c>
      <c r="H153" s="22">
        <f t="shared" si="14"/>
        <v>26340</v>
      </c>
      <c r="I153" s="10" t="s">
        <v>49</v>
      </c>
      <c r="J153" s="5">
        <v>44963</v>
      </c>
      <c r="K153" s="2" t="s">
        <v>69</v>
      </c>
      <c r="L153" s="2"/>
    </row>
    <row r="154" spans="2:12" x14ac:dyDescent="0.4">
      <c r="B154" s="2" t="s">
        <v>94</v>
      </c>
      <c r="C154" s="15" t="s">
        <v>100</v>
      </c>
      <c r="D154" s="2" t="s">
        <v>60</v>
      </c>
      <c r="E154" s="2" t="s">
        <v>191</v>
      </c>
      <c r="F154" s="4">
        <v>117320</v>
      </c>
      <c r="G154" s="20">
        <f t="shared" si="13"/>
        <v>58660</v>
      </c>
      <c r="H154" s="22">
        <f t="shared" ref="H154:H217" si="15">F154-G154</f>
        <v>58660</v>
      </c>
      <c r="I154" s="10" t="s">
        <v>25</v>
      </c>
      <c r="J154" s="5">
        <v>44958</v>
      </c>
      <c r="K154" s="2" t="s">
        <v>69</v>
      </c>
      <c r="L154" s="2"/>
    </row>
    <row r="155" spans="2:12" x14ac:dyDescent="0.4">
      <c r="B155" s="2" t="s">
        <v>94</v>
      </c>
      <c r="C155" s="15" t="s">
        <v>100</v>
      </c>
      <c r="D155" s="2" t="s">
        <v>60</v>
      </c>
      <c r="E155" s="2" t="s">
        <v>191</v>
      </c>
      <c r="F155" s="4">
        <v>163170</v>
      </c>
      <c r="G155" s="20">
        <f t="shared" si="13"/>
        <v>81585</v>
      </c>
      <c r="H155" s="22">
        <f t="shared" si="15"/>
        <v>81585</v>
      </c>
      <c r="I155" s="10" t="s">
        <v>52</v>
      </c>
      <c r="J155" s="5">
        <v>44963</v>
      </c>
      <c r="K155" s="2" t="s">
        <v>69</v>
      </c>
      <c r="L155" s="2"/>
    </row>
    <row r="156" spans="2:12" x14ac:dyDescent="0.4">
      <c r="B156" s="2" t="s">
        <v>94</v>
      </c>
      <c r="C156" s="15" t="s">
        <v>100</v>
      </c>
      <c r="D156" s="2" t="s">
        <v>60</v>
      </c>
      <c r="E156" s="2" t="s">
        <v>191</v>
      </c>
      <c r="F156" s="4">
        <v>377360</v>
      </c>
      <c r="G156" s="20">
        <f t="shared" si="13"/>
        <v>188680</v>
      </c>
      <c r="H156" s="22">
        <f t="shared" si="15"/>
        <v>188680</v>
      </c>
      <c r="I156" s="10" t="s">
        <v>52</v>
      </c>
      <c r="J156" s="5">
        <v>44963</v>
      </c>
      <c r="K156" s="2" t="s">
        <v>69</v>
      </c>
      <c r="L156" s="2"/>
    </row>
    <row r="157" spans="2:12" x14ac:dyDescent="0.4">
      <c r="B157" s="2" t="s">
        <v>94</v>
      </c>
      <c r="C157" s="15" t="s">
        <v>100</v>
      </c>
      <c r="D157" s="2" t="s">
        <v>60</v>
      </c>
      <c r="E157" s="2" t="s">
        <v>191</v>
      </c>
      <c r="F157" s="4">
        <v>106220</v>
      </c>
      <c r="G157" s="20">
        <f t="shared" si="13"/>
        <v>53110</v>
      </c>
      <c r="H157" s="22">
        <f t="shared" si="15"/>
        <v>53110</v>
      </c>
      <c r="I157" s="10" t="s">
        <v>51</v>
      </c>
      <c r="J157" s="5">
        <v>44963</v>
      </c>
      <c r="K157" s="2" t="s">
        <v>69</v>
      </c>
      <c r="L157" s="2"/>
    </row>
    <row r="158" spans="2:12" x14ac:dyDescent="0.4">
      <c r="B158" s="2" t="s">
        <v>94</v>
      </c>
      <c r="C158" s="15" t="s">
        <v>100</v>
      </c>
      <c r="D158" s="2" t="s">
        <v>60</v>
      </c>
      <c r="E158" s="2" t="s">
        <v>191</v>
      </c>
      <c r="F158" s="4">
        <v>215160</v>
      </c>
      <c r="G158" s="20">
        <f t="shared" si="13"/>
        <v>107580</v>
      </c>
      <c r="H158" s="22">
        <f t="shared" si="15"/>
        <v>107580</v>
      </c>
      <c r="I158" s="10" t="s">
        <v>53</v>
      </c>
      <c r="J158" s="5">
        <v>44963</v>
      </c>
      <c r="K158" s="2" t="s">
        <v>69</v>
      </c>
      <c r="L158" s="2"/>
    </row>
    <row r="159" spans="2:12" x14ac:dyDescent="0.4">
      <c r="B159" s="2" t="s">
        <v>94</v>
      </c>
      <c r="C159" s="15" t="s">
        <v>100</v>
      </c>
      <c r="D159" s="2" t="s">
        <v>60</v>
      </c>
      <c r="E159" s="2" t="s">
        <v>191</v>
      </c>
      <c r="F159" s="4">
        <v>219600</v>
      </c>
      <c r="G159" s="20">
        <f t="shared" si="13"/>
        <v>109800</v>
      </c>
      <c r="H159" s="22">
        <f t="shared" si="15"/>
        <v>109800</v>
      </c>
      <c r="I159" s="10" t="s">
        <v>53</v>
      </c>
      <c r="J159" s="5">
        <v>44963</v>
      </c>
      <c r="K159" s="2" t="s">
        <v>69</v>
      </c>
      <c r="L159" s="2"/>
    </row>
    <row r="160" spans="2:12" x14ac:dyDescent="0.4">
      <c r="B160" s="2" t="s">
        <v>94</v>
      </c>
      <c r="C160" s="15" t="s">
        <v>100</v>
      </c>
      <c r="D160" s="2" t="s">
        <v>60</v>
      </c>
      <c r="E160" s="2" t="s">
        <v>191</v>
      </c>
      <c r="F160" s="7">
        <v>429000</v>
      </c>
      <c r="G160" s="20">
        <f t="shared" si="13"/>
        <v>214500</v>
      </c>
      <c r="H160" s="22">
        <f t="shared" si="15"/>
        <v>214500</v>
      </c>
      <c r="I160" s="10" t="s">
        <v>48</v>
      </c>
      <c r="J160" s="5">
        <v>44963</v>
      </c>
      <c r="K160" s="2" t="s">
        <v>69</v>
      </c>
      <c r="L160" s="2"/>
    </row>
    <row r="161" spans="2:12" x14ac:dyDescent="0.4">
      <c r="B161" s="2" t="s">
        <v>94</v>
      </c>
      <c r="C161" s="15" t="s">
        <v>100</v>
      </c>
      <c r="D161" s="2" t="s">
        <v>60</v>
      </c>
      <c r="E161" s="2" t="s">
        <v>191</v>
      </c>
      <c r="F161" s="7">
        <v>429000</v>
      </c>
      <c r="G161" s="20">
        <f t="shared" si="13"/>
        <v>214500</v>
      </c>
      <c r="H161" s="22">
        <f t="shared" si="15"/>
        <v>214500</v>
      </c>
      <c r="I161" s="10" t="s">
        <v>48</v>
      </c>
      <c r="J161" s="5">
        <v>44963</v>
      </c>
      <c r="K161" s="2" t="s">
        <v>69</v>
      </c>
      <c r="L161" s="2"/>
    </row>
    <row r="162" spans="2:12" x14ac:dyDescent="0.4">
      <c r="B162" s="2" t="s">
        <v>94</v>
      </c>
      <c r="C162" s="15" t="s">
        <v>100</v>
      </c>
      <c r="D162" s="2" t="s">
        <v>60</v>
      </c>
      <c r="E162" s="2" t="s">
        <v>191</v>
      </c>
      <c r="F162" s="7">
        <v>214500</v>
      </c>
      <c r="G162" s="20">
        <f t="shared" si="13"/>
        <v>107250</v>
      </c>
      <c r="H162" s="22">
        <f t="shared" si="15"/>
        <v>107250</v>
      </c>
      <c r="I162" s="10" t="s">
        <v>48</v>
      </c>
      <c r="J162" s="5">
        <v>44963</v>
      </c>
      <c r="K162" s="2" t="s">
        <v>69</v>
      </c>
      <c r="L162" s="2"/>
    </row>
    <row r="163" spans="2:12" x14ac:dyDescent="0.4">
      <c r="B163" s="2" t="s">
        <v>94</v>
      </c>
      <c r="C163" s="15" t="s">
        <v>100</v>
      </c>
      <c r="D163" s="2" t="s">
        <v>60</v>
      </c>
      <c r="E163" s="2" t="s">
        <v>191</v>
      </c>
      <c r="F163" s="7">
        <v>209550</v>
      </c>
      <c r="G163" s="20">
        <f t="shared" si="13"/>
        <v>104775</v>
      </c>
      <c r="H163" s="22">
        <f t="shared" si="15"/>
        <v>104775</v>
      </c>
      <c r="I163" s="10" t="s">
        <v>48</v>
      </c>
      <c r="J163" s="5">
        <v>44963</v>
      </c>
      <c r="K163" s="2" t="s">
        <v>69</v>
      </c>
      <c r="L163" s="2"/>
    </row>
    <row r="164" spans="2:12" x14ac:dyDescent="0.4">
      <c r="B164" s="2" t="s">
        <v>94</v>
      </c>
      <c r="C164" s="15" t="s">
        <v>100</v>
      </c>
      <c r="D164" s="2" t="s">
        <v>60</v>
      </c>
      <c r="E164" s="2" t="s">
        <v>191</v>
      </c>
      <c r="F164" s="7">
        <v>419100</v>
      </c>
      <c r="G164" s="20">
        <f t="shared" si="13"/>
        <v>209550</v>
      </c>
      <c r="H164" s="22">
        <f t="shared" si="15"/>
        <v>209550</v>
      </c>
      <c r="I164" s="10" t="s">
        <v>48</v>
      </c>
      <c r="J164" s="5">
        <v>44963</v>
      </c>
      <c r="K164" s="2" t="s">
        <v>69</v>
      </c>
      <c r="L164" s="2"/>
    </row>
    <row r="165" spans="2:12" x14ac:dyDescent="0.4">
      <c r="B165" s="2" t="s">
        <v>94</v>
      </c>
      <c r="C165" s="15" t="s">
        <v>100</v>
      </c>
      <c r="D165" s="2" t="s">
        <v>60</v>
      </c>
      <c r="E165" s="2" t="s">
        <v>191</v>
      </c>
      <c r="F165" s="7">
        <v>412500</v>
      </c>
      <c r="G165" s="20">
        <f t="shared" si="13"/>
        <v>206250</v>
      </c>
      <c r="H165" s="22">
        <f t="shared" si="15"/>
        <v>206250</v>
      </c>
      <c r="I165" s="10" t="s">
        <v>48</v>
      </c>
      <c r="J165" s="5">
        <v>44963</v>
      </c>
      <c r="K165" s="2" t="s">
        <v>69</v>
      </c>
      <c r="L165" s="2"/>
    </row>
    <row r="166" spans="2:12" x14ac:dyDescent="0.4">
      <c r="B166" s="2" t="s">
        <v>94</v>
      </c>
      <c r="C166" s="15" t="s">
        <v>100</v>
      </c>
      <c r="D166" s="2" t="s">
        <v>60</v>
      </c>
      <c r="E166" s="2" t="s">
        <v>191</v>
      </c>
      <c r="F166" s="4">
        <v>326920</v>
      </c>
      <c r="G166" s="20">
        <f t="shared" si="13"/>
        <v>163460</v>
      </c>
      <c r="H166" s="22">
        <f t="shared" si="15"/>
        <v>163460</v>
      </c>
      <c r="I166" s="10" t="s">
        <v>26</v>
      </c>
      <c r="J166" s="5">
        <v>44967</v>
      </c>
      <c r="K166" s="2" t="s">
        <v>69</v>
      </c>
      <c r="L166" s="2"/>
    </row>
    <row r="167" spans="2:12" x14ac:dyDescent="0.4">
      <c r="B167" s="2" t="s">
        <v>94</v>
      </c>
      <c r="C167" s="15" t="s">
        <v>100</v>
      </c>
      <c r="D167" s="2" t="s">
        <v>60</v>
      </c>
      <c r="E167" s="2" t="s">
        <v>191</v>
      </c>
      <c r="F167" s="4">
        <v>464310</v>
      </c>
      <c r="G167" s="20">
        <f t="shared" si="13"/>
        <v>232155</v>
      </c>
      <c r="H167" s="22">
        <f t="shared" si="15"/>
        <v>232155</v>
      </c>
      <c r="I167" s="10" t="s">
        <v>26</v>
      </c>
      <c r="J167" s="5">
        <v>44967</v>
      </c>
      <c r="K167" s="2" t="s">
        <v>69</v>
      </c>
      <c r="L167" s="2"/>
    </row>
    <row r="168" spans="2:12" x14ac:dyDescent="0.4">
      <c r="B168" s="2" t="s">
        <v>94</v>
      </c>
      <c r="C168" s="15" t="s">
        <v>100</v>
      </c>
      <c r="D168" s="2" t="s">
        <v>60</v>
      </c>
      <c r="E168" s="2" t="s">
        <v>191</v>
      </c>
      <c r="F168" s="4">
        <v>435920</v>
      </c>
      <c r="G168" s="20">
        <f t="shared" si="13"/>
        <v>217960</v>
      </c>
      <c r="H168" s="22">
        <f t="shared" si="15"/>
        <v>217960</v>
      </c>
      <c r="I168" s="10" t="s">
        <v>38</v>
      </c>
      <c r="J168" s="5">
        <v>44970</v>
      </c>
      <c r="K168" s="2" t="s">
        <v>69</v>
      </c>
      <c r="L168" s="2"/>
    </row>
    <row r="169" spans="2:12" x14ac:dyDescent="0.4">
      <c r="B169" s="2" t="s">
        <v>94</v>
      </c>
      <c r="C169" s="15" t="s">
        <v>100</v>
      </c>
      <c r="D169" s="2" t="s">
        <v>60</v>
      </c>
      <c r="E169" s="2" t="s">
        <v>191</v>
      </c>
      <c r="F169" s="4">
        <v>190420</v>
      </c>
      <c r="G169" s="20">
        <f t="shared" si="13"/>
        <v>95210</v>
      </c>
      <c r="H169" s="22">
        <f t="shared" si="15"/>
        <v>95210</v>
      </c>
      <c r="I169" s="10" t="s">
        <v>47</v>
      </c>
      <c r="J169" s="5">
        <v>44970</v>
      </c>
      <c r="K169" s="2" t="s">
        <v>69</v>
      </c>
      <c r="L169" s="2"/>
    </row>
    <row r="170" spans="2:12" x14ac:dyDescent="0.4">
      <c r="B170" s="2" t="s">
        <v>94</v>
      </c>
      <c r="C170" s="15" t="s">
        <v>100</v>
      </c>
      <c r="D170" s="2" t="s">
        <v>60</v>
      </c>
      <c r="E170" s="2" t="s">
        <v>191</v>
      </c>
      <c r="F170" s="4">
        <v>176660</v>
      </c>
      <c r="G170" s="20">
        <f t="shared" si="13"/>
        <v>88330</v>
      </c>
      <c r="H170" s="22">
        <f t="shared" si="15"/>
        <v>88330</v>
      </c>
      <c r="I170" s="10" t="s">
        <v>47</v>
      </c>
      <c r="J170" s="5">
        <v>44970</v>
      </c>
      <c r="K170" s="2" t="s">
        <v>69</v>
      </c>
      <c r="L170" s="2"/>
    </row>
    <row r="171" spans="2:12" x14ac:dyDescent="0.4">
      <c r="B171" s="2" t="s">
        <v>94</v>
      </c>
      <c r="C171" s="15" t="s">
        <v>100</v>
      </c>
      <c r="D171" s="2" t="s">
        <v>60</v>
      </c>
      <c r="E171" s="2" t="s">
        <v>191</v>
      </c>
      <c r="F171" s="4">
        <v>188700</v>
      </c>
      <c r="G171" s="20">
        <f t="shared" si="13"/>
        <v>94350</v>
      </c>
      <c r="H171" s="22">
        <f t="shared" si="15"/>
        <v>94350</v>
      </c>
      <c r="I171" s="10" t="s">
        <v>47</v>
      </c>
      <c r="J171" s="5">
        <v>44970</v>
      </c>
      <c r="K171" s="2" t="s">
        <v>69</v>
      </c>
      <c r="L171" s="2"/>
    </row>
    <row r="172" spans="2:12" x14ac:dyDescent="0.4">
      <c r="B172" s="2" t="s">
        <v>94</v>
      </c>
      <c r="C172" s="15" t="s">
        <v>100</v>
      </c>
      <c r="D172" s="2" t="s">
        <v>60</v>
      </c>
      <c r="E172" s="2" t="s">
        <v>191</v>
      </c>
      <c r="F172" s="4">
        <v>77780</v>
      </c>
      <c r="G172" s="20">
        <f t="shared" si="13"/>
        <v>38890</v>
      </c>
      <c r="H172" s="22">
        <f t="shared" si="15"/>
        <v>38890</v>
      </c>
      <c r="I172" s="10" t="s">
        <v>46</v>
      </c>
      <c r="J172" s="5">
        <v>44970</v>
      </c>
      <c r="K172" s="2" t="s">
        <v>69</v>
      </c>
      <c r="L172" s="2"/>
    </row>
    <row r="173" spans="2:12" x14ac:dyDescent="0.4">
      <c r="B173" s="2" t="s">
        <v>94</v>
      </c>
      <c r="C173" s="15" t="s">
        <v>100</v>
      </c>
      <c r="D173" s="2" t="s">
        <v>60</v>
      </c>
      <c r="E173" s="2" t="s">
        <v>191</v>
      </c>
      <c r="F173" s="4">
        <v>449389</v>
      </c>
      <c r="G173" s="20">
        <v>224694</v>
      </c>
      <c r="H173" s="22">
        <f t="shared" si="15"/>
        <v>224695</v>
      </c>
      <c r="I173" s="10" t="s">
        <v>27</v>
      </c>
      <c r="J173" s="5">
        <v>44973</v>
      </c>
      <c r="K173" s="2" t="s">
        <v>69</v>
      </c>
      <c r="L173" s="2"/>
    </row>
    <row r="174" spans="2:12" x14ac:dyDescent="0.4">
      <c r="B174" s="2" t="s">
        <v>94</v>
      </c>
      <c r="C174" s="15" t="s">
        <v>100</v>
      </c>
      <c r="D174" s="2" t="s">
        <v>60</v>
      </c>
      <c r="E174" s="2" t="s">
        <v>191</v>
      </c>
      <c r="F174" s="4">
        <v>223054</v>
      </c>
      <c r="G174" s="20">
        <f t="shared" si="13"/>
        <v>111527</v>
      </c>
      <c r="H174" s="22">
        <f t="shared" si="15"/>
        <v>111527</v>
      </c>
      <c r="I174" s="10" t="s">
        <v>27</v>
      </c>
      <c r="J174" s="5">
        <v>44973</v>
      </c>
      <c r="K174" s="2" t="s">
        <v>69</v>
      </c>
      <c r="L174" s="2"/>
    </row>
    <row r="175" spans="2:12" x14ac:dyDescent="0.4">
      <c r="B175" s="2" t="s">
        <v>94</v>
      </c>
      <c r="C175" s="15" t="s">
        <v>100</v>
      </c>
      <c r="D175" s="2" t="s">
        <v>60</v>
      </c>
      <c r="E175" s="2" t="s">
        <v>191</v>
      </c>
      <c r="F175" s="4">
        <v>436387</v>
      </c>
      <c r="G175" s="20">
        <v>218193</v>
      </c>
      <c r="H175" s="22">
        <f t="shared" si="15"/>
        <v>218194</v>
      </c>
      <c r="I175" s="10" t="s">
        <v>27</v>
      </c>
      <c r="J175" s="5">
        <v>44973</v>
      </c>
      <c r="K175" s="2" t="s">
        <v>69</v>
      </c>
      <c r="L175" s="2"/>
    </row>
    <row r="176" spans="2:12" x14ac:dyDescent="0.4">
      <c r="B176" s="2" t="s">
        <v>94</v>
      </c>
      <c r="C176" s="15" t="s">
        <v>100</v>
      </c>
      <c r="D176" s="2" t="s">
        <v>60</v>
      </c>
      <c r="E176" s="2" t="s">
        <v>191</v>
      </c>
      <c r="F176" s="4">
        <v>205550</v>
      </c>
      <c r="G176" s="20">
        <f t="shared" si="13"/>
        <v>102775</v>
      </c>
      <c r="H176" s="22">
        <f t="shared" si="15"/>
        <v>102775</v>
      </c>
      <c r="I176" s="10" t="s">
        <v>27</v>
      </c>
      <c r="J176" s="5">
        <v>44973</v>
      </c>
      <c r="K176" s="2" t="s">
        <v>69</v>
      </c>
      <c r="L176" s="2"/>
    </row>
    <row r="177" spans="2:12" x14ac:dyDescent="0.4">
      <c r="B177" s="2" t="s">
        <v>94</v>
      </c>
      <c r="C177" s="15" t="s">
        <v>100</v>
      </c>
      <c r="D177" s="2" t="s">
        <v>60</v>
      </c>
      <c r="E177" s="2" t="s">
        <v>191</v>
      </c>
      <c r="F177" s="4">
        <v>176660</v>
      </c>
      <c r="G177" s="20">
        <f t="shared" si="13"/>
        <v>88330</v>
      </c>
      <c r="H177" s="22">
        <f t="shared" si="15"/>
        <v>88330</v>
      </c>
      <c r="I177" s="10" t="s">
        <v>28</v>
      </c>
      <c r="J177" s="5">
        <v>44978</v>
      </c>
      <c r="K177" s="2" t="s">
        <v>69</v>
      </c>
      <c r="L177" s="2"/>
    </row>
    <row r="178" spans="2:12" x14ac:dyDescent="0.4">
      <c r="B178" s="2" t="s">
        <v>94</v>
      </c>
      <c r="C178" s="15" t="s">
        <v>100</v>
      </c>
      <c r="D178" s="2" t="s">
        <v>60</v>
      </c>
      <c r="E178" s="2" t="s">
        <v>191</v>
      </c>
      <c r="F178" s="4">
        <v>388520</v>
      </c>
      <c r="G178" s="20">
        <f t="shared" ref="G178:G238" si="16">F178/2</f>
        <v>194260</v>
      </c>
      <c r="H178" s="22">
        <f t="shared" si="15"/>
        <v>194260</v>
      </c>
      <c r="I178" s="10" t="s">
        <v>28</v>
      </c>
      <c r="J178" s="5">
        <v>44978</v>
      </c>
      <c r="K178" s="2" t="s">
        <v>69</v>
      </c>
      <c r="L178" s="2"/>
    </row>
    <row r="179" spans="2:12" x14ac:dyDescent="0.4">
      <c r="B179" s="2" t="s">
        <v>94</v>
      </c>
      <c r="C179" s="15" t="s">
        <v>100</v>
      </c>
      <c r="D179" s="2" t="s">
        <v>60</v>
      </c>
      <c r="E179" s="2" t="s">
        <v>191</v>
      </c>
      <c r="F179" s="4">
        <v>513480</v>
      </c>
      <c r="G179" s="20">
        <f t="shared" si="16"/>
        <v>256740</v>
      </c>
      <c r="H179" s="22">
        <f t="shared" si="15"/>
        <v>256740</v>
      </c>
      <c r="I179" s="10" t="s">
        <v>28</v>
      </c>
      <c r="J179" s="5">
        <v>44978</v>
      </c>
      <c r="K179" s="2" t="s">
        <v>69</v>
      </c>
      <c r="L179" s="2"/>
    </row>
    <row r="180" spans="2:12" x14ac:dyDescent="0.4">
      <c r="B180" s="2" t="s">
        <v>94</v>
      </c>
      <c r="C180" s="15" t="s">
        <v>100</v>
      </c>
      <c r="D180" s="2" t="s">
        <v>60</v>
      </c>
      <c r="E180" s="2" t="s">
        <v>191</v>
      </c>
      <c r="F180" s="4">
        <v>342320</v>
      </c>
      <c r="G180" s="20">
        <f t="shared" si="16"/>
        <v>171160</v>
      </c>
      <c r="H180" s="22">
        <f t="shared" si="15"/>
        <v>171160</v>
      </c>
      <c r="I180" s="10" t="s">
        <v>28</v>
      </c>
      <c r="J180" s="5">
        <v>44978</v>
      </c>
      <c r="K180" s="2" t="s">
        <v>69</v>
      </c>
      <c r="L180" s="2"/>
    </row>
    <row r="181" spans="2:12" x14ac:dyDescent="0.4">
      <c r="B181" s="2" t="s">
        <v>94</v>
      </c>
      <c r="C181" s="15" t="s">
        <v>100</v>
      </c>
      <c r="D181" s="2" t="s">
        <v>60</v>
      </c>
      <c r="E181" s="2" t="s">
        <v>191</v>
      </c>
      <c r="F181" s="4">
        <v>330260</v>
      </c>
      <c r="G181" s="20">
        <f t="shared" si="16"/>
        <v>165130</v>
      </c>
      <c r="H181" s="22">
        <f t="shared" si="15"/>
        <v>165130</v>
      </c>
      <c r="I181" s="10" t="s">
        <v>28</v>
      </c>
      <c r="J181" s="5">
        <v>44978</v>
      </c>
      <c r="K181" s="2" t="s">
        <v>69</v>
      </c>
      <c r="L181" s="2"/>
    </row>
    <row r="182" spans="2:12" x14ac:dyDescent="0.4">
      <c r="B182" s="2" t="s">
        <v>94</v>
      </c>
      <c r="C182" s="15" t="s">
        <v>100</v>
      </c>
      <c r="D182" s="2" t="s">
        <v>60</v>
      </c>
      <c r="E182" s="2" t="s">
        <v>191</v>
      </c>
      <c r="F182" s="4">
        <v>132660</v>
      </c>
      <c r="G182" s="20">
        <f t="shared" si="16"/>
        <v>66330</v>
      </c>
      <c r="H182" s="22">
        <f t="shared" si="15"/>
        <v>66330</v>
      </c>
      <c r="I182" s="10" t="s">
        <v>28</v>
      </c>
      <c r="J182" s="5">
        <v>44978</v>
      </c>
      <c r="K182" s="2" t="s">
        <v>69</v>
      </c>
      <c r="L182" s="2"/>
    </row>
    <row r="183" spans="2:12" x14ac:dyDescent="0.4">
      <c r="B183" s="2" t="s">
        <v>94</v>
      </c>
      <c r="C183" s="15" t="s">
        <v>100</v>
      </c>
      <c r="D183" s="2" t="s">
        <v>60</v>
      </c>
      <c r="E183" s="2" t="s">
        <v>191</v>
      </c>
      <c r="F183" s="4">
        <v>483220</v>
      </c>
      <c r="G183" s="20">
        <f t="shared" si="16"/>
        <v>241610</v>
      </c>
      <c r="H183" s="22">
        <f t="shared" si="15"/>
        <v>241610</v>
      </c>
      <c r="I183" s="10" t="s">
        <v>28</v>
      </c>
      <c r="J183" s="5">
        <v>44978</v>
      </c>
      <c r="K183" s="2" t="s">
        <v>69</v>
      </c>
      <c r="L183" s="2"/>
    </row>
    <row r="184" spans="2:12" x14ac:dyDescent="0.4">
      <c r="B184" s="2" t="s">
        <v>94</v>
      </c>
      <c r="C184" s="15" t="s">
        <v>100</v>
      </c>
      <c r="D184" s="2" t="s">
        <v>60</v>
      </c>
      <c r="E184" s="2" t="s">
        <v>191</v>
      </c>
      <c r="F184" s="4">
        <v>154660</v>
      </c>
      <c r="G184" s="20">
        <f t="shared" si="16"/>
        <v>77330</v>
      </c>
      <c r="H184" s="22">
        <f t="shared" si="15"/>
        <v>77330</v>
      </c>
      <c r="I184" s="10" t="s">
        <v>28</v>
      </c>
      <c r="J184" s="5">
        <v>44978</v>
      </c>
      <c r="K184" s="2" t="s">
        <v>69</v>
      </c>
      <c r="L184" s="2"/>
    </row>
    <row r="185" spans="2:12" x14ac:dyDescent="0.4">
      <c r="B185" s="2" t="s">
        <v>94</v>
      </c>
      <c r="C185" s="15" t="s">
        <v>100</v>
      </c>
      <c r="D185" s="2" t="s">
        <v>60</v>
      </c>
      <c r="E185" s="2" t="s">
        <v>191</v>
      </c>
      <c r="F185" s="4">
        <v>540480</v>
      </c>
      <c r="G185" s="20">
        <f t="shared" si="16"/>
        <v>270240</v>
      </c>
      <c r="H185" s="22">
        <f t="shared" si="15"/>
        <v>270240</v>
      </c>
      <c r="I185" s="10" t="s">
        <v>28</v>
      </c>
      <c r="J185" s="5">
        <v>44978</v>
      </c>
      <c r="K185" s="2" t="s">
        <v>69</v>
      </c>
      <c r="L185" s="2"/>
    </row>
    <row r="186" spans="2:12" x14ac:dyDescent="0.4">
      <c r="B186" s="2" t="s">
        <v>94</v>
      </c>
      <c r="C186" s="15" t="s">
        <v>100</v>
      </c>
      <c r="D186" s="2" t="s">
        <v>60</v>
      </c>
      <c r="E186" s="2" t="s">
        <v>191</v>
      </c>
      <c r="F186" s="4">
        <v>358840</v>
      </c>
      <c r="G186" s="20">
        <f t="shared" si="16"/>
        <v>179420</v>
      </c>
      <c r="H186" s="22">
        <f t="shared" si="15"/>
        <v>179420</v>
      </c>
      <c r="I186" s="10" t="s">
        <v>28</v>
      </c>
      <c r="J186" s="5">
        <v>44978</v>
      </c>
      <c r="K186" s="2" t="s">
        <v>69</v>
      </c>
      <c r="L186" s="2"/>
    </row>
    <row r="187" spans="2:12" x14ac:dyDescent="0.4">
      <c r="B187" s="2" t="s">
        <v>94</v>
      </c>
      <c r="C187" s="15" t="s">
        <v>100</v>
      </c>
      <c r="D187" s="2" t="s">
        <v>60</v>
      </c>
      <c r="E187" s="2" t="s">
        <v>191</v>
      </c>
      <c r="F187" s="4">
        <v>166700</v>
      </c>
      <c r="G187" s="20">
        <f t="shared" si="16"/>
        <v>83350</v>
      </c>
      <c r="H187" s="22">
        <f t="shared" si="15"/>
        <v>83350</v>
      </c>
      <c r="I187" s="10" t="s">
        <v>28</v>
      </c>
      <c r="J187" s="5">
        <v>44978</v>
      </c>
      <c r="K187" s="2" t="s">
        <v>69</v>
      </c>
      <c r="L187" s="2"/>
    </row>
    <row r="188" spans="2:12" x14ac:dyDescent="0.4">
      <c r="B188" s="2" t="s">
        <v>94</v>
      </c>
      <c r="C188" s="15" t="s">
        <v>100</v>
      </c>
      <c r="D188" s="2" t="s">
        <v>60</v>
      </c>
      <c r="E188" s="2" t="s">
        <v>191</v>
      </c>
      <c r="F188" s="4">
        <v>1317931</v>
      </c>
      <c r="G188" s="20">
        <v>658965</v>
      </c>
      <c r="H188" s="22">
        <f t="shared" si="15"/>
        <v>658966</v>
      </c>
      <c r="I188" s="10" t="s">
        <v>29</v>
      </c>
      <c r="J188" s="5">
        <v>44979</v>
      </c>
      <c r="K188" s="2" t="s">
        <v>69</v>
      </c>
      <c r="L188" s="2"/>
    </row>
    <row r="189" spans="2:12" x14ac:dyDescent="0.4">
      <c r="B189" s="2" t="s">
        <v>94</v>
      </c>
      <c r="C189" s="15" t="s">
        <v>100</v>
      </c>
      <c r="D189" s="2" t="s">
        <v>60</v>
      </c>
      <c r="E189" s="2" t="s">
        <v>191</v>
      </c>
      <c r="F189" s="4">
        <v>1088592</v>
      </c>
      <c r="G189" s="20">
        <f t="shared" si="16"/>
        <v>544296</v>
      </c>
      <c r="H189" s="22">
        <f t="shared" si="15"/>
        <v>544296</v>
      </c>
      <c r="I189" s="10" t="s">
        <v>29</v>
      </c>
      <c r="J189" s="5">
        <v>44979</v>
      </c>
      <c r="K189" s="2" t="s">
        <v>69</v>
      </c>
      <c r="L189" s="2"/>
    </row>
    <row r="190" spans="2:12" x14ac:dyDescent="0.4">
      <c r="B190" s="2" t="s">
        <v>94</v>
      </c>
      <c r="C190" s="15" t="s">
        <v>100</v>
      </c>
      <c r="D190" s="2" t="s">
        <v>60</v>
      </c>
      <c r="E190" s="2" t="s">
        <v>191</v>
      </c>
      <c r="F190" s="4">
        <v>216091</v>
      </c>
      <c r="G190" s="20">
        <v>108045</v>
      </c>
      <c r="H190" s="22">
        <f t="shared" si="15"/>
        <v>108046</v>
      </c>
      <c r="I190" s="10" t="s">
        <v>29</v>
      </c>
      <c r="J190" s="5">
        <v>44979</v>
      </c>
      <c r="K190" s="2" t="s">
        <v>69</v>
      </c>
      <c r="L190" s="2"/>
    </row>
    <row r="191" spans="2:12" x14ac:dyDescent="0.4">
      <c r="B191" s="2" t="s">
        <v>94</v>
      </c>
      <c r="C191" s="15" t="s">
        <v>100</v>
      </c>
      <c r="D191" s="2" t="s">
        <v>60</v>
      </c>
      <c r="E191" s="2" t="s">
        <v>191</v>
      </c>
      <c r="F191" s="4">
        <v>431912</v>
      </c>
      <c r="G191" s="20">
        <f t="shared" si="16"/>
        <v>215956</v>
      </c>
      <c r="H191" s="22">
        <f t="shared" si="15"/>
        <v>215956</v>
      </c>
      <c r="I191" s="10" t="s">
        <v>29</v>
      </c>
      <c r="J191" s="5">
        <v>44979</v>
      </c>
      <c r="K191" s="2" t="s">
        <v>69</v>
      </c>
      <c r="L191" s="2"/>
    </row>
    <row r="192" spans="2:12" x14ac:dyDescent="0.4">
      <c r="B192" s="2" t="s">
        <v>94</v>
      </c>
      <c r="C192" s="15" t="s">
        <v>100</v>
      </c>
      <c r="D192" s="2" t="s">
        <v>60</v>
      </c>
      <c r="E192" s="2" t="s">
        <v>191</v>
      </c>
      <c r="F192" s="4">
        <v>331080</v>
      </c>
      <c r="G192" s="20">
        <f t="shared" si="16"/>
        <v>165540</v>
      </c>
      <c r="H192" s="22">
        <f t="shared" si="15"/>
        <v>165540</v>
      </c>
      <c r="I192" s="10" t="s">
        <v>30</v>
      </c>
      <c r="J192" s="5">
        <v>44981</v>
      </c>
      <c r="K192" s="2" t="s">
        <v>69</v>
      </c>
      <c r="L192" s="2"/>
    </row>
    <row r="193" spans="2:12" x14ac:dyDescent="0.4">
      <c r="B193" s="2" t="s">
        <v>94</v>
      </c>
      <c r="C193" s="15" t="s">
        <v>100</v>
      </c>
      <c r="D193" s="2" t="s">
        <v>60</v>
      </c>
      <c r="E193" s="2" t="s">
        <v>191</v>
      </c>
      <c r="F193" s="4">
        <v>210540</v>
      </c>
      <c r="G193" s="20">
        <f t="shared" si="16"/>
        <v>105270</v>
      </c>
      <c r="H193" s="22">
        <f t="shared" si="15"/>
        <v>105270</v>
      </c>
      <c r="I193" s="10" t="s">
        <v>30</v>
      </c>
      <c r="J193" s="5">
        <v>44981</v>
      </c>
      <c r="K193" s="2" t="s">
        <v>69</v>
      </c>
      <c r="L193" s="2"/>
    </row>
    <row r="194" spans="2:12" x14ac:dyDescent="0.4">
      <c r="B194" s="2" t="s">
        <v>94</v>
      </c>
      <c r="C194" s="15" t="s">
        <v>100</v>
      </c>
      <c r="D194" s="2" t="s">
        <v>60</v>
      </c>
      <c r="E194" s="2" t="s">
        <v>191</v>
      </c>
      <c r="F194" s="4">
        <v>77080</v>
      </c>
      <c r="G194" s="20">
        <f t="shared" si="16"/>
        <v>38540</v>
      </c>
      <c r="H194" s="22">
        <f t="shared" si="15"/>
        <v>38540</v>
      </c>
      <c r="I194" s="10" t="s">
        <v>31</v>
      </c>
      <c r="J194" s="5">
        <v>44984</v>
      </c>
      <c r="K194" s="2" t="s">
        <v>69</v>
      </c>
      <c r="L194" s="2"/>
    </row>
    <row r="195" spans="2:12" x14ac:dyDescent="0.4">
      <c r="B195" s="2" t="s">
        <v>94</v>
      </c>
      <c r="C195" s="15" t="s">
        <v>100</v>
      </c>
      <c r="D195" s="2" t="s">
        <v>60</v>
      </c>
      <c r="E195" s="2" t="s">
        <v>191</v>
      </c>
      <c r="F195" s="4">
        <v>77080</v>
      </c>
      <c r="G195" s="20">
        <f t="shared" si="16"/>
        <v>38540</v>
      </c>
      <c r="H195" s="22">
        <f t="shared" si="15"/>
        <v>38540</v>
      </c>
      <c r="I195" s="10" t="s">
        <v>31</v>
      </c>
      <c r="J195" s="5">
        <v>44984</v>
      </c>
      <c r="K195" s="2" t="s">
        <v>69</v>
      </c>
      <c r="L195" s="2"/>
    </row>
    <row r="196" spans="2:12" x14ac:dyDescent="0.4">
      <c r="B196" s="2" t="s">
        <v>94</v>
      </c>
      <c r="C196" s="15" t="s">
        <v>100</v>
      </c>
      <c r="D196" s="2" t="s">
        <v>60</v>
      </c>
      <c r="E196" s="2" t="s">
        <v>191</v>
      </c>
      <c r="F196" s="4">
        <v>168900</v>
      </c>
      <c r="G196" s="20">
        <f t="shared" si="16"/>
        <v>84450</v>
      </c>
      <c r="H196" s="22">
        <f t="shared" si="15"/>
        <v>84450</v>
      </c>
      <c r="I196" s="10" t="s">
        <v>31</v>
      </c>
      <c r="J196" s="5">
        <v>44984</v>
      </c>
      <c r="K196" s="2" t="s">
        <v>69</v>
      </c>
      <c r="L196" s="2"/>
    </row>
    <row r="197" spans="2:12" x14ac:dyDescent="0.4">
      <c r="B197" s="2" t="s">
        <v>94</v>
      </c>
      <c r="C197" s="15" t="s">
        <v>100</v>
      </c>
      <c r="D197" s="2" t="s">
        <v>60</v>
      </c>
      <c r="E197" s="2" t="s">
        <v>191</v>
      </c>
      <c r="F197" s="4">
        <v>136530</v>
      </c>
      <c r="G197" s="20">
        <f t="shared" si="16"/>
        <v>68265</v>
      </c>
      <c r="H197" s="22">
        <f t="shared" si="15"/>
        <v>68265</v>
      </c>
      <c r="I197" s="10" t="s">
        <v>31</v>
      </c>
      <c r="J197" s="5">
        <v>44984</v>
      </c>
      <c r="K197" s="2" t="s">
        <v>69</v>
      </c>
      <c r="L197" s="2"/>
    </row>
    <row r="198" spans="2:12" x14ac:dyDescent="0.4">
      <c r="B198" s="2" t="s">
        <v>94</v>
      </c>
      <c r="C198" s="15" t="s">
        <v>100</v>
      </c>
      <c r="D198" s="2" t="s">
        <v>60</v>
      </c>
      <c r="E198" s="2" t="s">
        <v>191</v>
      </c>
      <c r="F198" s="4">
        <v>171160</v>
      </c>
      <c r="G198" s="20">
        <f t="shared" si="16"/>
        <v>85580</v>
      </c>
      <c r="H198" s="22">
        <f t="shared" si="15"/>
        <v>85580</v>
      </c>
      <c r="I198" s="10" t="s">
        <v>32</v>
      </c>
      <c r="J198" s="5">
        <v>44985</v>
      </c>
      <c r="K198" s="2" t="s">
        <v>69</v>
      </c>
      <c r="L198" s="2"/>
    </row>
    <row r="199" spans="2:12" x14ac:dyDescent="0.4">
      <c r="B199" s="2" t="s">
        <v>94</v>
      </c>
      <c r="C199" s="15" t="s">
        <v>100</v>
      </c>
      <c r="D199" s="2" t="s">
        <v>60</v>
      </c>
      <c r="E199" s="2" t="s">
        <v>191</v>
      </c>
      <c r="F199" s="4">
        <v>401280</v>
      </c>
      <c r="G199" s="20">
        <f t="shared" si="16"/>
        <v>200640</v>
      </c>
      <c r="H199" s="22">
        <f t="shared" si="15"/>
        <v>200640</v>
      </c>
      <c r="I199" s="10" t="s">
        <v>32</v>
      </c>
      <c r="J199" s="5">
        <v>44985</v>
      </c>
      <c r="K199" s="2" t="s">
        <v>69</v>
      </c>
      <c r="L199" s="2"/>
    </row>
    <row r="200" spans="2:12" x14ac:dyDescent="0.4">
      <c r="B200" s="2" t="s">
        <v>94</v>
      </c>
      <c r="C200" s="15" t="s">
        <v>100</v>
      </c>
      <c r="D200" s="2" t="s">
        <v>60</v>
      </c>
      <c r="E200" s="2" t="s">
        <v>191</v>
      </c>
      <c r="F200" s="4">
        <v>1446160</v>
      </c>
      <c r="G200" s="20">
        <f t="shared" si="16"/>
        <v>723080</v>
      </c>
      <c r="H200" s="22">
        <f t="shared" si="15"/>
        <v>723080</v>
      </c>
      <c r="I200" s="10" t="s">
        <v>36</v>
      </c>
      <c r="J200" s="5">
        <v>44987</v>
      </c>
      <c r="K200" s="2" t="s">
        <v>69</v>
      </c>
      <c r="L200" s="2"/>
    </row>
    <row r="201" spans="2:12" x14ac:dyDescent="0.4">
      <c r="B201" s="2" t="s">
        <v>94</v>
      </c>
      <c r="C201" s="15" t="s">
        <v>100</v>
      </c>
      <c r="D201" s="2" t="s">
        <v>60</v>
      </c>
      <c r="E201" s="2" t="s">
        <v>191</v>
      </c>
      <c r="F201" s="4">
        <v>854430</v>
      </c>
      <c r="G201" s="20">
        <f t="shared" si="16"/>
        <v>427215</v>
      </c>
      <c r="H201" s="22">
        <f t="shared" si="15"/>
        <v>427215</v>
      </c>
      <c r="I201" s="10" t="s">
        <v>36</v>
      </c>
      <c r="J201" s="5">
        <v>44987</v>
      </c>
      <c r="K201" s="2" t="s">
        <v>69</v>
      </c>
      <c r="L201" s="2"/>
    </row>
    <row r="202" spans="2:12" x14ac:dyDescent="0.4">
      <c r="B202" s="2" t="s">
        <v>94</v>
      </c>
      <c r="C202" s="15" t="s">
        <v>100</v>
      </c>
      <c r="D202" s="2" t="s">
        <v>60</v>
      </c>
      <c r="E202" s="2" t="s">
        <v>191</v>
      </c>
      <c r="F202" s="4">
        <v>572520</v>
      </c>
      <c r="G202" s="20">
        <f t="shared" si="16"/>
        <v>286260</v>
      </c>
      <c r="H202" s="22">
        <f t="shared" si="15"/>
        <v>286260</v>
      </c>
      <c r="I202" s="10" t="s">
        <v>36</v>
      </c>
      <c r="J202" s="5">
        <v>44987</v>
      </c>
      <c r="K202" s="2" t="s">
        <v>69</v>
      </c>
      <c r="L202" s="2"/>
    </row>
    <row r="203" spans="2:12" x14ac:dyDescent="0.4">
      <c r="B203" s="2" t="s">
        <v>94</v>
      </c>
      <c r="C203" s="15" t="s">
        <v>100</v>
      </c>
      <c r="D203" s="2" t="s">
        <v>60</v>
      </c>
      <c r="E203" s="2" t="s">
        <v>191</v>
      </c>
      <c r="F203" s="4">
        <v>427849</v>
      </c>
      <c r="G203" s="20">
        <v>213924</v>
      </c>
      <c r="H203" s="22">
        <f t="shared" si="15"/>
        <v>213925</v>
      </c>
      <c r="I203" s="10" t="s">
        <v>23</v>
      </c>
      <c r="J203" s="5">
        <v>44988</v>
      </c>
      <c r="K203" s="2" t="s">
        <v>69</v>
      </c>
      <c r="L203" s="2"/>
    </row>
    <row r="204" spans="2:12" x14ac:dyDescent="0.4">
      <c r="B204" s="2" t="s">
        <v>94</v>
      </c>
      <c r="C204" s="15" t="s">
        <v>100</v>
      </c>
      <c r="D204" s="2" t="s">
        <v>60</v>
      </c>
      <c r="E204" s="2" t="s">
        <v>191</v>
      </c>
      <c r="F204" s="4">
        <v>1283980</v>
      </c>
      <c r="G204" s="20">
        <f t="shared" si="16"/>
        <v>641990</v>
      </c>
      <c r="H204" s="22">
        <f t="shared" si="15"/>
        <v>641990</v>
      </c>
      <c r="I204" s="10" t="s">
        <v>23</v>
      </c>
      <c r="J204" s="5">
        <v>44988</v>
      </c>
      <c r="K204" s="2" t="s">
        <v>69</v>
      </c>
      <c r="L204" s="2"/>
    </row>
    <row r="205" spans="2:12" x14ac:dyDescent="0.4">
      <c r="B205" s="2" t="s">
        <v>94</v>
      </c>
      <c r="C205" s="15" t="s">
        <v>100</v>
      </c>
      <c r="D205" s="2" t="s">
        <v>60</v>
      </c>
      <c r="E205" s="2" t="s">
        <v>191</v>
      </c>
      <c r="F205" s="4">
        <v>1620048</v>
      </c>
      <c r="G205" s="20">
        <f t="shared" si="16"/>
        <v>810024</v>
      </c>
      <c r="H205" s="22">
        <f t="shared" si="15"/>
        <v>810024</v>
      </c>
      <c r="I205" s="10" t="s">
        <v>23</v>
      </c>
      <c r="J205" s="5">
        <v>44988</v>
      </c>
      <c r="K205" s="2" t="s">
        <v>69</v>
      </c>
      <c r="L205" s="2"/>
    </row>
    <row r="206" spans="2:12" x14ac:dyDescent="0.4">
      <c r="B206" s="2" t="s">
        <v>94</v>
      </c>
      <c r="C206" s="15" t="s">
        <v>100</v>
      </c>
      <c r="D206" s="2" t="s">
        <v>60</v>
      </c>
      <c r="E206" s="2" t="s">
        <v>191</v>
      </c>
      <c r="F206" s="4">
        <v>44650</v>
      </c>
      <c r="G206" s="20">
        <f t="shared" si="16"/>
        <v>22325</v>
      </c>
      <c r="H206" s="22">
        <f t="shared" si="15"/>
        <v>22325</v>
      </c>
      <c r="I206" s="10" t="s">
        <v>45</v>
      </c>
      <c r="J206" s="5">
        <v>44987</v>
      </c>
      <c r="K206" s="2" t="s">
        <v>69</v>
      </c>
      <c r="L206" s="2"/>
    </row>
    <row r="207" spans="2:12" x14ac:dyDescent="0.4">
      <c r="B207" s="2" t="s">
        <v>94</v>
      </c>
      <c r="C207" s="15" t="s">
        <v>100</v>
      </c>
      <c r="D207" s="2" t="s">
        <v>60</v>
      </c>
      <c r="E207" s="2" t="s">
        <v>191</v>
      </c>
      <c r="F207" s="4">
        <v>511380</v>
      </c>
      <c r="G207" s="20">
        <f t="shared" si="16"/>
        <v>255690</v>
      </c>
      <c r="H207" s="22">
        <f t="shared" si="15"/>
        <v>255690</v>
      </c>
      <c r="I207" s="10" t="s">
        <v>43</v>
      </c>
      <c r="J207" s="5">
        <v>44991</v>
      </c>
      <c r="K207" s="2" t="s">
        <v>69</v>
      </c>
      <c r="L207" s="2"/>
    </row>
    <row r="208" spans="2:12" x14ac:dyDescent="0.4">
      <c r="B208" s="2" t="s">
        <v>94</v>
      </c>
      <c r="C208" s="15" t="s">
        <v>100</v>
      </c>
      <c r="D208" s="2" t="s">
        <v>60</v>
      </c>
      <c r="E208" s="2" t="s">
        <v>191</v>
      </c>
      <c r="F208" s="4">
        <v>3199370</v>
      </c>
      <c r="G208" s="20">
        <f t="shared" si="16"/>
        <v>1599685</v>
      </c>
      <c r="H208" s="22">
        <f t="shared" si="15"/>
        <v>1599685</v>
      </c>
      <c r="I208" s="10" t="s">
        <v>42</v>
      </c>
      <c r="J208" s="5">
        <v>44991</v>
      </c>
      <c r="K208" s="2" t="s">
        <v>69</v>
      </c>
      <c r="L208" s="2"/>
    </row>
    <row r="209" spans="2:12" x14ac:dyDescent="0.4">
      <c r="B209" s="2" t="s">
        <v>94</v>
      </c>
      <c r="C209" s="15" t="s">
        <v>100</v>
      </c>
      <c r="D209" s="2" t="s">
        <v>60</v>
      </c>
      <c r="E209" s="2" t="s">
        <v>191</v>
      </c>
      <c r="F209" s="4">
        <v>243150</v>
      </c>
      <c r="G209" s="20">
        <f t="shared" si="16"/>
        <v>121575</v>
      </c>
      <c r="H209" s="22">
        <f t="shared" si="15"/>
        <v>121575</v>
      </c>
      <c r="I209" s="10" t="s">
        <v>44</v>
      </c>
      <c r="J209" s="5">
        <v>44991</v>
      </c>
      <c r="K209" s="2" t="s">
        <v>69</v>
      </c>
      <c r="L209" s="2"/>
    </row>
    <row r="210" spans="2:12" x14ac:dyDescent="0.4">
      <c r="B210" s="2" t="s">
        <v>94</v>
      </c>
      <c r="C210" s="15" t="s">
        <v>100</v>
      </c>
      <c r="D210" s="2" t="s">
        <v>60</v>
      </c>
      <c r="E210" s="2" t="s">
        <v>191</v>
      </c>
      <c r="F210" s="4">
        <v>2704460</v>
      </c>
      <c r="G210" s="20">
        <f t="shared" si="16"/>
        <v>1352230</v>
      </c>
      <c r="H210" s="22">
        <f t="shared" si="15"/>
        <v>1352230</v>
      </c>
      <c r="I210" s="10" t="s">
        <v>41</v>
      </c>
      <c r="J210" s="5">
        <v>44993</v>
      </c>
      <c r="K210" s="2" t="s">
        <v>69</v>
      </c>
      <c r="L210" s="2"/>
    </row>
    <row r="211" spans="2:12" x14ac:dyDescent="0.4">
      <c r="B211" s="2" t="s">
        <v>94</v>
      </c>
      <c r="C211" s="15" t="s">
        <v>100</v>
      </c>
      <c r="D211" s="2" t="s">
        <v>60</v>
      </c>
      <c r="E211" s="2" t="s">
        <v>191</v>
      </c>
      <c r="F211" s="4">
        <v>445482</v>
      </c>
      <c r="G211" s="20">
        <f t="shared" si="16"/>
        <v>222741</v>
      </c>
      <c r="H211" s="22">
        <f t="shared" si="15"/>
        <v>222741</v>
      </c>
      <c r="I211" s="10" t="s">
        <v>35</v>
      </c>
      <c r="J211" s="5">
        <v>44993</v>
      </c>
      <c r="K211" s="2" t="s">
        <v>69</v>
      </c>
      <c r="L211" s="2"/>
    </row>
    <row r="212" spans="2:12" x14ac:dyDescent="0.4">
      <c r="B212" s="2" t="s">
        <v>94</v>
      </c>
      <c r="C212" s="15" t="s">
        <v>100</v>
      </c>
      <c r="D212" s="2" t="s">
        <v>60</v>
      </c>
      <c r="E212" s="2" t="s">
        <v>191</v>
      </c>
      <c r="F212" s="4">
        <v>284813</v>
      </c>
      <c r="G212" s="20">
        <v>142406</v>
      </c>
      <c r="H212" s="22">
        <f t="shared" si="15"/>
        <v>142407</v>
      </c>
      <c r="I212" s="10" t="s">
        <v>35</v>
      </c>
      <c r="J212" s="5">
        <v>44994</v>
      </c>
      <c r="K212" s="2" t="s">
        <v>69</v>
      </c>
      <c r="L212" s="2"/>
    </row>
    <row r="213" spans="2:12" x14ac:dyDescent="0.4">
      <c r="B213" s="2" t="s">
        <v>94</v>
      </c>
      <c r="C213" s="15" t="s">
        <v>100</v>
      </c>
      <c r="D213" s="2" t="s">
        <v>60</v>
      </c>
      <c r="E213" s="2" t="s">
        <v>191</v>
      </c>
      <c r="F213" s="4">
        <v>341801</v>
      </c>
      <c r="G213" s="20">
        <v>170900</v>
      </c>
      <c r="H213" s="22">
        <f t="shared" si="15"/>
        <v>170901</v>
      </c>
      <c r="I213" s="10" t="s">
        <v>35</v>
      </c>
      <c r="J213" s="5">
        <v>44993</v>
      </c>
      <c r="K213" s="2" t="s">
        <v>69</v>
      </c>
      <c r="L213" s="2"/>
    </row>
    <row r="214" spans="2:12" x14ac:dyDescent="0.4">
      <c r="B214" s="2" t="s">
        <v>94</v>
      </c>
      <c r="C214" s="15" t="s">
        <v>100</v>
      </c>
      <c r="D214" s="2" t="s">
        <v>60</v>
      </c>
      <c r="E214" s="2" t="s">
        <v>191</v>
      </c>
      <c r="F214" s="4">
        <v>304660</v>
      </c>
      <c r="G214" s="20">
        <f t="shared" si="16"/>
        <v>152330</v>
      </c>
      <c r="H214" s="22">
        <f t="shared" si="15"/>
        <v>152330</v>
      </c>
      <c r="I214" s="3" t="s">
        <v>40</v>
      </c>
      <c r="J214" s="5">
        <v>44994</v>
      </c>
      <c r="K214" s="2" t="s">
        <v>69</v>
      </c>
      <c r="L214" s="2"/>
    </row>
    <row r="215" spans="2:12" x14ac:dyDescent="0.4">
      <c r="B215" s="2" t="s">
        <v>94</v>
      </c>
      <c r="C215" s="15" t="s">
        <v>100</v>
      </c>
      <c r="D215" s="2" t="s">
        <v>60</v>
      </c>
      <c r="E215" s="2" t="s">
        <v>191</v>
      </c>
      <c r="F215" s="4">
        <v>682430</v>
      </c>
      <c r="G215" s="20">
        <f t="shared" si="16"/>
        <v>341215</v>
      </c>
      <c r="H215" s="22">
        <f t="shared" si="15"/>
        <v>341215</v>
      </c>
      <c r="I215" s="3" t="s">
        <v>33</v>
      </c>
      <c r="J215" s="5">
        <v>44998</v>
      </c>
      <c r="K215" s="2" t="s">
        <v>69</v>
      </c>
      <c r="L215" s="2"/>
    </row>
    <row r="216" spans="2:12" x14ac:dyDescent="0.4">
      <c r="B216" s="2" t="s">
        <v>94</v>
      </c>
      <c r="C216" s="15" t="s">
        <v>100</v>
      </c>
      <c r="D216" s="2" t="s">
        <v>60</v>
      </c>
      <c r="E216" s="2" t="s">
        <v>191</v>
      </c>
      <c r="F216" s="4">
        <v>784880</v>
      </c>
      <c r="G216" s="20">
        <f t="shared" si="16"/>
        <v>392440</v>
      </c>
      <c r="H216" s="22">
        <f t="shared" si="15"/>
        <v>392440</v>
      </c>
      <c r="I216" s="3" t="s">
        <v>39</v>
      </c>
      <c r="J216" s="5">
        <v>44994</v>
      </c>
      <c r="K216" s="2" t="s">
        <v>69</v>
      </c>
      <c r="L216" s="2"/>
    </row>
    <row r="217" spans="2:12" x14ac:dyDescent="0.4">
      <c r="B217" s="2" t="s">
        <v>94</v>
      </c>
      <c r="C217" s="15" t="s">
        <v>100</v>
      </c>
      <c r="D217" s="2" t="s">
        <v>60</v>
      </c>
      <c r="E217" s="2" t="s">
        <v>191</v>
      </c>
      <c r="F217" s="4">
        <v>634700</v>
      </c>
      <c r="G217" s="20">
        <f t="shared" si="16"/>
        <v>317350</v>
      </c>
      <c r="H217" s="22">
        <f t="shared" si="15"/>
        <v>317350</v>
      </c>
      <c r="I217" s="3" t="s">
        <v>28</v>
      </c>
      <c r="J217" s="5">
        <v>45035</v>
      </c>
      <c r="K217" s="2" t="s">
        <v>68</v>
      </c>
      <c r="L217" s="2" t="s">
        <v>223</v>
      </c>
    </row>
    <row r="218" spans="2:12" x14ac:dyDescent="0.4">
      <c r="B218" s="2" t="s">
        <v>94</v>
      </c>
      <c r="C218" s="15" t="s">
        <v>100</v>
      </c>
      <c r="D218" s="2" t="s">
        <v>60</v>
      </c>
      <c r="E218" s="2" t="s">
        <v>191</v>
      </c>
      <c r="F218" s="4">
        <v>928400</v>
      </c>
      <c r="G218" s="20">
        <f t="shared" si="16"/>
        <v>464200</v>
      </c>
      <c r="H218" s="22">
        <f t="shared" ref="H218:H238" si="17">F218-G218</f>
        <v>464200</v>
      </c>
      <c r="I218" s="3" t="s">
        <v>28</v>
      </c>
      <c r="J218" s="5">
        <v>45035</v>
      </c>
      <c r="K218" s="2" t="s">
        <v>68</v>
      </c>
      <c r="L218" s="2" t="s">
        <v>223</v>
      </c>
    </row>
    <row r="219" spans="2:12" x14ac:dyDescent="0.4">
      <c r="B219" s="2" t="s">
        <v>94</v>
      </c>
      <c r="C219" s="15" t="s">
        <v>100</v>
      </c>
      <c r="D219" s="2" t="s">
        <v>60</v>
      </c>
      <c r="E219" s="2" t="s">
        <v>191</v>
      </c>
      <c r="F219" s="4">
        <v>804100</v>
      </c>
      <c r="G219" s="20">
        <f t="shared" si="16"/>
        <v>402050</v>
      </c>
      <c r="H219" s="22">
        <f t="shared" si="17"/>
        <v>402050</v>
      </c>
      <c r="I219" s="3" t="s">
        <v>28</v>
      </c>
      <c r="J219" s="5">
        <v>45035</v>
      </c>
      <c r="K219" s="2" t="s">
        <v>68</v>
      </c>
      <c r="L219" s="2" t="s">
        <v>223</v>
      </c>
    </row>
    <row r="220" spans="2:12" x14ac:dyDescent="0.4">
      <c r="B220" s="2" t="s">
        <v>94</v>
      </c>
      <c r="C220" s="15" t="s">
        <v>100</v>
      </c>
      <c r="D220" s="2" t="s">
        <v>60</v>
      </c>
      <c r="E220" s="2" t="s">
        <v>191</v>
      </c>
      <c r="F220" s="4">
        <v>928400</v>
      </c>
      <c r="G220" s="20">
        <f t="shared" si="16"/>
        <v>464200</v>
      </c>
      <c r="H220" s="22">
        <f t="shared" si="17"/>
        <v>464200</v>
      </c>
      <c r="I220" s="3" t="s">
        <v>28</v>
      </c>
      <c r="J220" s="5">
        <v>45035</v>
      </c>
      <c r="K220" s="2" t="s">
        <v>68</v>
      </c>
      <c r="L220" s="2" t="s">
        <v>223</v>
      </c>
    </row>
    <row r="221" spans="2:12" x14ac:dyDescent="0.4">
      <c r="B221" s="2" t="s">
        <v>94</v>
      </c>
      <c r="C221" s="15" t="s">
        <v>100</v>
      </c>
      <c r="D221" s="2" t="s">
        <v>60</v>
      </c>
      <c r="E221" s="2" t="s">
        <v>191</v>
      </c>
      <c r="F221" s="4">
        <v>338800</v>
      </c>
      <c r="G221" s="20">
        <f t="shared" si="16"/>
        <v>169400</v>
      </c>
      <c r="H221" s="22">
        <f t="shared" si="17"/>
        <v>169400</v>
      </c>
      <c r="I221" s="3" t="s">
        <v>28</v>
      </c>
      <c r="J221" s="5">
        <v>45035</v>
      </c>
      <c r="K221" s="2" t="s">
        <v>68</v>
      </c>
      <c r="L221" s="2" t="s">
        <v>223</v>
      </c>
    </row>
    <row r="222" spans="2:12" x14ac:dyDescent="0.4">
      <c r="B222" s="2" t="s">
        <v>94</v>
      </c>
      <c r="C222" s="15" t="s">
        <v>100</v>
      </c>
      <c r="D222" s="2" t="s">
        <v>60</v>
      </c>
      <c r="E222" s="2" t="s">
        <v>191</v>
      </c>
      <c r="F222" s="4">
        <v>146960</v>
      </c>
      <c r="G222" s="20">
        <f t="shared" si="16"/>
        <v>73480</v>
      </c>
      <c r="H222" s="22">
        <f t="shared" si="17"/>
        <v>73480</v>
      </c>
      <c r="I222" s="10" t="s">
        <v>38</v>
      </c>
      <c r="J222" s="5">
        <v>45035</v>
      </c>
      <c r="K222" s="2" t="s">
        <v>68</v>
      </c>
      <c r="L222" s="2" t="s">
        <v>223</v>
      </c>
    </row>
    <row r="223" spans="2:12" x14ac:dyDescent="0.4">
      <c r="B223" s="2" t="s">
        <v>94</v>
      </c>
      <c r="C223" s="15" t="s">
        <v>100</v>
      </c>
      <c r="D223" s="2" t="s">
        <v>60</v>
      </c>
      <c r="E223" s="2" t="s">
        <v>191</v>
      </c>
      <c r="F223" s="4">
        <v>448575</v>
      </c>
      <c r="G223" s="20">
        <v>224287</v>
      </c>
      <c r="H223" s="22">
        <f t="shared" si="17"/>
        <v>224288</v>
      </c>
      <c r="I223" s="10" t="s">
        <v>27</v>
      </c>
      <c r="J223" s="5">
        <v>45035</v>
      </c>
      <c r="K223" s="2" t="s">
        <v>68</v>
      </c>
      <c r="L223" s="2" t="s">
        <v>223</v>
      </c>
    </row>
    <row r="224" spans="2:12" x14ac:dyDescent="0.4">
      <c r="B224" s="2" t="s">
        <v>94</v>
      </c>
      <c r="C224" s="15" t="s">
        <v>100</v>
      </c>
      <c r="D224" s="2" t="s">
        <v>60</v>
      </c>
      <c r="E224" s="2" t="s">
        <v>191</v>
      </c>
      <c r="F224" s="4">
        <v>420603</v>
      </c>
      <c r="G224" s="20">
        <v>210301</v>
      </c>
      <c r="H224" s="22">
        <f t="shared" si="17"/>
        <v>210302</v>
      </c>
      <c r="I224" s="10" t="s">
        <v>23</v>
      </c>
      <c r="J224" s="5">
        <v>45035</v>
      </c>
      <c r="K224" s="2" t="s">
        <v>68</v>
      </c>
      <c r="L224" s="2" t="s">
        <v>223</v>
      </c>
    </row>
    <row r="225" spans="2:12" x14ac:dyDescent="0.4">
      <c r="B225" s="2" t="s">
        <v>94</v>
      </c>
      <c r="C225" s="15" t="s">
        <v>100</v>
      </c>
      <c r="D225" s="2" t="s">
        <v>60</v>
      </c>
      <c r="E225" s="2" t="s">
        <v>191</v>
      </c>
      <c r="F225" s="4">
        <v>339900</v>
      </c>
      <c r="G225" s="20">
        <f t="shared" si="16"/>
        <v>169950</v>
      </c>
      <c r="H225" s="22">
        <f t="shared" si="17"/>
        <v>169950</v>
      </c>
      <c r="I225" s="10" t="s">
        <v>37</v>
      </c>
      <c r="J225" s="5">
        <v>45035</v>
      </c>
      <c r="K225" s="2" t="s">
        <v>68</v>
      </c>
      <c r="L225" s="2" t="s">
        <v>223</v>
      </c>
    </row>
    <row r="226" spans="2:12" x14ac:dyDescent="0.4">
      <c r="B226" s="2" t="s">
        <v>94</v>
      </c>
      <c r="C226" s="15" t="s">
        <v>100</v>
      </c>
      <c r="D226" s="2" t="s">
        <v>60</v>
      </c>
      <c r="E226" s="2" t="s">
        <v>191</v>
      </c>
      <c r="F226" s="4">
        <v>207138</v>
      </c>
      <c r="G226" s="20">
        <f t="shared" si="16"/>
        <v>103569</v>
      </c>
      <c r="H226" s="22">
        <f t="shared" si="17"/>
        <v>103569</v>
      </c>
      <c r="I226" s="10" t="s">
        <v>35</v>
      </c>
      <c r="J226" s="5">
        <v>45037</v>
      </c>
      <c r="K226" s="2" t="s">
        <v>68</v>
      </c>
      <c r="L226" s="2" t="s">
        <v>223</v>
      </c>
    </row>
    <row r="227" spans="2:12" x14ac:dyDescent="0.4">
      <c r="B227" s="2" t="s">
        <v>94</v>
      </c>
      <c r="C227" s="15" t="s">
        <v>100</v>
      </c>
      <c r="D227" s="2" t="s">
        <v>60</v>
      </c>
      <c r="E227" s="2" t="s">
        <v>191</v>
      </c>
      <c r="F227" s="4">
        <v>126500</v>
      </c>
      <c r="G227" s="20">
        <f t="shared" si="16"/>
        <v>63250</v>
      </c>
      <c r="H227" s="22">
        <f t="shared" si="17"/>
        <v>63250</v>
      </c>
      <c r="I227" s="10" t="s">
        <v>32</v>
      </c>
      <c r="J227" s="5">
        <v>45037</v>
      </c>
      <c r="K227" s="2" t="s">
        <v>68</v>
      </c>
      <c r="L227" s="2" t="s">
        <v>223</v>
      </c>
    </row>
    <row r="228" spans="2:12" x14ac:dyDescent="0.4">
      <c r="B228" s="2" t="s">
        <v>94</v>
      </c>
      <c r="C228" s="15" t="s">
        <v>100</v>
      </c>
      <c r="D228" s="2" t="s">
        <v>60</v>
      </c>
      <c r="E228" s="2" t="s">
        <v>191</v>
      </c>
      <c r="F228" s="4">
        <v>99000</v>
      </c>
      <c r="G228" s="20">
        <f t="shared" si="16"/>
        <v>49500</v>
      </c>
      <c r="H228" s="22">
        <f t="shared" si="17"/>
        <v>49500</v>
      </c>
      <c r="I228" s="10" t="s">
        <v>36</v>
      </c>
      <c r="J228" s="5">
        <v>45037</v>
      </c>
      <c r="K228" s="2" t="s">
        <v>68</v>
      </c>
      <c r="L228" s="2" t="s">
        <v>223</v>
      </c>
    </row>
    <row r="229" spans="2:12" x14ac:dyDescent="0.4">
      <c r="B229" s="2" t="s">
        <v>94</v>
      </c>
      <c r="C229" s="15" t="s">
        <v>100</v>
      </c>
      <c r="D229" s="2" t="s">
        <v>60</v>
      </c>
      <c r="E229" s="2" t="s">
        <v>191</v>
      </c>
      <c r="F229" s="4">
        <v>618800</v>
      </c>
      <c r="G229" s="20">
        <f t="shared" si="16"/>
        <v>309400</v>
      </c>
      <c r="H229" s="22">
        <f t="shared" si="17"/>
        <v>309400</v>
      </c>
      <c r="I229" s="10" t="s">
        <v>36</v>
      </c>
      <c r="J229" s="5">
        <v>45037</v>
      </c>
      <c r="K229" s="2" t="s">
        <v>68</v>
      </c>
      <c r="L229" s="2" t="s">
        <v>223</v>
      </c>
    </row>
    <row r="230" spans="2:12" x14ac:dyDescent="0.4">
      <c r="B230" s="2" t="s">
        <v>94</v>
      </c>
      <c r="C230" s="15" t="s">
        <v>100</v>
      </c>
      <c r="D230" s="2" t="s">
        <v>60</v>
      </c>
      <c r="E230" s="2" t="s">
        <v>191</v>
      </c>
      <c r="F230" s="4">
        <v>535480</v>
      </c>
      <c r="G230" s="20">
        <f t="shared" si="16"/>
        <v>267740</v>
      </c>
      <c r="H230" s="22">
        <f t="shared" si="17"/>
        <v>267740</v>
      </c>
      <c r="I230" s="3" t="s">
        <v>21</v>
      </c>
      <c r="J230" s="5">
        <v>45037</v>
      </c>
      <c r="K230" s="2" t="s">
        <v>68</v>
      </c>
      <c r="L230" s="2" t="s">
        <v>223</v>
      </c>
    </row>
    <row r="231" spans="2:12" x14ac:dyDescent="0.4">
      <c r="B231" s="2" t="s">
        <v>94</v>
      </c>
      <c r="C231" s="15" t="s">
        <v>100</v>
      </c>
      <c r="D231" s="2" t="s">
        <v>60</v>
      </c>
      <c r="E231" s="2" t="s">
        <v>191</v>
      </c>
      <c r="F231" s="4">
        <v>358160</v>
      </c>
      <c r="G231" s="20">
        <f t="shared" si="16"/>
        <v>179080</v>
      </c>
      <c r="H231" s="22">
        <f t="shared" si="17"/>
        <v>179080</v>
      </c>
      <c r="I231" s="3" t="s">
        <v>21</v>
      </c>
      <c r="J231" s="5">
        <v>45037</v>
      </c>
      <c r="K231" s="2" t="s">
        <v>68</v>
      </c>
      <c r="L231" s="2" t="s">
        <v>223</v>
      </c>
    </row>
    <row r="232" spans="2:12" x14ac:dyDescent="0.4">
      <c r="B232" s="2" t="s">
        <v>94</v>
      </c>
      <c r="C232" s="15" t="s">
        <v>100</v>
      </c>
      <c r="D232" s="2" t="s">
        <v>60</v>
      </c>
      <c r="E232" s="2" t="s">
        <v>191</v>
      </c>
      <c r="F232" s="4">
        <v>177650</v>
      </c>
      <c r="G232" s="20">
        <f t="shared" si="16"/>
        <v>88825</v>
      </c>
      <c r="H232" s="22">
        <f t="shared" si="17"/>
        <v>88825</v>
      </c>
      <c r="I232" s="3" t="s">
        <v>22</v>
      </c>
      <c r="J232" s="5">
        <v>45040</v>
      </c>
      <c r="K232" s="2" t="s">
        <v>68</v>
      </c>
      <c r="L232" s="2" t="s">
        <v>223</v>
      </c>
    </row>
    <row r="233" spans="2:12" x14ac:dyDescent="0.4">
      <c r="B233" s="2" t="s">
        <v>94</v>
      </c>
      <c r="C233" s="15" t="s">
        <v>100</v>
      </c>
      <c r="D233" s="2" t="s">
        <v>60</v>
      </c>
      <c r="E233" s="2" t="s">
        <v>191</v>
      </c>
      <c r="F233" s="4">
        <v>380600</v>
      </c>
      <c r="G233" s="20">
        <f t="shared" si="16"/>
        <v>190300</v>
      </c>
      <c r="H233" s="22">
        <f t="shared" si="17"/>
        <v>190300</v>
      </c>
      <c r="I233" s="3" t="s">
        <v>57</v>
      </c>
      <c r="J233" s="5">
        <v>45043</v>
      </c>
      <c r="K233" s="2" t="s">
        <v>68</v>
      </c>
      <c r="L233" s="2" t="s">
        <v>223</v>
      </c>
    </row>
    <row r="234" spans="2:12" x14ac:dyDescent="0.4">
      <c r="B234" s="2" t="s">
        <v>94</v>
      </c>
      <c r="C234" s="15" t="s">
        <v>100</v>
      </c>
      <c r="D234" s="2" t="s">
        <v>60</v>
      </c>
      <c r="E234" s="2" t="s">
        <v>191</v>
      </c>
      <c r="F234" s="4">
        <v>176902</v>
      </c>
      <c r="G234" s="20">
        <f t="shared" si="16"/>
        <v>88451</v>
      </c>
      <c r="H234" s="22">
        <f t="shared" si="17"/>
        <v>88451</v>
      </c>
      <c r="I234" s="3" t="s">
        <v>34</v>
      </c>
      <c r="J234" s="5">
        <v>45044</v>
      </c>
      <c r="K234" s="2" t="s">
        <v>68</v>
      </c>
      <c r="L234" s="2" t="s">
        <v>223</v>
      </c>
    </row>
    <row r="235" spans="2:12" x14ac:dyDescent="0.4">
      <c r="B235" s="2" t="s">
        <v>94</v>
      </c>
      <c r="C235" s="15" t="s">
        <v>100</v>
      </c>
      <c r="D235" s="2" t="s">
        <v>63</v>
      </c>
      <c r="E235" s="2" t="s">
        <v>191</v>
      </c>
      <c r="F235" s="4">
        <v>5685757</v>
      </c>
      <c r="G235" s="20">
        <v>2842878</v>
      </c>
      <c r="H235" s="22">
        <f t="shared" si="17"/>
        <v>2842879</v>
      </c>
      <c r="I235" s="3" t="s">
        <v>19</v>
      </c>
      <c r="J235" s="5">
        <v>45069</v>
      </c>
      <c r="K235" s="2" t="s">
        <v>68</v>
      </c>
      <c r="L235" s="2" t="s">
        <v>223</v>
      </c>
    </row>
    <row r="236" spans="2:12" x14ac:dyDescent="0.4">
      <c r="B236" s="2" t="s">
        <v>94</v>
      </c>
      <c r="C236" s="15" t="s">
        <v>100</v>
      </c>
      <c r="D236" s="2" t="s">
        <v>63</v>
      </c>
      <c r="E236" s="2" t="s">
        <v>191</v>
      </c>
      <c r="F236" s="4">
        <v>5564251</v>
      </c>
      <c r="G236" s="20">
        <v>2782125</v>
      </c>
      <c r="H236" s="22">
        <f t="shared" si="17"/>
        <v>2782126</v>
      </c>
      <c r="I236" s="3" t="s">
        <v>55</v>
      </c>
      <c r="J236" s="5">
        <v>45077</v>
      </c>
      <c r="K236" s="2" t="s">
        <v>68</v>
      </c>
      <c r="L236" s="2" t="s">
        <v>223</v>
      </c>
    </row>
    <row r="237" spans="2:12" x14ac:dyDescent="0.4">
      <c r="B237" s="2" t="s">
        <v>94</v>
      </c>
      <c r="C237" s="15" t="s">
        <v>100</v>
      </c>
      <c r="D237" s="2" t="s">
        <v>63</v>
      </c>
      <c r="E237" s="2" t="s">
        <v>191</v>
      </c>
      <c r="F237" s="4">
        <v>17696039</v>
      </c>
      <c r="G237" s="20">
        <v>8848019</v>
      </c>
      <c r="H237" s="22">
        <f t="shared" si="17"/>
        <v>8848020</v>
      </c>
      <c r="I237" s="3" t="s">
        <v>19</v>
      </c>
      <c r="J237" s="5">
        <v>45077</v>
      </c>
      <c r="K237" s="2" t="s">
        <v>69</v>
      </c>
      <c r="L237" s="2" t="s">
        <v>223</v>
      </c>
    </row>
    <row r="238" spans="2:12" x14ac:dyDescent="0.4">
      <c r="B238" s="2" t="s">
        <v>94</v>
      </c>
      <c r="C238" s="2" t="s">
        <v>89</v>
      </c>
      <c r="D238" s="2" t="s">
        <v>90</v>
      </c>
      <c r="E238" s="2" t="s">
        <v>192</v>
      </c>
      <c r="F238" s="4">
        <v>2297900</v>
      </c>
      <c r="G238" s="20">
        <f t="shared" si="16"/>
        <v>1148950</v>
      </c>
      <c r="H238" s="22">
        <f t="shared" si="17"/>
        <v>1148950</v>
      </c>
      <c r="I238" s="3" t="s">
        <v>91</v>
      </c>
      <c r="J238" s="5">
        <v>45035</v>
      </c>
      <c r="K238" s="2" t="s">
        <v>68</v>
      </c>
      <c r="L238" s="2" t="s">
        <v>223</v>
      </c>
    </row>
    <row r="239" spans="2:12" x14ac:dyDescent="0.4">
      <c r="B239" s="2" t="s">
        <v>106</v>
      </c>
      <c r="C239" s="2" t="s">
        <v>107</v>
      </c>
      <c r="D239" s="2" t="s">
        <v>59</v>
      </c>
      <c r="E239" s="2" t="s">
        <v>136</v>
      </c>
      <c r="F239" s="16">
        <v>108506</v>
      </c>
      <c r="G239" s="20">
        <v>0</v>
      </c>
      <c r="H239" s="23">
        <v>108506</v>
      </c>
      <c r="I239" s="2" t="s">
        <v>108</v>
      </c>
      <c r="J239" s="9">
        <v>45033</v>
      </c>
      <c r="K239" s="2" t="s">
        <v>68</v>
      </c>
      <c r="L239" s="2"/>
    </row>
    <row r="240" spans="2:12" x14ac:dyDescent="0.4">
      <c r="B240" s="2" t="s">
        <v>106</v>
      </c>
      <c r="C240" s="2" t="s">
        <v>107</v>
      </c>
      <c r="D240" s="2" t="s">
        <v>59</v>
      </c>
      <c r="E240" s="2" t="s">
        <v>136</v>
      </c>
      <c r="F240" s="16">
        <v>45314</v>
      </c>
      <c r="G240" s="20">
        <v>0</v>
      </c>
      <c r="H240" s="23">
        <v>45314</v>
      </c>
      <c r="I240" s="2" t="s">
        <v>109</v>
      </c>
      <c r="J240" s="9">
        <v>45033</v>
      </c>
      <c r="K240" s="2" t="s">
        <v>68</v>
      </c>
      <c r="L240" s="2"/>
    </row>
    <row r="241" spans="2:12" x14ac:dyDescent="0.4">
      <c r="B241" s="2" t="s">
        <v>106</v>
      </c>
      <c r="C241" s="2" t="s">
        <v>107</v>
      </c>
      <c r="D241" s="2" t="s">
        <v>59</v>
      </c>
      <c r="E241" s="2" t="s">
        <v>136</v>
      </c>
      <c r="F241" s="16">
        <v>12931</v>
      </c>
      <c r="G241" s="20">
        <v>0</v>
      </c>
      <c r="H241" s="23">
        <v>12931</v>
      </c>
      <c r="I241" s="2" t="s">
        <v>110</v>
      </c>
      <c r="J241" s="9">
        <v>45033</v>
      </c>
      <c r="K241" s="2" t="s">
        <v>68</v>
      </c>
      <c r="L241" s="2"/>
    </row>
    <row r="242" spans="2:12" x14ac:dyDescent="0.4">
      <c r="B242" s="2" t="s">
        <v>106</v>
      </c>
      <c r="C242" s="2" t="s">
        <v>107</v>
      </c>
      <c r="D242" s="2" t="s">
        <v>59</v>
      </c>
      <c r="E242" s="2" t="s">
        <v>136</v>
      </c>
      <c r="F242" s="16">
        <v>14173</v>
      </c>
      <c r="G242" s="20">
        <v>0</v>
      </c>
      <c r="H242" s="23">
        <v>14173</v>
      </c>
      <c r="I242" s="2" t="s">
        <v>111</v>
      </c>
      <c r="J242" s="9">
        <v>45033</v>
      </c>
      <c r="K242" s="2" t="s">
        <v>68</v>
      </c>
      <c r="L242" s="2"/>
    </row>
    <row r="243" spans="2:12" x14ac:dyDescent="0.4">
      <c r="B243" s="2" t="s">
        <v>106</v>
      </c>
      <c r="C243" s="2" t="s">
        <v>107</v>
      </c>
      <c r="D243" s="2" t="s">
        <v>224</v>
      </c>
      <c r="E243" s="2" t="s">
        <v>136</v>
      </c>
      <c r="F243" s="16">
        <v>20829</v>
      </c>
      <c r="G243" s="20">
        <v>0</v>
      </c>
      <c r="H243" s="23">
        <v>20829</v>
      </c>
      <c r="I243" s="2" t="s">
        <v>112</v>
      </c>
      <c r="J243" s="9">
        <v>45033</v>
      </c>
      <c r="K243" s="2" t="s">
        <v>68</v>
      </c>
      <c r="L243" s="2"/>
    </row>
    <row r="244" spans="2:12" x14ac:dyDescent="0.4">
      <c r="B244" s="2" t="s">
        <v>106</v>
      </c>
      <c r="C244" s="2" t="s">
        <v>107</v>
      </c>
      <c r="D244" s="2" t="s">
        <v>117</v>
      </c>
      <c r="E244" s="2" t="s">
        <v>191</v>
      </c>
      <c r="F244" s="16">
        <v>165865</v>
      </c>
      <c r="G244" s="20">
        <v>82932</v>
      </c>
      <c r="H244" s="22">
        <f t="shared" ref="H244:H251" si="18">F244-G244</f>
        <v>82933</v>
      </c>
      <c r="I244" s="2" t="s">
        <v>113</v>
      </c>
      <c r="J244" s="9">
        <v>45035</v>
      </c>
      <c r="K244" s="2" t="s">
        <v>68</v>
      </c>
      <c r="L244" s="2"/>
    </row>
    <row r="245" spans="2:12" x14ac:dyDescent="0.4">
      <c r="B245" s="2" t="s">
        <v>106</v>
      </c>
      <c r="C245" s="2" t="s">
        <v>107</v>
      </c>
      <c r="D245" s="2" t="s">
        <v>117</v>
      </c>
      <c r="E245" s="2" t="s">
        <v>191</v>
      </c>
      <c r="F245" s="16">
        <v>115380</v>
      </c>
      <c r="G245" s="20">
        <f t="shared" ref="G245:G251" si="19">F245/2</f>
        <v>57690</v>
      </c>
      <c r="H245" s="22">
        <f t="shared" si="18"/>
        <v>57690</v>
      </c>
      <c r="I245" s="2" t="s">
        <v>113</v>
      </c>
      <c r="J245" s="9">
        <v>45035</v>
      </c>
      <c r="K245" s="2" t="s">
        <v>68</v>
      </c>
      <c r="L245" s="2"/>
    </row>
    <row r="246" spans="2:12" x14ac:dyDescent="0.4">
      <c r="B246" s="2" t="s">
        <v>106</v>
      </c>
      <c r="C246" s="2" t="s">
        <v>107</v>
      </c>
      <c r="D246" s="2" t="s">
        <v>117</v>
      </c>
      <c r="E246" s="2" t="s">
        <v>191</v>
      </c>
      <c r="F246" s="16">
        <v>152416</v>
      </c>
      <c r="G246" s="20">
        <f t="shared" si="19"/>
        <v>76208</v>
      </c>
      <c r="H246" s="22">
        <f t="shared" si="18"/>
        <v>76208</v>
      </c>
      <c r="I246" s="2" t="s">
        <v>113</v>
      </c>
      <c r="J246" s="9">
        <v>45035</v>
      </c>
      <c r="K246" s="2" t="s">
        <v>68</v>
      </c>
      <c r="L246" s="2"/>
    </row>
    <row r="247" spans="2:12" x14ac:dyDescent="0.4">
      <c r="B247" s="2" t="s">
        <v>106</v>
      </c>
      <c r="C247" s="2" t="s">
        <v>107</v>
      </c>
      <c r="D247" s="2" t="s">
        <v>117</v>
      </c>
      <c r="E247" s="2" t="s">
        <v>191</v>
      </c>
      <c r="F247" s="16">
        <v>126725</v>
      </c>
      <c r="G247" s="20">
        <v>63362</v>
      </c>
      <c r="H247" s="22">
        <f t="shared" si="18"/>
        <v>63363</v>
      </c>
      <c r="I247" s="2" t="s">
        <v>113</v>
      </c>
      <c r="J247" s="9">
        <v>45035</v>
      </c>
      <c r="K247" s="2" t="s">
        <v>68</v>
      </c>
      <c r="L247" s="2"/>
    </row>
    <row r="248" spans="2:12" x14ac:dyDescent="0.4">
      <c r="B248" s="2" t="s">
        <v>106</v>
      </c>
      <c r="C248" s="2" t="s">
        <v>107</v>
      </c>
      <c r="D248" s="2" t="s">
        <v>117</v>
      </c>
      <c r="E248" s="2" t="s">
        <v>191</v>
      </c>
      <c r="F248" s="16">
        <v>140156</v>
      </c>
      <c r="G248" s="20">
        <f t="shared" si="19"/>
        <v>70078</v>
      </c>
      <c r="H248" s="22">
        <f t="shared" si="18"/>
        <v>70078</v>
      </c>
      <c r="I248" s="2" t="s">
        <v>113</v>
      </c>
      <c r="J248" s="9">
        <v>45035</v>
      </c>
      <c r="K248" s="2" t="s">
        <v>68</v>
      </c>
      <c r="L248" s="2"/>
    </row>
    <row r="249" spans="2:12" x14ac:dyDescent="0.4">
      <c r="B249" s="2" t="s">
        <v>106</v>
      </c>
      <c r="C249" s="2" t="s">
        <v>107</v>
      </c>
      <c r="D249" s="2" t="s">
        <v>117</v>
      </c>
      <c r="E249" s="2" t="s">
        <v>191</v>
      </c>
      <c r="F249" s="16">
        <v>67914</v>
      </c>
      <c r="G249" s="20">
        <f t="shared" si="19"/>
        <v>33957</v>
      </c>
      <c r="H249" s="22">
        <f t="shared" si="18"/>
        <v>33957</v>
      </c>
      <c r="I249" s="2" t="s">
        <v>113</v>
      </c>
      <c r="J249" s="9">
        <v>45035</v>
      </c>
      <c r="K249" s="2" t="s">
        <v>68</v>
      </c>
      <c r="L249" s="2"/>
    </row>
    <row r="250" spans="2:12" x14ac:dyDescent="0.4">
      <c r="B250" s="2" t="s">
        <v>106</v>
      </c>
      <c r="C250" s="2" t="s">
        <v>107</v>
      </c>
      <c r="D250" s="2" t="s">
        <v>117</v>
      </c>
      <c r="E250" s="2" t="s">
        <v>191</v>
      </c>
      <c r="F250" s="16">
        <v>21093</v>
      </c>
      <c r="G250" s="20">
        <v>10546</v>
      </c>
      <c r="H250" s="22">
        <f t="shared" si="18"/>
        <v>10547</v>
      </c>
      <c r="I250" s="2" t="s">
        <v>113</v>
      </c>
      <c r="J250" s="9">
        <v>45035</v>
      </c>
      <c r="K250" s="2" t="s">
        <v>68</v>
      </c>
      <c r="L250" s="2"/>
    </row>
    <row r="251" spans="2:12" x14ac:dyDescent="0.4">
      <c r="B251" s="2" t="s">
        <v>106</v>
      </c>
      <c r="C251" s="2" t="s">
        <v>107</v>
      </c>
      <c r="D251" s="2" t="s">
        <v>117</v>
      </c>
      <c r="E251" s="2" t="s">
        <v>191</v>
      </c>
      <c r="F251" s="16">
        <v>19590</v>
      </c>
      <c r="G251" s="20">
        <f t="shared" si="19"/>
        <v>9795</v>
      </c>
      <c r="H251" s="22">
        <f t="shared" si="18"/>
        <v>9795</v>
      </c>
      <c r="I251" s="2" t="s">
        <v>114</v>
      </c>
      <c r="J251" s="9">
        <v>45035</v>
      </c>
      <c r="K251" s="2" t="s">
        <v>68</v>
      </c>
      <c r="L251" s="2"/>
    </row>
    <row r="252" spans="2:12" x14ac:dyDescent="0.4">
      <c r="B252" s="2" t="s">
        <v>106</v>
      </c>
      <c r="C252" s="2" t="s">
        <v>107</v>
      </c>
      <c r="D252" s="2" t="s">
        <v>224</v>
      </c>
      <c r="E252" s="2" t="s">
        <v>136</v>
      </c>
      <c r="F252" s="16">
        <v>3966</v>
      </c>
      <c r="G252" s="20">
        <v>0</v>
      </c>
      <c r="H252" s="23">
        <v>3966</v>
      </c>
      <c r="I252" s="2" t="s">
        <v>115</v>
      </c>
      <c r="J252" s="9">
        <v>45042</v>
      </c>
      <c r="K252" s="2" t="s">
        <v>68</v>
      </c>
      <c r="L252" s="2"/>
    </row>
    <row r="253" spans="2:12" x14ac:dyDescent="0.4">
      <c r="B253" s="2" t="s">
        <v>106</v>
      </c>
      <c r="C253" s="2" t="s">
        <v>107</v>
      </c>
      <c r="D253" s="2" t="s">
        <v>224</v>
      </c>
      <c r="E253" s="2" t="s">
        <v>136</v>
      </c>
      <c r="F253" s="16">
        <v>14725</v>
      </c>
      <c r="G253" s="20">
        <v>0</v>
      </c>
      <c r="H253" s="23">
        <v>14725</v>
      </c>
      <c r="I253" s="2" t="s">
        <v>115</v>
      </c>
      <c r="J253" s="9">
        <v>45042</v>
      </c>
      <c r="K253" s="2" t="s">
        <v>68</v>
      </c>
      <c r="L253" s="2"/>
    </row>
    <row r="254" spans="2:12" x14ac:dyDescent="0.4">
      <c r="B254" s="2" t="s">
        <v>106</v>
      </c>
      <c r="C254" s="2" t="s">
        <v>107</v>
      </c>
      <c r="D254" s="2" t="s">
        <v>224</v>
      </c>
      <c r="E254" s="2" t="s">
        <v>136</v>
      </c>
      <c r="F254" s="16">
        <v>3780</v>
      </c>
      <c r="G254" s="20">
        <v>0</v>
      </c>
      <c r="H254" s="23">
        <v>3780</v>
      </c>
      <c r="I254" s="2" t="s">
        <v>115</v>
      </c>
      <c r="J254" s="9">
        <v>45042</v>
      </c>
      <c r="K254" s="2" t="s">
        <v>68</v>
      </c>
      <c r="L254" s="2"/>
    </row>
    <row r="255" spans="2:12" x14ac:dyDescent="0.4">
      <c r="B255" s="2" t="s">
        <v>106</v>
      </c>
      <c r="C255" s="2" t="s">
        <v>107</v>
      </c>
      <c r="D255" s="2" t="s">
        <v>224</v>
      </c>
      <c r="E255" s="2" t="s">
        <v>136</v>
      </c>
      <c r="F255" s="16">
        <v>13649</v>
      </c>
      <c r="G255" s="20">
        <v>0</v>
      </c>
      <c r="H255" s="23">
        <v>13649</v>
      </c>
      <c r="I255" s="2" t="s">
        <v>115</v>
      </c>
      <c r="J255" s="9">
        <v>45042</v>
      </c>
      <c r="K255" s="2" t="s">
        <v>68</v>
      </c>
      <c r="L255" s="2"/>
    </row>
    <row r="256" spans="2:12" x14ac:dyDescent="0.4">
      <c r="B256" s="2" t="s">
        <v>106</v>
      </c>
      <c r="C256" s="2" t="s">
        <v>107</v>
      </c>
      <c r="D256" s="2" t="s">
        <v>224</v>
      </c>
      <c r="E256" s="2" t="s">
        <v>136</v>
      </c>
      <c r="F256" s="16">
        <v>35608</v>
      </c>
      <c r="G256" s="20">
        <v>0</v>
      </c>
      <c r="H256" s="23">
        <v>35608</v>
      </c>
      <c r="I256" s="2" t="s">
        <v>115</v>
      </c>
      <c r="J256" s="9">
        <v>45042</v>
      </c>
      <c r="K256" s="2" t="s">
        <v>68</v>
      </c>
      <c r="L256" s="2"/>
    </row>
    <row r="257" spans="2:12" x14ac:dyDescent="0.4">
      <c r="B257" s="2" t="s">
        <v>106</v>
      </c>
      <c r="C257" s="2" t="s">
        <v>107</v>
      </c>
      <c r="D257" s="2" t="s">
        <v>224</v>
      </c>
      <c r="E257" s="2" t="s">
        <v>136</v>
      </c>
      <c r="F257" s="16">
        <v>22360</v>
      </c>
      <c r="G257" s="20">
        <v>0</v>
      </c>
      <c r="H257" s="23">
        <v>22360</v>
      </c>
      <c r="I257" s="2" t="s">
        <v>115</v>
      </c>
      <c r="J257" s="9">
        <v>45042</v>
      </c>
      <c r="K257" s="2" t="s">
        <v>68</v>
      </c>
      <c r="L257" s="2"/>
    </row>
    <row r="258" spans="2:12" x14ac:dyDescent="0.4">
      <c r="B258" s="2" t="s">
        <v>106</v>
      </c>
      <c r="C258" s="2" t="s">
        <v>107</v>
      </c>
      <c r="D258" s="2" t="s">
        <v>224</v>
      </c>
      <c r="E258" s="2" t="s">
        <v>136</v>
      </c>
      <c r="F258" s="16">
        <v>10254</v>
      </c>
      <c r="G258" s="20">
        <v>0</v>
      </c>
      <c r="H258" s="23">
        <v>10254</v>
      </c>
      <c r="I258" s="2" t="s">
        <v>115</v>
      </c>
      <c r="J258" s="9">
        <v>45042</v>
      </c>
      <c r="K258" s="2" t="s">
        <v>68</v>
      </c>
      <c r="L258" s="2"/>
    </row>
    <row r="259" spans="2:12" x14ac:dyDescent="0.4">
      <c r="B259" s="2" t="s">
        <v>106</v>
      </c>
      <c r="C259" s="2" t="s">
        <v>107</v>
      </c>
      <c r="D259" s="2" t="s">
        <v>224</v>
      </c>
      <c r="E259" s="2" t="s">
        <v>136</v>
      </c>
      <c r="F259" s="16">
        <v>26334</v>
      </c>
      <c r="G259" s="20">
        <v>0</v>
      </c>
      <c r="H259" s="23">
        <v>26334</v>
      </c>
      <c r="I259" s="2" t="s">
        <v>115</v>
      </c>
      <c r="J259" s="9">
        <v>45042</v>
      </c>
      <c r="K259" s="2" t="s">
        <v>68</v>
      </c>
      <c r="L259" s="2"/>
    </row>
    <row r="260" spans="2:12" x14ac:dyDescent="0.4">
      <c r="B260" s="2" t="s">
        <v>106</v>
      </c>
      <c r="C260" s="2" t="s">
        <v>107</v>
      </c>
      <c r="D260" s="2" t="s">
        <v>224</v>
      </c>
      <c r="E260" s="2" t="s">
        <v>136</v>
      </c>
      <c r="F260" s="16">
        <v>11984</v>
      </c>
      <c r="G260" s="20">
        <v>0</v>
      </c>
      <c r="H260" s="23">
        <v>11984</v>
      </c>
      <c r="I260" s="2" t="s">
        <v>115</v>
      </c>
      <c r="J260" s="9">
        <v>45042</v>
      </c>
      <c r="K260" s="2" t="s">
        <v>68</v>
      </c>
      <c r="L260" s="2"/>
    </row>
    <row r="261" spans="2:12" x14ac:dyDescent="0.4">
      <c r="B261" s="2" t="s">
        <v>106</v>
      </c>
      <c r="C261" s="2" t="s">
        <v>107</v>
      </c>
      <c r="D261" s="2" t="s">
        <v>224</v>
      </c>
      <c r="E261" s="2" t="s">
        <v>136</v>
      </c>
      <c r="F261" s="16">
        <v>63717</v>
      </c>
      <c r="G261" s="20">
        <v>0</v>
      </c>
      <c r="H261" s="23">
        <v>63717</v>
      </c>
      <c r="I261" s="2" t="s">
        <v>115</v>
      </c>
      <c r="J261" s="9">
        <v>45042</v>
      </c>
      <c r="K261" s="2" t="s">
        <v>68</v>
      </c>
      <c r="L261" s="2"/>
    </row>
    <row r="262" spans="2:12" x14ac:dyDescent="0.4">
      <c r="B262" s="2" t="s">
        <v>106</v>
      </c>
      <c r="C262" s="2" t="s">
        <v>107</v>
      </c>
      <c r="D262" s="2" t="s">
        <v>224</v>
      </c>
      <c r="E262" s="2" t="s">
        <v>136</v>
      </c>
      <c r="F262" s="16">
        <v>12681</v>
      </c>
      <c r="G262" s="20">
        <v>0</v>
      </c>
      <c r="H262" s="23">
        <v>12681</v>
      </c>
      <c r="I262" s="2" t="s">
        <v>115</v>
      </c>
      <c r="J262" s="9">
        <v>45042</v>
      </c>
      <c r="K262" s="2" t="s">
        <v>68</v>
      </c>
      <c r="L262" s="2"/>
    </row>
    <row r="263" spans="2:12" x14ac:dyDescent="0.4">
      <c r="B263" s="2" t="s">
        <v>106</v>
      </c>
      <c r="C263" s="2" t="s">
        <v>107</v>
      </c>
      <c r="D263" s="2" t="s">
        <v>224</v>
      </c>
      <c r="E263" s="2" t="s">
        <v>136</v>
      </c>
      <c r="F263" s="16">
        <v>33493</v>
      </c>
      <c r="G263" s="20">
        <v>0</v>
      </c>
      <c r="H263" s="23">
        <v>33493</v>
      </c>
      <c r="I263" s="2" t="s">
        <v>115</v>
      </c>
      <c r="J263" s="9">
        <v>45042</v>
      </c>
      <c r="K263" s="2" t="s">
        <v>68</v>
      </c>
      <c r="L263" s="2"/>
    </row>
    <row r="264" spans="2:12" x14ac:dyDescent="0.4">
      <c r="B264" s="2" t="s">
        <v>106</v>
      </c>
      <c r="C264" s="2" t="s">
        <v>107</v>
      </c>
      <c r="D264" s="2" t="s">
        <v>224</v>
      </c>
      <c r="E264" s="2" t="s">
        <v>136</v>
      </c>
      <c r="F264" s="16">
        <v>42692</v>
      </c>
      <c r="G264" s="20">
        <v>0</v>
      </c>
      <c r="H264" s="23">
        <v>42692</v>
      </c>
      <c r="I264" s="2" t="s">
        <v>115</v>
      </c>
      <c r="J264" s="9">
        <v>45042</v>
      </c>
      <c r="K264" s="2" t="s">
        <v>68</v>
      </c>
      <c r="L264" s="2"/>
    </row>
    <row r="265" spans="2:12" x14ac:dyDescent="0.4">
      <c r="B265" s="2" t="s">
        <v>106</v>
      </c>
      <c r="C265" s="2" t="s">
        <v>107</v>
      </c>
      <c r="D265" s="2" t="s">
        <v>224</v>
      </c>
      <c r="E265" s="2" t="s">
        <v>136</v>
      </c>
      <c r="F265" s="16">
        <v>36184</v>
      </c>
      <c r="G265" s="20">
        <v>0</v>
      </c>
      <c r="H265" s="23">
        <v>36184</v>
      </c>
      <c r="I265" s="2" t="s">
        <v>115</v>
      </c>
      <c r="J265" s="9">
        <v>45042</v>
      </c>
      <c r="K265" s="2" t="s">
        <v>68</v>
      </c>
      <c r="L265" s="2"/>
    </row>
    <row r="266" spans="2:12" x14ac:dyDescent="0.4">
      <c r="B266" s="2" t="s">
        <v>106</v>
      </c>
      <c r="C266" s="2" t="s">
        <v>107</v>
      </c>
      <c r="D266" s="2" t="s">
        <v>224</v>
      </c>
      <c r="E266" s="2" t="s">
        <v>136</v>
      </c>
      <c r="F266" s="16">
        <v>42680</v>
      </c>
      <c r="G266" s="20">
        <v>0</v>
      </c>
      <c r="H266" s="23">
        <v>42680</v>
      </c>
      <c r="I266" s="2" t="s">
        <v>115</v>
      </c>
      <c r="J266" s="9">
        <v>45042</v>
      </c>
      <c r="K266" s="2" t="s">
        <v>68</v>
      </c>
      <c r="L266" s="2"/>
    </row>
    <row r="267" spans="2:12" x14ac:dyDescent="0.4">
      <c r="B267" s="2" t="s">
        <v>106</v>
      </c>
      <c r="C267" s="2" t="s">
        <v>107</v>
      </c>
      <c r="D267" s="2" t="s">
        <v>224</v>
      </c>
      <c r="E267" s="2" t="s">
        <v>136</v>
      </c>
      <c r="F267" s="16">
        <v>49522</v>
      </c>
      <c r="G267" s="20">
        <v>0</v>
      </c>
      <c r="H267" s="23">
        <v>49522</v>
      </c>
      <c r="I267" s="2" t="s">
        <v>115</v>
      </c>
      <c r="J267" s="9">
        <v>45042</v>
      </c>
      <c r="K267" s="2" t="s">
        <v>68</v>
      </c>
      <c r="L267" s="2"/>
    </row>
    <row r="268" spans="2:12" x14ac:dyDescent="0.4">
      <c r="B268" s="2" t="s">
        <v>106</v>
      </c>
      <c r="C268" s="2" t="s">
        <v>107</v>
      </c>
      <c r="D268" s="2" t="s">
        <v>224</v>
      </c>
      <c r="E268" s="2" t="s">
        <v>136</v>
      </c>
      <c r="F268" s="16">
        <v>139700</v>
      </c>
      <c r="G268" s="20">
        <v>0</v>
      </c>
      <c r="H268" s="23">
        <v>139700</v>
      </c>
      <c r="I268" s="2" t="s">
        <v>115</v>
      </c>
      <c r="J268" s="9">
        <v>45042</v>
      </c>
      <c r="K268" s="2" t="s">
        <v>68</v>
      </c>
      <c r="L268" s="2"/>
    </row>
    <row r="269" spans="2:12" x14ac:dyDescent="0.4">
      <c r="B269" s="2" t="s">
        <v>106</v>
      </c>
      <c r="C269" s="2" t="s">
        <v>107</v>
      </c>
      <c r="D269" s="2" t="s">
        <v>224</v>
      </c>
      <c r="E269" s="2" t="s">
        <v>136</v>
      </c>
      <c r="F269" s="16">
        <v>106370</v>
      </c>
      <c r="G269" s="20">
        <v>0</v>
      </c>
      <c r="H269" s="23">
        <v>106370</v>
      </c>
      <c r="I269" s="2" t="s">
        <v>115</v>
      </c>
      <c r="J269" s="9">
        <v>45042</v>
      </c>
      <c r="K269" s="2" t="s">
        <v>68</v>
      </c>
      <c r="L269" s="2"/>
    </row>
    <row r="270" spans="2:12" x14ac:dyDescent="0.4">
      <c r="B270" s="2" t="s">
        <v>106</v>
      </c>
      <c r="C270" s="2" t="s">
        <v>107</v>
      </c>
      <c r="D270" s="2" t="s">
        <v>224</v>
      </c>
      <c r="E270" s="2" t="s">
        <v>136</v>
      </c>
      <c r="F270" s="16">
        <v>74785</v>
      </c>
      <c r="G270" s="20">
        <v>0</v>
      </c>
      <c r="H270" s="23">
        <v>74785</v>
      </c>
      <c r="I270" s="2" t="s">
        <v>115</v>
      </c>
      <c r="J270" s="9">
        <v>45042</v>
      </c>
      <c r="K270" s="2" t="s">
        <v>68</v>
      </c>
      <c r="L270" s="2"/>
    </row>
    <row r="271" spans="2:12" x14ac:dyDescent="0.4">
      <c r="B271" s="2" t="s">
        <v>106</v>
      </c>
      <c r="C271" s="2" t="s">
        <v>107</v>
      </c>
      <c r="D271" s="2" t="s">
        <v>224</v>
      </c>
      <c r="E271" s="2" t="s">
        <v>136</v>
      </c>
      <c r="F271" s="16">
        <v>271</v>
      </c>
      <c r="G271" s="20">
        <v>0</v>
      </c>
      <c r="H271" s="23">
        <v>271</v>
      </c>
      <c r="I271" s="2" t="s">
        <v>115</v>
      </c>
      <c r="J271" s="9">
        <v>45042</v>
      </c>
      <c r="K271" s="2" t="s">
        <v>68</v>
      </c>
      <c r="L271" s="2"/>
    </row>
    <row r="272" spans="2:12" x14ac:dyDescent="0.4">
      <c r="B272" s="2" t="s">
        <v>106</v>
      </c>
      <c r="C272" s="2" t="s">
        <v>107</v>
      </c>
      <c r="D272" s="2" t="s">
        <v>224</v>
      </c>
      <c r="E272" s="2" t="s">
        <v>136</v>
      </c>
      <c r="F272" s="16">
        <v>43868</v>
      </c>
      <c r="G272" s="20">
        <v>0</v>
      </c>
      <c r="H272" s="23">
        <v>43868</v>
      </c>
      <c r="I272" s="2" t="s">
        <v>115</v>
      </c>
      <c r="J272" s="9">
        <v>45042</v>
      </c>
      <c r="K272" s="2" t="s">
        <v>68</v>
      </c>
      <c r="L272" s="2"/>
    </row>
    <row r="273" spans="2:12" x14ac:dyDescent="0.4">
      <c r="B273" s="2" t="s">
        <v>106</v>
      </c>
      <c r="C273" s="2" t="s">
        <v>107</v>
      </c>
      <c r="D273" s="2" t="s">
        <v>224</v>
      </c>
      <c r="E273" s="2" t="s">
        <v>136</v>
      </c>
      <c r="F273" s="16">
        <v>55220</v>
      </c>
      <c r="G273" s="20">
        <v>0</v>
      </c>
      <c r="H273" s="23">
        <v>55220</v>
      </c>
      <c r="I273" s="2" t="s">
        <v>115</v>
      </c>
      <c r="J273" s="9">
        <v>45042</v>
      </c>
      <c r="K273" s="2" t="s">
        <v>68</v>
      </c>
      <c r="L273" s="2"/>
    </row>
    <row r="274" spans="2:12" x14ac:dyDescent="0.4">
      <c r="B274" s="2" t="s">
        <v>106</v>
      </c>
      <c r="C274" s="2" t="s">
        <v>107</v>
      </c>
      <c r="D274" s="2" t="s">
        <v>224</v>
      </c>
      <c r="E274" s="2" t="s">
        <v>136</v>
      </c>
      <c r="F274" s="16">
        <v>5725</v>
      </c>
      <c r="G274" s="20">
        <v>0</v>
      </c>
      <c r="H274" s="23">
        <v>5725</v>
      </c>
      <c r="I274" s="2" t="s">
        <v>115</v>
      </c>
      <c r="J274" s="9">
        <v>45042</v>
      </c>
      <c r="K274" s="2" t="s">
        <v>68</v>
      </c>
      <c r="L274" s="2"/>
    </row>
    <row r="275" spans="2:12" x14ac:dyDescent="0.4">
      <c r="B275" s="2" t="s">
        <v>106</v>
      </c>
      <c r="C275" s="2" t="s">
        <v>107</v>
      </c>
      <c r="D275" s="2" t="s">
        <v>224</v>
      </c>
      <c r="E275" s="2" t="s">
        <v>136</v>
      </c>
      <c r="F275" s="16">
        <v>26884</v>
      </c>
      <c r="G275" s="20">
        <v>0</v>
      </c>
      <c r="H275" s="23">
        <v>26884</v>
      </c>
      <c r="I275" s="2" t="s">
        <v>115</v>
      </c>
      <c r="J275" s="9">
        <v>45042</v>
      </c>
      <c r="K275" s="2" t="s">
        <v>68</v>
      </c>
      <c r="L275" s="2"/>
    </row>
    <row r="276" spans="2:12" x14ac:dyDescent="0.4">
      <c r="B276" s="2" t="s">
        <v>106</v>
      </c>
      <c r="C276" s="2" t="s">
        <v>107</v>
      </c>
      <c r="D276" s="2" t="s">
        <v>224</v>
      </c>
      <c r="E276" s="2" t="s">
        <v>136</v>
      </c>
      <c r="F276" s="16">
        <v>135151</v>
      </c>
      <c r="G276" s="20">
        <v>0</v>
      </c>
      <c r="H276" s="23">
        <v>135151</v>
      </c>
      <c r="I276" s="2" t="s">
        <v>115</v>
      </c>
      <c r="J276" s="9">
        <v>45042</v>
      </c>
      <c r="K276" s="2" t="s">
        <v>68</v>
      </c>
      <c r="L276" s="2"/>
    </row>
    <row r="277" spans="2:12" x14ac:dyDescent="0.4">
      <c r="B277" s="2" t="s">
        <v>106</v>
      </c>
      <c r="C277" s="2" t="s">
        <v>107</v>
      </c>
      <c r="D277" s="2" t="s">
        <v>224</v>
      </c>
      <c r="E277" s="2" t="s">
        <v>136</v>
      </c>
      <c r="F277" s="16">
        <v>4426</v>
      </c>
      <c r="G277" s="20">
        <v>0</v>
      </c>
      <c r="H277" s="23">
        <v>4426</v>
      </c>
      <c r="I277" s="2" t="s">
        <v>115</v>
      </c>
      <c r="J277" s="9">
        <v>45042</v>
      </c>
      <c r="K277" s="2" t="s">
        <v>68</v>
      </c>
      <c r="L277" s="2"/>
    </row>
    <row r="278" spans="2:12" x14ac:dyDescent="0.4">
      <c r="B278" s="2" t="s">
        <v>106</v>
      </c>
      <c r="C278" s="2" t="s">
        <v>107</v>
      </c>
      <c r="D278" s="2" t="s">
        <v>224</v>
      </c>
      <c r="E278" s="2" t="s">
        <v>136</v>
      </c>
      <c r="F278" s="16">
        <v>6803</v>
      </c>
      <c r="G278" s="20">
        <v>0</v>
      </c>
      <c r="H278" s="23">
        <v>6803</v>
      </c>
      <c r="I278" s="2" t="s">
        <v>115</v>
      </c>
      <c r="J278" s="9">
        <v>45042</v>
      </c>
      <c r="K278" s="2" t="s">
        <v>68</v>
      </c>
      <c r="L278" s="2"/>
    </row>
    <row r="279" spans="2:12" x14ac:dyDescent="0.4">
      <c r="B279" s="2" t="s">
        <v>106</v>
      </c>
      <c r="C279" s="2" t="s">
        <v>107</v>
      </c>
      <c r="D279" s="2" t="s">
        <v>224</v>
      </c>
      <c r="E279" s="2" t="s">
        <v>136</v>
      </c>
      <c r="F279" s="16">
        <v>4990</v>
      </c>
      <c r="G279" s="20">
        <v>0</v>
      </c>
      <c r="H279" s="23">
        <v>4990</v>
      </c>
      <c r="I279" s="2" t="s">
        <v>115</v>
      </c>
      <c r="J279" s="9">
        <v>45042</v>
      </c>
      <c r="K279" s="2" t="s">
        <v>68</v>
      </c>
      <c r="L279" s="2"/>
    </row>
    <row r="280" spans="2:12" x14ac:dyDescent="0.4">
      <c r="B280" s="2" t="s">
        <v>106</v>
      </c>
      <c r="C280" s="2" t="s">
        <v>107</v>
      </c>
      <c r="D280" s="2" t="s">
        <v>118</v>
      </c>
      <c r="E280" s="2" t="s">
        <v>191</v>
      </c>
      <c r="F280" s="16">
        <v>127336</v>
      </c>
      <c r="G280" s="20">
        <f t="shared" ref="G280:G298" si="20">F280/2</f>
        <v>63668</v>
      </c>
      <c r="H280" s="22">
        <f t="shared" ref="H280:H299" si="21">F280-G280</f>
        <v>63668</v>
      </c>
      <c r="I280" s="2" t="s">
        <v>116</v>
      </c>
      <c r="J280" s="9">
        <v>45058</v>
      </c>
      <c r="K280" s="2" t="s">
        <v>68</v>
      </c>
      <c r="L280" s="2" t="s">
        <v>223</v>
      </c>
    </row>
    <row r="281" spans="2:12" x14ac:dyDescent="0.4">
      <c r="B281" s="2" t="s">
        <v>106</v>
      </c>
      <c r="C281" s="2" t="s">
        <v>107</v>
      </c>
      <c r="D281" s="2" t="s">
        <v>118</v>
      </c>
      <c r="E281" s="2" t="s">
        <v>191</v>
      </c>
      <c r="F281" s="16">
        <v>62491</v>
      </c>
      <c r="G281" s="20">
        <v>31245</v>
      </c>
      <c r="H281" s="22">
        <f t="shared" si="21"/>
        <v>31246</v>
      </c>
      <c r="I281" s="2" t="s">
        <v>116</v>
      </c>
      <c r="J281" s="9">
        <v>45058</v>
      </c>
      <c r="K281" s="2" t="s">
        <v>68</v>
      </c>
      <c r="L281" s="2" t="s">
        <v>223</v>
      </c>
    </row>
    <row r="282" spans="2:12" x14ac:dyDescent="0.4">
      <c r="B282" s="2" t="s">
        <v>106</v>
      </c>
      <c r="C282" s="2" t="s">
        <v>70</v>
      </c>
      <c r="D282" s="2" t="s">
        <v>123</v>
      </c>
      <c r="E282" s="2" t="s">
        <v>191</v>
      </c>
      <c r="F282" s="16">
        <v>910272</v>
      </c>
      <c r="G282" s="20">
        <f t="shared" si="20"/>
        <v>455136</v>
      </c>
      <c r="H282" s="22">
        <f t="shared" si="21"/>
        <v>455136</v>
      </c>
      <c r="I282" s="17" t="s">
        <v>122</v>
      </c>
      <c r="J282" s="9">
        <v>45056</v>
      </c>
      <c r="K282" s="2" t="s">
        <v>68</v>
      </c>
      <c r="L282" s="2" t="s">
        <v>223</v>
      </c>
    </row>
    <row r="283" spans="2:12" x14ac:dyDescent="0.4">
      <c r="B283" s="2" t="s">
        <v>106</v>
      </c>
      <c r="C283" s="2" t="s">
        <v>70</v>
      </c>
      <c r="D283" s="2" t="s">
        <v>133</v>
      </c>
      <c r="E283" s="2" t="s">
        <v>191</v>
      </c>
      <c r="F283" s="16">
        <v>15576000</v>
      </c>
      <c r="G283" s="20">
        <f t="shared" si="20"/>
        <v>7788000</v>
      </c>
      <c r="H283" s="22">
        <f t="shared" si="21"/>
        <v>7788000</v>
      </c>
      <c r="I283" s="2" t="s">
        <v>119</v>
      </c>
      <c r="J283" s="9">
        <v>45068</v>
      </c>
      <c r="K283" s="2" t="s">
        <v>68</v>
      </c>
      <c r="L283" s="2" t="s">
        <v>223</v>
      </c>
    </row>
    <row r="284" spans="2:12" x14ac:dyDescent="0.4">
      <c r="B284" s="2" t="s">
        <v>106</v>
      </c>
      <c r="C284" s="2" t="s">
        <v>70</v>
      </c>
      <c r="D284" s="2" t="s">
        <v>133</v>
      </c>
      <c r="E284" s="2" t="s">
        <v>191</v>
      </c>
      <c r="F284" s="16">
        <v>2662000</v>
      </c>
      <c r="G284" s="20">
        <f t="shared" si="20"/>
        <v>1331000</v>
      </c>
      <c r="H284" s="22">
        <f t="shared" si="21"/>
        <v>1331000</v>
      </c>
      <c r="I284" s="2" t="s">
        <v>120</v>
      </c>
      <c r="J284" s="9">
        <v>45068</v>
      </c>
      <c r="K284" s="2" t="s">
        <v>68</v>
      </c>
      <c r="L284" s="2" t="s">
        <v>223</v>
      </c>
    </row>
    <row r="285" spans="2:12" x14ac:dyDescent="0.4">
      <c r="B285" s="2" t="s">
        <v>106</v>
      </c>
      <c r="C285" s="2" t="s">
        <v>70</v>
      </c>
      <c r="D285" s="2" t="s">
        <v>133</v>
      </c>
      <c r="E285" s="2" t="s">
        <v>191</v>
      </c>
      <c r="F285" s="16">
        <v>5687000</v>
      </c>
      <c r="G285" s="20">
        <f t="shared" si="20"/>
        <v>2843500</v>
      </c>
      <c r="H285" s="22">
        <f t="shared" si="21"/>
        <v>2843500</v>
      </c>
      <c r="I285" s="2" t="s">
        <v>121</v>
      </c>
      <c r="J285" s="9">
        <v>45068</v>
      </c>
      <c r="K285" s="2" t="s">
        <v>68</v>
      </c>
      <c r="L285" s="2" t="s">
        <v>223</v>
      </c>
    </row>
    <row r="286" spans="2:12" x14ac:dyDescent="0.4">
      <c r="B286" s="2" t="s">
        <v>106</v>
      </c>
      <c r="C286" s="15" t="s">
        <v>100</v>
      </c>
      <c r="D286" s="2" t="s">
        <v>60</v>
      </c>
      <c r="E286" s="2" t="s">
        <v>191</v>
      </c>
      <c r="F286" s="16">
        <v>1505200</v>
      </c>
      <c r="G286" s="20">
        <f t="shared" si="20"/>
        <v>752600</v>
      </c>
      <c r="H286" s="22">
        <f t="shared" si="21"/>
        <v>752600</v>
      </c>
      <c r="I286" s="2" t="s">
        <v>124</v>
      </c>
      <c r="J286" s="9">
        <v>45030</v>
      </c>
      <c r="K286" s="2" t="s">
        <v>68</v>
      </c>
      <c r="L286" s="2" t="s">
        <v>223</v>
      </c>
    </row>
    <row r="287" spans="2:12" x14ac:dyDescent="0.4">
      <c r="B287" s="2" t="s">
        <v>106</v>
      </c>
      <c r="C287" s="15" t="s">
        <v>100</v>
      </c>
      <c r="D287" s="2" t="s">
        <v>60</v>
      </c>
      <c r="E287" s="2" t="s">
        <v>191</v>
      </c>
      <c r="F287" s="16">
        <v>1647800</v>
      </c>
      <c r="G287" s="20">
        <f t="shared" si="20"/>
        <v>823900</v>
      </c>
      <c r="H287" s="22">
        <f t="shared" si="21"/>
        <v>823900</v>
      </c>
      <c r="I287" s="2" t="s">
        <v>125</v>
      </c>
      <c r="J287" s="9">
        <v>45030</v>
      </c>
      <c r="K287" s="2" t="s">
        <v>68</v>
      </c>
      <c r="L287" s="2" t="s">
        <v>223</v>
      </c>
    </row>
    <row r="288" spans="2:12" x14ac:dyDescent="0.4">
      <c r="B288" s="2" t="s">
        <v>106</v>
      </c>
      <c r="C288" s="15" t="s">
        <v>100</v>
      </c>
      <c r="D288" s="2" t="s">
        <v>60</v>
      </c>
      <c r="E288" s="2" t="s">
        <v>191</v>
      </c>
      <c r="F288" s="16">
        <v>804920</v>
      </c>
      <c r="G288" s="20">
        <f t="shared" si="20"/>
        <v>402460</v>
      </c>
      <c r="H288" s="22">
        <f t="shared" si="21"/>
        <v>402460</v>
      </c>
      <c r="I288" s="2" t="s">
        <v>126</v>
      </c>
      <c r="J288" s="9">
        <v>45037</v>
      </c>
      <c r="K288" s="2" t="s">
        <v>68</v>
      </c>
      <c r="L288" s="2" t="s">
        <v>223</v>
      </c>
    </row>
    <row r="289" spans="2:12" x14ac:dyDescent="0.4">
      <c r="B289" s="2" t="s">
        <v>127</v>
      </c>
      <c r="C289" s="2" t="s">
        <v>107</v>
      </c>
      <c r="D289" s="2" t="s">
        <v>117</v>
      </c>
      <c r="E289" s="2" t="s">
        <v>191</v>
      </c>
      <c r="F289" s="16">
        <v>21124</v>
      </c>
      <c r="G289" s="20">
        <f t="shared" si="20"/>
        <v>10562</v>
      </c>
      <c r="H289" s="22">
        <f t="shared" si="21"/>
        <v>10562</v>
      </c>
      <c r="I289" s="2" t="s">
        <v>154</v>
      </c>
      <c r="J289" s="9">
        <v>44932</v>
      </c>
      <c r="K289" s="2" t="s">
        <v>69</v>
      </c>
      <c r="L289" s="2"/>
    </row>
    <row r="290" spans="2:12" x14ac:dyDescent="0.4">
      <c r="B290" s="2" t="s">
        <v>127</v>
      </c>
      <c r="C290" s="2" t="s">
        <v>107</v>
      </c>
      <c r="D290" s="2" t="s">
        <v>117</v>
      </c>
      <c r="E290" s="2" t="s">
        <v>191</v>
      </c>
      <c r="F290" s="16">
        <v>38708</v>
      </c>
      <c r="G290" s="20">
        <f t="shared" si="20"/>
        <v>19354</v>
      </c>
      <c r="H290" s="22">
        <f t="shared" si="21"/>
        <v>19354</v>
      </c>
      <c r="I290" s="2" t="s">
        <v>154</v>
      </c>
      <c r="J290" s="9">
        <v>44932</v>
      </c>
      <c r="K290" s="2" t="s">
        <v>69</v>
      </c>
      <c r="L290" s="2"/>
    </row>
    <row r="291" spans="2:12" x14ac:dyDescent="0.4">
      <c r="B291" s="2" t="s">
        <v>127</v>
      </c>
      <c r="C291" s="2" t="s">
        <v>107</v>
      </c>
      <c r="D291" s="2" t="s">
        <v>117</v>
      </c>
      <c r="E291" s="2" t="s">
        <v>191</v>
      </c>
      <c r="F291" s="16">
        <v>2079</v>
      </c>
      <c r="G291" s="20">
        <v>1039</v>
      </c>
      <c r="H291" s="22">
        <f t="shared" si="21"/>
        <v>1040</v>
      </c>
      <c r="I291" s="2" t="s">
        <v>154</v>
      </c>
      <c r="J291" s="9">
        <v>44932</v>
      </c>
      <c r="K291" s="2" t="s">
        <v>69</v>
      </c>
      <c r="L291" s="2"/>
    </row>
    <row r="292" spans="2:12" x14ac:dyDescent="0.4">
      <c r="B292" s="2" t="s">
        <v>127</v>
      </c>
      <c r="C292" s="2" t="s">
        <v>107</v>
      </c>
      <c r="D292" s="2" t="s">
        <v>117</v>
      </c>
      <c r="E292" s="2" t="s">
        <v>191</v>
      </c>
      <c r="F292" s="16">
        <v>84689</v>
      </c>
      <c r="G292" s="20">
        <v>42344</v>
      </c>
      <c r="H292" s="22">
        <f t="shared" si="21"/>
        <v>42345</v>
      </c>
      <c r="I292" s="2" t="s">
        <v>154</v>
      </c>
      <c r="J292" s="9">
        <v>44932</v>
      </c>
      <c r="K292" s="2" t="s">
        <v>69</v>
      </c>
      <c r="L292" s="2"/>
    </row>
    <row r="293" spans="2:12" x14ac:dyDescent="0.4">
      <c r="B293" s="2" t="s">
        <v>127</v>
      </c>
      <c r="C293" s="2" t="s">
        <v>107</v>
      </c>
      <c r="D293" s="2" t="s">
        <v>117</v>
      </c>
      <c r="E293" s="2" t="s">
        <v>191</v>
      </c>
      <c r="F293" s="16">
        <v>22806</v>
      </c>
      <c r="G293" s="20">
        <f t="shared" si="20"/>
        <v>11403</v>
      </c>
      <c r="H293" s="22">
        <f t="shared" si="21"/>
        <v>11403</v>
      </c>
      <c r="I293" s="2" t="s">
        <v>154</v>
      </c>
      <c r="J293" s="9">
        <v>44932</v>
      </c>
      <c r="K293" s="2" t="s">
        <v>69</v>
      </c>
      <c r="L293" s="2"/>
    </row>
    <row r="294" spans="2:12" x14ac:dyDescent="0.4">
      <c r="B294" s="2" t="s">
        <v>127</v>
      </c>
      <c r="C294" s="2" t="s">
        <v>107</v>
      </c>
      <c r="D294" s="2" t="s">
        <v>117</v>
      </c>
      <c r="E294" s="2" t="s">
        <v>191</v>
      </c>
      <c r="F294" s="16">
        <v>11562</v>
      </c>
      <c r="G294" s="20">
        <f t="shared" si="20"/>
        <v>5781</v>
      </c>
      <c r="H294" s="22">
        <f t="shared" si="21"/>
        <v>5781</v>
      </c>
      <c r="I294" s="2" t="s">
        <v>154</v>
      </c>
      <c r="J294" s="9">
        <v>44932</v>
      </c>
      <c r="K294" s="2" t="s">
        <v>69</v>
      </c>
      <c r="L294" s="2"/>
    </row>
    <row r="295" spans="2:12" x14ac:dyDescent="0.4">
      <c r="B295" s="2" t="s">
        <v>127</v>
      </c>
      <c r="C295" s="2" t="s">
        <v>107</v>
      </c>
      <c r="D295" s="2" t="s">
        <v>117</v>
      </c>
      <c r="E295" s="2" t="s">
        <v>191</v>
      </c>
      <c r="F295" s="16">
        <v>26879</v>
      </c>
      <c r="G295" s="20">
        <v>13439</v>
      </c>
      <c r="H295" s="22">
        <f t="shared" si="21"/>
        <v>13440</v>
      </c>
      <c r="I295" s="2" t="s">
        <v>154</v>
      </c>
      <c r="J295" s="9">
        <v>44932</v>
      </c>
      <c r="K295" s="2" t="s">
        <v>69</v>
      </c>
      <c r="L295" s="2"/>
    </row>
    <row r="296" spans="2:12" x14ac:dyDescent="0.4">
      <c r="B296" s="2" t="s">
        <v>127</v>
      </c>
      <c r="C296" s="2" t="s">
        <v>107</v>
      </c>
      <c r="D296" s="2" t="s">
        <v>117</v>
      </c>
      <c r="E296" s="2" t="s">
        <v>191</v>
      </c>
      <c r="F296" s="16">
        <v>33138</v>
      </c>
      <c r="G296" s="20">
        <f t="shared" si="20"/>
        <v>16569</v>
      </c>
      <c r="H296" s="22">
        <f t="shared" si="21"/>
        <v>16569</v>
      </c>
      <c r="I296" s="2" t="s">
        <v>154</v>
      </c>
      <c r="J296" s="9">
        <v>44932</v>
      </c>
      <c r="K296" s="2" t="s">
        <v>69</v>
      </c>
      <c r="L296" s="2"/>
    </row>
    <row r="297" spans="2:12" x14ac:dyDescent="0.4">
      <c r="B297" s="2" t="s">
        <v>127</v>
      </c>
      <c r="C297" s="2" t="s">
        <v>107</v>
      </c>
      <c r="D297" s="2" t="s">
        <v>117</v>
      </c>
      <c r="E297" s="2" t="s">
        <v>191</v>
      </c>
      <c r="F297" s="16">
        <v>14476</v>
      </c>
      <c r="G297" s="20">
        <f t="shared" si="20"/>
        <v>7238</v>
      </c>
      <c r="H297" s="22">
        <f t="shared" si="21"/>
        <v>7238</v>
      </c>
      <c r="I297" s="2" t="s">
        <v>154</v>
      </c>
      <c r="J297" s="9">
        <v>44932</v>
      </c>
      <c r="K297" s="2" t="s">
        <v>69</v>
      </c>
      <c r="L297" s="2"/>
    </row>
    <row r="298" spans="2:12" x14ac:dyDescent="0.4">
      <c r="B298" s="2" t="s">
        <v>127</v>
      </c>
      <c r="C298" s="2" t="s">
        <v>107</v>
      </c>
      <c r="D298" s="2" t="s">
        <v>117</v>
      </c>
      <c r="E298" s="2" t="s">
        <v>191</v>
      </c>
      <c r="F298" s="16">
        <v>33152</v>
      </c>
      <c r="G298" s="20">
        <f t="shared" si="20"/>
        <v>16576</v>
      </c>
      <c r="H298" s="22">
        <f t="shared" si="21"/>
        <v>16576</v>
      </c>
      <c r="I298" s="2" t="s">
        <v>154</v>
      </c>
      <c r="J298" s="9">
        <v>44932</v>
      </c>
      <c r="K298" s="2" t="s">
        <v>69</v>
      </c>
      <c r="L298" s="2"/>
    </row>
    <row r="299" spans="2:12" x14ac:dyDescent="0.4">
      <c r="B299" s="2" t="s">
        <v>127</v>
      </c>
      <c r="C299" s="2" t="s">
        <v>107</v>
      </c>
      <c r="D299" s="2" t="s">
        <v>118</v>
      </c>
      <c r="E299" s="2" t="s">
        <v>191</v>
      </c>
      <c r="F299" s="16">
        <v>25575</v>
      </c>
      <c r="G299" s="20">
        <v>12787</v>
      </c>
      <c r="H299" s="22">
        <f t="shared" si="21"/>
        <v>12788</v>
      </c>
      <c r="I299" s="2" t="s">
        <v>155</v>
      </c>
      <c r="J299" s="9">
        <v>44931</v>
      </c>
      <c r="K299" s="2" t="s">
        <v>69</v>
      </c>
      <c r="L299" s="2"/>
    </row>
    <row r="300" spans="2:12" x14ac:dyDescent="0.4">
      <c r="B300" s="2" t="s">
        <v>127</v>
      </c>
      <c r="C300" s="2" t="s">
        <v>107</v>
      </c>
      <c r="D300" s="2" t="s">
        <v>224</v>
      </c>
      <c r="E300" s="2" t="s">
        <v>136</v>
      </c>
      <c r="F300" s="16">
        <v>698704</v>
      </c>
      <c r="G300" s="20">
        <v>0</v>
      </c>
      <c r="H300" s="23">
        <v>698704</v>
      </c>
      <c r="I300" s="2" t="s">
        <v>131</v>
      </c>
      <c r="J300" s="9">
        <v>44942</v>
      </c>
      <c r="K300" s="2" t="s">
        <v>69</v>
      </c>
      <c r="L300" s="2"/>
    </row>
    <row r="301" spans="2:12" x14ac:dyDescent="0.4">
      <c r="B301" s="2" t="s">
        <v>127</v>
      </c>
      <c r="C301" s="2" t="s">
        <v>107</v>
      </c>
      <c r="D301" s="2" t="s">
        <v>224</v>
      </c>
      <c r="E301" s="2" t="s">
        <v>136</v>
      </c>
      <c r="F301" s="16">
        <v>420492</v>
      </c>
      <c r="G301" s="20">
        <v>0</v>
      </c>
      <c r="H301" s="23">
        <v>420492</v>
      </c>
      <c r="I301" s="2" t="s">
        <v>131</v>
      </c>
      <c r="J301" s="9">
        <v>44942</v>
      </c>
      <c r="K301" s="2" t="s">
        <v>69</v>
      </c>
      <c r="L301" s="2"/>
    </row>
    <row r="302" spans="2:12" x14ac:dyDescent="0.4">
      <c r="B302" s="2" t="s">
        <v>127</v>
      </c>
      <c r="C302" s="2" t="s">
        <v>107</v>
      </c>
      <c r="D302" s="2" t="s">
        <v>224</v>
      </c>
      <c r="E302" s="2" t="s">
        <v>136</v>
      </c>
      <c r="F302" s="16">
        <v>417616</v>
      </c>
      <c r="G302" s="20">
        <v>0</v>
      </c>
      <c r="H302" s="23">
        <v>417616</v>
      </c>
      <c r="I302" s="2" t="s">
        <v>131</v>
      </c>
      <c r="J302" s="9">
        <v>44943</v>
      </c>
      <c r="K302" s="2" t="s">
        <v>69</v>
      </c>
      <c r="L302" s="2"/>
    </row>
    <row r="303" spans="2:12" x14ac:dyDescent="0.4">
      <c r="B303" s="2" t="s">
        <v>127</v>
      </c>
      <c r="C303" s="2" t="s">
        <v>107</v>
      </c>
      <c r="D303" s="2" t="s">
        <v>224</v>
      </c>
      <c r="E303" s="2" t="s">
        <v>136</v>
      </c>
      <c r="F303" s="16">
        <v>507526</v>
      </c>
      <c r="G303" s="20">
        <v>0</v>
      </c>
      <c r="H303" s="23">
        <v>507526</v>
      </c>
      <c r="I303" s="2" t="s">
        <v>131</v>
      </c>
      <c r="J303" s="9">
        <v>44943</v>
      </c>
      <c r="K303" s="2" t="s">
        <v>69</v>
      </c>
      <c r="L303" s="2"/>
    </row>
    <row r="304" spans="2:12" x14ac:dyDescent="0.4">
      <c r="B304" s="2" t="s">
        <v>127</v>
      </c>
      <c r="C304" s="2" t="s">
        <v>107</v>
      </c>
      <c r="D304" s="2" t="s">
        <v>224</v>
      </c>
      <c r="E304" s="2" t="s">
        <v>136</v>
      </c>
      <c r="F304" s="16">
        <v>325559</v>
      </c>
      <c r="G304" s="20">
        <v>0</v>
      </c>
      <c r="H304" s="23">
        <v>325559</v>
      </c>
      <c r="I304" s="2" t="s">
        <v>131</v>
      </c>
      <c r="J304" s="9">
        <v>44943</v>
      </c>
      <c r="K304" s="2" t="s">
        <v>69</v>
      </c>
      <c r="L304" s="2"/>
    </row>
    <row r="305" spans="2:12" x14ac:dyDescent="0.4">
      <c r="B305" s="2" t="s">
        <v>127</v>
      </c>
      <c r="C305" s="2" t="s">
        <v>107</v>
      </c>
      <c r="D305" s="2" t="s">
        <v>224</v>
      </c>
      <c r="E305" s="2" t="s">
        <v>136</v>
      </c>
      <c r="F305" s="16">
        <v>398809</v>
      </c>
      <c r="G305" s="20">
        <v>0</v>
      </c>
      <c r="H305" s="23">
        <v>398809</v>
      </c>
      <c r="I305" s="2" t="s">
        <v>131</v>
      </c>
      <c r="J305" s="9">
        <v>44943</v>
      </c>
      <c r="K305" s="2" t="s">
        <v>69</v>
      </c>
      <c r="L305" s="2"/>
    </row>
    <row r="306" spans="2:12" x14ac:dyDescent="0.4">
      <c r="B306" s="2" t="s">
        <v>127</v>
      </c>
      <c r="C306" s="2" t="s">
        <v>107</v>
      </c>
      <c r="D306" s="2" t="s">
        <v>117</v>
      </c>
      <c r="E306" s="2" t="s">
        <v>191</v>
      </c>
      <c r="F306" s="16">
        <v>4715</v>
      </c>
      <c r="G306" s="20">
        <v>2357</v>
      </c>
      <c r="H306" s="22">
        <f t="shared" ref="H306" si="22">F306-G306</f>
        <v>2358</v>
      </c>
      <c r="I306" s="2" t="s">
        <v>156</v>
      </c>
      <c r="J306" s="9">
        <v>44945</v>
      </c>
      <c r="K306" s="2" t="s">
        <v>69</v>
      </c>
      <c r="L306" s="2"/>
    </row>
    <row r="307" spans="2:12" x14ac:dyDescent="0.4">
      <c r="B307" s="2" t="s">
        <v>127</v>
      </c>
      <c r="C307" s="2" t="s">
        <v>107</v>
      </c>
      <c r="D307" s="2" t="s">
        <v>224</v>
      </c>
      <c r="E307" s="2" t="s">
        <v>136</v>
      </c>
      <c r="F307" s="16">
        <v>22770</v>
      </c>
      <c r="G307" s="20">
        <v>0</v>
      </c>
      <c r="H307" s="23">
        <v>22770</v>
      </c>
      <c r="I307" s="2" t="s">
        <v>157</v>
      </c>
      <c r="J307" s="9">
        <v>44945</v>
      </c>
      <c r="K307" s="2" t="s">
        <v>69</v>
      </c>
      <c r="L307" s="2"/>
    </row>
    <row r="308" spans="2:12" x14ac:dyDescent="0.4">
      <c r="B308" s="2" t="s">
        <v>127</v>
      </c>
      <c r="C308" s="2" t="s">
        <v>107</v>
      </c>
      <c r="D308" s="2" t="s">
        <v>224</v>
      </c>
      <c r="E308" s="2" t="s">
        <v>136</v>
      </c>
      <c r="F308" s="16">
        <v>10925</v>
      </c>
      <c r="G308" s="20">
        <v>0</v>
      </c>
      <c r="H308" s="23">
        <v>10925</v>
      </c>
      <c r="I308" s="2" t="s">
        <v>158</v>
      </c>
      <c r="J308" s="9">
        <v>44945</v>
      </c>
      <c r="K308" s="2" t="s">
        <v>69</v>
      </c>
      <c r="L308" s="2"/>
    </row>
    <row r="309" spans="2:12" x14ac:dyDescent="0.4">
      <c r="B309" s="2" t="s">
        <v>127</v>
      </c>
      <c r="C309" s="2" t="s">
        <v>107</v>
      </c>
      <c r="D309" s="2" t="s">
        <v>224</v>
      </c>
      <c r="E309" s="2" t="s">
        <v>136</v>
      </c>
      <c r="F309" s="16">
        <v>4191</v>
      </c>
      <c r="G309" s="20">
        <v>0</v>
      </c>
      <c r="H309" s="23">
        <v>4191</v>
      </c>
      <c r="I309" s="2" t="s">
        <v>158</v>
      </c>
      <c r="J309" s="9">
        <v>44945</v>
      </c>
      <c r="K309" s="2" t="s">
        <v>69</v>
      </c>
      <c r="L309" s="2"/>
    </row>
    <row r="310" spans="2:12" x14ac:dyDescent="0.4">
      <c r="B310" s="2" t="s">
        <v>127</v>
      </c>
      <c r="C310" s="2" t="s">
        <v>107</v>
      </c>
      <c r="D310" s="2" t="s">
        <v>224</v>
      </c>
      <c r="E310" s="2" t="s">
        <v>136</v>
      </c>
      <c r="F310" s="16">
        <v>598092</v>
      </c>
      <c r="G310" s="20">
        <v>0</v>
      </c>
      <c r="H310" s="23">
        <v>598092</v>
      </c>
      <c r="I310" s="2" t="s">
        <v>159</v>
      </c>
      <c r="J310" s="9">
        <v>44953</v>
      </c>
      <c r="K310" s="2" t="s">
        <v>69</v>
      </c>
      <c r="L310" s="2"/>
    </row>
    <row r="311" spans="2:12" x14ac:dyDescent="0.4">
      <c r="B311" s="2" t="s">
        <v>127</v>
      </c>
      <c r="C311" s="2" t="s">
        <v>107</v>
      </c>
      <c r="D311" s="2" t="s">
        <v>117</v>
      </c>
      <c r="E311" s="2" t="s">
        <v>191</v>
      </c>
      <c r="F311" s="16">
        <v>1844</v>
      </c>
      <c r="G311" s="20">
        <f t="shared" ref="G311" si="23">F311/2</f>
        <v>922</v>
      </c>
      <c r="H311" s="22">
        <f t="shared" ref="H311" si="24">F311-G311</f>
        <v>922</v>
      </c>
      <c r="I311" s="2" t="s">
        <v>156</v>
      </c>
      <c r="J311" s="9">
        <v>44949</v>
      </c>
      <c r="K311" s="2" t="s">
        <v>69</v>
      </c>
      <c r="L311" s="2"/>
    </row>
    <row r="312" spans="2:12" x14ac:dyDescent="0.4">
      <c r="B312" s="2" t="s">
        <v>127</v>
      </c>
      <c r="C312" s="2" t="s">
        <v>107</v>
      </c>
      <c r="D312" s="2" t="s">
        <v>224</v>
      </c>
      <c r="E312" s="2" t="s">
        <v>136</v>
      </c>
      <c r="F312" s="16">
        <v>21021</v>
      </c>
      <c r="G312" s="20">
        <v>0</v>
      </c>
      <c r="H312" s="23">
        <v>21021</v>
      </c>
      <c r="I312" s="2" t="s">
        <v>160</v>
      </c>
      <c r="J312" s="9">
        <v>44951</v>
      </c>
      <c r="K312" s="2" t="s">
        <v>69</v>
      </c>
      <c r="L312" s="2"/>
    </row>
    <row r="313" spans="2:12" x14ac:dyDescent="0.4">
      <c r="B313" s="2" t="s">
        <v>127</v>
      </c>
      <c r="C313" s="2" t="s">
        <v>107</v>
      </c>
      <c r="D313" s="2" t="s">
        <v>117</v>
      </c>
      <c r="E313" s="2" t="s">
        <v>191</v>
      </c>
      <c r="F313" s="16">
        <v>33660</v>
      </c>
      <c r="G313" s="20">
        <f t="shared" ref="G313:G317" si="25">F313/2</f>
        <v>16830</v>
      </c>
      <c r="H313" s="22">
        <f t="shared" ref="H313:H317" si="26">F313-G313</f>
        <v>16830</v>
      </c>
      <c r="I313" s="2" t="s">
        <v>161</v>
      </c>
      <c r="J313" s="9">
        <v>44951</v>
      </c>
      <c r="K313" s="2" t="s">
        <v>69</v>
      </c>
      <c r="L313" s="2"/>
    </row>
    <row r="314" spans="2:12" x14ac:dyDescent="0.4">
      <c r="B314" s="2" t="s">
        <v>127</v>
      </c>
      <c r="C314" s="2" t="s">
        <v>107</v>
      </c>
      <c r="D314" s="2" t="s">
        <v>117</v>
      </c>
      <c r="E314" s="2" t="s">
        <v>191</v>
      </c>
      <c r="F314" s="16">
        <v>18260</v>
      </c>
      <c r="G314" s="20">
        <f t="shared" si="25"/>
        <v>9130</v>
      </c>
      <c r="H314" s="22">
        <f t="shared" si="26"/>
        <v>9130</v>
      </c>
      <c r="I314" s="2" t="s">
        <v>161</v>
      </c>
      <c r="J314" s="9">
        <v>44951</v>
      </c>
      <c r="K314" s="2" t="s">
        <v>69</v>
      </c>
      <c r="L314" s="2"/>
    </row>
    <row r="315" spans="2:12" x14ac:dyDescent="0.4">
      <c r="B315" s="2" t="s">
        <v>127</v>
      </c>
      <c r="C315" s="2" t="s">
        <v>107</v>
      </c>
      <c r="D315" s="2" t="s">
        <v>117</v>
      </c>
      <c r="E315" s="2" t="s">
        <v>191</v>
      </c>
      <c r="F315" s="16">
        <v>18260</v>
      </c>
      <c r="G315" s="20">
        <f t="shared" si="25"/>
        <v>9130</v>
      </c>
      <c r="H315" s="22">
        <f t="shared" si="26"/>
        <v>9130</v>
      </c>
      <c r="I315" s="2" t="s">
        <v>161</v>
      </c>
      <c r="J315" s="9">
        <v>44951</v>
      </c>
      <c r="K315" s="2" t="s">
        <v>69</v>
      </c>
      <c r="L315" s="2"/>
    </row>
    <row r="316" spans="2:12" x14ac:dyDescent="0.4">
      <c r="B316" s="2" t="s">
        <v>127</v>
      </c>
      <c r="C316" s="2" t="s">
        <v>107</v>
      </c>
      <c r="D316" s="2" t="s">
        <v>117</v>
      </c>
      <c r="E316" s="2" t="s">
        <v>191</v>
      </c>
      <c r="F316" s="16">
        <v>18260</v>
      </c>
      <c r="G316" s="20">
        <f t="shared" si="25"/>
        <v>9130</v>
      </c>
      <c r="H316" s="22">
        <f t="shared" si="26"/>
        <v>9130</v>
      </c>
      <c r="I316" s="2" t="s">
        <v>161</v>
      </c>
      <c r="J316" s="9">
        <v>44951</v>
      </c>
      <c r="K316" s="2" t="s">
        <v>69</v>
      </c>
      <c r="L316" s="2"/>
    </row>
    <row r="317" spans="2:12" x14ac:dyDescent="0.4">
      <c r="B317" s="2" t="s">
        <v>127</v>
      </c>
      <c r="C317" s="2" t="s">
        <v>107</v>
      </c>
      <c r="D317" s="2" t="s">
        <v>117</v>
      </c>
      <c r="E317" s="2" t="s">
        <v>191</v>
      </c>
      <c r="F317" s="16">
        <v>18260</v>
      </c>
      <c r="G317" s="20">
        <f t="shared" si="25"/>
        <v>9130</v>
      </c>
      <c r="H317" s="22">
        <f t="shared" si="26"/>
        <v>9130</v>
      </c>
      <c r="I317" s="2" t="s">
        <v>161</v>
      </c>
      <c r="J317" s="9">
        <v>44951</v>
      </c>
      <c r="K317" s="2" t="s">
        <v>69</v>
      </c>
      <c r="L317" s="2"/>
    </row>
    <row r="318" spans="2:12" x14ac:dyDescent="0.4">
      <c r="B318" s="2" t="s">
        <v>127</v>
      </c>
      <c r="C318" s="2" t="s">
        <v>107</v>
      </c>
      <c r="D318" s="2" t="s">
        <v>224</v>
      </c>
      <c r="E318" s="2" t="s">
        <v>136</v>
      </c>
      <c r="F318" s="16">
        <v>310200</v>
      </c>
      <c r="G318" s="20">
        <v>0</v>
      </c>
      <c r="H318" s="23">
        <v>310200</v>
      </c>
      <c r="I318" s="2" t="s">
        <v>162</v>
      </c>
      <c r="J318" s="9">
        <v>44951</v>
      </c>
      <c r="K318" s="2" t="s">
        <v>69</v>
      </c>
      <c r="L318" s="2"/>
    </row>
    <row r="319" spans="2:12" x14ac:dyDescent="0.4">
      <c r="B319" s="2" t="s">
        <v>127</v>
      </c>
      <c r="C319" s="2" t="s">
        <v>107</v>
      </c>
      <c r="D319" s="2" t="s">
        <v>224</v>
      </c>
      <c r="E319" s="2" t="s">
        <v>136</v>
      </c>
      <c r="F319" s="16">
        <v>365781</v>
      </c>
      <c r="G319" s="20">
        <v>0</v>
      </c>
      <c r="H319" s="23">
        <v>365781</v>
      </c>
      <c r="I319" s="2" t="s">
        <v>131</v>
      </c>
      <c r="J319" s="9">
        <v>44952</v>
      </c>
      <c r="K319" s="2" t="s">
        <v>69</v>
      </c>
      <c r="L319" s="2"/>
    </row>
    <row r="320" spans="2:12" x14ac:dyDescent="0.4">
      <c r="B320" s="2" t="s">
        <v>127</v>
      </c>
      <c r="C320" s="2" t="s">
        <v>107</v>
      </c>
      <c r="D320" s="2" t="s">
        <v>224</v>
      </c>
      <c r="E320" s="2" t="s">
        <v>136</v>
      </c>
      <c r="F320" s="16">
        <v>150873</v>
      </c>
      <c r="G320" s="20">
        <v>0</v>
      </c>
      <c r="H320" s="23">
        <v>150873</v>
      </c>
      <c r="I320" s="2" t="s">
        <v>131</v>
      </c>
      <c r="J320" s="9">
        <v>44952</v>
      </c>
      <c r="K320" s="2" t="s">
        <v>69</v>
      </c>
      <c r="L320" s="2"/>
    </row>
    <row r="321" spans="2:12" x14ac:dyDescent="0.4">
      <c r="B321" s="2" t="s">
        <v>127</v>
      </c>
      <c r="C321" s="2" t="s">
        <v>107</v>
      </c>
      <c r="D321" s="2" t="s">
        <v>224</v>
      </c>
      <c r="E321" s="2" t="s">
        <v>136</v>
      </c>
      <c r="F321" s="16">
        <v>675402</v>
      </c>
      <c r="G321" s="20">
        <v>0</v>
      </c>
      <c r="H321" s="23">
        <v>675402</v>
      </c>
      <c r="I321" s="2" t="s">
        <v>131</v>
      </c>
      <c r="J321" s="9">
        <v>44952</v>
      </c>
      <c r="K321" s="2" t="s">
        <v>69</v>
      </c>
      <c r="L321" s="2"/>
    </row>
    <row r="322" spans="2:12" x14ac:dyDescent="0.4">
      <c r="B322" s="2" t="s">
        <v>127</v>
      </c>
      <c r="C322" s="2" t="s">
        <v>107</v>
      </c>
      <c r="D322" s="2" t="s">
        <v>224</v>
      </c>
      <c r="E322" s="2" t="s">
        <v>136</v>
      </c>
      <c r="F322" s="16">
        <v>343187</v>
      </c>
      <c r="G322" s="20">
        <v>0</v>
      </c>
      <c r="H322" s="23">
        <v>343187</v>
      </c>
      <c r="I322" s="2" t="s">
        <v>131</v>
      </c>
      <c r="J322" s="9">
        <v>44952</v>
      </c>
      <c r="K322" s="2" t="s">
        <v>69</v>
      </c>
      <c r="L322" s="2"/>
    </row>
    <row r="323" spans="2:12" x14ac:dyDescent="0.4">
      <c r="B323" s="2" t="s">
        <v>127</v>
      </c>
      <c r="C323" s="2" t="s">
        <v>107</v>
      </c>
      <c r="D323" s="2" t="s">
        <v>224</v>
      </c>
      <c r="E323" s="2" t="s">
        <v>136</v>
      </c>
      <c r="F323" s="16">
        <v>209002</v>
      </c>
      <c r="G323" s="20">
        <v>0</v>
      </c>
      <c r="H323" s="23">
        <v>209002</v>
      </c>
      <c r="I323" s="2" t="s">
        <v>131</v>
      </c>
      <c r="J323" s="9">
        <v>44952</v>
      </c>
      <c r="K323" s="2" t="s">
        <v>69</v>
      </c>
      <c r="L323" s="2"/>
    </row>
    <row r="324" spans="2:12" x14ac:dyDescent="0.4">
      <c r="B324" s="2" t="s">
        <v>127</v>
      </c>
      <c r="C324" s="2" t="s">
        <v>107</v>
      </c>
      <c r="D324" s="2" t="s">
        <v>224</v>
      </c>
      <c r="E324" s="2" t="s">
        <v>136</v>
      </c>
      <c r="F324" s="16">
        <v>1575212</v>
      </c>
      <c r="G324" s="20">
        <v>0</v>
      </c>
      <c r="H324" s="23">
        <v>1575212</v>
      </c>
      <c r="I324" s="2" t="s">
        <v>131</v>
      </c>
      <c r="J324" s="9">
        <v>44952</v>
      </c>
      <c r="K324" s="2" t="s">
        <v>69</v>
      </c>
      <c r="L324" s="2"/>
    </row>
    <row r="325" spans="2:12" x14ac:dyDescent="0.4">
      <c r="B325" s="2" t="s">
        <v>127</v>
      </c>
      <c r="C325" s="2" t="s">
        <v>107</v>
      </c>
      <c r="D325" s="2" t="s">
        <v>224</v>
      </c>
      <c r="E325" s="2" t="s">
        <v>136</v>
      </c>
      <c r="F325" s="16">
        <v>47197</v>
      </c>
      <c r="G325" s="20">
        <v>0</v>
      </c>
      <c r="H325" s="23">
        <v>47197</v>
      </c>
      <c r="I325" s="2" t="s">
        <v>131</v>
      </c>
      <c r="J325" s="9">
        <v>44952</v>
      </c>
      <c r="K325" s="2" t="s">
        <v>69</v>
      </c>
      <c r="L325" s="2"/>
    </row>
    <row r="326" spans="2:12" x14ac:dyDescent="0.4">
      <c r="B326" s="2" t="s">
        <v>127</v>
      </c>
      <c r="C326" s="2" t="s">
        <v>107</v>
      </c>
      <c r="D326" s="2" t="s">
        <v>224</v>
      </c>
      <c r="E326" s="2" t="s">
        <v>136</v>
      </c>
      <c r="F326" s="16">
        <v>16500</v>
      </c>
      <c r="G326" s="20">
        <v>0</v>
      </c>
      <c r="H326" s="23">
        <v>16500</v>
      </c>
      <c r="I326" s="2" t="s">
        <v>131</v>
      </c>
      <c r="J326" s="9">
        <v>44952</v>
      </c>
      <c r="K326" s="2" t="s">
        <v>69</v>
      </c>
      <c r="L326" s="2"/>
    </row>
    <row r="327" spans="2:12" x14ac:dyDescent="0.4">
      <c r="B327" s="2" t="s">
        <v>127</v>
      </c>
      <c r="C327" s="2" t="s">
        <v>107</v>
      </c>
      <c r="D327" s="2" t="s">
        <v>59</v>
      </c>
      <c r="E327" s="2" t="s">
        <v>136</v>
      </c>
      <c r="F327" s="16">
        <v>202500</v>
      </c>
      <c r="G327" s="20">
        <v>0</v>
      </c>
      <c r="H327" s="23">
        <v>202500</v>
      </c>
      <c r="I327" s="2" t="s">
        <v>131</v>
      </c>
      <c r="J327" s="9">
        <v>44952</v>
      </c>
      <c r="K327" s="2" t="s">
        <v>69</v>
      </c>
      <c r="L327" s="2"/>
    </row>
    <row r="328" spans="2:12" x14ac:dyDescent="0.4">
      <c r="B328" s="2" t="s">
        <v>127</v>
      </c>
      <c r="C328" s="2" t="s">
        <v>107</v>
      </c>
      <c r="D328" s="2" t="s">
        <v>59</v>
      </c>
      <c r="E328" s="2" t="s">
        <v>136</v>
      </c>
      <c r="F328" s="16">
        <v>162000</v>
      </c>
      <c r="G328" s="20">
        <v>0</v>
      </c>
      <c r="H328" s="23">
        <v>162000</v>
      </c>
      <c r="I328" s="2" t="s">
        <v>131</v>
      </c>
      <c r="J328" s="9">
        <v>44952</v>
      </c>
      <c r="K328" s="2" t="s">
        <v>69</v>
      </c>
      <c r="L328" s="2"/>
    </row>
    <row r="329" spans="2:12" x14ac:dyDescent="0.4">
      <c r="B329" s="2" t="s">
        <v>127</v>
      </c>
      <c r="C329" s="2" t="s">
        <v>107</v>
      </c>
      <c r="D329" s="2" t="s">
        <v>59</v>
      </c>
      <c r="E329" s="2" t="s">
        <v>136</v>
      </c>
      <c r="F329" s="16">
        <v>156600</v>
      </c>
      <c r="G329" s="20">
        <v>0</v>
      </c>
      <c r="H329" s="23">
        <v>156600</v>
      </c>
      <c r="I329" s="2" t="s">
        <v>131</v>
      </c>
      <c r="J329" s="9">
        <v>44952</v>
      </c>
      <c r="K329" s="2" t="s">
        <v>69</v>
      </c>
      <c r="L329" s="2"/>
    </row>
    <row r="330" spans="2:12" x14ac:dyDescent="0.4">
      <c r="B330" s="2" t="s">
        <v>127</v>
      </c>
      <c r="C330" s="2" t="s">
        <v>107</v>
      </c>
      <c r="D330" s="2" t="s">
        <v>59</v>
      </c>
      <c r="E330" s="2" t="s">
        <v>136</v>
      </c>
      <c r="F330" s="16">
        <v>135000</v>
      </c>
      <c r="G330" s="20">
        <v>0</v>
      </c>
      <c r="H330" s="23">
        <v>135000</v>
      </c>
      <c r="I330" s="2" t="s">
        <v>131</v>
      </c>
      <c r="J330" s="9">
        <v>44952</v>
      </c>
      <c r="K330" s="2" t="s">
        <v>69</v>
      </c>
      <c r="L330" s="2"/>
    </row>
    <row r="331" spans="2:12" x14ac:dyDescent="0.4">
      <c r="B331" s="2" t="s">
        <v>127</v>
      </c>
      <c r="C331" s="2" t="s">
        <v>107</v>
      </c>
      <c r="D331" s="2" t="s">
        <v>224</v>
      </c>
      <c r="E331" s="2" t="s">
        <v>136</v>
      </c>
      <c r="F331" s="16">
        <v>14245</v>
      </c>
      <c r="G331" s="20">
        <v>0</v>
      </c>
      <c r="H331" s="23">
        <v>14245</v>
      </c>
      <c r="I331" s="2" t="s">
        <v>158</v>
      </c>
      <c r="J331" s="9">
        <v>44957</v>
      </c>
      <c r="K331" s="2" t="s">
        <v>69</v>
      </c>
      <c r="L331" s="2"/>
    </row>
    <row r="332" spans="2:12" x14ac:dyDescent="0.4">
      <c r="B332" s="2" t="s">
        <v>127</v>
      </c>
      <c r="C332" s="2" t="s">
        <v>107</v>
      </c>
      <c r="D332" s="2" t="s">
        <v>224</v>
      </c>
      <c r="E332" s="2" t="s">
        <v>136</v>
      </c>
      <c r="F332" s="16">
        <v>3267</v>
      </c>
      <c r="G332" s="20">
        <v>0</v>
      </c>
      <c r="H332" s="23">
        <v>3267</v>
      </c>
      <c r="I332" s="2" t="s">
        <v>158</v>
      </c>
      <c r="J332" s="9">
        <v>44957</v>
      </c>
      <c r="K332" s="2" t="s">
        <v>69</v>
      </c>
      <c r="L332" s="2"/>
    </row>
    <row r="333" spans="2:12" x14ac:dyDescent="0.4">
      <c r="B333" s="2" t="s">
        <v>127</v>
      </c>
      <c r="C333" s="2" t="s">
        <v>107</v>
      </c>
      <c r="D333" s="2" t="s">
        <v>117</v>
      </c>
      <c r="E333" s="2" t="s">
        <v>191</v>
      </c>
      <c r="F333" s="16">
        <v>233793</v>
      </c>
      <c r="G333" s="20">
        <v>116896</v>
      </c>
      <c r="H333" s="22">
        <f t="shared" ref="H333:H337" si="27">F333-G333</f>
        <v>116897</v>
      </c>
      <c r="I333" s="2" t="s">
        <v>163</v>
      </c>
      <c r="J333" s="9">
        <v>44956</v>
      </c>
      <c r="K333" s="2" t="s">
        <v>69</v>
      </c>
      <c r="L333" s="2"/>
    </row>
    <row r="334" spans="2:12" x14ac:dyDescent="0.4">
      <c r="B334" s="2" t="s">
        <v>127</v>
      </c>
      <c r="C334" s="2" t="s">
        <v>107</v>
      </c>
      <c r="D334" s="2" t="s">
        <v>117</v>
      </c>
      <c r="E334" s="2" t="s">
        <v>191</v>
      </c>
      <c r="F334" s="16">
        <v>433089</v>
      </c>
      <c r="G334" s="20">
        <v>216544</v>
      </c>
      <c r="H334" s="22">
        <f t="shared" si="27"/>
        <v>216545</v>
      </c>
      <c r="I334" s="2" t="s">
        <v>164</v>
      </c>
      <c r="J334" s="9">
        <v>44956</v>
      </c>
      <c r="K334" s="2" t="s">
        <v>69</v>
      </c>
      <c r="L334" s="2"/>
    </row>
    <row r="335" spans="2:12" x14ac:dyDescent="0.4">
      <c r="B335" s="2" t="s">
        <v>127</v>
      </c>
      <c r="C335" s="2" t="s">
        <v>107</v>
      </c>
      <c r="D335" s="2" t="s">
        <v>117</v>
      </c>
      <c r="E335" s="2" t="s">
        <v>191</v>
      </c>
      <c r="F335" s="16">
        <v>2247882</v>
      </c>
      <c r="G335" s="20">
        <f t="shared" ref="G335:G337" si="28">F335/2</f>
        <v>1123941</v>
      </c>
      <c r="H335" s="22">
        <f t="shared" si="27"/>
        <v>1123941</v>
      </c>
      <c r="I335" s="2" t="s">
        <v>165</v>
      </c>
      <c r="J335" s="9">
        <v>44966</v>
      </c>
      <c r="K335" s="2" t="s">
        <v>69</v>
      </c>
      <c r="L335" s="2"/>
    </row>
    <row r="336" spans="2:12" x14ac:dyDescent="0.4">
      <c r="B336" s="2" t="s">
        <v>127</v>
      </c>
      <c r="C336" s="2" t="s">
        <v>107</v>
      </c>
      <c r="D336" s="2" t="s">
        <v>117</v>
      </c>
      <c r="E336" s="2" t="s">
        <v>191</v>
      </c>
      <c r="F336" s="16">
        <v>4640</v>
      </c>
      <c r="G336" s="20">
        <f t="shared" si="28"/>
        <v>2320</v>
      </c>
      <c r="H336" s="22">
        <f t="shared" si="27"/>
        <v>2320</v>
      </c>
      <c r="I336" s="2" t="s">
        <v>156</v>
      </c>
      <c r="J336" s="9">
        <v>44966</v>
      </c>
      <c r="K336" s="2" t="s">
        <v>69</v>
      </c>
      <c r="L336" s="2"/>
    </row>
    <row r="337" spans="2:12" x14ac:dyDescent="0.4">
      <c r="B337" s="2" t="s">
        <v>127</v>
      </c>
      <c r="C337" s="2" t="s">
        <v>107</v>
      </c>
      <c r="D337" s="2" t="s">
        <v>117</v>
      </c>
      <c r="E337" s="2" t="s">
        <v>191</v>
      </c>
      <c r="F337" s="16">
        <v>476342</v>
      </c>
      <c r="G337" s="20">
        <f t="shared" si="28"/>
        <v>238171</v>
      </c>
      <c r="H337" s="22">
        <f t="shared" si="27"/>
        <v>238171</v>
      </c>
      <c r="I337" s="2" t="s">
        <v>165</v>
      </c>
      <c r="J337" s="9">
        <v>44973</v>
      </c>
      <c r="K337" s="2" t="s">
        <v>69</v>
      </c>
      <c r="L337" s="2"/>
    </row>
    <row r="338" spans="2:12" x14ac:dyDescent="0.4">
      <c r="B338" s="2" t="s">
        <v>127</v>
      </c>
      <c r="C338" s="2" t="s">
        <v>107</v>
      </c>
      <c r="D338" s="2" t="s">
        <v>224</v>
      </c>
      <c r="E338" s="2" t="s">
        <v>136</v>
      </c>
      <c r="F338" s="16">
        <v>316602</v>
      </c>
      <c r="G338" s="20">
        <v>0</v>
      </c>
      <c r="H338" s="23">
        <v>316602</v>
      </c>
      <c r="I338" s="2" t="s">
        <v>158</v>
      </c>
      <c r="J338" s="9">
        <v>44973</v>
      </c>
      <c r="K338" s="2" t="s">
        <v>69</v>
      </c>
      <c r="L338" s="2"/>
    </row>
    <row r="339" spans="2:12" x14ac:dyDescent="0.4">
      <c r="B339" s="2" t="s">
        <v>127</v>
      </c>
      <c r="C339" s="2" t="s">
        <v>107</v>
      </c>
      <c r="D339" s="2" t="s">
        <v>224</v>
      </c>
      <c r="E339" s="2" t="s">
        <v>136</v>
      </c>
      <c r="F339" s="16">
        <v>154788</v>
      </c>
      <c r="G339" s="20">
        <v>0</v>
      </c>
      <c r="H339" s="23">
        <v>154788</v>
      </c>
      <c r="I339" s="2" t="s">
        <v>163</v>
      </c>
      <c r="J339" s="9">
        <v>44972</v>
      </c>
      <c r="K339" s="2" t="s">
        <v>69</v>
      </c>
      <c r="L339" s="2"/>
    </row>
    <row r="340" spans="2:12" x14ac:dyDescent="0.4">
      <c r="B340" s="2" t="s">
        <v>127</v>
      </c>
      <c r="C340" s="2" t="s">
        <v>107</v>
      </c>
      <c r="D340" s="2" t="s">
        <v>224</v>
      </c>
      <c r="E340" s="2" t="s">
        <v>136</v>
      </c>
      <c r="F340" s="16">
        <v>433417</v>
      </c>
      <c r="G340" s="20">
        <v>0</v>
      </c>
      <c r="H340" s="23">
        <v>433417</v>
      </c>
      <c r="I340" s="2" t="s">
        <v>158</v>
      </c>
      <c r="J340" s="9">
        <v>44973</v>
      </c>
      <c r="K340" s="2" t="s">
        <v>69</v>
      </c>
      <c r="L340" s="2"/>
    </row>
    <row r="341" spans="2:12" x14ac:dyDescent="0.4">
      <c r="B341" s="2" t="s">
        <v>127</v>
      </c>
      <c r="C341" s="2" t="s">
        <v>107</v>
      </c>
      <c r="D341" s="2" t="s">
        <v>118</v>
      </c>
      <c r="E341" s="2" t="s">
        <v>191</v>
      </c>
      <c r="F341" s="16">
        <v>267080</v>
      </c>
      <c r="G341" s="20">
        <f t="shared" ref="G341:G371" si="29">F341/2</f>
        <v>133540</v>
      </c>
      <c r="H341" s="22">
        <f t="shared" ref="H341:H371" si="30">F341-G341</f>
        <v>133540</v>
      </c>
      <c r="I341" s="2" t="s">
        <v>166</v>
      </c>
      <c r="J341" s="9">
        <v>44970</v>
      </c>
      <c r="K341" s="2" t="s">
        <v>69</v>
      </c>
      <c r="L341" s="2"/>
    </row>
    <row r="342" spans="2:12" x14ac:dyDescent="0.4">
      <c r="B342" s="2" t="s">
        <v>127</v>
      </c>
      <c r="C342" s="2" t="s">
        <v>70</v>
      </c>
      <c r="D342" s="2" t="s">
        <v>132</v>
      </c>
      <c r="E342" s="2" t="s">
        <v>191</v>
      </c>
      <c r="F342" s="16">
        <v>4656410</v>
      </c>
      <c r="G342" s="20">
        <f t="shared" si="29"/>
        <v>2328205</v>
      </c>
      <c r="H342" s="22">
        <f t="shared" si="30"/>
        <v>2328205</v>
      </c>
      <c r="I342" s="2" t="s">
        <v>167</v>
      </c>
      <c r="J342" s="9">
        <v>44943</v>
      </c>
      <c r="K342" s="2" t="s">
        <v>69</v>
      </c>
      <c r="L342" s="2"/>
    </row>
    <row r="343" spans="2:12" x14ac:dyDescent="0.4">
      <c r="B343" s="2" t="s">
        <v>127</v>
      </c>
      <c r="C343" s="2" t="s">
        <v>70</v>
      </c>
      <c r="D343" s="2" t="s">
        <v>128</v>
      </c>
      <c r="E343" s="2" t="s">
        <v>191</v>
      </c>
      <c r="F343" s="16">
        <v>128700</v>
      </c>
      <c r="G343" s="20">
        <f t="shared" si="29"/>
        <v>64350</v>
      </c>
      <c r="H343" s="22">
        <f t="shared" si="30"/>
        <v>64350</v>
      </c>
      <c r="I343" s="2" t="s">
        <v>168</v>
      </c>
      <c r="J343" s="9">
        <v>44945</v>
      </c>
      <c r="K343" s="2" t="s">
        <v>69</v>
      </c>
      <c r="L343" s="2"/>
    </row>
    <row r="344" spans="2:12" x14ac:dyDescent="0.4">
      <c r="B344" s="2" t="s">
        <v>127</v>
      </c>
      <c r="C344" s="2" t="s">
        <v>70</v>
      </c>
      <c r="D344" s="2" t="s">
        <v>128</v>
      </c>
      <c r="E344" s="2" t="s">
        <v>191</v>
      </c>
      <c r="F344" s="16">
        <v>128700</v>
      </c>
      <c r="G344" s="20">
        <f t="shared" si="29"/>
        <v>64350</v>
      </c>
      <c r="H344" s="22">
        <f t="shared" si="30"/>
        <v>64350</v>
      </c>
      <c r="I344" s="2" t="s">
        <v>168</v>
      </c>
      <c r="J344" s="9">
        <v>44945</v>
      </c>
      <c r="K344" s="2" t="s">
        <v>69</v>
      </c>
      <c r="L344" s="2"/>
    </row>
    <row r="345" spans="2:12" x14ac:dyDescent="0.4">
      <c r="B345" s="2" t="s">
        <v>127</v>
      </c>
      <c r="C345" s="2" t="s">
        <v>70</v>
      </c>
      <c r="D345" s="2" t="s">
        <v>129</v>
      </c>
      <c r="E345" s="2" t="s">
        <v>191</v>
      </c>
      <c r="F345" s="16">
        <v>143000</v>
      </c>
      <c r="G345" s="20">
        <f t="shared" si="29"/>
        <v>71500</v>
      </c>
      <c r="H345" s="22">
        <f t="shared" si="30"/>
        <v>71500</v>
      </c>
      <c r="I345" s="2" t="s">
        <v>169</v>
      </c>
      <c r="J345" s="9">
        <v>44956</v>
      </c>
      <c r="K345" s="2" t="s">
        <v>69</v>
      </c>
      <c r="L345" s="2"/>
    </row>
    <row r="346" spans="2:12" x14ac:dyDescent="0.4">
      <c r="B346" s="2" t="s">
        <v>127</v>
      </c>
      <c r="C346" s="2" t="s">
        <v>70</v>
      </c>
      <c r="D346" s="2" t="s">
        <v>130</v>
      </c>
      <c r="E346" s="2" t="s">
        <v>191</v>
      </c>
      <c r="F346" s="16">
        <v>143000</v>
      </c>
      <c r="G346" s="20">
        <f t="shared" si="29"/>
        <v>71500</v>
      </c>
      <c r="H346" s="22">
        <f t="shared" si="30"/>
        <v>71500</v>
      </c>
      <c r="I346" s="2" t="s">
        <v>170</v>
      </c>
      <c r="J346" s="9">
        <v>44959</v>
      </c>
      <c r="K346" s="2" t="s">
        <v>69</v>
      </c>
      <c r="L346" s="2"/>
    </row>
    <row r="347" spans="2:12" x14ac:dyDescent="0.4">
      <c r="B347" s="2" t="s">
        <v>127</v>
      </c>
      <c r="C347" s="2" t="s">
        <v>70</v>
      </c>
      <c r="D347" s="2" t="s">
        <v>132</v>
      </c>
      <c r="E347" s="2" t="s">
        <v>191</v>
      </c>
      <c r="F347" s="16">
        <v>8477128</v>
      </c>
      <c r="G347" s="20">
        <f t="shared" si="29"/>
        <v>4238564</v>
      </c>
      <c r="H347" s="22">
        <f t="shared" si="30"/>
        <v>4238564</v>
      </c>
      <c r="I347" s="2" t="s">
        <v>171</v>
      </c>
      <c r="J347" s="9">
        <v>44979</v>
      </c>
      <c r="K347" s="2" t="s">
        <v>69</v>
      </c>
      <c r="L347" s="2"/>
    </row>
    <row r="348" spans="2:12" x14ac:dyDescent="0.4">
      <c r="B348" s="2" t="s">
        <v>127</v>
      </c>
      <c r="C348" s="2" t="s">
        <v>70</v>
      </c>
      <c r="D348" s="2" t="s">
        <v>132</v>
      </c>
      <c r="E348" s="2" t="s">
        <v>191</v>
      </c>
      <c r="F348" s="16">
        <v>2675200</v>
      </c>
      <c r="G348" s="20">
        <f t="shared" si="29"/>
        <v>1337600</v>
      </c>
      <c r="H348" s="22">
        <f t="shared" si="30"/>
        <v>1337600</v>
      </c>
      <c r="I348" s="2" t="s">
        <v>172</v>
      </c>
      <c r="J348" s="9">
        <v>44991</v>
      </c>
      <c r="K348" s="2" t="s">
        <v>69</v>
      </c>
      <c r="L348" s="2"/>
    </row>
    <row r="349" spans="2:12" x14ac:dyDescent="0.4">
      <c r="B349" s="2" t="s">
        <v>127</v>
      </c>
      <c r="C349" s="2" t="s">
        <v>70</v>
      </c>
      <c r="D349" s="2" t="s">
        <v>132</v>
      </c>
      <c r="E349" s="2" t="s">
        <v>191</v>
      </c>
      <c r="F349" s="16">
        <v>2472800</v>
      </c>
      <c r="G349" s="20">
        <f t="shared" si="29"/>
        <v>1236400</v>
      </c>
      <c r="H349" s="22">
        <f t="shared" si="30"/>
        <v>1236400</v>
      </c>
      <c r="I349" s="2" t="s">
        <v>173</v>
      </c>
      <c r="J349" s="9">
        <v>44988</v>
      </c>
      <c r="K349" s="2" t="s">
        <v>69</v>
      </c>
      <c r="L349" s="2"/>
    </row>
    <row r="350" spans="2:12" x14ac:dyDescent="0.4">
      <c r="B350" s="2" t="s">
        <v>127</v>
      </c>
      <c r="C350" s="2" t="s">
        <v>70</v>
      </c>
      <c r="D350" s="2" t="s">
        <v>132</v>
      </c>
      <c r="E350" s="2" t="s">
        <v>191</v>
      </c>
      <c r="F350" s="16">
        <v>2246200</v>
      </c>
      <c r="G350" s="20">
        <f t="shared" si="29"/>
        <v>1123100</v>
      </c>
      <c r="H350" s="22">
        <f t="shared" si="30"/>
        <v>1123100</v>
      </c>
      <c r="I350" s="2" t="s">
        <v>174</v>
      </c>
      <c r="J350" s="9">
        <v>44988</v>
      </c>
      <c r="K350" s="2" t="s">
        <v>69</v>
      </c>
      <c r="L350" s="2"/>
    </row>
    <row r="351" spans="2:12" x14ac:dyDescent="0.4">
      <c r="B351" s="2" t="s">
        <v>127</v>
      </c>
      <c r="C351" s="2" t="s">
        <v>70</v>
      </c>
      <c r="D351" s="2" t="s">
        <v>133</v>
      </c>
      <c r="E351" s="2" t="s">
        <v>191</v>
      </c>
      <c r="F351" s="16">
        <v>200761000</v>
      </c>
      <c r="G351" s="20">
        <f t="shared" si="29"/>
        <v>100380500</v>
      </c>
      <c r="H351" s="22">
        <f t="shared" si="30"/>
        <v>100380500</v>
      </c>
      <c r="I351" s="2" t="s">
        <v>173</v>
      </c>
      <c r="J351" s="9">
        <v>45007</v>
      </c>
      <c r="K351" s="2" t="s">
        <v>69</v>
      </c>
      <c r="L351" s="2"/>
    </row>
    <row r="352" spans="2:12" x14ac:dyDescent="0.4">
      <c r="B352" s="2" t="s">
        <v>127</v>
      </c>
      <c r="C352" s="2" t="s">
        <v>70</v>
      </c>
      <c r="D352" s="2" t="s">
        <v>132</v>
      </c>
      <c r="E352" s="2" t="s">
        <v>191</v>
      </c>
      <c r="F352" s="16">
        <v>6947160</v>
      </c>
      <c r="G352" s="20">
        <f t="shared" si="29"/>
        <v>3473580</v>
      </c>
      <c r="H352" s="22">
        <f t="shared" si="30"/>
        <v>3473580</v>
      </c>
      <c r="I352" s="2" t="s">
        <v>175</v>
      </c>
      <c r="J352" s="9">
        <v>45002</v>
      </c>
      <c r="K352" s="2" t="s">
        <v>69</v>
      </c>
      <c r="L352" s="2"/>
    </row>
    <row r="353" spans="2:12" x14ac:dyDescent="0.4">
      <c r="B353" s="2" t="s">
        <v>127</v>
      </c>
      <c r="C353" s="2" t="s">
        <v>70</v>
      </c>
      <c r="D353" s="2" t="s">
        <v>133</v>
      </c>
      <c r="E353" s="2" t="s">
        <v>191</v>
      </c>
      <c r="F353" s="16">
        <v>29700000</v>
      </c>
      <c r="G353" s="20">
        <f t="shared" si="29"/>
        <v>14850000</v>
      </c>
      <c r="H353" s="22">
        <f t="shared" si="30"/>
        <v>14850000</v>
      </c>
      <c r="I353" s="2" t="s">
        <v>131</v>
      </c>
      <c r="J353" s="9">
        <v>44998</v>
      </c>
      <c r="K353" s="2" t="s">
        <v>69</v>
      </c>
      <c r="L353" s="2"/>
    </row>
    <row r="354" spans="2:12" x14ac:dyDescent="0.4">
      <c r="B354" s="2" t="s">
        <v>127</v>
      </c>
      <c r="C354" s="2" t="s">
        <v>70</v>
      </c>
      <c r="D354" s="2" t="s">
        <v>133</v>
      </c>
      <c r="E354" s="2" t="s">
        <v>191</v>
      </c>
      <c r="F354" s="16">
        <v>390934</v>
      </c>
      <c r="G354" s="20">
        <f t="shared" si="29"/>
        <v>195467</v>
      </c>
      <c r="H354" s="22">
        <f t="shared" si="30"/>
        <v>195467</v>
      </c>
      <c r="I354" s="2" t="s">
        <v>131</v>
      </c>
      <c r="J354" s="9">
        <v>45071</v>
      </c>
      <c r="K354" s="2" t="s">
        <v>69</v>
      </c>
      <c r="L354" s="2" t="s">
        <v>223</v>
      </c>
    </row>
    <row r="355" spans="2:12" x14ac:dyDescent="0.4">
      <c r="B355" s="2" t="s">
        <v>127</v>
      </c>
      <c r="C355" s="15" t="s">
        <v>100</v>
      </c>
      <c r="D355" s="2" t="s">
        <v>60</v>
      </c>
      <c r="E355" s="2" t="s">
        <v>191</v>
      </c>
      <c r="F355" s="16">
        <v>96921</v>
      </c>
      <c r="G355" s="20">
        <v>48460</v>
      </c>
      <c r="H355" s="22">
        <f t="shared" si="30"/>
        <v>48461</v>
      </c>
      <c r="I355" s="2" t="s">
        <v>176</v>
      </c>
      <c r="J355" s="9">
        <v>44932</v>
      </c>
      <c r="K355" s="2" t="s">
        <v>69</v>
      </c>
      <c r="L355" s="2"/>
    </row>
    <row r="356" spans="2:12" x14ac:dyDescent="0.4">
      <c r="B356" s="2" t="s">
        <v>127</v>
      </c>
      <c r="C356" s="15" t="s">
        <v>100</v>
      </c>
      <c r="D356" s="2" t="s">
        <v>60</v>
      </c>
      <c r="E356" s="2" t="s">
        <v>191</v>
      </c>
      <c r="F356" s="16">
        <v>192400</v>
      </c>
      <c r="G356" s="20">
        <f t="shared" si="29"/>
        <v>96200</v>
      </c>
      <c r="H356" s="22">
        <f t="shared" si="30"/>
        <v>96200</v>
      </c>
      <c r="I356" s="2" t="s">
        <v>177</v>
      </c>
      <c r="J356" s="9">
        <v>44958</v>
      </c>
      <c r="K356" s="2" t="s">
        <v>69</v>
      </c>
      <c r="L356" s="2"/>
    </row>
    <row r="357" spans="2:12" x14ac:dyDescent="0.4">
      <c r="B357" s="2" t="s">
        <v>127</v>
      </c>
      <c r="C357" s="15" t="s">
        <v>100</v>
      </c>
      <c r="D357" s="2" t="s">
        <v>60</v>
      </c>
      <c r="E357" s="2" t="s">
        <v>191</v>
      </c>
      <c r="F357" s="16">
        <v>418000</v>
      </c>
      <c r="G357" s="20">
        <f t="shared" si="29"/>
        <v>209000</v>
      </c>
      <c r="H357" s="22">
        <f t="shared" si="30"/>
        <v>209000</v>
      </c>
      <c r="I357" s="2" t="s">
        <v>178</v>
      </c>
      <c r="J357" s="9">
        <v>44949</v>
      </c>
      <c r="K357" s="2" t="s">
        <v>69</v>
      </c>
      <c r="L357" s="2"/>
    </row>
    <row r="358" spans="2:12" x14ac:dyDescent="0.4">
      <c r="B358" s="2" t="s">
        <v>127</v>
      </c>
      <c r="C358" s="15" t="s">
        <v>100</v>
      </c>
      <c r="D358" s="2" t="s">
        <v>60</v>
      </c>
      <c r="E358" s="2" t="s">
        <v>191</v>
      </c>
      <c r="F358" s="16">
        <v>587880</v>
      </c>
      <c r="G358" s="20">
        <f t="shared" si="29"/>
        <v>293940</v>
      </c>
      <c r="H358" s="22">
        <f t="shared" si="30"/>
        <v>293940</v>
      </c>
      <c r="I358" s="2" t="s">
        <v>179</v>
      </c>
      <c r="J358" s="9">
        <v>44949</v>
      </c>
      <c r="K358" s="2" t="s">
        <v>69</v>
      </c>
      <c r="L358" s="2"/>
    </row>
    <row r="359" spans="2:12" x14ac:dyDescent="0.4">
      <c r="B359" s="2" t="s">
        <v>127</v>
      </c>
      <c r="C359" s="15" t="s">
        <v>100</v>
      </c>
      <c r="D359" s="2" t="s">
        <v>60</v>
      </c>
      <c r="E359" s="2" t="s">
        <v>191</v>
      </c>
      <c r="F359" s="16">
        <v>861500</v>
      </c>
      <c r="G359" s="20">
        <f t="shared" si="29"/>
        <v>430750</v>
      </c>
      <c r="H359" s="22">
        <f t="shared" si="30"/>
        <v>430750</v>
      </c>
      <c r="I359" s="2" t="s">
        <v>180</v>
      </c>
      <c r="J359" s="9">
        <v>44949</v>
      </c>
      <c r="K359" s="2" t="s">
        <v>69</v>
      </c>
      <c r="L359" s="2"/>
    </row>
    <row r="360" spans="2:12" x14ac:dyDescent="0.4">
      <c r="B360" s="2" t="s">
        <v>127</v>
      </c>
      <c r="C360" s="15" t="s">
        <v>100</v>
      </c>
      <c r="D360" s="2" t="s">
        <v>60</v>
      </c>
      <c r="E360" s="2" t="s">
        <v>191</v>
      </c>
      <c r="F360" s="16">
        <v>1937240</v>
      </c>
      <c r="G360" s="20">
        <f t="shared" si="29"/>
        <v>968620</v>
      </c>
      <c r="H360" s="22">
        <f t="shared" si="30"/>
        <v>968620</v>
      </c>
      <c r="I360" s="2" t="s">
        <v>181</v>
      </c>
      <c r="J360" s="9">
        <v>44950</v>
      </c>
      <c r="K360" s="2" t="s">
        <v>69</v>
      </c>
      <c r="L360" s="2"/>
    </row>
    <row r="361" spans="2:12" x14ac:dyDescent="0.4">
      <c r="B361" s="2" t="s">
        <v>127</v>
      </c>
      <c r="C361" s="15" t="s">
        <v>100</v>
      </c>
      <c r="D361" s="2" t="s">
        <v>60</v>
      </c>
      <c r="E361" s="2" t="s">
        <v>191</v>
      </c>
      <c r="F361" s="16">
        <v>10150</v>
      </c>
      <c r="G361" s="20">
        <f t="shared" si="29"/>
        <v>5075</v>
      </c>
      <c r="H361" s="22">
        <f t="shared" si="30"/>
        <v>5075</v>
      </c>
      <c r="I361" s="2" t="s">
        <v>25</v>
      </c>
      <c r="J361" s="9">
        <v>44956</v>
      </c>
      <c r="K361" s="2" t="s">
        <v>69</v>
      </c>
      <c r="L361" s="2"/>
    </row>
    <row r="362" spans="2:12" x14ac:dyDescent="0.4">
      <c r="B362" s="2" t="s">
        <v>127</v>
      </c>
      <c r="C362" s="15" t="s">
        <v>100</v>
      </c>
      <c r="D362" s="2" t="s">
        <v>60</v>
      </c>
      <c r="E362" s="2" t="s">
        <v>191</v>
      </c>
      <c r="F362" s="16">
        <v>12050</v>
      </c>
      <c r="G362" s="20">
        <f t="shared" si="29"/>
        <v>6025</v>
      </c>
      <c r="H362" s="22">
        <f t="shared" si="30"/>
        <v>6025</v>
      </c>
      <c r="I362" s="2" t="s">
        <v>182</v>
      </c>
      <c r="J362" s="9">
        <v>44945</v>
      </c>
      <c r="K362" s="2" t="s">
        <v>69</v>
      </c>
      <c r="L362" s="2"/>
    </row>
    <row r="363" spans="2:12" x14ac:dyDescent="0.4">
      <c r="B363" s="2" t="s">
        <v>127</v>
      </c>
      <c r="C363" s="15" t="s">
        <v>100</v>
      </c>
      <c r="D363" s="2" t="s">
        <v>60</v>
      </c>
      <c r="E363" s="2" t="s">
        <v>191</v>
      </c>
      <c r="F363" s="16">
        <v>1786000</v>
      </c>
      <c r="G363" s="20">
        <f t="shared" si="29"/>
        <v>893000</v>
      </c>
      <c r="H363" s="22">
        <f t="shared" si="30"/>
        <v>893000</v>
      </c>
      <c r="I363" s="2" t="s">
        <v>183</v>
      </c>
      <c r="J363" s="9">
        <v>44956</v>
      </c>
      <c r="K363" s="2" t="s">
        <v>69</v>
      </c>
      <c r="L363" s="2"/>
    </row>
    <row r="364" spans="2:12" x14ac:dyDescent="0.4">
      <c r="B364" s="2" t="s">
        <v>127</v>
      </c>
      <c r="C364" s="15" t="s">
        <v>100</v>
      </c>
      <c r="D364" s="2" t="s">
        <v>60</v>
      </c>
      <c r="E364" s="2" t="s">
        <v>191</v>
      </c>
      <c r="F364" s="16">
        <v>2184380</v>
      </c>
      <c r="G364" s="20">
        <f t="shared" si="29"/>
        <v>1092190</v>
      </c>
      <c r="H364" s="22">
        <f t="shared" si="30"/>
        <v>1092190</v>
      </c>
      <c r="I364" s="2" t="s">
        <v>182</v>
      </c>
      <c r="J364" s="9">
        <v>44958</v>
      </c>
      <c r="K364" s="2" t="s">
        <v>69</v>
      </c>
      <c r="L364" s="2"/>
    </row>
    <row r="365" spans="2:12" x14ac:dyDescent="0.4">
      <c r="B365" s="2" t="s">
        <v>127</v>
      </c>
      <c r="C365" s="15" t="s">
        <v>100</v>
      </c>
      <c r="D365" s="2" t="s">
        <v>60</v>
      </c>
      <c r="E365" s="2" t="s">
        <v>191</v>
      </c>
      <c r="F365" s="16">
        <v>1083920</v>
      </c>
      <c r="G365" s="20">
        <f t="shared" si="29"/>
        <v>541960</v>
      </c>
      <c r="H365" s="22">
        <f t="shared" si="30"/>
        <v>541960</v>
      </c>
      <c r="I365" s="2" t="s">
        <v>184</v>
      </c>
      <c r="J365" s="9">
        <v>44956</v>
      </c>
      <c r="K365" s="2" t="s">
        <v>69</v>
      </c>
      <c r="L365" s="2"/>
    </row>
    <row r="366" spans="2:12" x14ac:dyDescent="0.4">
      <c r="B366" s="2" t="s">
        <v>127</v>
      </c>
      <c r="C366" s="15" t="s">
        <v>100</v>
      </c>
      <c r="D366" s="2" t="s">
        <v>60</v>
      </c>
      <c r="E366" s="2" t="s">
        <v>191</v>
      </c>
      <c r="F366" s="16">
        <v>11432300</v>
      </c>
      <c r="G366" s="20">
        <f t="shared" si="29"/>
        <v>5716150</v>
      </c>
      <c r="H366" s="22">
        <f t="shared" si="30"/>
        <v>5716150</v>
      </c>
      <c r="I366" s="2" t="s">
        <v>185</v>
      </c>
      <c r="J366" s="9">
        <v>44959</v>
      </c>
      <c r="K366" s="2" t="s">
        <v>69</v>
      </c>
      <c r="L366" s="2"/>
    </row>
    <row r="367" spans="2:12" x14ac:dyDescent="0.4">
      <c r="B367" s="2" t="s">
        <v>127</v>
      </c>
      <c r="C367" s="15" t="s">
        <v>100</v>
      </c>
      <c r="D367" s="2" t="s">
        <v>134</v>
      </c>
      <c r="E367" s="2" t="s">
        <v>191</v>
      </c>
      <c r="F367" s="16">
        <v>450000</v>
      </c>
      <c r="G367" s="20">
        <f t="shared" si="29"/>
        <v>225000</v>
      </c>
      <c r="H367" s="22">
        <f t="shared" si="30"/>
        <v>225000</v>
      </c>
      <c r="I367" s="2" t="s">
        <v>186</v>
      </c>
      <c r="J367" s="9">
        <v>44971</v>
      </c>
      <c r="K367" s="2" t="s">
        <v>69</v>
      </c>
      <c r="L367" s="2"/>
    </row>
    <row r="368" spans="2:12" x14ac:dyDescent="0.4">
      <c r="B368" s="2" t="s">
        <v>127</v>
      </c>
      <c r="C368" s="15" t="s">
        <v>100</v>
      </c>
      <c r="D368" s="2" t="s">
        <v>134</v>
      </c>
      <c r="E368" s="2" t="s">
        <v>191</v>
      </c>
      <c r="F368" s="16">
        <v>425390</v>
      </c>
      <c r="G368" s="20">
        <f t="shared" si="29"/>
        <v>212695</v>
      </c>
      <c r="H368" s="22">
        <f t="shared" si="30"/>
        <v>212695</v>
      </c>
      <c r="I368" s="2" t="s">
        <v>187</v>
      </c>
      <c r="J368" s="9">
        <v>44974</v>
      </c>
      <c r="K368" s="2" t="s">
        <v>69</v>
      </c>
      <c r="L368" s="2"/>
    </row>
    <row r="369" spans="2:12" x14ac:dyDescent="0.4">
      <c r="B369" s="2" t="s">
        <v>127</v>
      </c>
      <c r="C369" s="15" t="s">
        <v>100</v>
      </c>
      <c r="D369" s="2" t="s">
        <v>134</v>
      </c>
      <c r="E369" s="2" t="s">
        <v>191</v>
      </c>
      <c r="F369" s="16">
        <v>127380</v>
      </c>
      <c r="G369" s="20">
        <f t="shared" si="29"/>
        <v>63690</v>
      </c>
      <c r="H369" s="22">
        <f t="shared" si="30"/>
        <v>63690</v>
      </c>
      <c r="I369" s="2" t="s">
        <v>188</v>
      </c>
      <c r="J369" s="9">
        <v>44998</v>
      </c>
      <c r="K369" s="2" t="s">
        <v>69</v>
      </c>
      <c r="L369" s="2"/>
    </row>
    <row r="370" spans="2:12" x14ac:dyDescent="0.4">
      <c r="B370" s="2" t="s">
        <v>127</v>
      </c>
      <c r="C370" s="15" t="s">
        <v>100</v>
      </c>
      <c r="D370" s="2" t="s">
        <v>134</v>
      </c>
      <c r="E370" s="2" t="s">
        <v>191</v>
      </c>
      <c r="F370" s="16">
        <v>198940</v>
      </c>
      <c r="G370" s="20">
        <f t="shared" si="29"/>
        <v>99470</v>
      </c>
      <c r="H370" s="22">
        <f t="shared" si="30"/>
        <v>99470</v>
      </c>
      <c r="I370" s="2" t="s">
        <v>189</v>
      </c>
      <c r="J370" s="9">
        <v>44998</v>
      </c>
      <c r="K370" s="2" t="s">
        <v>69</v>
      </c>
      <c r="L370" s="2"/>
    </row>
    <row r="371" spans="2:12" x14ac:dyDescent="0.4">
      <c r="B371" s="2" t="s">
        <v>127</v>
      </c>
      <c r="C371" s="15" t="s">
        <v>100</v>
      </c>
      <c r="D371" s="2" t="s">
        <v>134</v>
      </c>
      <c r="E371" s="2" t="s">
        <v>191</v>
      </c>
      <c r="F371" s="16">
        <v>141444</v>
      </c>
      <c r="G371" s="20">
        <f t="shared" si="29"/>
        <v>70722</v>
      </c>
      <c r="H371" s="22">
        <f t="shared" si="30"/>
        <v>70722</v>
      </c>
      <c r="I371" s="2" t="s">
        <v>189</v>
      </c>
      <c r="J371" s="9">
        <v>44998</v>
      </c>
      <c r="K371" s="2" t="s">
        <v>69</v>
      </c>
      <c r="L371" s="2"/>
    </row>
    <row r="372" spans="2:12" x14ac:dyDescent="0.4">
      <c r="E372" s="26" t="s">
        <v>195</v>
      </c>
      <c r="F372" s="27">
        <f>SUM(F2:F371)</f>
        <v>652413875</v>
      </c>
      <c r="G372" s="27">
        <f>SUM(G2:G371)</f>
        <v>312381326</v>
      </c>
      <c r="H372" s="27">
        <f>SUM(H2:H371)</f>
        <v>340032549</v>
      </c>
    </row>
    <row r="373" spans="2:12" x14ac:dyDescent="0.4">
      <c r="E373" s="25"/>
      <c r="F373" s="18"/>
      <c r="G373" s="18"/>
      <c r="H373" s="18"/>
    </row>
    <row r="374" spans="2:12" x14ac:dyDescent="0.4">
      <c r="E374" s="31" t="s">
        <v>192</v>
      </c>
      <c r="F374" s="32">
        <v>76878964</v>
      </c>
      <c r="G374" s="32">
        <v>38439481</v>
      </c>
      <c r="H374" s="32">
        <v>38439483</v>
      </c>
    </row>
    <row r="375" spans="2:12" x14ac:dyDescent="0.4">
      <c r="E375" s="25" t="s">
        <v>225</v>
      </c>
      <c r="F375" s="18">
        <v>74581064</v>
      </c>
      <c r="G375" s="18">
        <v>37290531</v>
      </c>
      <c r="H375" s="18">
        <v>37290533</v>
      </c>
    </row>
    <row r="376" spans="2:12" x14ac:dyDescent="0.4">
      <c r="E376" s="25" t="s">
        <v>226</v>
      </c>
      <c r="F376" s="18">
        <v>2297900</v>
      </c>
      <c r="G376" s="18">
        <v>1148950</v>
      </c>
      <c r="H376" s="18">
        <v>1148950</v>
      </c>
    </row>
    <row r="377" spans="2:12" x14ac:dyDescent="0.4">
      <c r="E377" s="28"/>
      <c r="F377" s="18"/>
      <c r="G377" s="18"/>
      <c r="H377" s="18"/>
    </row>
    <row r="378" spans="2:12" x14ac:dyDescent="0.4">
      <c r="E378" s="31" t="s">
        <v>191</v>
      </c>
      <c r="F378" s="32">
        <v>503120394</v>
      </c>
      <c r="G378" s="32">
        <v>273941845</v>
      </c>
      <c r="H378" s="32">
        <v>229178549</v>
      </c>
    </row>
    <row r="379" spans="2:12" x14ac:dyDescent="0.4">
      <c r="E379" s="25" t="s">
        <v>225</v>
      </c>
      <c r="F379" s="18">
        <v>49852562</v>
      </c>
      <c r="G379" s="18">
        <v>47307937</v>
      </c>
      <c r="H379" s="18">
        <v>2544625</v>
      </c>
    </row>
    <row r="380" spans="2:12" x14ac:dyDescent="0.4">
      <c r="E380" s="25" t="s">
        <v>227</v>
      </c>
      <c r="F380" s="18">
        <v>547200</v>
      </c>
      <c r="G380" s="18">
        <v>273600</v>
      </c>
      <c r="H380" s="18">
        <v>273600</v>
      </c>
    </row>
    <row r="381" spans="2:12" x14ac:dyDescent="0.4">
      <c r="E381" s="25" t="s">
        <v>228</v>
      </c>
      <c r="F381" s="18">
        <v>345368616</v>
      </c>
      <c r="G381" s="18">
        <v>172684307</v>
      </c>
      <c r="H381" s="18">
        <v>172684309</v>
      </c>
    </row>
    <row r="382" spans="2:12" x14ac:dyDescent="0.4">
      <c r="E382" s="25" t="s">
        <v>229</v>
      </c>
      <c r="F382" s="18">
        <v>107352016</v>
      </c>
      <c r="G382" s="18">
        <v>53676001</v>
      </c>
      <c r="H382" s="18">
        <v>53676015</v>
      </c>
    </row>
    <row r="383" spans="2:12" x14ac:dyDescent="0.4">
      <c r="E383" s="29"/>
      <c r="F383" s="18"/>
      <c r="G383" s="18"/>
      <c r="H383" s="18"/>
    </row>
    <row r="384" spans="2:12" x14ac:dyDescent="0.4">
      <c r="E384" s="31" t="s">
        <v>136</v>
      </c>
      <c r="F384" s="32">
        <v>72414517</v>
      </c>
      <c r="G384" s="32">
        <v>0</v>
      </c>
      <c r="H384" s="32">
        <v>72414517</v>
      </c>
    </row>
    <row r="385" spans="5:8" x14ac:dyDescent="0.4">
      <c r="E385" s="25" t="s">
        <v>225</v>
      </c>
      <c r="F385" s="18">
        <v>26534754</v>
      </c>
      <c r="G385" s="18">
        <v>0</v>
      </c>
      <c r="H385" s="18">
        <v>26534754</v>
      </c>
    </row>
    <row r="386" spans="5:8" x14ac:dyDescent="0.4">
      <c r="E386" s="25" t="s">
        <v>227</v>
      </c>
      <c r="F386" s="18">
        <v>71500</v>
      </c>
      <c r="G386" s="24">
        <v>0</v>
      </c>
      <c r="H386" s="24">
        <v>71500</v>
      </c>
    </row>
    <row r="387" spans="5:8" x14ac:dyDescent="0.4">
      <c r="E387" s="25" t="s">
        <v>228</v>
      </c>
      <c r="F387" s="18">
        <v>45438453</v>
      </c>
      <c r="G387" s="18">
        <v>0</v>
      </c>
      <c r="H387" s="18">
        <v>45438453</v>
      </c>
    </row>
    <row r="388" spans="5:8" x14ac:dyDescent="0.4">
      <c r="E388" s="25" t="s">
        <v>229</v>
      </c>
      <c r="F388" s="30">
        <v>369810</v>
      </c>
      <c r="G388" s="1">
        <v>0</v>
      </c>
      <c r="H388" s="30">
        <v>369810</v>
      </c>
    </row>
  </sheetData>
  <autoFilter ref="B1:L384" xr:uid="{644F9690-D58E-48C2-A160-86A2978DD929}"/>
  <phoneticPr fontId="3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&amp;LＲ４鳥インフル対応支出（R5.1月～）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令和4年12月発生経費 (2)</vt:lpstr>
      <vt:lpstr>令和4年12月発生経費 (2)×</vt:lpstr>
      <vt:lpstr>経費見積書</vt:lpstr>
      <vt:lpstr>経費見積×</vt:lpstr>
      <vt:lpstr>R4.12月支払実績 (2)</vt:lpstr>
      <vt:lpstr>別紙６追加(防疫資材等) (2)</vt:lpstr>
      <vt:lpstr>元データ1-3月</vt:lpstr>
      <vt:lpstr>'R4.12月支払実績 (2)'!Print_Area</vt:lpstr>
      <vt:lpstr>経費見積×!Print_Area</vt:lpstr>
      <vt:lpstr>経費見積書!Print_Area</vt:lpstr>
      <vt:lpstr>'別紙６追加(防疫資材等) (2)'!Print_Area</vt:lpstr>
      <vt:lpstr>'令和4年12月発生経費 (2)'!Print_Area</vt:lpstr>
      <vt:lpstr>'R4.12月支払実績 (2)'!Print_Titles</vt:lpstr>
      <vt:lpstr>'元データ1-3月'!Print_Titles</vt:lpstr>
      <vt:lpstr>'別紙６追加(防疫資材等) (2)'!Print_Titles</vt:lpstr>
      <vt:lpstr>'令和4年12月発生経費 (2)'!Print_Titles</vt:lpstr>
      <vt:lpstr>'令和4年12月発生経費 (2)×'!Print_Titles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2026-01-09T02:12:18Z</cp:lastPrinted>
  <dcterms:created xsi:type="dcterms:W3CDTF">2023-06-23T06:20:04Z</dcterms:created>
  <dcterms:modified xsi:type="dcterms:W3CDTF">2026-01-09T02:12:40Z</dcterms:modified>
</cp:coreProperties>
</file>