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2.xml" ContentType="application/vnd.openxmlformats-officedocument.drawing+xml"/>
  <Override PartName="/xl/comments8.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10.34.70.240\03 委託訓練\＃委託訓練2025\01_R7_離職者等再就職訓練事業\11_R7短期課程コース（公募)\02_公募\02_R7_第2四半期★\HP掲載\R7第2四半期公募データ\"/>
    </mc:Choice>
  </mc:AlternateContent>
  <xr:revisionPtr revIDLastSave="0" documentId="13_ncr:1_{513C9D69-5C47-4D44-9DCB-2F190679DB5D}" xr6:coauthVersionLast="47" xr6:coauthVersionMax="47" xr10:uidLastSave="{00000000-0000-0000-0000-000000000000}"/>
  <bookViews>
    <workbookView xWindow="-38520" yWindow="-2730" windowWidth="38640" windowHeight="15720" tabRatio="921" firstSheet="33" activeTab="33" xr2:uid="{00000000-000D-0000-FFFF-FFFF00000000}"/>
  </bookViews>
  <sheets>
    <sheet name="様式1-1_委託料経費区分" sheetId="78" r:id="rId1"/>
    <sheet name="様式1-2_提案趣意" sheetId="54" r:id="rId2"/>
    <sheet name="様式2-1_訓練施設・体制" sheetId="33" r:id="rId3"/>
    <sheet name="様式2-2_要素点検表" sheetId="42" r:id="rId4"/>
    <sheet name="様式3_カリキュラム" sheetId="44" r:id="rId5"/>
    <sheet name="様式3_カリキュラム（ｅラーニング）" sheetId="79" r:id="rId6"/>
    <sheet name="様式4_資格状況" sheetId="40" r:id="rId7"/>
    <sheet name="様式5_期間別→" sheetId="69" r:id="rId8"/>
    <sheet name="3か月用" sheetId="64" r:id="rId9"/>
    <sheet name="4か月用" sheetId="65" r:id="rId10"/>
    <sheet name="5か月用" sheetId="67" r:id="rId11"/>
    <sheet name="6か月用" sheetId="68" r:id="rId12"/>
    <sheet name="日程表記入例" sheetId="53" r:id="rId13"/>
    <sheet name="様式5-2_期間別→" sheetId="82" r:id="rId14"/>
    <sheet name="様式5-2_3か月" sheetId="83" r:id="rId15"/>
    <sheet name="様式5-2_4か月" sheetId="80" r:id="rId16"/>
    <sheet name="様式5-2_5か月" sheetId="85" r:id="rId17"/>
    <sheet name="様式5-2_6か月" sheetId="86" r:id="rId18"/>
    <sheet name="様式5-2_（記載例）" sheetId="87" r:id="rId19"/>
    <sheet name="様式6 講師名簿" sheetId="35" r:id="rId20"/>
    <sheet name="（参考）講師要件" sheetId="23" r:id="rId21"/>
    <sheet name="様式7 就職状況" sheetId="41" r:id="rId22"/>
    <sheet name="様式8 就職支援" sheetId="36" r:id="rId23"/>
    <sheet name="様式9-1 訓練実施経費" sheetId="37" r:id="rId24"/>
    <sheet name="様式9-2 自己負担額（テキスト）" sheetId="38" r:id="rId25"/>
    <sheet name="様式9-3 自己負担額（その他）" sheetId="39" r:id="rId26"/>
    <sheet name="様式10募集案内項目一覧" sheetId="43" r:id="rId27"/>
    <sheet name="様式11-1 託児サービス施設" sheetId="55" r:id="rId28"/>
    <sheet name="様式11 -2 託児サービス経費積算書" sheetId="60" r:id="rId29"/>
    <sheet name="様式12　企業実習先（DS）" sheetId="56" r:id="rId30"/>
    <sheet name="様式13 施設位置図及び施設概要図" sheetId="72" r:id="rId31"/>
    <sheet name="様式14 eラーニング概要" sheetId="75" r:id="rId32"/>
    <sheet name="様式15 職場実習実施計画書" sheetId="76" r:id="rId33"/>
    <sheet name="様式16 学習項目チェックシート" sheetId="91" r:id="rId34"/>
    <sheet name="様式17デジタルリテラシーチェックシート" sheetId="89" r:id="rId35"/>
    <sheet name="様式17別添 リテラシー標準の項目の一覧" sheetId="90" r:id="rId36"/>
  </sheets>
  <externalReferences>
    <externalReference r:id="rId37"/>
  </externalReferences>
  <definedNames>
    <definedName name="_xlnm._FilterDatabase" localSheetId="0" hidden="1">'様式1-1_委託料経費区分'!$A$12:$I$23</definedName>
    <definedName name="_hennkou" localSheetId="18" hidden="1">#REF!</definedName>
    <definedName name="_hennkou" localSheetId="14" hidden="1">#REF!</definedName>
    <definedName name="_hennkou" localSheetId="15" hidden="1">#REF!</definedName>
    <definedName name="_hennkou" localSheetId="16" hidden="1">#REF!</definedName>
    <definedName name="_hennkou" localSheetId="17" hidden="1">#REF!</definedName>
    <definedName name="_hennkou" hidden="1">#REF!</definedName>
    <definedName name="_Key1" localSheetId="8" hidden="1">#REF!</definedName>
    <definedName name="_Key1" localSheetId="9" hidden="1">#REF!</definedName>
    <definedName name="_Key1" localSheetId="10" hidden="1">#REF!</definedName>
    <definedName name="_Key1" localSheetId="11" hidden="1">#REF!</definedName>
    <definedName name="_Key1" localSheetId="12" hidden="1">#REF!</definedName>
    <definedName name="_Key1" localSheetId="28" hidden="1">#REF!</definedName>
    <definedName name="_Key1" localSheetId="32" hidden="1">#REF!</definedName>
    <definedName name="_Key1" localSheetId="2" hidden="1">#REF!</definedName>
    <definedName name="_Key1" localSheetId="5" hidden="1">#REF!</definedName>
    <definedName name="_Key1" localSheetId="6" hidden="1">#REF!</definedName>
    <definedName name="_Key1" localSheetId="18" hidden="1">#REF!</definedName>
    <definedName name="_Key1" localSheetId="14" hidden="1">#REF!</definedName>
    <definedName name="_Key1" localSheetId="15" hidden="1">#REF!</definedName>
    <definedName name="_Key1" localSheetId="16" hidden="1">#REF!</definedName>
    <definedName name="_Key1" localSheetId="17" hidden="1">#REF!</definedName>
    <definedName name="_Key1" localSheetId="19" hidden="1">#REF!</definedName>
    <definedName name="_Key1" localSheetId="21" hidden="1">#REF!</definedName>
    <definedName name="_Key1" localSheetId="22" hidden="1">#REF!</definedName>
    <definedName name="_Key1" localSheetId="23" hidden="1">#REF!</definedName>
    <definedName name="_Key1" localSheetId="24" hidden="1">#REF!</definedName>
    <definedName name="_Key1" localSheetId="25" hidden="1">#REF!</definedName>
    <definedName name="_Key1" hidden="1">#REF!</definedName>
    <definedName name="_Key2" localSheetId="5" hidden="1">#REF!</definedName>
    <definedName name="_Key2" localSheetId="18" hidden="1">#REF!</definedName>
    <definedName name="_Key2" localSheetId="14" hidden="1">#REF!</definedName>
    <definedName name="_Key2" localSheetId="15" hidden="1">#REF!</definedName>
    <definedName name="_Key2" localSheetId="16" hidden="1">#REF!</definedName>
    <definedName name="_Key2" localSheetId="17" hidden="1">#REF!</definedName>
    <definedName name="_Key2" hidden="1">#REF!</definedName>
    <definedName name="_Order1" hidden="1">255</definedName>
    <definedName name="_Order2" hidden="1">255</definedName>
    <definedName name="_Sort" localSheetId="8" hidden="1">#REF!</definedName>
    <definedName name="_Sort" localSheetId="9" hidden="1">#REF!</definedName>
    <definedName name="_Sort" localSheetId="10" hidden="1">#REF!</definedName>
    <definedName name="_Sort" localSheetId="11" hidden="1">#REF!</definedName>
    <definedName name="_Sort" localSheetId="12" hidden="1">#REF!</definedName>
    <definedName name="_Sort" localSheetId="28" hidden="1">#REF!</definedName>
    <definedName name="_Sort" localSheetId="32" hidden="1">#REF!</definedName>
    <definedName name="_Sort" localSheetId="2" hidden="1">#REF!</definedName>
    <definedName name="_Sort" localSheetId="5" hidden="1">#REF!</definedName>
    <definedName name="_Sort" localSheetId="6" hidden="1">#REF!</definedName>
    <definedName name="_Sort" localSheetId="18" hidden="1">#REF!</definedName>
    <definedName name="_Sort" localSheetId="14" hidden="1">#REF!</definedName>
    <definedName name="_Sort" localSheetId="15" hidden="1">#REF!</definedName>
    <definedName name="_Sort" localSheetId="16" hidden="1">#REF!</definedName>
    <definedName name="_Sort" localSheetId="17" hidden="1">#REF!</definedName>
    <definedName name="_Sort" localSheetId="19" hidden="1">#REF!</definedName>
    <definedName name="_Sort" localSheetId="21" hidden="1">#REF!</definedName>
    <definedName name="_Sort" localSheetId="22" hidden="1">#REF!</definedName>
    <definedName name="_Sort" localSheetId="23" hidden="1">#REF!</definedName>
    <definedName name="_Sort" localSheetId="24" hidden="1">#REF!</definedName>
    <definedName name="_Sort" localSheetId="25" hidden="1">#REF!</definedName>
    <definedName name="_Sort" hidden="1">#REF!</definedName>
    <definedName name="a" localSheetId="18">#REF!</definedName>
    <definedName name="a" localSheetId="14">#REF!</definedName>
    <definedName name="a" localSheetId="15">#REF!</definedName>
    <definedName name="a" localSheetId="16">#REF!</definedName>
    <definedName name="a" localSheetId="17">#REF!</definedName>
    <definedName name="a">#REF!</definedName>
    <definedName name="b" localSheetId="18" hidden="1">#REF!</definedName>
    <definedName name="b" localSheetId="14" hidden="1">#REF!</definedName>
    <definedName name="b" localSheetId="15" hidden="1">#REF!</definedName>
    <definedName name="b" localSheetId="16" hidden="1">#REF!</definedName>
    <definedName name="b" localSheetId="17" hidden="1">#REF!</definedName>
    <definedName name="b" hidden="1">#REF!</definedName>
    <definedName name="Esub一覧" localSheetId="5" hidden="1">#REF!</definedName>
    <definedName name="Esub一覧" localSheetId="18" hidden="1">#REF!</definedName>
    <definedName name="Esub一覧" localSheetId="14" hidden="1">#REF!</definedName>
    <definedName name="Esub一覧" localSheetId="15" hidden="1">#REF!</definedName>
    <definedName name="Esub一覧" localSheetId="16" hidden="1">#REF!</definedName>
    <definedName name="Esub一覧" localSheetId="17" hidden="1">#REF!</definedName>
    <definedName name="Esub一覧" hidden="1">#REF!</definedName>
    <definedName name="ＨＵＵ" localSheetId="5" hidden="1">#REF!</definedName>
    <definedName name="ＨＵＵ" localSheetId="18" hidden="1">#REF!</definedName>
    <definedName name="ＨＵＵ" localSheetId="14" hidden="1">#REF!</definedName>
    <definedName name="ＨＵＵ" localSheetId="15" hidden="1">#REF!</definedName>
    <definedName name="ＨＵＵ" localSheetId="16" hidden="1">#REF!</definedName>
    <definedName name="ＨＵＵ" localSheetId="17" hidden="1">#REF!</definedName>
    <definedName name="ＨＵＵ" hidden="1">#REF!</definedName>
    <definedName name="_xlnm.Print_Area" localSheetId="20">'（参考）講師要件'!$B$1:$B$9</definedName>
    <definedName name="_xlnm.Print_Area" localSheetId="8">'3か月用'!$A$1:$O$54</definedName>
    <definedName name="_xlnm.Print_Area" localSheetId="9">'4か月用'!$A$1:$T$54</definedName>
    <definedName name="_xlnm.Print_Area" localSheetId="10">'5か月用'!$A$1:$Y$54</definedName>
    <definedName name="_xlnm.Print_Area" localSheetId="11">'6か月用'!$A$1:$AD$54</definedName>
    <definedName name="_xlnm.Print_Area" localSheetId="12">日程表記入例!$A$1:$AE$54</definedName>
    <definedName name="_xlnm.Print_Area" localSheetId="26">様式10募集案内項目一覧!$A$1:$J$35</definedName>
    <definedName name="_xlnm.Print_Area" localSheetId="28">'様式11 -2 託児サービス経費積算書'!$A$1:$F$34</definedName>
    <definedName name="_xlnm.Print_Area" localSheetId="0">'様式1-1_委託料経費区分'!$A$1:$J$24</definedName>
    <definedName name="_xlnm.Print_Area" localSheetId="30">'様式13 施設位置図及び施設概要図'!$A$1:$O$38</definedName>
    <definedName name="_xlnm.Print_Area" localSheetId="31">'様式14 eラーニング概要'!$A$1:$E$25</definedName>
    <definedName name="_xlnm.Print_Area" localSheetId="32">'様式15 職場実習実施計画書'!$A$1:$W$16</definedName>
    <definedName name="_xlnm.Print_Area" localSheetId="33">'様式16 学習項目チェックシート'!$A$1:$E$51</definedName>
    <definedName name="_xlnm.Print_Area" localSheetId="34">様式17デジタルリテラシーチェックシート!$A$1:$B$33</definedName>
    <definedName name="_xlnm.Print_Area" localSheetId="35">'様式17別添 リテラシー標準の項目の一覧'!$A$1:$G$54</definedName>
    <definedName name="_xlnm.Print_Area" localSheetId="3">'様式2-2_要素点検表'!$A$1:$N$43</definedName>
    <definedName name="_xlnm.Print_Area" localSheetId="4">様式3_カリキュラム!$A$1:$J$45</definedName>
    <definedName name="_xlnm.Print_Area" localSheetId="5">'様式3_カリキュラム（ｅラーニング）'!$A$1:$J$44</definedName>
    <definedName name="_xlnm.Print_Area" localSheetId="6">様式4_資格状況!$A$1:$L$28</definedName>
    <definedName name="_xlnm.Print_Area" localSheetId="18">'様式5-2_（記載例）'!$A$1:$AI$83</definedName>
    <definedName name="_xlnm.Print_Area" localSheetId="14">'様式5-2_3か月'!$A$1:$AI$83</definedName>
    <definedName name="_xlnm.Print_Area" localSheetId="15">'様式5-2_4か月'!$A$1:$AI$77</definedName>
    <definedName name="_xlnm.Print_Area" localSheetId="16">'様式5-2_5か月'!$A$1:$AI$117</definedName>
    <definedName name="_xlnm.Print_Area" localSheetId="17">'様式5-2_6か月'!$A$1:$AI$111</definedName>
    <definedName name="_xlnm.Print_Area" localSheetId="19">'様式6 講師名簿'!$A$1:$I$29</definedName>
    <definedName name="_xlnm.Print_Area" localSheetId="21">'様式7 就職状況'!$A$1:$M$24</definedName>
    <definedName name="_xlnm.Print_Area" localSheetId="23">'様式9-1 訓練実施経費'!$A$1:$G$42</definedName>
    <definedName name="_xlnm.Print_Area" localSheetId="25">'様式9-3 自己負担額（その他）'!$A$1:$E$36</definedName>
    <definedName name="_xlnm.Print_Area">#REF!</definedName>
    <definedName name="test" localSheetId="18" hidden="1">#REF!</definedName>
    <definedName name="test" localSheetId="14" hidden="1">#REF!</definedName>
    <definedName name="test" localSheetId="15" hidden="1">#REF!</definedName>
    <definedName name="test" localSheetId="16" hidden="1">#REF!</definedName>
    <definedName name="test" localSheetId="17" hidden="1">#REF!</definedName>
    <definedName name="test" hidden="1">#REF!</definedName>
    <definedName name="あ" localSheetId="5" hidden="1">#REF!</definedName>
    <definedName name="あ" localSheetId="18" hidden="1">#REF!</definedName>
    <definedName name="あ" localSheetId="14" hidden="1">#REF!</definedName>
    <definedName name="あ" localSheetId="15" hidden="1">#REF!</definedName>
    <definedName name="あ" localSheetId="16" hidden="1">#REF!</definedName>
    <definedName name="あ" localSheetId="17" hidden="1">#REF!</definedName>
    <definedName name="あ" hidden="1">#REF!</definedName>
    <definedName name="ア1" localSheetId="18">#REF!</definedName>
    <definedName name="ア1" localSheetId="14">#REF!</definedName>
    <definedName name="ア1" localSheetId="15">#REF!</definedName>
    <definedName name="ア1" localSheetId="16">#REF!</definedName>
    <definedName name="ア1" localSheetId="17">#REF!</definedName>
    <definedName name="ア1">#REF!</definedName>
    <definedName name="科目名" localSheetId="5">#REF!</definedName>
    <definedName name="科目名" localSheetId="18">#REF!</definedName>
    <definedName name="科目名" localSheetId="14">#REF!</definedName>
    <definedName name="科目名" localSheetId="15">#REF!</definedName>
    <definedName name="科目名" localSheetId="16">#REF!</definedName>
    <definedName name="科目名" localSheetId="17">#REF!</definedName>
    <definedName name="科目名">[1]様式5!#REF!</definedName>
    <definedName name="訓練分野" localSheetId="5">#REF!</definedName>
    <definedName name="訓練分野" localSheetId="18">#REF!</definedName>
    <definedName name="訓練分野" localSheetId="14">#REF!</definedName>
    <definedName name="訓練分野" localSheetId="15">#REF!</definedName>
    <definedName name="訓練分野" localSheetId="16">#REF!</definedName>
    <definedName name="訓練分野" localSheetId="17">#REF!</definedName>
    <definedName name="訓練分野">#REF!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54" l="1"/>
  <c r="O4" i="85"/>
  <c r="O38" i="85" s="1"/>
  <c r="O4" i="86"/>
  <c r="O38" i="86" s="1"/>
  <c r="O4" i="87"/>
  <c r="O38" i="87" s="1"/>
  <c r="O4" i="80"/>
  <c r="O4" i="83"/>
  <c r="E9" i="68"/>
  <c r="E9" i="67"/>
  <c r="E9" i="65"/>
  <c r="E9" i="64"/>
  <c r="B7" i="40"/>
  <c r="E5" i="76"/>
  <c r="D7" i="56"/>
  <c r="C7" i="60"/>
  <c r="C8" i="60"/>
  <c r="C6" i="60"/>
  <c r="C7" i="55"/>
  <c r="C7" i="39"/>
  <c r="C6" i="39"/>
  <c r="C5" i="39"/>
  <c r="C4" i="39"/>
  <c r="C7" i="38"/>
  <c r="C6" i="38"/>
  <c r="C5" i="38"/>
  <c r="C4" i="38"/>
  <c r="C5" i="37"/>
  <c r="B5" i="41"/>
  <c r="C6" i="37"/>
  <c r="C6" i="35"/>
  <c r="C7" i="37"/>
  <c r="B7" i="41"/>
  <c r="D7" i="36"/>
  <c r="C7" i="35"/>
  <c r="D6" i="36"/>
  <c r="B6" i="41"/>
  <c r="D5" i="36"/>
  <c r="E8" i="68"/>
  <c r="C5" i="35"/>
  <c r="B6" i="40"/>
  <c r="E7" i="68"/>
  <c r="E7" i="65"/>
  <c r="E7" i="67"/>
  <c r="E7" i="64"/>
  <c r="B5" i="40"/>
  <c r="E8" i="65"/>
  <c r="E8" i="67"/>
  <c r="E8" i="64"/>
  <c r="G4" i="79"/>
  <c r="G4" i="44"/>
  <c r="D4" i="44"/>
  <c r="D6" i="42"/>
  <c r="E4" i="76" l="1"/>
  <c r="D6" i="56"/>
  <c r="C6" i="55"/>
  <c r="C4" i="37"/>
  <c r="E4" i="36"/>
  <c r="B4" i="41"/>
  <c r="C4" i="35"/>
  <c r="E5" i="68"/>
  <c r="E5" i="67"/>
  <c r="E5" i="65"/>
  <c r="E5" i="64"/>
  <c r="G3" i="79"/>
  <c r="G3" i="44"/>
  <c r="D4" i="54"/>
  <c r="M61" i="87"/>
  <c r="J61" i="87"/>
  <c r="G61" i="87"/>
  <c r="M60" i="87"/>
  <c r="J60" i="87"/>
  <c r="G60" i="87"/>
  <c r="M58" i="87"/>
  <c r="J58" i="87"/>
  <c r="G58" i="87"/>
  <c r="P58" i="87" s="1"/>
  <c r="M57" i="87"/>
  <c r="J57" i="87"/>
  <c r="G57" i="87"/>
  <c r="AH54" i="87"/>
  <c r="AG54" i="87"/>
  <c r="AF54" i="87"/>
  <c r="AE54" i="87"/>
  <c r="AD54" i="87"/>
  <c r="AC54" i="87"/>
  <c r="AB54" i="87"/>
  <c r="AA54" i="87"/>
  <c r="Z54" i="87"/>
  <c r="Y54" i="87"/>
  <c r="X54" i="87"/>
  <c r="W54" i="87"/>
  <c r="V54" i="87"/>
  <c r="U54" i="87"/>
  <c r="T54" i="87"/>
  <c r="S54" i="87"/>
  <c r="R54" i="87"/>
  <c r="Q54" i="87"/>
  <c r="P54" i="87"/>
  <c r="O54" i="87"/>
  <c r="N54" i="87"/>
  <c r="M54" i="87"/>
  <c r="L54" i="87"/>
  <c r="K54" i="87"/>
  <c r="J54" i="87"/>
  <c r="I54" i="87"/>
  <c r="H54" i="87"/>
  <c r="G54" i="87"/>
  <c r="F54" i="87"/>
  <c r="E54" i="87"/>
  <c r="D54" i="87"/>
  <c r="AI53" i="87"/>
  <c r="AI52" i="87"/>
  <c r="AI47" i="87"/>
  <c r="AI46" i="87"/>
  <c r="AH44" i="87"/>
  <c r="AG44" i="87"/>
  <c r="AF44" i="87"/>
  <c r="AE44" i="87"/>
  <c r="AD44" i="87"/>
  <c r="AC44" i="87"/>
  <c r="AB44" i="87"/>
  <c r="AA44" i="87"/>
  <c r="Z44" i="87"/>
  <c r="Y44" i="87"/>
  <c r="X44" i="87"/>
  <c r="W44" i="87"/>
  <c r="V44" i="87"/>
  <c r="U44" i="87"/>
  <c r="T44" i="87"/>
  <c r="S44" i="87"/>
  <c r="R44" i="87"/>
  <c r="Q44" i="87"/>
  <c r="P44" i="87"/>
  <c r="O44" i="87"/>
  <c r="N44" i="87"/>
  <c r="M44" i="87"/>
  <c r="L44" i="87"/>
  <c r="K44" i="87"/>
  <c r="J44" i="87"/>
  <c r="I44" i="87"/>
  <c r="H44" i="87"/>
  <c r="G44" i="87"/>
  <c r="F44" i="87"/>
  <c r="E44" i="87"/>
  <c r="D44" i="87"/>
  <c r="O39" i="87"/>
  <c r="O37" i="87"/>
  <c r="O36" i="87"/>
  <c r="AH32" i="87"/>
  <c r="AG32" i="87"/>
  <c r="AF32" i="87"/>
  <c r="AE32" i="87"/>
  <c r="AD32" i="87"/>
  <c r="AC32" i="87"/>
  <c r="AB32" i="87"/>
  <c r="AA32" i="87"/>
  <c r="Z32" i="87"/>
  <c r="Y32" i="87"/>
  <c r="X32" i="87"/>
  <c r="W32" i="87"/>
  <c r="V32" i="87"/>
  <c r="U32" i="87"/>
  <c r="T32" i="87"/>
  <c r="S32" i="87"/>
  <c r="R32" i="87"/>
  <c r="Q32" i="87"/>
  <c r="P32" i="87"/>
  <c r="O32" i="87"/>
  <c r="N32" i="87"/>
  <c r="M32" i="87"/>
  <c r="L32" i="87"/>
  <c r="K32" i="87"/>
  <c r="J32" i="87"/>
  <c r="I32" i="87"/>
  <c r="H32" i="87"/>
  <c r="G32" i="87"/>
  <c r="F32" i="87"/>
  <c r="E32" i="87"/>
  <c r="D32" i="87"/>
  <c r="AI31" i="87"/>
  <c r="AI30" i="87"/>
  <c r="AI25" i="87"/>
  <c r="AI24" i="87"/>
  <c r="AH22" i="87"/>
  <c r="AG22" i="87"/>
  <c r="AF22" i="87"/>
  <c r="AE22" i="87"/>
  <c r="AD22" i="87"/>
  <c r="AC22" i="87"/>
  <c r="AB22" i="87"/>
  <c r="AA22" i="87"/>
  <c r="Z22" i="87"/>
  <c r="Y22" i="87"/>
  <c r="X22" i="87"/>
  <c r="W22" i="87"/>
  <c r="V22" i="87"/>
  <c r="U22" i="87"/>
  <c r="T22" i="87"/>
  <c r="S22" i="87"/>
  <c r="R22" i="87"/>
  <c r="Q22" i="87"/>
  <c r="P22" i="87"/>
  <c r="O22" i="87"/>
  <c r="N22" i="87"/>
  <c r="M22" i="87"/>
  <c r="L22" i="87"/>
  <c r="K22" i="87"/>
  <c r="J22" i="87"/>
  <c r="I22" i="87"/>
  <c r="H22" i="87"/>
  <c r="G22" i="87"/>
  <c r="F22" i="87"/>
  <c r="E22" i="87"/>
  <c r="D22" i="87"/>
  <c r="AH19" i="87"/>
  <c r="AG19" i="87"/>
  <c r="AF19" i="87"/>
  <c r="AE19" i="87"/>
  <c r="AD19" i="87"/>
  <c r="AC19" i="87"/>
  <c r="AB19" i="87"/>
  <c r="AA19" i="87"/>
  <c r="Z19" i="87"/>
  <c r="Y19" i="87"/>
  <c r="X19" i="87"/>
  <c r="W19" i="87"/>
  <c r="V19" i="87"/>
  <c r="U19" i="87"/>
  <c r="T19" i="87"/>
  <c r="S19" i="87"/>
  <c r="R19" i="87"/>
  <c r="Q19" i="87"/>
  <c r="P19" i="87"/>
  <c r="O19" i="87"/>
  <c r="N19" i="87"/>
  <c r="M19" i="87"/>
  <c r="L19" i="87"/>
  <c r="K19" i="87"/>
  <c r="J19" i="87"/>
  <c r="I19" i="87"/>
  <c r="H19" i="87"/>
  <c r="G19" i="87"/>
  <c r="F19" i="87"/>
  <c r="E19" i="87"/>
  <c r="D19" i="87"/>
  <c r="AI18" i="87"/>
  <c r="AI17" i="87"/>
  <c r="AI12" i="87"/>
  <c r="AI11" i="87"/>
  <c r="AH9" i="87"/>
  <c r="AG9" i="87"/>
  <c r="AF9" i="87"/>
  <c r="AE9" i="87"/>
  <c r="AD9" i="87"/>
  <c r="AC9" i="87"/>
  <c r="AB9" i="87"/>
  <c r="AA9" i="87"/>
  <c r="Z9" i="87"/>
  <c r="Y9" i="87"/>
  <c r="X9" i="87"/>
  <c r="W9" i="87"/>
  <c r="V9" i="87"/>
  <c r="U9" i="87"/>
  <c r="T9" i="87"/>
  <c r="S9" i="87"/>
  <c r="R9" i="87"/>
  <c r="Q9" i="87"/>
  <c r="P9" i="87"/>
  <c r="O9" i="87"/>
  <c r="N9" i="87"/>
  <c r="M9" i="87"/>
  <c r="L9" i="87"/>
  <c r="K9" i="87"/>
  <c r="J9" i="87"/>
  <c r="I9" i="87"/>
  <c r="H9" i="87"/>
  <c r="G9" i="87"/>
  <c r="F9" i="87"/>
  <c r="E9" i="87"/>
  <c r="D9" i="87"/>
  <c r="S71" i="80"/>
  <c r="S70" i="80"/>
  <c r="V96" i="85"/>
  <c r="V95" i="85"/>
  <c r="V94" i="85"/>
  <c r="V93" i="85"/>
  <c r="V92" i="85"/>
  <c r="V91" i="85"/>
  <c r="Y109" i="86"/>
  <c r="Y108" i="86"/>
  <c r="Y107" i="86"/>
  <c r="Y106" i="86"/>
  <c r="Y105" i="86"/>
  <c r="Y104" i="86"/>
  <c r="V109" i="86"/>
  <c r="V108" i="86"/>
  <c r="V107" i="86"/>
  <c r="V106" i="86"/>
  <c r="V105" i="86"/>
  <c r="V104" i="86"/>
  <c r="S109" i="86"/>
  <c r="S108" i="86"/>
  <c r="S107" i="86"/>
  <c r="S106" i="86"/>
  <c r="S105" i="86"/>
  <c r="S104" i="86"/>
  <c r="P108" i="86"/>
  <c r="P107" i="86"/>
  <c r="M109" i="86"/>
  <c r="M108" i="86"/>
  <c r="M107" i="86"/>
  <c r="M106" i="86"/>
  <c r="M105" i="86"/>
  <c r="M104" i="86"/>
  <c r="P106" i="86"/>
  <c r="P105" i="86"/>
  <c r="P104" i="86"/>
  <c r="S96" i="85"/>
  <c r="S95" i="85"/>
  <c r="S94" i="85"/>
  <c r="S93" i="85"/>
  <c r="S92" i="85"/>
  <c r="S91" i="85"/>
  <c r="P93" i="85"/>
  <c r="P94" i="85"/>
  <c r="P95" i="85"/>
  <c r="M95" i="85"/>
  <c r="M94" i="85"/>
  <c r="P92" i="85"/>
  <c r="P91" i="85"/>
  <c r="M91" i="85"/>
  <c r="M93" i="85" s="1"/>
  <c r="M92" i="85"/>
  <c r="AH66" i="86"/>
  <c r="AG66" i="86"/>
  <c r="AF66" i="86"/>
  <c r="AE66" i="86"/>
  <c r="AD66" i="86"/>
  <c r="AC66" i="86"/>
  <c r="AB66" i="86"/>
  <c r="AA66" i="86"/>
  <c r="Z66" i="86"/>
  <c r="Y66" i="86"/>
  <c r="X66" i="86"/>
  <c r="W66" i="86"/>
  <c r="V66" i="86"/>
  <c r="U66" i="86"/>
  <c r="T66" i="86"/>
  <c r="S66" i="86"/>
  <c r="R66" i="86"/>
  <c r="Q66" i="86"/>
  <c r="P66" i="86"/>
  <c r="O66" i="86"/>
  <c r="N66" i="86"/>
  <c r="M66" i="86"/>
  <c r="L66" i="86"/>
  <c r="K66" i="86"/>
  <c r="J66" i="86"/>
  <c r="I66" i="86"/>
  <c r="H66" i="86"/>
  <c r="G66" i="86"/>
  <c r="F66" i="86"/>
  <c r="E66" i="86"/>
  <c r="D66" i="86"/>
  <c r="AI65" i="86"/>
  <c r="AI64" i="86"/>
  <c r="AI59" i="86"/>
  <c r="AI58" i="86"/>
  <c r="AH56" i="86"/>
  <c r="AG56" i="86"/>
  <c r="AF56" i="86"/>
  <c r="AE56" i="86"/>
  <c r="AD56" i="86"/>
  <c r="AC56" i="86"/>
  <c r="AB56" i="86"/>
  <c r="AA56" i="86"/>
  <c r="Z56" i="86"/>
  <c r="Y56" i="86"/>
  <c r="X56" i="86"/>
  <c r="W56" i="86"/>
  <c r="V56" i="86"/>
  <c r="U56" i="86"/>
  <c r="T56" i="86"/>
  <c r="S56" i="86"/>
  <c r="R56" i="86"/>
  <c r="Q56" i="86"/>
  <c r="P56" i="86"/>
  <c r="O56" i="86"/>
  <c r="N56" i="86"/>
  <c r="M56" i="86"/>
  <c r="L56" i="86"/>
  <c r="K56" i="86"/>
  <c r="J56" i="86"/>
  <c r="I56" i="86"/>
  <c r="H56" i="86"/>
  <c r="G56" i="86"/>
  <c r="F56" i="86"/>
  <c r="E56" i="86"/>
  <c r="D56" i="86"/>
  <c r="AH53" i="86"/>
  <c r="AG53" i="86"/>
  <c r="AF53" i="86"/>
  <c r="AE53" i="86"/>
  <c r="AD53" i="86"/>
  <c r="AC53" i="86"/>
  <c r="AB53" i="86"/>
  <c r="AA53" i="86"/>
  <c r="Z53" i="86"/>
  <c r="Y53" i="86"/>
  <c r="X53" i="86"/>
  <c r="W53" i="86"/>
  <c r="V53" i="86"/>
  <c r="U53" i="86"/>
  <c r="T53" i="86"/>
  <c r="S53" i="86"/>
  <c r="R53" i="86"/>
  <c r="Q53" i="86"/>
  <c r="P53" i="86"/>
  <c r="O53" i="86"/>
  <c r="N53" i="86"/>
  <c r="M53" i="86"/>
  <c r="L53" i="86"/>
  <c r="K53" i="86"/>
  <c r="J53" i="86"/>
  <c r="I53" i="86"/>
  <c r="H53" i="86"/>
  <c r="G53" i="86"/>
  <c r="F53" i="86"/>
  <c r="E53" i="86"/>
  <c r="D53" i="86"/>
  <c r="AI52" i="86"/>
  <c r="AI51" i="86"/>
  <c r="AI46" i="86"/>
  <c r="AI45" i="86"/>
  <c r="AH43" i="86"/>
  <c r="AG43" i="86"/>
  <c r="AF43" i="86"/>
  <c r="AE43" i="86"/>
  <c r="AD43" i="86"/>
  <c r="AC43" i="86"/>
  <c r="AB43" i="86"/>
  <c r="AA43" i="86"/>
  <c r="Z43" i="86"/>
  <c r="Y43" i="86"/>
  <c r="X43" i="86"/>
  <c r="W43" i="86"/>
  <c r="V43" i="86"/>
  <c r="U43" i="86"/>
  <c r="T43" i="86"/>
  <c r="S43" i="86"/>
  <c r="R43" i="86"/>
  <c r="Q43" i="86"/>
  <c r="P43" i="86"/>
  <c r="O43" i="86"/>
  <c r="N43" i="86"/>
  <c r="M43" i="86"/>
  <c r="L43" i="86"/>
  <c r="K43" i="86"/>
  <c r="J43" i="86"/>
  <c r="I43" i="86"/>
  <c r="H43" i="86"/>
  <c r="G43" i="86"/>
  <c r="F43" i="86"/>
  <c r="E43" i="86"/>
  <c r="D43" i="86"/>
  <c r="J108" i="86"/>
  <c r="G108" i="86"/>
  <c r="J107" i="86"/>
  <c r="G107" i="86"/>
  <c r="J105" i="86"/>
  <c r="G105" i="86"/>
  <c r="J104" i="86"/>
  <c r="G104" i="86"/>
  <c r="AH101" i="86"/>
  <c r="AG101" i="86"/>
  <c r="AF101" i="86"/>
  <c r="AE101" i="86"/>
  <c r="AD101" i="86"/>
  <c r="AC101" i="86"/>
  <c r="AB101" i="86"/>
  <c r="AA101" i="86"/>
  <c r="Z101" i="86"/>
  <c r="Y101" i="86"/>
  <c r="X101" i="86"/>
  <c r="W101" i="86"/>
  <c r="V101" i="86"/>
  <c r="U101" i="86"/>
  <c r="T101" i="86"/>
  <c r="S101" i="86"/>
  <c r="R101" i="86"/>
  <c r="Q101" i="86"/>
  <c r="P101" i="86"/>
  <c r="O101" i="86"/>
  <c r="N101" i="86"/>
  <c r="M101" i="86"/>
  <c r="L101" i="86"/>
  <c r="K101" i="86"/>
  <c r="J101" i="86"/>
  <c r="I101" i="86"/>
  <c r="H101" i="86"/>
  <c r="G101" i="86"/>
  <c r="F101" i="86"/>
  <c r="E101" i="86"/>
  <c r="D101" i="86"/>
  <c r="AI100" i="86"/>
  <c r="AI99" i="86"/>
  <c r="AI94" i="86"/>
  <c r="AI93" i="86"/>
  <c r="AH91" i="86"/>
  <c r="AG91" i="86"/>
  <c r="AF91" i="86"/>
  <c r="AE91" i="86"/>
  <c r="AD91" i="86"/>
  <c r="AC91" i="86"/>
  <c r="AB91" i="86"/>
  <c r="AA91" i="86"/>
  <c r="Z91" i="86"/>
  <c r="Y91" i="86"/>
  <c r="X91" i="86"/>
  <c r="W91" i="86"/>
  <c r="V91" i="86"/>
  <c r="U91" i="86"/>
  <c r="T91" i="86"/>
  <c r="S91" i="86"/>
  <c r="R91" i="86"/>
  <c r="Q91" i="86"/>
  <c r="P91" i="86"/>
  <c r="O91" i="86"/>
  <c r="N91" i="86"/>
  <c r="M91" i="86"/>
  <c r="L91" i="86"/>
  <c r="K91" i="86"/>
  <c r="J91" i="86"/>
  <c r="I91" i="86"/>
  <c r="H91" i="86"/>
  <c r="G91" i="86"/>
  <c r="F91" i="86"/>
  <c r="E91" i="86"/>
  <c r="D91" i="86"/>
  <c r="AH88" i="86"/>
  <c r="AG88" i="86"/>
  <c r="AF88" i="86"/>
  <c r="AE88" i="86"/>
  <c r="AD88" i="86"/>
  <c r="AC88" i="86"/>
  <c r="AB88" i="86"/>
  <c r="AA88" i="86"/>
  <c r="Z88" i="86"/>
  <c r="Y88" i="86"/>
  <c r="X88" i="86"/>
  <c r="W88" i="86"/>
  <c r="V88" i="86"/>
  <c r="U88" i="86"/>
  <c r="T88" i="86"/>
  <c r="S88" i="86"/>
  <c r="R88" i="86"/>
  <c r="Q88" i="86"/>
  <c r="P88" i="86"/>
  <c r="O88" i="86"/>
  <c r="N88" i="86"/>
  <c r="M88" i="86"/>
  <c r="L88" i="86"/>
  <c r="K88" i="86"/>
  <c r="J88" i="86"/>
  <c r="I88" i="86"/>
  <c r="H88" i="86"/>
  <c r="G88" i="86"/>
  <c r="F88" i="86"/>
  <c r="E88" i="86"/>
  <c r="D88" i="86"/>
  <c r="AI87" i="86"/>
  <c r="AI86" i="86"/>
  <c r="AI81" i="86"/>
  <c r="AI80" i="86"/>
  <c r="AH78" i="86"/>
  <c r="AG78" i="86"/>
  <c r="AF78" i="86"/>
  <c r="AE78" i="86"/>
  <c r="AD78" i="86"/>
  <c r="AC78" i="86"/>
  <c r="AB78" i="86"/>
  <c r="AA78" i="86"/>
  <c r="Z78" i="86"/>
  <c r="Y78" i="86"/>
  <c r="X78" i="86"/>
  <c r="W78" i="86"/>
  <c r="V78" i="86"/>
  <c r="U78" i="86"/>
  <c r="T78" i="86"/>
  <c r="S78" i="86"/>
  <c r="R78" i="86"/>
  <c r="Q78" i="86"/>
  <c r="P78" i="86"/>
  <c r="O78" i="86"/>
  <c r="N78" i="86"/>
  <c r="M78" i="86"/>
  <c r="L78" i="86"/>
  <c r="K78" i="86"/>
  <c r="J78" i="86"/>
  <c r="I78" i="86"/>
  <c r="H78" i="86"/>
  <c r="G78" i="86"/>
  <c r="F78" i="86"/>
  <c r="E78" i="86"/>
  <c r="D78" i="86"/>
  <c r="O73" i="86"/>
  <c r="O72" i="86"/>
  <c r="O71" i="86"/>
  <c r="O70" i="86"/>
  <c r="AH32" i="86"/>
  <c r="AG32" i="86"/>
  <c r="AF32" i="86"/>
  <c r="AE32" i="86"/>
  <c r="AD32" i="86"/>
  <c r="AC32" i="86"/>
  <c r="AB32" i="86"/>
  <c r="AA32" i="86"/>
  <c r="Z32" i="86"/>
  <c r="Y32" i="86"/>
  <c r="X32" i="86"/>
  <c r="W32" i="86"/>
  <c r="V32" i="86"/>
  <c r="U32" i="86"/>
  <c r="T32" i="86"/>
  <c r="S32" i="86"/>
  <c r="R32" i="86"/>
  <c r="Q32" i="86"/>
  <c r="P32" i="86"/>
  <c r="O32" i="86"/>
  <c r="N32" i="86"/>
  <c r="M32" i="86"/>
  <c r="L32" i="86"/>
  <c r="K32" i="86"/>
  <c r="J32" i="86"/>
  <c r="I32" i="86"/>
  <c r="H32" i="86"/>
  <c r="G32" i="86"/>
  <c r="F32" i="86"/>
  <c r="E32" i="86"/>
  <c r="D32" i="86"/>
  <c r="AI31" i="86"/>
  <c r="AI30" i="86"/>
  <c r="AI25" i="86"/>
  <c r="AI24" i="86"/>
  <c r="AH22" i="86"/>
  <c r="AG22" i="86"/>
  <c r="AF22" i="86"/>
  <c r="AE22" i="86"/>
  <c r="AD22" i="86"/>
  <c r="AC22" i="86"/>
  <c r="AB22" i="86"/>
  <c r="AA22" i="86"/>
  <c r="Z22" i="86"/>
  <c r="Y22" i="86"/>
  <c r="X22" i="86"/>
  <c r="W22" i="86"/>
  <c r="V22" i="86"/>
  <c r="U22" i="86"/>
  <c r="T22" i="86"/>
  <c r="S22" i="86"/>
  <c r="R22" i="86"/>
  <c r="Q22" i="86"/>
  <c r="P22" i="86"/>
  <c r="O22" i="86"/>
  <c r="N22" i="86"/>
  <c r="M22" i="86"/>
  <c r="L22" i="86"/>
  <c r="K22" i="86"/>
  <c r="J22" i="86"/>
  <c r="I22" i="86"/>
  <c r="H22" i="86"/>
  <c r="G22" i="86"/>
  <c r="F22" i="86"/>
  <c r="E22" i="86"/>
  <c r="D22" i="86"/>
  <c r="AH19" i="86"/>
  <c r="AG19" i="86"/>
  <c r="AF19" i="86"/>
  <c r="AE19" i="86"/>
  <c r="AD19" i="86"/>
  <c r="AC19" i="86"/>
  <c r="AB19" i="86"/>
  <c r="AA19" i="86"/>
  <c r="Z19" i="86"/>
  <c r="Y19" i="86"/>
  <c r="X19" i="86"/>
  <c r="W19" i="86"/>
  <c r="V19" i="86"/>
  <c r="U19" i="86"/>
  <c r="T19" i="86"/>
  <c r="S19" i="86"/>
  <c r="R19" i="86"/>
  <c r="Q19" i="86"/>
  <c r="P19" i="86"/>
  <c r="O19" i="86"/>
  <c r="N19" i="86"/>
  <c r="M19" i="86"/>
  <c r="L19" i="86"/>
  <c r="K19" i="86"/>
  <c r="J19" i="86"/>
  <c r="I19" i="86"/>
  <c r="H19" i="86"/>
  <c r="G19" i="86"/>
  <c r="F19" i="86"/>
  <c r="E19" i="86"/>
  <c r="D19" i="86"/>
  <c r="AI18" i="86"/>
  <c r="AI17" i="86"/>
  <c r="AI12" i="86"/>
  <c r="AI11" i="86"/>
  <c r="AH9" i="86"/>
  <c r="AG9" i="86"/>
  <c r="AF9" i="86"/>
  <c r="AE9" i="86"/>
  <c r="AD9" i="86"/>
  <c r="AC9" i="86"/>
  <c r="AB9" i="86"/>
  <c r="AA9" i="86"/>
  <c r="Z9" i="86"/>
  <c r="Y9" i="86"/>
  <c r="X9" i="86"/>
  <c r="W9" i="86"/>
  <c r="V9" i="86"/>
  <c r="U9" i="86"/>
  <c r="T9" i="86"/>
  <c r="S9" i="86"/>
  <c r="R9" i="86"/>
  <c r="Q9" i="86"/>
  <c r="P9" i="86"/>
  <c r="O9" i="86"/>
  <c r="N9" i="86"/>
  <c r="M9" i="86"/>
  <c r="L9" i="86"/>
  <c r="K9" i="86"/>
  <c r="J9" i="86"/>
  <c r="I9" i="86"/>
  <c r="H9" i="86"/>
  <c r="G9" i="86"/>
  <c r="F9" i="86"/>
  <c r="E9" i="86"/>
  <c r="D9" i="86"/>
  <c r="P96" i="85"/>
  <c r="AH66" i="85"/>
  <c r="AG66" i="85"/>
  <c r="AF66" i="85"/>
  <c r="AE66" i="85"/>
  <c r="AD66" i="85"/>
  <c r="AC66" i="85"/>
  <c r="AB66" i="85"/>
  <c r="AA66" i="85"/>
  <c r="Z66" i="85"/>
  <c r="Y66" i="85"/>
  <c r="X66" i="85"/>
  <c r="W66" i="85"/>
  <c r="V66" i="85"/>
  <c r="U66" i="85"/>
  <c r="T66" i="85"/>
  <c r="S66" i="85"/>
  <c r="R66" i="85"/>
  <c r="Q66" i="85"/>
  <c r="P66" i="85"/>
  <c r="O66" i="85"/>
  <c r="N66" i="85"/>
  <c r="M66" i="85"/>
  <c r="L66" i="85"/>
  <c r="K66" i="85"/>
  <c r="J66" i="85"/>
  <c r="I66" i="85"/>
  <c r="H66" i="85"/>
  <c r="G66" i="85"/>
  <c r="F66" i="85"/>
  <c r="E66" i="85"/>
  <c r="D66" i="85"/>
  <c r="AI65" i="85"/>
  <c r="AI64" i="85"/>
  <c r="AI59" i="85"/>
  <c r="AI58" i="85"/>
  <c r="AH56" i="85"/>
  <c r="AG56" i="85"/>
  <c r="AF56" i="85"/>
  <c r="AE56" i="85"/>
  <c r="AD56" i="85"/>
  <c r="AC56" i="85"/>
  <c r="AB56" i="85"/>
  <c r="AA56" i="85"/>
  <c r="Z56" i="85"/>
  <c r="Y56" i="85"/>
  <c r="X56" i="85"/>
  <c r="W56" i="85"/>
  <c r="V56" i="85"/>
  <c r="U56" i="85"/>
  <c r="T56" i="85"/>
  <c r="S56" i="85"/>
  <c r="R56" i="85"/>
  <c r="Q56" i="85"/>
  <c r="P56" i="85"/>
  <c r="O56" i="85"/>
  <c r="N56" i="85"/>
  <c r="M56" i="85"/>
  <c r="L56" i="85"/>
  <c r="K56" i="85"/>
  <c r="J56" i="85"/>
  <c r="I56" i="85"/>
  <c r="H56" i="85"/>
  <c r="G56" i="85"/>
  <c r="F56" i="85"/>
  <c r="E56" i="85"/>
  <c r="D56" i="85"/>
  <c r="AH53" i="85"/>
  <c r="AG53" i="85"/>
  <c r="AF53" i="85"/>
  <c r="AE53" i="85"/>
  <c r="AD53" i="85"/>
  <c r="AC53" i="85"/>
  <c r="AB53" i="85"/>
  <c r="AA53" i="85"/>
  <c r="Z53" i="85"/>
  <c r="Y53" i="85"/>
  <c r="X53" i="85"/>
  <c r="W53" i="85"/>
  <c r="V53" i="85"/>
  <c r="U53" i="85"/>
  <c r="T53" i="85"/>
  <c r="S53" i="85"/>
  <c r="R53" i="85"/>
  <c r="Q53" i="85"/>
  <c r="P53" i="85"/>
  <c r="O53" i="85"/>
  <c r="N53" i="85"/>
  <c r="M53" i="85"/>
  <c r="L53" i="85"/>
  <c r="K53" i="85"/>
  <c r="J53" i="85"/>
  <c r="I53" i="85"/>
  <c r="H53" i="85"/>
  <c r="G53" i="85"/>
  <c r="F53" i="85"/>
  <c r="E53" i="85"/>
  <c r="D53" i="85"/>
  <c r="AI52" i="85"/>
  <c r="AI51" i="85"/>
  <c r="AI46" i="85"/>
  <c r="AI45" i="85"/>
  <c r="AH43" i="85"/>
  <c r="AG43" i="85"/>
  <c r="AF43" i="85"/>
  <c r="AE43" i="85"/>
  <c r="AD43" i="85"/>
  <c r="AC43" i="85"/>
  <c r="AB43" i="85"/>
  <c r="AA43" i="85"/>
  <c r="Z43" i="85"/>
  <c r="Y43" i="85"/>
  <c r="X43" i="85"/>
  <c r="W43" i="85"/>
  <c r="V43" i="85"/>
  <c r="U43" i="85"/>
  <c r="T43" i="85"/>
  <c r="S43" i="85"/>
  <c r="R43" i="85"/>
  <c r="Q43" i="85"/>
  <c r="P43" i="85"/>
  <c r="O43" i="85"/>
  <c r="N43" i="85"/>
  <c r="M43" i="85"/>
  <c r="L43" i="85"/>
  <c r="K43" i="85"/>
  <c r="J43" i="85"/>
  <c r="I43" i="85"/>
  <c r="H43" i="85"/>
  <c r="G43" i="85"/>
  <c r="F43" i="85"/>
  <c r="E43" i="85"/>
  <c r="D43" i="85"/>
  <c r="J95" i="85"/>
  <c r="G95" i="85"/>
  <c r="M96" i="85"/>
  <c r="J94" i="85"/>
  <c r="J96" i="85" s="1"/>
  <c r="G94" i="85"/>
  <c r="J92" i="85"/>
  <c r="G92" i="85"/>
  <c r="J91" i="85"/>
  <c r="G91" i="85"/>
  <c r="AH88" i="85"/>
  <c r="AG88" i="85"/>
  <c r="AF88" i="85"/>
  <c r="AE88" i="85"/>
  <c r="AD88" i="85"/>
  <c r="AC88" i="85"/>
  <c r="AB88" i="85"/>
  <c r="AA88" i="85"/>
  <c r="Z88" i="85"/>
  <c r="Y88" i="85"/>
  <c r="X88" i="85"/>
  <c r="W88" i="85"/>
  <c r="V88" i="85"/>
  <c r="U88" i="85"/>
  <c r="T88" i="85"/>
  <c r="S88" i="85"/>
  <c r="R88" i="85"/>
  <c r="Q88" i="85"/>
  <c r="P88" i="85"/>
  <c r="O88" i="85"/>
  <c r="N88" i="85"/>
  <c r="M88" i="85"/>
  <c r="L88" i="85"/>
  <c r="K88" i="85"/>
  <c r="J88" i="85"/>
  <c r="I88" i="85"/>
  <c r="H88" i="85"/>
  <c r="G88" i="85"/>
  <c r="F88" i="85"/>
  <c r="E88" i="85"/>
  <c r="D88" i="85"/>
  <c r="AI87" i="85"/>
  <c r="AI86" i="85"/>
  <c r="AI81" i="85"/>
  <c r="AI80" i="85"/>
  <c r="AH78" i="85"/>
  <c r="AG78" i="85"/>
  <c r="AF78" i="85"/>
  <c r="AE78" i="85"/>
  <c r="AD78" i="85"/>
  <c r="AC78" i="85"/>
  <c r="AB78" i="85"/>
  <c r="AA78" i="85"/>
  <c r="Z78" i="85"/>
  <c r="Y78" i="85"/>
  <c r="X78" i="85"/>
  <c r="W78" i="85"/>
  <c r="V78" i="85"/>
  <c r="U78" i="85"/>
  <c r="T78" i="85"/>
  <c r="S78" i="85"/>
  <c r="R78" i="85"/>
  <c r="Q78" i="85"/>
  <c r="P78" i="85"/>
  <c r="O78" i="85"/>
  <c r="N78" i="85"/>
  <c r="M78" i="85"/>
  <c r="L78" i="85"/>
  <c r="K78" i="85"/>
  <c r="J78" i="85"/>
  <c r="I78" i="85"/>
  <c r="H78" i="85"/>
  <c r="G78" i="85"/>
  <c r="F78" i="85"/>
  <c r="E78" i="85"/>
  <c r="D78" i="85"/>
  <c r="O73" i="85"/>
  <c r="O72" i="85"/>
  <c r="O71" i="85"/>
  <c r="O70" i="85"/>
  <c r="AH32" i="85"/>
  <c r="AG32" i="85"/>
  <c r="AF32" i="85"/>
  <c r="AE32" i="85"/>
  <c r="AD32" i="85"/>
  <c r="AC32" i="85"/>
  <c r="AB32" i="85"/>
  <c r="AA32" i="85"/>
  <c r="Z32" i="85"/>
  <c r="Y32" i="85"/>
  <c r="X32" i="85"/>
  <c r="W32" i="85"/>
  <c r="V32" i="85"/>
  <c r="U32" i="85"/>
  <c r="T32" i="85"/>
  <c r="S32" i="85"/>
  <c r="R32" i="85"/>
  <c r="Q32" i="85"/>
  <c r="P32" i="85"/>
  <c r="O32" i="85"/>
  <c r="N32" i="85"/>
  <c r="M32" i="85"/>
  <c r="L32" i="85"/>
  <c r="K32" i="85"/>
  <c r="J32" i="85"/>
  <c r="I32" i="85"/>
  <c r="H32" i="85"/>
  <c r="G32" i="85"/>
  <c r="F32" i="85"/>
  <c r="E32" i="85"/>
  <c r="D32" i="85"/>
  <c r="AI31" i="85"/>
  <c r="AI30" i="85"/>
  <c r="AI25" i="85"/>
  <c r="AI24" i="85"/>
  <c r="AH22" i="85"/>
  <c r="AG22" i="85"/>
  <c r="AF22" i="85"/>
  <c r="AE22" i="85"/>
  <c r="AD22" i="85"/>
  <c r="AC22" i="85"/>
  <c r="AB22" i="85"/>
  <c r="AA22" i="85"/>
  <c r="Z22" i="85"/>
  <c r="Y22" i="85"/>
  <c r="X22" i="85"/>
  <c r="W22" i="85"/>
  <c r="V22" i="85"/>
  <c r="U22" i="85"/>
  <c r="T22" i="85"/>
  <c r="S22" i="85"/>
  <c r="R22" i="85"/>
  <c r="Q22" i="85"/>
  <c r="P22" i="85"/>
  <c r="O22" i="85"/>
  <c r="N22" i="85"/>
  <c r="M22" i="85"/>
  <c r="L22" i="85"/>
  <c r="K22" i="85"/>
  <c r="J22" i="85"/>
  <c r="I22" i="85"/>
  <c r="H22" i="85"/>
  <c r="G22" i="85"/>
  <c r="F22" i="85"/>
  <c r="E22" i="85"/>
  <c r="D22" i="85"/>
  <c r="AH19" i="85"/>
  <c r="AG19" i="85"/>
  <c r="AF19" i="85"/>
  <c r="AE19" i="85"/>
  <c r="AD19" i="85"/>
  <c r="AC19" i="85"/>
  <c r="AB19" i="85"/>
  <c r="AA19" i="85"/>
  <c r="Z19" i="85"/>
  <c r="Y19" i="85"/>
  <c r="X19" i="85"/>
  <c r="W19" i="85"/>
  <c r="V19" i="85"/>
  <c r="U19" i="85"/>
  <c r="T19" i="85"/>
  <c r="S19" i="85"/>
  <c r="R19" i="85"/>
  <c r="Q19" i="85"/>
  <c r="P19" i="85"/>
  <c r="O19" i="85"/>
  <c r="N19" i="85"/>
  <c r="M19" i="85"/>
  <c r="L19" i="85"/>
  <c r="K19" i="85"/>
  <c r="J19" i="85"/>
  <c r="I19" i="85"/>
  <c r="H19" i="85"/>
  <c r="G19" i="85"/>
  <c r="F19" i="85"/>
  <c r="E19" i="85"/>
  <c r="D19" i="85"/>
  <c r="AI18" i="85"/>
  <c r="AI17" i="85"/>
  <c r="AI12" i="85"/>
  <c r="AI11" i="85"/>
  <c r="AH9" i="85"/>
  <c r="AG9" i="85"/>
  <c r="AF9" i="85"/>
  <c r="AE9" i="85"/>
  <c r="AD9" i="85"/>
  <c r="AC9" i="85"/>
  <c r="AB9" i="85"/>
  <c r="AA9" i="85"/>
  <c r="Z9" i="85"/>
  <c r="Y9" i="85"/>
  <c r="X9" i="85"/>
  <c r="W9" i="85"/>
  <c r="V9" i="85"/>
  <c r="U9" i="85"/>
  <c r="T9" i="85"/>
  <c r="S9" i="85"/>
  <c r="R9" i="85"/>
  <c r="Q9" i="85"/>
  <c r="P9" i="85"/>
  <c r="O9" i="85"/>
  <c r="N9" i="85"/>
  <c r="M9" i="85"/>
  <c r="L9" i="85"/>
  <c r="K9" i="85"/>
  <c r="J9" i="85"/>
  <c r="I9" i="85"/>
  <c r="H9" i="85"/>
  <c r="G9" i="85"/>
  <c r="F9" i="85"/>
  <c r="E9" i="85"/>
  <c r="D9" i="85"/>
  <c r="P74" i="80"/>
  <c r="P73" i="80"/>
  <c r="P75" i="80" s="1"/>
  <c r="P71" i="80"/>
  <c r="M71" i="80"/>
  <c r="P70" i="80"/>
  <c r="AH67" i="80"/>
  <c r="AG67" i="80"/>
  <c r="AF67" i="80"/>
  <c r="AE67" i="80"/>
  <c r="AD67" i="80"/>
  <c r="AC67" i="80"/>
  <c r="AB67" i="80"/>
  <c r="AA67" i="80"/>
  <c r="Z67" i="80"/>
  <c r="Y67" i="80"/>
  <c r="X67" i="80"/>
  <c r="W67" i="80"/>
  <c r="V67" i="80"/>
  <c r="U67" i="80"/>
  <c r="T67" i="80"/>
  <c r="S67" i="80"/>
  <c r="R67" i="80"/>
  <c r="Q67" i="80"/>
  <c r="P67" i="80"/>
  <c r="O67" i="80"/>
  <c r="N67" i="80"/>
  <c r="M67" i="80"/>
  <c r="L67" i="80"/>
  <c r="K67" i="80"/>
  <c r="J67" i="80"/>
  <c r="I67" i="80"/>
  <c r="H67" i="80"/>
  <c r="G67" i="80"/>
  <c r="F67" i="80"/>
  <c r="E67" i="80"/>
  <c r="D67" i="80"/>
  <c r="AI66" i="80"/>
  <c r="AI65" i="80"/>
  <c r="AI60" i="80"/>
  <c r="AI59" i="80"/>
  <c r="AH57" i="80"/>
  <c r="AG57" i="80"/>
  <c r="AF57" i="80"/>
  <c r="AE57" i="80"/>
  <c r="AD57" i="80"/>
  <c r="AC57" i="80"/>
  <c r="AB57" i="80"/>
  <c r="AA57" i="80"/>
  <c r="Z57" i="80"/>
  <c r="Y57" i="80"/>
  <c r="X57" i="80"/>
  <c r="W57" i="80"/>
  <c r="V57" i="80"/>
  <c r="U57" i="80"/>
  <c r="T57" i="80"/>
  <c r="S57" i="80"/>
  <c r="R57" i="80"/>
  <c r="Q57" i="80"/>
  <c r="P57" i="80"/>
  <c r="O57" i="80"/>
  <c r="N57" i="80"/>
  <c r="M57" i="80"/>
  <c r="L57" i="80"/>
  <c r="K57" i="80"/>
  <c r="J57" i="80"/>
  <c r="I57" i="80"/>
  <c r="H57" i="80"/>
  <c r="G57" i="80"/>
  <c r="F57" i="80"/>
  <c r="E57" i="80"/>
  <c r="D57" i="80"/>
  <c r="M61" i="83"/>
  <c r="J61" i="83"/>
  <c r="G61" i="83"/>
  <c r="P61" i="83" s="1"/>
  <c r="M60" i="83"/>
  <c r="M62" i="83" s="1"/>
  <c r="J60" i="83"/>
  <c r="J62" i="83" s="1"/>
  <c r="G60" i="83"/>
  <c r="G62" i="83" s="1"/>
  <c r="M58" i="83"/>
  <c r="J58" i="83"/>
  <c r="G58" i="83"/>
  <c r="P58" i="83" s="1"/>
  <c r="M57" i="83"/>
  <c r="J57" i="83"/>
  <c r="G57" i="83"/>
  <c r="AH54" i="83"/>
  <c r="AG54" i="83"/>
  <c r="AF54" i="83"/>
  <c r="AE54" i="83"/>
  <c r="AD54" i="83"/>
  <c r="AC54" i="83"/>
  <c r="AB54" i="83"/>
  <c r="AA54" i="83"/>
  <c r="Z54" i="83"/>
  <c r="Y54" i="83"/>
  <c r="X54" i="83"/>
  <c r="W54" i="83"/>
  <c r="V54" i="83"/>
  <c r="U54" i="83"/>
  <c r="T54" i="83"/>
  <c r="S54" i="83"/>
  <c r="R54" i="83"/>
  <c r="Q54" i="83"/>
  <c r="P54" i="83"/>
  <c r="O54" i="83"/>
  <c r="N54" i="83"/>
  <c r="M54" i="83"/>
  <c r="L54" i="83"/>
  <c r="K54" i="83"/>
  <c r="J54" i="83"/>
  <c r="I54" i="83"/>
  <c r="H54" i="83"/>
  <c r="G54" i="83"/>
  <c r="F54" i="83"/>
  <c r="E54" i="83"/>
  <c r="D54" i="83"/>
  <c r="AI53" i="83"/>
  <c r="AI52" i="83"/>
  <c r="AI47" i="83"/>
  <c r="AI46" i="83"/>
  <c r="AH44" i="83"/>
  <c r="AG44" i="83"/>
  <c r="AF44" i="83"/>
  <c r="AE44" i="83"/>
  <c r="AD44" i="83"/>
  <c r="AC44" i="83"/>
  <c r="AB44" i="83"/>
  <c r="AA44" i="83"/>
  <c r="Z44" i="83"/>
  <c r="Y44" i="83"/>
  <c r="X44" i="83"/>
  <c r="W44" i="83"/>
  <c r="V44" i="83"/>
  <c r="U44" i="83"/>
  <c r="T44" i="83"/>
  <c r="S44" i="83"/>
  <c r="R44" i="83"/>
  <c r="Q44" i="83"/>
  <c r="P44" i="83"/>
  <c r="O44" i="83"/>
  <c r="N44" i="83"/>
  <c r="M44" i="83"/>
  <c r="L44" i="83"/>
  <c r="K44" i="83"/>
  <c r="J44" i="83"/>
  <c r="I44" i="83"/>
  <c r="H44" i="83"/>
  <c r="G44" i="83"/>
  <c r="F44" i="83"/>
  <c r="E44" i="83"/>
  <c r="D44" i="83"/>
  <c r="O39" i="83"/>
  <c r="O38" i="83"/>
  <c r="O37" i="83"/>
  <c r="O36" i="83"/>
  <c r="AH32" i="83"/>
  <c r="AG32" i="83"/>
  <c r="AF32" i="83"/>
  <c r="AE32" i="83"/>
  <c r="AD32" i="83"/>
  <c r="AC32" i="83"/>
  <c r="AB32" i="83"/>
  <c r="AA32" i="83"/>
  <c r="Z32" i="83"/>
  <c r="Y32" i="83"/>
  <c r="X32" i="83"/>
  <c r="W32" i="83"/>
  <c r="V32" i="83"/>
  <c r="U32" i="83"/>
  <c r="T32" i="83"/>
  <c r="S32" i="83"/>
  <c r="R32" i="83"/>
  <c r="Q32" i="83"/>
  <c r="P32" i="83"/>
  <c r="O32" i="83"/>
  <c r="N32" i="83"/>
  <c r="M32" i="83"/>
  <c r="L32" i="83"/>
  <c r="K32" i="83"/>
  <c r="J32" i="83"/>
  <c r="I32" i="83"/>
  <c r="H32" i="83"/>
  <c r="G32" i="83"/>
  <c r="F32" i="83"/>
  <c r="E32" i="83"/>
  <c r="D32" i="83"/>
  <c r="AI31" i="83"/>
  <c r="AI30" i="83"/>
  <c r="AI25" i="83"/>
  <c r="AI24" i="83"/>
  <c r="AH22" i="83"/>
  <c r="AG22" i="83"/>
  <c r="AF22" i="83"/>
  <c r="AE22" i="83"/>
  <c r="AD22" i="83"/>
  <c r="AC22" i="83"/>
  <c r="AB22" i="83"/>
  <c r="AA22" i="83"/>
  <c r="Z22" i="83"/>
  <c r="Y22" i="83"/>
  <c r="X22" i="83"/>
  <c r="W22" i="83"/>
  <c r="V22" i="83"/>
  <c r="U22" i="83"/>
  <c r="T22" i="83"/>
  <c r="S22" i="83"/>
  <c r="R22" i="83"/>
  <c r="Q22" i="83"/>
  <c r="P22" i="83"/>
  <c r="O22" i="83"/>
  <c r="N22" i="83"/>
  <c r="M22" i="83"/>
  <c r="L22" i="83"/>
  <c r="K22" i="83"/>
  <c r="J22" i="83"/>
  <c r="I22" i="83"/>
  <c r="H22" i="83"/>
  <c r="G22" i="83"/>
  <c r="F22" i="83"/>
  <c r="E22" i="83"/>
  <c r="D22" i="83"/>
  <c r="AH19" i="83"/>
  <c r="AG19" i="83"/>
  <c r="AF19" i="83"/>
  <c r="AE19" i="83"/>
  <c r="AD19" i="83"/>
  <c r="AC19" i="83"/>
  <c r="AB19" i="83"/>
  <c r="AA19" i="83"/>
  <c r="Z19" i="83"/>
  <c r="Y19" i="83"/>
  <c r="X19" i="83"/>
  <c r="W19" i="83"/>
  <c r="V19" i="83"/>
  <c r="U19" i="83"/>
  <c r="T19" i="83"/>
  <c r="S19" i="83"/>
  <c r="R19" i="83"/>
  <c r="Q19" i="83"/>
  <c r="P19" i="83"/>
  <c r="O19" i="83"/>
  <c r="N19" i="83"/>
  <c r="M19" i="83"/>
  <c r="L19" i="83"/>
  <c r="K19" i="83"/>
  <c r="J19" i="83"/>
  <c r="I19" i="83"/>
  <c r="H19" i="83"/>
  <c r="G19" i="83"/>
  <c r="F19" i="83"/>
  <c r="E19" i="83"/>
  <c r="D19" i="83"/>
  <c r="AI18" i="83"/>
  <c r="AI17" i="83"/>
  <c r="AI12" i="83"/>
  <c r="AI11" i="83"/>
  <c r="AH9" i="83"/>
  <c r="AG9" i="83"/>
  <c r="AF9" i="83"/>
  <c r="AE9" i="83"/>
  <c r="AD9" i="83"/>
  <c r="AC9" i="83"/>
  <c r="AB9" i="83"/>
  <c r="AA9" i="83"/>
  <c r="Z9" i="83"/>
  <c r="Y9" i="83"/>
  <c r="X9" i="83"/>
  <c r="W9" i="83"/>
  <c r="V9" i="83"/>
  <c r="U9" i="83"/>
  <c r="T9" i="83"/>
  <c r="S9" i="83"/>
  <c r="R9" i="83"/>
  <c r="Q9" i="83"/>
  <c r="P9" i="83"/>
  <c r="O9" i="83"/>
  <c r="N9" i="83"/>
  <c r="M9" i="83"/>
  <c r="L9" i="83"/>
  <c r="K9" i="83"/>
  <c r="J9" i="83"/>
  <c r="I9" i="83"/>
  <c r="H9" i="83"/>
  <c r="G9" i="83"/>
  <c r="F9" i="83"/>
  <c r="E9" i="83"/>
  <c r="D9" i="83"/>
  <c r="AH44" i="80"/>
  <c r="AG44" i="80"/>
  <c r="AF44" i="80"/>
  <c r="AE44" i="80"/>
  <c r="AD44" i="80"/>
  <c r="AC44" i="80"/>
  <c r="AB44" i="80"/>
  <c r="AA44" i="80"/>
  <c r="Z44" i="80"/>
  <c r="Y44" i="80"/>
  <c r="X44" i="80"/>
  <c r="W44" i="80"/>
  <c r="V44" i="80"/>
  <c r="U44" i="80"/>
  <c r="T44" i="80"/>
  <c r="S44" i="80"/>
  <c r="R44" i="80"/>
  <c r="Q44" i="80"/>
  <c r="P44" i="80"/>
  <c r="O44" i="80"/>
  <c r="N44" i="80"/>
  <c r="M44" i="80"/>
  <c r="L44" i="80"/>
  <c r="K44" i="80"/>
  <c r="J44" i="80"/>
  <c r="I44" i="80"/>
  <c r="H44" i="80"/>
  <c r="G44" i="80"/>
  <c r="F44" i="80"/>
  <c r="E44" i="80"/>
  <c r="D44" i="80"/>
  <c r="AH22" i="80"/>
  <c r="AG22" i="80"/>
  <c r="AF22" i="80"/>
  <c r="AE22" i="80"/>
  <c r="AD22" i="80"/>
  <c r="AC22" i="80"/>
  <c r="AB22" i="80"/>
  <c r="AA22" i="80"/>
  <c r="Z22" i="80"/>
  <c r="Y22" i="80"/>
  <c r="X22" i="80"/>
  <c r="W22" i="80"/>
  <c r="V22" i="80"/>
  <c r="U22" i="80"/>
  <c r="T22" i="80"/>
  <c r="S22" i="80"/>
  <c r="R22" i="80"/>
  <c r="Q22" i="80"/>
  <c r="P22" i="80"/>
  <c r="O22" i="80"/>
  <c r="N22" i="80"/>
  <c r="M22" i="80"/>
  <c r="L22" i="80"/>
  <c r="K22" i="80"/>
  <c r="J22" i="80"/>
  <c r="I22" i="80"/>
  <c r="H22" i="80"/>
  <c r="G22" i="80"/>
  <c r="F22" i="80"/>
  <c r="E22" i="80"/>
  <c r="D22" i="80"/>
  <c r="AH9" i="80"/>
  <c r="F9" i="80"/>
  <c r="G9" i="80"/>
  <c r="H9" i="80"/>
  <c r="I9" i="80"/>
  <c r="J9" i="80"/>
  <c r="K9" i="80"/>
  <c r="L9" i="80"/>
  <c r="M9" i="80"/>
  <c r="N9" i="80"/>
  <c r="O9" i="80"/>
  <c r="P9" i="80"/>
  <c r="Q9" i="80"/>
  <c r="R9" i="80"/>
  <c r="S9" i="80"/>
  <c r="T9" i="80"/>
  <c r="U9" i="80"/>
  <c r="V9" i="80"/>
  <c r="W9" i="80"/>
  <c r="X9" i="80"/>
  <c r="Y9" i="80"/>
  <c r="Z9" i="80"/>
  <c r="AA9" i="80"/>
  <c r="AB9" i="80"/>
  <c r="AC9" i="80"/>
  <c r="AD9" i="80"/>
  <c r="AE9" i="80"/>
  <c r="AF9" i="80"/>
  <c r="AG9" i="80"/>
  <c r="E9" i="80"/>
  <c r="D9" i="80"/>
  <c r="G62" i="87" l="1"/>
  <c r="J62" i="87"/>
  <c r="M62" i="87"/>
  <c r="P61" i="87"/>
  <c r="AI54" i="87"/>
  <c r="M59" i="87" s="1"/>
  <c r="AI32" i="87"/>
  <c r="J59" i="87" s="1"/>
  <c r="P60" i="87"/>
  <c r="AI19" i="87"/>
  <c r="G59" i="87" s="1"/>
  <c r="P57" i="87"/>
  <c r="AI53" i="86"/>
  <c r="J109" i="86"/>
  <c r="AI66" i="86"/>
  <c r="P109" i="86"/>
  <c r="AI19" i="86"/>
  <c r="G109" i="86"/>
  <c r="AI88" i="86"/>
  <c r="AI32" i="86"/>
  <c r="J106" i="86" s="1"/>
  <c r="AI101" i="86"/>
  <c r="G106" i="86"/>
  <c r="AI66" i="85"/>
  <c r="AI53" i="85"/>
  <c r="AI88" i="85"/>
  <c r="G96" i="85"/>
  <c r="AI19" i="85"/>
  <c r="G93" i="85" s="1"/>
  <c r="AI32" i="85"/>
  <c r="J93" i="85" s="1"/>
  <c r="AI67" i="80"/>
  <c r="P72" i="80" s="1"/>
  <c r="AI19" i="83"/>
  <c r="G59" i="83" s="1"/>
  <c r="AI32" i="83"/>
  <c r="J59" i="83" s="1"/>
  <c r="AI54" i="83"/>
  <c r="M59" i="83" s="1"/>
  <c r="P57" i="83"/>
  <c r="P60" i="83"/>
  <c r="P62" i="83" s="1"/>
  <c r="M74" i="80"/>
  <c r="J74" i="80"/>
  <c r="G74" i="80"/>
  <c r="S74" i="80" s="1"/>
  <c r="M73" i="80"/>
  <c r="J73" i="80"/>
  <c r="G73" i="80"/>
  <c r="S73" i="80" s="1"/>
  <c r="J71" i="80"/>
  <c r="G71" i="80"/>
  <c r="M70" i="80"/>
  <c r="J70" i="80"/>
  <c r="G70" i="80"/>
  <c r="AH54" i="80"/>
  <c r="AG54" i="80"/>
  <c r="AF54" i="80"/>
  <c r="AE54" i="80"/>
  <c r="AD54" i="80"/>
  <c r="AC54" i="80"/>
  <c r="AB54" i="80"/>
  <c r="AA54" i="80"/>
  <c r="Z54" i="80"/>
  <c r="Y54" i="80"/>
  <c r="X54" i="80"/>
  <c r="W54" i="80"/>
  <c r="V54" i="80"/>
  <c r="U54" i="80"/>
  <c r="T54" i="80"/>
  <c r="S54" i="80"/>
  <c r="R54" i="80"/>
  <c r="Q54" i="80"/>
  <c r="P54" i="80"/>
  <c r="O54" i="80"/>
  <c r="N54" i="80"/>
  <c r="M54" i="80"/>
  <c r="L54" i="80"/>
  <c r="K54" i="80"/>
  <c r="J54" i="80"/>
  <c r="I54" i="80"/>
  <c r="H54" i="80"/>
  <c r="G54" i="80"/>
  <c r="F54" i="80"/>
  <c r="E54" i="80"/>
  <c r="D54" i="80"/>
  <c r="AI53" i="80"/>
  <c r="AI52" i="80"/>
  <c r="AI47" i="80"/>
  <c r="AI46" i="80"/>
  <c r="O39" i="80"/>
  <c r="O38" i="80"/>
  <c r="O37" i="80"/>
  <c r="O36" i="80"/>
  <c r="AH32" i="80"/>
  <c r="AG32" i="80"/>
  <c r="AF32" i="80"/>
  <c r="AE32" i="80"/>
  <c r="AD32" i="80"/>
  <c r="AC32" i="80"/>
  <c r="AB32" i="80"/>
  <c r="AA32" i="80"/>
  <c r="Z32" i="80"/>
  <c r="Y32" i="80"/>
  <c r="X32" i="80"/>
  <c r="W32" i="80"/>
  <c r="V32" i="80"/>
  <c r="U32" i="80"/>
  <c r="T32" i="80"/>
  <c r="S32" i="80"/>
  <c r="R32" i="80"/>
  <c r="Q32" i="80"/>
  <c r="P32" i="80"/>
  <c r="O32" i="80"/>
  <c r="N32" i="80"/>
  <c r="M32" i="80"/>
  <c r="L32" i="80"/>
  <c r="K32" i="80"/>
  <c r="J32" i="80"/>
  <c r="I32" i="80"/>
  <c r="H32" i="80"/>
  <c r="G32" i="80"/>
  <c r="F32" i="80"/>
  <c r="E32" i="80"/>
  <c r="D32" i="80"/>
  <c r="AI31" i="80"/>
  <c r="AI30" i="80"/>
  <c r="AI25" i="80"/>
  <c r="AI24" i="80"/>
  <c r="AH19" i="80"/>
  <c r="AG19" i="80"/>
  <c r="AF19" i="80"/>
  <c r="AE19" i="80"/>
  <c r="AD19" i="80"/>
  <c r="AC19" i="80"/>
  <c r="AB19" i="80"/>
  <c r="AA19" i="80"/>
  <c r="Z19" i="80"/>
  <c r="Y19" i="80"/>
  <c r="X19" i="80"/>
  <c r="W19" i="80"/>
  <c r="V19" i="80"/>
  <c r="U19" i="80"/>
  <c r="T19" i="80"/>
  <c r="S19" i="80"/>
  <c r="R19" i="80"/>
  <c r="Q19" i="80"/>
  <c r="P19" i="80"/>
  <c r="O19" i="80"/>
  <c r="N19" i="80"/>
  <c r="M19" i="80"/>
  <c r="L19" i="80"/>
  <c r="K19" i="80"/>
  <c r="J19" i="80"/>
  <c r="I19" i="80"/>
  <c r="H19" i="80"/>
  <c r="G19" i="80"/>
  <c r="F19" i="80"/>
  <c r="E19" i="80"/>
  <c r="D19" i="80"/>
  <c r="AI18" i="80"/>
  <c r="AI17" i="80"/>
  <c r="AI12" i="80"/>
  <c r="AI11" i="80"/>
  <c r="P62" i="87" l="1"/>
  <c r="P59" i="87"/>
  <c r="S75" i="80"/>
  <c r="P59" i="83"/>
  <c r="AI54" i="80"/>
  <c r="M72" i="80" s="1"/>
  <c r="M75" i="80"/>
  <c r="AI19" i="80"/>
  <c r="G72" i="80" s="1"/>
  <c r="AI32" i="80"/>
  <c r="J72" i="80" s="1"/>
  <c r="J75" i="80"/>
  <c r="G75" i="80"/>
  <c r="S72" i="80" l="1"/>
  <c r="D5" i="79"/>
  <c r="D5" i="44"/>
  <c r="J39" i="79"/>
  <c r="I38" i="79"/>
  <c r="I17" i="79"/>
  <c r="I39" i="79" s="1"/>
  <c r="D7" i="33" l="1"/>
  <c r="A15" i="64"/>
  <c r="D8" i="42" l="1"/>
  <c r="D5" i="33"/>
  <c r="D6" i="33"/>
  <c r="B4" i="40" l="1"/>
  <c r="D7" i="42"/>
  <c r="D5" i="42"/>
  <c r="D4" i="33"/>
  <c r="D5" i="54"/>
  <c r="D7" i="54"/>
  <c r="H19" i="41" l="1"/>
  <c r="I19" i="41"/>
  <c r="J19" i="41"/>
  <c r="K19" i="41"/>
  <c r="E19" i="41"/>
  <c r="F19" i="41"/>
  <c r="G19" i="41"/>
  <c r="L14" i="41"/>
  <c r="L15" i="41"/>
  <c r="L16" i="41"/>
  <c r="L17" i="41"/>
  <c r="L18" i="41"/>
  <c r="F25" i="40" l="1"/>
  <c r="G25" i="40"/>
  <c r="H25" i="40"/>
  <c r="I25" i="40"/>
  <c r="E25" i="40"/>
  <c r="K25" i="40" l="1"/>
  <c r="L19" i="41"/>
  <c r="AA51" i="68"/>
  <c r="AA50" i="68"/>
  <c r="V51" i="68"/>
  <c r="Q51" i="68"/>
  <c r="L51" i="68"/>
  <c r="G51" i="68"/>
  <c r="B51" i="68"/>
  <c r="B52" i="68" s="1"/>
  <c r="G52" i="68" s="1"/>
  <c r="L52" i="68" s="1"/>
  <c r="Q52" i="68" s="1"/>
  <c r="V52" i="68" s="1"/>
  <c r="V50" i="68"/>
  <c r="Q50" i="68"/>
  <c r="L50" i="68"/>
  <c r="G50" i="68"/>
  <c r="B50" i="68"/>
  <c r="A15" i="68"/>
  <c r="B48" i="68" s="1"/>
  <c r="V51" i="67"/>
  <c r="V50" i="67"/>
  <c r="Q51" i="67"/>
  <c r="L51" i="67"/>
  <c r="G51" i="67"/>
  <c r="B51" i="67"/>
  <c r="B52" i="67" s="1"/>
  <c r="Q50" i="67"/>
  <c r="L50" i="67"/>
  <c r="G50" i="67"/>
  <c r="B50" i="67"/>
  <c r="A15" i="67"/>
  <c r="B48" i="67" s="1"/>
  <c r="Q51" i="65"/>
  <c r="Q50" i="65"/>
  <c r="L51" i="65"/>
  <c r="G51" i="65"/>
  <c r="B51" i="65"/>
  <c r="B52" i="65" s="1"/>
  <c r="L50" i="65"/>
  <c r="G50" i="65"/>
  <c r="B50" i="65"/>
  <c r="A15" i="65"/>
  <c r="B15" i="65" s="1"/>
  <c r="K14" i="40"/>
  <c r="K15" i="40"/>
  <c r="L51" i="64"/>
  <c r="G51" i="64"/>
  <c r="B51" i="64"/>
  <c r="B52" i="64" s="1"/>
  <c r="L50" i="64"/>
  <c r="G50" i="64"/>
  <c r="B50" i="64"/>
  <c r="B48" i="64"/>
  <c r="AA52" i="68" l="1"/>
  <c r="G52" i="64"/>
  <c r="L52" i="64" s="1"/>
  <c r="B15" i="68"/>
  <c r="F15" i="68"/>
  <c r="G48" i="68" s="1"/>
  <c r="A16" i="68"/>
  <c r="A17" i="68" s="1"/>
  <c r="A18" i="68" s="1"/>
  <c r="D48" i="68"/>
  <c r="B49" i="68" s="1"/>
  <c r="G52" i="67"/>
  <c r="L52" i="67" s="1"/>
  <c r="Q52" i="67" s="1"/>
  <c r="V52" i="67" s="1"/>
  <c r="F15" i="67"/>
  <c r="G48" i="67" s="1"/>
  <c r="I48" i="67" s="1"/>
  <c r="D48" i="67"/>
  <c r="B49" i="67" s="1"/>
  <c r="A16" i="67"/>
  <c r="B15" i="67"/>
  <c r="A16" i="64"/>
  <c r="A17" i="64" s="1"/>
  <c r="A18" i="64" s="1"/>
  <c r="F15" i="65"/>
  <c r="F16" i="65" s="1"/>
  <c r="F17" i="65" s="1"/>
  <c r="G17" i="65" s="1"/>
  <c r="B48" i="65"/>
  <c r="D48" i="65" s="1"/>
  <c r="B49" i="65" s="1"/>
  <c r="G52" i="65"/>
  <c r="L52" i="65" s="1"/>
  <c r="Q52" i="65" s="1"/>
  <c r="A16" i="65"/>
  <c r="B16" i="65" s="1"/>
  <c r="D48" i="64"/>
  <c r="B49" i="64" s="1"/>
  <c r="B15" i="64"/>
  <c r="F15" i="64"/>
  <c r="K15" i="64" s="1"/>
  <c r="B17" i="68" l="1"/>
  <c r="F16" i="68"/>
  <c r="F17" i="68" s="1"/>
  <c r="G15" i="68"/>
  <c r="B16" i="68"/>
  <c r="K15" i="68"/>
  <c r="L48" i="68" s="1"/>
  <c r="A19" i="68"/>
  <c r="B18" i="68"/>
  <c r="I48" i="68"/>
  <c r="G49" i="68" s="1"/>
  <c r="G49" i="67"/>
  <c r="F16" i="67"/>
  <c r="G16" i="67" s="1"/>
  <c r="K15" i="67"/>
  <c r="P15" i="67" s="1"/>
  <c r="U15" i="67" s="1"/>
  <c r="G15" i="67"/>
  <c r="A17" i="67"/>
  <c r="B16" i="67"/>
  <c r="G15" i="65"/>
  <c r="G16" i="65"/>
  <c r="F18" i="65"/>
  <c r="G18" i="65" s="1"/>
  <c r="G48" i="65"/>
  <c r="I48" i="65" s="1"/>
  <c r="G49" i="65" s="1"/>
  <c r="A17" i="65"/>
  <c r="B17" i="65" s="1"/>
  <c r="K15" i="65"/>
  <c r="P15" i="65" s="1"/>
  <c r="F16" i="64"/>
  <c r="G15" i="64"/>
  <c r="G48" i="64"/>
  <c r="B16" i="64"/>
  <c r="F17" i="67" l="1"/>
  <c r="F18" i="67" s="1"/>
  <c r="L15" i="68"/>
  <c r="P15" i="68"/>
  <c r="P16" i="68" s="1"/>
  <c r="K16" i="68"/>
  <c r="L16" i="68" s="1"/>
  <c r="G16" i="68"/>
  <c r="F18" i="68"/>
  <c r="G17" i="68"/>
  <c r="N48" i="68"/>
  <c r="L49" i="68" s="1"/>
  <c r="B19" i="68"/>
  <c r="A20" i="68"/>
  <c r="K16" i="67"/>
  <c r="K17" i="67" s="1"/>
  <c r="L15" i="67"/>
  <c r="L48" i="67"/>
  <c r="N48" i="67" s="1"/>
  <c r="L49" i="67" s="1"/>
  <c r="U16" i="67"/>
  <c r="V15" i="67"/>
  <c r="V48" i="67"/>
  <c r="A18" i="67"/>
  <c r="B17" i="67"/>
  <c r="Q15" i="67"/>
  <c r="P16" i="67"/>
  <c r="Q48" i="67"/>
  <c r="F19" i="65"/>
  <c r="G19" i="65" s="1"/>
  <c r="Q15" i="65"/>
  <c r="P16" i="65"/>
  <c r="Q48" i="65"/>
  <c r="L15" i="65"/>
  <c r="K16" i="65"/>
  <c r="K17" i="65" s="1"/>
  <c r="L48" i="65"/>
  <c r="N48" i="65" s="1"/>
  <c r="A18" i="65"/>
  <c r="B18" i="65" s="1"/>
  <c r="B17" i="64"/>
  <c r="G16" i="64"/>
  <c r="F17" i="64"/>
  <c r="K16" i="64"/>
  <c r="L15" i="64"/>
  <c r="L48" i="64"/>
  <c r="I48" i="64"/>
  <c r="G49" i="64" s="1"/>
  <c r="L16" i="67" l="1"/>
  <c r="G17" i="67"/>
  <c r="A19" i="65"/>
  <c r="A20" i="65" s="1"/>
  <c r="S48" i="65"/>
  <c r="N57" i="65" s="1"/>
  <c r="K17" i="68"/>
  <c r="L17" i="68" s="1"/>
  <c r="Q48" i="68"/>
  <c r="S48" i="68" s="1"/>
  <c r="N57" i="68" s="1"/>
  <c r="Q15" i="68"/>
  <c r="U15" i="68"/>
  <c r="Z15" i="68" s="1"/>
  <c r="AA48" i="68" s="1"/>
  <c r="G18" i="68"/>
  <c r="F19" i="68"/>
  <c r="A21" i="68"/>
  <c r="B20" i="68"/>
  <c r="Q16" i="68"/>
  <c r="P17" i="68"/>
  <c r="X48" i="67"/>
  <c r="V49" i="67" s="1"/>
  <c r="U17" i="67"/>
  <c r="V16" i="67"/>
  <c r="F19" i="67"/>
  <c r="G18" i="67"/>
  <c r="Q16" i="67"/>
  <c r="P17" i="67"/>
  <c r="A19" i="67"/>
  <c r="B18" i="67"/>
  <c r="L17" i="67"/>
  <c r="K18" i="67"/>
  <c r="S48" i="67"/>
  <c r="N57" i="67" s="1"/>
  <c r="Q49" i="67"/>
  <c r="F20" i="65"/>
  <c r="F21" i="65" s="1"/>
  <c r="Q16" i="65"/>
  <c r="P17" i="65"/>
  <c r="L16" i="65"/>
  <c r="L49" i="65"/>
  <c r="K18" i="65"/>
  <c r="L17" i="65"/>
  <c r="G17" i="64"/>
  <c r="F18" i="64"/>
  <c r="A19" i="64"/>
  <c r="B18" i="64"/>
  <c r="N48" i="64"/>
  <c r="K17" i="64"/>
  <c r="L16" i="64"/>
  <c r="B19" i="65" l="1"/>
  <c r="Q49" i="65"/>
  <c r="G20" i="65"/>
  <c r="K18" i="68"/>
  <c r="L18" i="68" s="1"/>
  <c r="U16" i="68"/>
  <c r="U17" i="68" s="1"/>
  <c r="V48" i="68"/>
  <c r="X48" i="68" s="1"/>
  <c r="V49" i="68" s="1"/>
  <c r="AA15" i="68"/>
  <c r="Z16" i="68"/>
  <c r="Z17" i="68" s="1"/>
  <c r="V15" i="68"/>
  <c r="Q49" i="68"/>
  <c r="AC48" i="68"/>
  <c r="AA49" i="68" s="1"/>
  <c r="A22" i="68"/>
  <c r="B21" i="68"/>
  <c r="F20" i="68"/>
  <c r="G19" i="68"/>
  <c r="P18" i="68"/>
  <c r="Q17" i="68"/>
  <c r="U18" i="67"/>
  <c r="V17" i="67"/>
  <c r="A20" i="67"/>
  <c r="B19" i="67"/>
  <c r="Q17" i="67"/>
  <c r="P18" i="67"/>
  <c r="F20" i="67"/>
  <c r="G19" i="67"/>
  <c r="L18" i="67"/>
  <c r="K19" i="67"/>
  <c r="L49" i="64"/>
  <c r="P18" i="65"/>
  <c r="Q17" i="65"/>
  <c r="L18" i="65"/>
  <c r="K19" i="65"/>
  <c r="B20" i="65"/>
  <c r="A21" i="65"/>
  <c r="G21" i="65"/>
  <c r="F22" i="65"/>
  <c r="L17" i="64"/>
  <c r="K18" i="64"/>
  <c r="B19" i="64"/>
  <c r="A20" i="64"/>
  <c r="F19" i="64"/>
  <c r="G18" i="64"/>
  <c r="K19" i="68" l="1"/>
  <c r="K20" i="68" s="1"/>
  <c r="AA16" i="68"/>
  <c r="V16" i="68"/>
  <c r="Z18" i="68"/>
  <c r="AA17" i="68"/>
  <c r="A23" i="68"/>
  <c r="B22" i="68"/>
  <c r="P19" i="68"/>
  <c r="Q18" i="68"/>
  <c r="F21" i="68"/>
  <c r="G20" i="68"/>
  <c r="U18" i="68"/>
  <c r="V17" i="68"/>
  <c r="U19" i="67"/>
  <c r="V18" i="67"/>
  <c r="L19" i="67"/>
  <c r="K20" i="67"/>
  <c r="G20" i="67"/>
  <c r="F21" i="67"/>
  <c r="Q18" i="67"/>
  <c r="P19" i="67"/>
  <c r="A21" i="67"/>
  <c r="B20" i="67"/>
  <c r="Q18" i="65"/>
  <c r="P19" i="65"/>
  <c r="G22" i="65"/>
  <c r="F23" i="65"/>
  <c r="B21" i="65"/>
  <c r="A22" i="65"/>
  <c r="L19" i="65"/>
  <c r="K20" i="65"/>
  <c r="B20" i="64"/>
  <c r="A21" i="64"/>
  <c r="A22" i="64" s="1"/>
  <c r="F20" i="64"/>
  <c r="G19" i="64"/>
  <c r="L18" i="64"/>
  <c r="K19" i="64"/>
  <c r="L19" i="68" l="1"/>
  <c r="Z19" i="68"/>
  <c r="AA18" i="68"/>
  <c r="U19" i="68"/>
  <c r="V18" i="68"/>
  <c r="K21" i="68"/>
  <c r="L20" i="68"/>
  <c r="F22" i="68"/>
  <c r="G21" i="68"/>
  <c r="P20" i="68"/>
  <c r="Q19" i="68"/>
  <c r="B23" i="68"/>
  <c r="A24" i="68"/>
  <c r="U20" i="67"/>
  <c r="V19" i="67"/>
  <c r="Q19" i="67"/>
  <c r="P20" i="67"/>
  <c r="G21" i="67"/>
  <c r="F22" i="67"/>
  <c r="A22" i="67"/>
  <c r="B21" i="67"/>
  <c r="L20" i="67"/>
  <c r="K21" i="67"/>
  <c r="P20" i="65"/>
  <c r="Q19" i="65"/>
  <c r="A23" i="65"/>
  <c r="B22" i="65"/>
  <c r="K21" i="65"/>
  <c r="L20" i="65"/>
  <c r="F24" i="65"/>
  <c r="G23" i="65"/>
  <c r="K20" i="64"/>
  <c r="L19" i="64"/>
  <c r="G20" i="64"/>
  <c r="F21" i="64"/>
  <c r="B21" i="64"/>
  <c r="AA19" i="68" l="1"/>
  <c r="Z20" i="68"/>
  <c r="A25" i="68"/>
  <c r="B24" i="68"/>
  <c r="Q20" i="68"/>
  <c r="P21" i="68"/>
  <c r="G22" i="68"/>
  <c r="F23" i="68"/>
  <c r="L21" i="68"/>
  <c r="K22" i="68"/>
  <c r="V19" i="68"/>
  <c r="U20" i="68"/>
  <c r="U21" i="67"/>
  <c r="V20" i="67"/>
  <c r="P21" i="67"/>
  <c r="Q20" i="67"/>
  <c r="L21" i="67"/>
  <c r="K22" i="67"/>
  <c r="A23" i="67"/>
  <c r="B22" i="67"/>
  <c r="F23" i="67"/>
  <c r="G22" i="67"/>
  <c r="Q20" i="65"/>
  <c r="P21" i="65"/>
  <c r="F25" i="65"/>
  <c r="G24" i="65"/>
  <c r="K22" i="65"/>
  <c r="L21" i="65"/>
  <c r="A24" i="65"/>
  <c r="B23" i="65"/>
  <c r="A23" i="64"/>
  <c r="B22" i="64"/>
  <c r="G21" i="64"/>
  <c r="F22" i="64"/>
  <c r="K21" i="64"/>
  <c r="L20" i="64"/>
  <c r="Z21" i="68" l="1"/>
  <c r="AA20" i="68"/>
  <c r="U21" i="68"/>
  <c r="V20" i="68"/>
  <c r="K23" i="68"/>
  <c r="L22" i="68"/>
  <c r="F24" i="68"/>
  <c r="G23" i="68"/>
  <c r="P22" i="68"/>
  <c r="Q21" i="68"/>
  <c r="A26" i="68"/>
  <c r="B25" i="68"/>
  <c r="U22" i="67"/>
  <c r="V21" i="67"/>
  <c r="A24" i="67"/>
  <c r="B23" i="67"/>
  <c r="L22" i="67"/>
  <c r="K23" i="67"/>
  <c r="Q21" i="67"/>
  <c r="P22" i="67"/>
  <c r="F24" i="67"/>
  <c r="G23" i="67"/>
  <c r="P22" i="65"/>
  <c r="Q21" i="65"/>
  <c r="B24" i="65"/>
  <c r="A25" i="65"/>
  <c r="L22" i="65"/>
  <c r="K23" i="65"/>
  <c r="G25" i="65"/>
  <c r="F26" i="65"/>
  <c r="B23" i="64"/>
  <c r="A24" i="64"/>
  <c r="L21" i="64"/>
  <c r="K22" i="64"/>
  <c r="F23" i="64"/>
  <c r="G22" i="64"/>
  <c r="Z22" i="68" l="1"/>
  <c r="AA21" i="68"/>
  <c r="P23" i="68"/>
  <c r="Q22" i="68"/>
  <c r="F25" i="68"/>
  <c r="G24" i="68"/>
  <c r="K24" i="68"/>
  <c r="L23" i="68"/>
  <c r="A27" i="68"/>
  <c r="B26" i="68"/>
  <c r="U22" i="68"/>
  <c r="V21" i="68"/>
  <c r="U23" i="67"/>
  <c r="V22" i="67"/>
  <c r="A25" i="67"/>
  <c r="B24" i="67"/>
  <c r="G24" i="67"/>
  <c r="F25" i="67"/>
  <c r="Q22" i="67"/>
  <c r="P23" i="67"/>
  <c r="L23" i="67"/>
  <c r="K24" i="67"/>
  <c r="Q22" i="65"/>
  <c r="P23" i="65"/>
  <c r="G26" i="65"/>
  <c r="F27" i="65"/>
  <c r="L23" i="65"/>
  <c r="K24" i="65"/>
  <c r="B25" i="65"/>
  <c r="A26" i="65"/>
  <c r="F24" i="64"/>
  <c r="G23" i="64"/>
  <c r="L22" i="64"/>
  <c r="K23" i="64"/>
  <c r="B24" i="64"/>
  <c r="A25" i="64"/>
  <c r="Z23" i="68" l="1"/>
  <c r="AA22" i="68"/>
  <c r="B27" i="68"/>
  <c r="A28" i="68"/>
  <c r="K25" i="68"/>
  <c r="L24" i="68"/>
  <c r="F26" i="68"/>
  <c r="G25" i="68"/>
  <c r="U23" i="68"/>
  <c r="V22" i="68"/>
  <c r="P24" i="68"/>
  <c r="Q23" i="68"/>
  <c r="U24" i="67"/>
  <c r="V23" i="67"/>
  <c r="L24" i="67"/>
  <c r="K25" i="67"/>
  <c r="P24" i="67"/>
  <c r="Q23" i="67"/>
  <c r="G25" i="67"/>
  <c r="F26" i="67"/>
  <c r="A26" i="67"/>
  <c r="B25" i="67"/>
  <c r="P24" i="65"/>
  <c r="Q23" i="65"/>
  <c r="A27" i="65"/>
  <c r="B26" i="65"/>
  <c r="K25" i="65"/>
  <c r="L24" i="65"/>
  <c r="F28" i="65"/>
  <c r="G27" i="65"/>
  <c r="G24" i="64"/>
  <c r="F25" i="64"/>
  <c r="A26" i="64"/>
  <c r="B25" i="64"/>
  <c r="K24" i="64"/>
  <c r="L23" i="64"/>
  <c r="AA23" i="68" l="1"/>
  <c r="Z24" i="68"/>
  <c r="V23" i="68"/>
  <c r="U24" i="68"/>
  <c r="Q24" i="68"/>
  <c r="P25" i="68"/>
  <c r="G26" i="68"/>
  <c r="F27" i="68"/>
  <c r="L25" i="68"/>
  <c r="K26" i="68"/>
  <c r="A29" i="68"/>
  <c r="B28" i="68"/>
  <c r="U25" i="67"/>
  <c r="V24" i="67"/>
  <c r="A27" i="67"/>
  <c r="B26" i="67"/>
  <c r="F27" i="67"/>
  <c r="G26" i="67"/>
  <c r="Q24" i="67"/>
  <c r="P25" i="67"/>
  <c r="L25" i="67"/>
  <c r="K26" i="67"/>
  <c r="Q24" i="65"/>
  <c r="P25" i="65"/>
  <c r="F29" i="65"/>
  <c r="G28" i="65"/>
  <c r="L25" i="65"/>
  <c r="K26" i="65"/>
  <c r="A28" i="65"/>
  <c r="B27" i="65"/>
  <c r="K25" i="64"/>
  <c r="L24" i="64"/>
  <c r="B26" i="64"/>
  <c r="A27" i="64"/>
  <c r="G25" i="64"/>
  <c r="F26" i="64"/>
  <c r="Z25" i="68" l="1"/>
  <c r="AA24" i="68"/>
  <c r="A30" i="68"/>
  <c r="B29" i="68"/>
  <c r="K27" i="68"/>
  <c r="L26" i="68"/>
  <c r="F28" i="68"/>
  <c r="G27" i="68"/>
  <c r="P26" i="68"/>
  <c r="Q25" i="68"/>
  <c r="U25" i="68"/>
  <c r="V24" i="68"/>
  <c r="U26" i="67"/>
  <c r="V25" i="67"/>
  <c r="L26" i="67"/>
  <c r="K27" i="67"/>
  <c r="P26" i="67"/>
  <c r="Q25" i="67"/>
  <c r="G27" i="67"/>
  <c r="F28" i="67"/>
  <c r="A28" i="67"/>
  <c r="B27" i="67"/>
  <c r="P26" i="65"/>
  <c r="Q25" i="65"/>
  <c r="B28" i="65"/>
  <c r="A29" i="65"/>
  <c r="L26" i="65"/>
  <c r="K27" i="65"/>
  <c r="G29" i="65"/>
  <c r="F30" i="65"/>
  <c r="F27" i="64"/>
  <c r="G26" i="64"/>
  <c r="B27" i="64"/>
  <c r="A28" i="64"/>
  <c r="L25" i="64"/>
  <c r="K26" i="64"/>
  <c r="Z26" i="68" l="1"/>
  <c r="AA25" i="68"/>
  <c r="U26" i="68"/>
  <c r="V25" i="68"/>
  <c r="P27" i="68"/>
  <c r="Q26" i="68"/>
  <c r="F29" i="68"/>
  <c r="G28" i="68"/>
  <c r="K28" i="68"/>
  <c r="L27" i="68"/>
  <c r="A31" i="68"/>
  <c r="B30" i="68"/>
  <c r="U27" i="67"/>
  <c r="V26" i="67"/>
  <c r="Q26" i="67"/>
  <c r="P27" i="67"/>
  <c r="A29" i="67"/>
  <c r="B28" i="67"/>
  <c r="F29" i="67"/>
  <c r="G28" i="67"/>
  <c r="L27" i="67"/>
  <c r="K28" i="67"/>
  <c r="Q26" i="65"/>
  <c r="P27" i="65"/>
  <c r="G30" i="65"/>
  <c r="F31" i="65"/>
  <c r="L27" i="65"/>
  <c r="K28" i="65"/>
  <c r="B29" i="65"/>
  <c r="A30" i="65"/>
  <c r="L26" i="64"/>
  <c r="K27" i="64"/>
  <c r="B28" i="64"/>
  <c r="A29" i="64"/>
  <c r="F28" i="64"/>
  <c r="G27" i="64"/>
  <c r="Z27" i="68" l="1"/>
  <c r="AA26" i="68"/>
  <c r="B31" i="68"/>
  <c r="A32" i="68"/>
  <c r="U27" i="68"/>
  <c r="V26" i="68"/>
  <c r="K29" i="68"/>
  <c r="L28" i="68"/>
  <c r="F30" i="68"/>
  <c r="G29" i="68"/>
  <c r="P28" i="68"/>
  <c r="Q27" i="68"/>
  <c r="U28" i="67"/>
  <c r="V27" i="67"/>
  <c r="L28" i="67"/>
  <c r="K29" i="67"/>
  <c r="F30" i="67"/>
  <c r="G29" i="67"/>
  <c r="A30" i="67"/>
  <c r="B29" i="67"/>
  <c r="Q27" i="67"/>
  <c r="P28" i="67"/>
  <c r="Q27" i="65"/>
  <c r="P28" i="65"/>
  <c r="A31" i="65"/>
  <c r="B30" i="65"/>
  <c r="K29" i="65"/>
  <c r="L28" i="65"/>
  <c r="F32" i="65"/>
  <c r="G31" i="65"/>
  <c r="G28" i="64"/>
  <c r="F29" i="64"/>
  <c r="A30" i="64"/>
  <c r="B29" i="64"/>
  <c r="K28" i="64"/>
  <c r="L27" i="64"/>
  <c r="AA27" i="68" l="1"/>
  <c r="Z28" i="68"/>
  <c r="Q28" i="68"/>
  <c r="P29" i="68"/>
  <c r="G30" i="68"/>
  <c r="F31" i="68"/>
  <c r="L29" i="68"/>
  <c r="K30" i="68"/>
  <c r="V27" i="68"/>
  <c r="U28" i="68"/>
  <c r="A33" i="68"/>
  <c r="B32" i="68"/>
  <c r="U29" i="67"/>
  <c r="V28" i="67"/>
  <c r="Q28" i="67"/>
  <c r="P29" i="67"/>
  <c r="A31" i="67"/>
  <c r="B30" i="67"/>
  <c r="G30" i="67"/>
  <c r="F31" i="67"/>
  <c r="L29" i="67"/>
  <c r="K30" i="67"/>
  <c r="Q28" i="65"/>
  <c r="P29" i="65"/>
  <c r="B31" i="65"/>
  <c r="A32" i="65"/>
  <c r="F33" i="65"/>
  <c r="G32" i="65"/>
  <c r="K30" i="65"/>
  <c r="L29" i="65"/>
  <c r="K29" i="64"/>
  <c r="L28" i="64"/>
  <c r="B30" i="64"/>
  <c r="A31" i="64"/>
  <c r="G29" i="64"/>
  <c r="F30" i="64"/>
  <c r="Z29" i="68" l="1"/>
  <c r="AA28" i="68"/>
  <c r="A34" i="68"/>
  <c r="B33" i="68"/>
  <c r="U29" i="68"/>
  <c r="V28" i="68"/>
  <c r="K31" i="68"/>
  <c r="L30" i="68"/>
  <c r="F32" i="68"/>
  <c r="G31" i="68"/>
  <c r="P30" i="68"/>
  <c r="Q29" i="68"/>
  <c r="U30" i="67"/>
  <c r="V29" i="67"/>
  <c r="L30" i="67"/>
  <c r="K31" i="67"/>
  <c r="F32" i="67"/>
  <c r="G31" i="67"/>
  <c r="A32" i="67"/>
  <c r="B31" i="67"/>
  <c r="P30" i="67"/>
  <c r="Q29" i="67"/>
  <c r="P30" i="65"/>
  <c r="Q29" i="65"/>
  <c r="L30" i="65"/>
  <c r="K31" i="65"/>
  <c r="G33" i="65"/>
  <c r="F34" i="65"/>
  <c r="B32" i="65"/>
  <c r="A33" i="65"/>
  <c r="F31" i="64"/>
  <c r="G30" i="64"/>
  <c r="B31" i="64"/>
  <c r="A32" i="64"/>
  <c r="L29" i="64"/>
  <c r="K30" i="64"/>
  <c r="Z30" i="68" l="1"/>
  <c r="AA29" i="68"/>
  <c r="F33" i="68"/>
  <c r="G32" i="68"/>
  <c r="K32" i="68"/>
  <c r="L31" i="68"/>
  <c r="U30" i="68"/>
  <c r="V29" i="68"/>
  <c r="P31" i="68"/>
  <c r="Q30" i="68"/>
  <c r="A35" i="68"/>
  <c r="B34" i="68"/>
  <c r="U31" i="67"/>
  <c r="V30" i="67"/>
  <c r="A33" i="67"/>
  <c r="B32" i="67"/>
  <c r="L31" i="67"/>
  <c r="K32" i="67"/>
  <c r="Q30" i="67"/>
  <c r="P31" i="67"/>
  <c r="G32" i="67"/>
  <c r="F33" i="67"/>
  <c r="P31" i="65"/>
  <c r="Q30" i="65"/>
  <c r="B33" i="65"/>
  <c r="A34" i="65"/>
  <c r="G34" i="65"/>
  <c r="F35" i="65"/>
  <c r="L31" i="65"/>
  <c r="K32" i="65"/>
  <c r="L30" i="64"/>
  <c r="K31" i="64"/>
  <c r="B32" i="64"/>
  <c r="A33" i="64"/>
  <c r="F32" i="64"/>
  <c r="G31" i="64"/>
  <c r="Z31" i="68" l="1"/>
  <c r="AA30" i="68"/>
  <c r="P32" i="68"/>
  <c r="Q31" i="68"/>
  <c r="U31" i="68"/>
  <c r="V30" i="68"/>
  <c r="K33" i="68"/>
  <c r="L32" i="68"/>
  <c r="B35" i="68"/>
  <c r="A36" i="68"/>
  <c r="F34" i="68"/>
  <c r="G33" i="68"/>
  <c r="U32" i="67"/>
  <c r="V31" i="67"/>
  <c r="G33" i="67"/>
  <c r="F34" i="67"/>
  <c r="Q31" i="67"/>
  <c r="P32" i="67"/>
  <c r="L32" i="67"/>
  <c r="K33" i="67"/>
  <c r="A34" i="67"/>
  <c r="B33" i="67"/>
  <c r="P32" i="65"/>
  <c r="Q31" i="65"/>
  <c r="F36" i="65"/>
  <c r="G35" i="65"/>
  <c r="K33" i="65"/>
  <c r="L32" i="65"/>
  <c r="A35" i="65"/>
  <c r="B34" i="65"/>
  <c r="G32" i="64"/>
  <c r="F33" i="64"/>
  <c r="A34" i="64"/>
  <c r="B33" i="64"/>
  <c r="K32" i="64"/>
  <c r="L31" i="64"/>
  <c r="AA31" i="68" l="1"/>
  <c r="Z32" i="68"/>
  <c r="A37" i="68"/>
  <c r="B36" i="68"/>
  <c r="L33" i="68"/>
  <c r="K34" i="68"/>
  <c r="V31" i="68"/>
  <c r="U32" i="68"/>
  <c r="G34" i="68"/>
  <c r="F35" i="68"/>
  <c r="Q32" i="68"/>
  <c r="P33" i="68"/>
  <c r="U33" i="67"/>
  <c r="V32" i="67"/>
  <c r="A35" i="67"/>
  <c r="B34" i="67"/>
  <c r="L33" i="67"/>
  <c r="K34" i="67"/>
  <c r="Q32" i="67"/>
  <c r="P33" i="67"/>
  <c r="F35" i="67"/>
  <c r="G34" i="67"/>
  <c r="Q32" i="65"/>
  <c r="P33" i="65"/>
  <c r="A36" i="65"/>
  <c r="B35" i="65"/>
  <c r="K34" i="65"/>
  <c r="L33" i="65"/>
  <c r="F37" i="65"/>
  <c r="G36" i="65"/>
  <c r="L32" i="64"/>
  <c r="K33" i="64"/>
  <c r="A35" i="64"/>
  <c r="B34" i="64"/>
  <c r="G33" i="64"/>
  <c r="F34" i="64"/>
  <c r="Z33" i="68" l="1"/>
  <c r="AA32" i="68"/>
  <c r="F36" i="68"/>
  <c r="G35" i="68"/>
  <c r="P34" i="68"/>
  <c r="Q33" i="68"/>
  <c r="U33" i="68"/>
  <c r="V32" i="68"/>
  <c r="K35" i="68"/>
  <c r="L34" i="68"/>
  <c r="A38" i="68"/>
  <c r="B37" i="68"/>
  <c r="U34" i="67"/>
  <c r="V33" i="67"/>
  <c r="G35" i="67"/>
  <c r="F36" i="67"/>
  <c r="P34" i="67"/>
  <c r="Q33" i="67"/>
  <c r="L34" i="67"/>
  <c r="K35" i="67"/>
  <c r="A36" i="67"/>
  <c r="B35" i="67"/>
  <c r="P34" i="65"/>
  <c r="Q33" i="65"/>
  <c r="G37" i="65"/>
  <c r="F38" i="65"/>
  <c r="L34" i="65"/>
  <c r="K35" i="65"/>
  <c r="B36" i="65"/>
  <c r="A37" i="65"/>
  <c r="F35" i="64"/>
  <c r="G34" i="64"/>
  <c r="B35" i="64"/>
  <c r="A36" i="64"/>
  <c r="L33" i="64"/>
  <c r="K34" i="64"/>
  <c r="Z34" i="68" l="1"/>
  <c r="AA33" i="68"/>
  <c r="K36" i="68"/>
  <c r="L35" i="68"/>
  <c r="U34" i="68"/>
  <c r="V33" i="68"/>
  <c r="P35" i="68"/>
  <c r="Q34" i="68"/>
  <c r="A39" i="68"/>
  <c r="B38" i="68"/>
  <c r="F37" i="68"/>
  <c r="G36" i="68"/>
  <c r="U35" i="67"/>
  <c r="V34" i="67"/>
  <c r="A37" i="67"/>
  <c r="B36" i="67"/>
  <c r="L35" i="67"/>
  <c r="K36" i="67"/>
  <c r="Q34" i="67"/>
  <c r="P35" i="67"/>
  <c r="G36" i="67"/>
  <c r="F37" i="67"/>
  <c r="Q34" i="65"/>
  <c r="P35" i="65"/>
  <c r="B37" i="65"/>
  <c r="A38" i="65"/>
  <c r="L35" i="65"/>
  <c r="K36" i="65"/>
  <c r="G38" i="65"/>
  <c r="F39" i="65"/>
  <c r="L34" i="64"/>
  <c r="K35" i="64"/>
  <c r="B36" i="64"/>
  <c r="A37" i="64"/>
  <c r="F36" i="64"/>
  <c r="F37" i="64" s="1"/>
  <c r="G35" i="64"/>
  <c r="Z35" i="68" l="1"/>
  <c r="AA34" i="68"/>
  <c r="B39" i="68"/>
  <c r="A40" i="68"/>
  <c r="P36" i="68"/>
  <c r="Q35" i="68"/>
  <c r="U35" i="68"/>
  <c r="V34" i="68"/>
  <c r="F38" i="68"/>
  <c r="G37" i="68"/>
  <c r="K37" i="68"/>
  <c r="L36" i="68"/>
  <c r="U36" i="67"/>
  <c r="V35" i="67"/>
  <c r="G37" i="67"/>
  <c r="F38" i="67"/>
  <c r="P36" i="67"/>
  <c r="Q35" i="67"/>
  <c r="L36" i="67"/>
  <c r="K37" i="67"/>
  <c r="A38" i="67"/>
  <c r="B37" i="67"/>
  <c r="Q35" i="65"/>
  <c r="P36" i="65"/>
  <c r="F40" i="65"/>
  <c r="G39" i="65"/>
  <c r="K37" i="65"/>
  <c r="L36" i="65"/>
  <c r="A39" i="65"/>
  <c r="B38" i="65"/>
  <c r="G36" i="64"/>
  <c r="A38" i="64"/>
  <c r="B37" i="64"/>
  <c r="K36" i="64"/>
  <c r="L35" i="64"/>
  <c r="AA35" i="68" l="1"/>
  <c r="Z36" i="68"/>
  <c r="L37" i="68"/>
  <c r="K38" i="68"/>
  <c r="G38" i="68"/>
  <c r="F39" i="68"/>
  <c r="V35" i="68"/>
  <c r="U36" i="68"/>
  <c r="Q36" i="68"/>
  <c r="P37" i="68"/>
  <c r="A41" i="68"/>
  <c r="B40" i="68"/>
  <c r="U37" i="67"/>
  <c r="V36" i="67"/>
  <c r="A39" i="67"/>
  <c r="B38" i="67"/>
  <c r="L37" i="67"/>
  <c r="K38" i="67"/>
  <c r="Q36" i="67"/>
  <c r="P37" i="67"/>
  <c r="F39" i="67"/>
  <c r="G38" i="67"/>
  <c r="Q36" i="65"/>
  <c r="P37" i="65"/>
  <c r="A40" i="65"/>
  <c r="B39" i="65"/>
  <c r="K38" i="65"/>
  <c r="L37" i="65"/>
  <c r="F41" i="65"/>
  <c r="G40" i="65"/>
  <c r="L36" i="64"/>
  <c r="K37" i="64"/>
  <c r="A39" i="64"/>
  <c r="B38" i="64"/>
  <c r="G37" i="64"/>
  <c r="F38" i="64"/>
  <c r="Z37" i="68" l="1"/>
  <c r="AA36" i="68"/>
  <c r="P38" i="68"/>
  <c r="Q37" i="68"/>
  <c r="U37" i="68"/>
  <c r="V36" i="68"/>
  <c r="F40" i="68"/>
  <c r="G39" i="68"/>
  <c r="K39" i="68"/>
  <c r="L38" i="68"/>
  <c r="A42" i="68"/>
  <c r="B41" i="68"/>
  <c r="U38" i="67"/>
  <c r="V37" i="67"/>
  <c r="G39" i="67"/>
  <c r="F40" i="67"/>
  <c r="P38" i="67"/>
  <c r="Q37" i="67"/>
  <c r="L38" i="67"/>
  <c r="K39" i="67"/>
  <c r="A40" i="67"/>
  <c r="B39" i="67"/>
  <c r="P38" i="65"/>
  <c r="Q37" i="65"/>
  <c r="G41" i="65"/>
  <c r="F42" i="65"/>
  <c r="L38" i="65"/>
  <c r="K39" i="65"/>
  <c r="B40" i="65"/>
  <c r="A41" i="65"/>
  <c r="F39" i="64"/>
  <c r="G38" i="64"/>
  <c r="B39" i="64"/>
  <c r="A40" i="64"/>
  <c r="L37" i="64"/>
  <c r="K38" i="64"/>
  <c r="Z38" i="68" l="1"/>
  <c r="AA37" i="68"/>
  <c r="K40" i="68"/>
  <c r="L39" i="68"/>
  <c r="F41" i="68"/>
  <c r="G40" i="68"/>
  <c r="U38" i="68"/>
  <c r="V37" i="68"/>
  <c r="A43" i="68"/>
  <c r="B42" i="68"/>
  <c r="P39" i="68"/>
  <c r="Q38" i="68"/>
  <c r="U39" i="67"/>
  <c r="V38" i="67"/>
  <c r="A41" i="67"/>
  <c r="B40" i="67"/>
  <c r="L39" i="67"/>
  <c r="K40" i="67"/>
  <c r="Q38" i="67"/>
  <c r="P39" i="67"/>
  <c r="F41" i="67"/>
  <c r="G40" i="67"/>
  <c r="Q38" i="65"/>
  <c r="P39" i="65"/>
  <c r="B41" i="65"/>
  <c r="A42" i="65"/>
  <c r="L39" i="65"/>
  <c r="K40" i="65"/>
  <c r="G42" i="65"/>
  <c r="F43" i="65"/>
  <c r="L38" i="64"/>
  <c r="K39" i="64"/>
  <c r="B40" i="64"/>
  <c r="A41" i="64"/>
  <c r="F40" i="64"/>
  <c r="G39" i="64"/>
  <c r="Z39" i="68" l="1"/>
  <c r="AA38" i="68"/>
  <c r="B43" i="68"/>
  <c r="A44" i="68"/>
  <c r="U39" i="68"/>
  <c r="V38" i="68"/>
  <c r="F42" i="68"/>
  <c r="G41" i="68"/>
  <c r="P40" i="68"/>
  <c r="Q39" i="68"/>
  <c r="K41" i="68"/>
  <c r="L40" i="68"/>
  <c r="U40" i="67"/>
  <c r="V39" i="67"/>
  <c r="G41" i="67"/>
  <c r="F42" i="67"/>
  <c r="P40" i="67"/>
  <c r="Q39" i="67"/>
  <c r="L40" i="67"/>
  <c r="K41" i="67"/>
  <c r="A42" i="67"/>
  <c r="B41" i="67"/>
  <c r="P40" i="65"/>
  <c r="Q39" i="65"/>
  <c r="F44" i="65"/>
  <c r="G43" i="65"/>
  <c r="K41" i="65"/>
  <c r="L40" i="65"/>
  <c r="A43" i="65"/>
  <c r="B42" i="65"/>
  <c r="G40" i="64"/>
  <c r="F41" i="64"/>
  <c r="A42" i="64"/>
  <c r="B41" i="64"/>
  <c r="K40" i="64"/>
  <c r="L39" i="64"/>
  <c r="AA39" i="68" l="1"/>
  <c r="Z40" i="68"/>
  <c r="Q40" i="68"/>
  <c r="P41" i="68"/>
  <c r="G42" i="68"/>
  <c r="F43" i="68"/>
  <c r="V39" i="68"/>
  <c r="U40" i="68"/>
  <c r="A45" i="68"/>
  <c r="B45" i="68" s="1"/>
  <c r="B44" i="68"/>
  <c r="L41" i="68"/>
  <c r="K42" i="68"/>
  <c r="U41" i="67"/>
  <c r="V40" i="67"/>
  <c r="A43" i="67"/>
  <c r="B42" i="67"/>
  <c r="L41" i="67"/>
  <c r="K42" i="67"/>
  <c r="Q40" i="67"/>
  <c r="P41" i="67"/>
  <c r="F43" i="67"/>
  <c r="G42" i="67"/>
  <c r="Q40" i="65"/>
  <c r="P41" i="65"/>
  <c r="A44" i="65"/>
  <c r="B43" i="65"/>
  <c r="L41" i="65"/>
  <c r="K42" i="65"/>
  <c r="F45" i="65"/>
  <c r="G45" i="65" s="1"/>
  <c r="G44" i="65"/>
  <c r="K41" i="64"/>
  <c r="L40" i="64"/>
  <c r="A43" i="64"/>
  <c r="B42" i="64"/>
  <c r="G41" i="64"/>
  <c r="F42" i="64"/>
  <c r="Z41" i="68" l="1"/>
  <c r="AA40" i="68"/>
  <c r="U41" i="68"/>
  <c r="V40" i="68"/>
  <c r="F44" i="68"/>
  <c r="G43" i="68"/>
  <c r="K43" i="68"/>
  <c r="L42" i="68"/>
  <c r="P42" i="68"/>
  <c r="Q41" i="68"/>
  <c r="U42" i="67"/>
  <c r="U43" i="67" s="1"/>
  <c r="U44" i="67" s="1"/>
  <c r="U45" i="67" s="1"/>
  <c r="V41" i="67"/>
  <c r="G43" i="67"/>
  <c r="F44" i="67"/>
  <c r="P42" i="67"/>
  <c r="Q41" i="67"/>
  <c r="L42" i="67"/>
  <c r="K43" i="67"/>
  <c r="A44" i="67"/>
  <c r="B43" i="67"/>
  <c r="P42" i="65"/>
  <c r="P43" i="65" s="1"/>
  <c r="P44" i="65" s="1"/>
  <c r="Q41" i="65"/>
  <c r="L42" i="65"/>
  <c r="K43" i="65"/>
  <c r="B44" i="65"/>
  <c r="A45" i="65"/>
  <c r="B45" i="65" s="1"/>
  <c r="F43" i="64"/>
  <c r="G42" i="64"/>
  <c r="B43" i="64"/>
  <c r="A44" i="64"/>
  <c r="L41" i="64"/>
  <c r="K42" i="64"/>
  <c r="Z42" i="68" l="1"/>
  <c r="Z43" i="68" s="1"/>
  <c r="Z44" i="68" s="1"/>
  <c r="Z45" i="68" s="1"/>
  <c r="AA41" i="68"/>
  <c r="P43" i="68"/>
  <c r="Q42" i="68"/>
  <c r="K44" i="68"/>
  <c r="L43" i="68"/>
  <c r="F45" i="68"/>
  <c r="G45" i="68" s="1"/>
  <c r="G44" i="68"/>
  <c r="U42" i="68"/>
  <c r="V41" i="68"/>
  <c r="V42" i="67"/>
  <c r="L43" i="67"/>
  <c r="K44" i="67"/>
  <c r="P43" i="67"/>
  <c r="Q42" i="67"/>
  <c r="A45" i="67"/>
  <c r="B45" i="67" s="1"/>
  <c r="B44" i="67"/>
  <c r="G44" i="67"/>
  <c r="F45" i="67"/>
  <c r="G45" i="67" s="1"/>
  <c r="Q44" i="65"/>
  <c r="P45" i="65"/>
  <c r="Q45" i="65" s="1"/>
  <c r="Q42" i="65"/>
  <c r="L43" i="65"/>
  <c r="K44" i="65"/>
  <c r="L42" i="64"/>
  <c r="K43" i="64"/>
  <c r="B44" i="64"/>
  <c r="A45" i="64"/>
  <c r="B45" i="64" s="1"/>
  <c r="F44" i="64"/>
  <c r="G43" i="64"/>
  <c r="AA42" i="68" l="1"/>
  <c r="U43" i="68"/>
  <c r="V42" i="68"/>
  <c r="K45" i="68"/>
  <c r="L45" i="68" s="1"/>
  <c r="L44" i="68"/>
  <c r="P44" i="68"/>
  <c r="Q43" i="68"/>
  <c r="V43" i="67"/>
  <c r="P44" i="67"/>
  <c r="Q43" i="67"/>
  <c r="L44" i="67"/>
  <c r="K45" i="67"/>
  <c r="L45" i="67" s="1"/>
  <c r="Q43" i="65"/>
  <c r="K45" i="65"/>
  <c r="L45" i="65" s="1"/>
  <c r="L44" i="65"/>
  <c r="G44" i="64"/>
  <c r="F45" i="64"/>
  <c r="G45" i="64" s="1"/>
  <c r="K44" i="64"/>
  <c r="L43" i="64"/>
  <c r="AA43" i="68" l="1"/>
  <c r="Q44" i="68"/>
  <c r="P45" i="68"/>
  <c r="Q45" i="68" s="1"/>
  <c r="V43" i="68"/>
  <c r="U44" i="68"/>
  <c r="V45" i="67"/>
  <c r="V44" i="67"/>
  <c r="P45" i="67"/>
  <c r="Q45" i="67" s="1"/>
  <c r="Q44" i="67"/>
  <c r="L44" i="64"/>
  <c r="K45" i="64"/>
  <c r="AA45" i="68" l="1"/>
  <c r="AA44" i="68"/>
  <c r="U45" i="68"/>
  <c r="V45" i="68" s="1"/>
  <c r="V44" i="68"/>
  <c r="L45" i="64"/>
  <c r="L13" i="41"/>
  <c r="AA51" i="53" l="1"/>
  <c r="V51" i="53"/>
  <c r="Q51" i="53"/>
  <c r="L51" i="53"/>
  <c r="G51" i="53"/>
  <c r="B51" i="53"/>
  <c r="B52" i="53" s="1"/>
  <c r="AA50" i="53"/>
  <c r="V50" i="53"/>
  <c r="Q50" i="53"/>
  <c r="L50" i="53"/>
  <c r="G50" i="53"/>
  <c r="B50" i="53"/>
  <c r="A15" i="53"/>
  <c r="G52" i="53" l="1"/>
  <c r="L52" i="53" s="1"/>
  <c r="Q52" i="53" s="1"/>
  <c r="V52" i="53" s="1"/>
  <c r="AA52" i="53" s="1"/>
  <c r="B48" i="53"/>
  <c r="A16" i="53"/>
  <c r="B15" i="53"/>
  <c r="F15" i="53"/>
  <c r="D48" i="53" l="1"/>
  <c r="B49" i="53" s="1"/>
  <c r="G48" i="53"/>
  <c r="F16" i="53"/>
  <c r="K15" i="53"/>
  <c r="G15" i="53"/>
  <c r="B16" i="53"/>
  <c r="A17" i="53"/>
  <c r="I48" i="53" l="1"/>
  <c r="G49" i="53" s="1"/>
  <c r="P15" i="53"/>
  <c r="L15" i="53"/>
  <c r="K16" i="53"/>
  <c r="L48" i="53"/>
  <c r="G16" i="53"/>
  <c r="F17" i="53"/>
  <c r="A18" i="53"/>
  <c r="B17" i="53"/>
  <c r="N48" i="53" l="1"/>
  <c r="L49" i="53" s="1"/>
  <c r="F18" i="53"/>
  <c r="G17" i="53"/>
  <c r="K17" i="53"/>
  <c r="L16" i="53"/>
  <c r="B18" i="53"/>
  <c r="A19" i="53"/>
  <c r="Q15" i="53"/>
  <c r="Q48" i="53"/>
  <c r="P16" i="53"/>
  <c r="U15" i="53"/>
  <c r="S48" i="53" l="1"/>
  <c r="Q49" i="53" s="1"/>
  <c r="P17" i="53"/>
  <c r="Q16" i="53"/>
  <c r="G18" i="53"/>
  <c r="F19" i="53"/>
  <c r="A20" i="53"/>
  <c r="B19" i="53"/>
  <c r="L17" i="53"/>
  <c r="K18" i="53"/>
  <c r="V48" i="53"/>
  <c r="U16" i="53"/>
  <c r="Z15" i="53"/>
  <c r="V15" i="53"/>
  <c r="X48" i="53" l="1"/>
  <c r="V49" i="53" s="1"/>
  <c r="F20" i="53"/>
  <c r="G19" i="53"/>
  <c r="AA15" i="53"/>
  <c r="AA48" i="53"/>
  <c r="Z16" i="53"/>
  <c r="B20" i="53"/>
  <c r="A21" i="53"/>
  <c r="V16" i="53"/>
  <c r="U17" i="53"/>
  <c r="K19" i="53"/>
  <c r="L18" i="53"/>
  <c r="Q17" i="53"/>
  <c r="P18" i="53"/>
  <c r="G33" i="37"/>
  <c r="E34" i="37" s="1"/>
  <c r="AC48" i="53" l="1"/>
  <c r="AA49" i="53" s="1"/>
  <c r="A22" i="53"/>
  <c r="B21" i="53"/>
  <c r="P19" i="53"/>
  <c r="Q18" i="53"/>
  <c r="L19" i="53"/>
  <c r="K20" i="53"/>
  <c r="AA16" i="53"/>
  <c r="Z17" i="53"/>
  <c r="U18" i="53"/>
  <c r="V17" i="53"/>
  <c r="G20" i="53"/>
  <c r="F21" i="53"/>
  <c r="K21" i="53" l="1"/>
  <c r="L20" i="53"/>
  <c r="Q19" i="53"/>
  <c r="P20" i="53"/>
  <c r="AA17" i="53"/>
  <c r="Z18" i="53"/>
  <c r="F22" i="53"/>
  <c r="G21" i="53"/>
  <c r="V18" i="53"/>
  <c r="U19" i="53"/>
  <c r="B22" i="53"/>
  <c r="A23" i="53"/>
  <c r="P21" i="53" l="1"/>
  <c r="Q20" i="53"/>
  <c r="G22" i="53"/>
  <c r="F23" i="53"/>
  <c r="U20" i="53"/>
  <c r="V19" i="53"/>
  <c r="AA18" i="53"/>
  <c r="Z19" i="53"/>
  <c r="A24" i="53"/>
  <c r="B23" i="53"/>
  <c r="L21" i="53"/>
  <c r="K22" i="53"/>
  <c r="F24" i="53" l="1"/>
  <c r="G23" i="53"/>
  <c r="AA19" i="53"/>
  <c r="Z20" i="53"/>
  <c r="V20" i="53"/>
  <c r="U21" i="53"/>
  <c r="K23" i="53"/>
  <c r="L22" i="53"/>
  <c r="B24" i="53"/>
  <c r="A25" i="53"/>
  <c r="Q21" i="53"/>
  <c r="P22" i="53"/>
  <c r="U22" i="53" l="1"/>
  <c r="V21" i="53"/>
  <c r="P23" i="53"/>
  <c r="Q22" i="53"/>
  <c r="L23" i="53"/>
  <c r="K24" i="53"/>
  <c r="A26" i="53"/>
  <c r="B25" i="53"/>
  <c r="AA20" i="53"/>
  <c r="Z21" i="53"/>
  <c r="G24" i="53"/>
  <c r="F25" i="53"/>
  <c r="Q23" i="53" l="1"/>
  <c r="P24" i="53"/>
  <c r="K25" i="53"/>
  <c r="L24" i="53"/>
  <c r="AA21" i="53"/>
  <c r="Z22" i="53"/>
  <c r="B26" i="53"/>
  <c r="A27" i="53"/>
  <c r="F26" i="53"/>
  <c r="G25" i="53"/>
  <c r="V22" i="53"/>
  <c r="U23" i="53"/>
  <c r="L25" i="53" l="1"/>
  <c r="K26" i="53"/>
  <c r="A28" i="53"/>
  <c r="B27" i="53"/>
  <c r="AA22" i="53"/>
  <c r="Z23" i="53"/>
  <c r="P25" i="53"/>
  <c r="Q24" i="53"/>
  <c r="U24" i="53"/>
  <c r="V23" i="53"/>
  <c r="G26" i="53"/>
  <c r="F27" i="53"/>
  <c r="Q25" i="53" l="1"/>
  <c r="P26" i="53"/>
  <c r="B28" i="53"/>
  <c r="A29" i="53"/>
  <c r="K27" i="53"/>
  <c r="L26" i="53"/>
  <c r="AA23" i="53"/>
  <c r="Z24" i="53"/>
  <c r="F28" i="53"/>
  <c r="G27" i="53"/>
  <c r="V24" i="53"/>
  <c r="U25" i="53"/>
  <c r="A30" i="53" l="1"/>
  <c r="B29" i="53"/>
  <c r="AA24" i="53"/>
  <c r="Z25" i="53"/>
  <c r="L27" i="53"/>
  <c r="K28" i="53"/>
  <c r="P27" i="53"/>
  <c r="Q26" i="53"/>
  <c r="U26" i="53"/>
  <c r="V25" i="53"/>
  <c r="G28" i="53"/>
  <c r="F29" i="53"/>
  <c r="Q27" i="53" l="1"/>
  <c r="P28" i="53"/>
  <c r="F30" i="53"/>
  <c r="G29" i="53"/>
  <c r="K29" i="53"/>
  <c r="L28" i="53"/>
  <c r="AA25" i="53"/>
  <c r="Z26" i="53"/>
  <c r="V26" i="53"/>
  <c r="U27" i="53"/>
  <c r="B30" i="53"/>
  <c r="A31" i="53"/>
  <c r="A32" i="53" l="1"/>
  <c r="B31" i="53"/>
  <c r="G30" i="53"/>
  <c r="F31" i="53"/>
  <c r="AA26" i="53"/>
  <c r="Z27" i="53"/>
  <c r="U28" i="53"/>
  <c r="V27" i="53"/>
  <c r="P29" i="53"/>
  <c r="Q28" i="53"/>
  <c r="L29" i="53"/>
  <c r="K30" i="53"/>
  <c r="AA27" i="53" l="1"/>
  <c r="Z28" i="53"/>
  <c r="Q29" i="53"/>
  <c r="P30" i="53"/>
  <c r="B32" i="53"/>
  <c r="A33" i="53"/>
  <c r="V28" i="53"/>
  <c r="U29" i="53"/>
  <c r="K31" i="53"/>
  <c r="L30" i="53"/>
  <c r="F32" i="53"/>
  <c r="G31" i="53"/>
  <c r="K13" i="40"/>
  <c r="AA28" i="53" l="1"/>
  <c r="Z29" i="53"/>
  <c r="L31" i="53"/>
  <c r="K32" i="53"/>
  <c r="U30" i="53"/>
  <c r="V29" i="53"/>
  <c r="A34" i="53"/>
  <c r="B33" i="53"/>
  <c r="P31" i="53"/>
  <c r="Q30" i="53"/>
  <c r="G32" i="53"/>
  <c r="F33" i="53"/>
  <c r="B34" i="53" l="1"/>
  <c r="A35" i="53"/>
  <c r="K33" i="53"/>
  <c r="L32" i="53"/>
  <c r="V30" i="53"/>
  <c r="U31" i="53"/>
  <c r="AA29" i="53"/>
  <c r="Z30" i="53"/>
  <c r="F34" i="53"/>
  <c r="G33" i="53"/>
  <c r="Q31" i="53"/>
  <c r="P32" i="53"/>
  <c r="C33" i="39"/>
  <c r="C33" i="38"/>
  <c r="H39" i="33"/>
  <c r="H38" i="33"/>
  <c r="H35" i="33"/>
  <c r="P33" i="53" l="1"/>
  <c r="Q32" i="53"/>
  <c r="L33" i="53"/>
  <c r="K34" i="53"/>
  <c r="AA30" i="53"/>
  <c r="Z31" i="53"/>
  <c r="U32" i="53"/>
  <c r="V31" i="53"/>
  <c r="A36" i="53"/>
  <c r="B35" i="53"/>
  <c r="G34" i="53"/>
  <c r="F35" i="53"/>
  <c r="AA31" i="53" l="1"/>
  <c r="Z32" i="53"/>
  <c r="K35" i="53"/>
  <c r="L34" i="53"/>
  <c r="V32" i="53"/>
  <c r="U33" i="53"/>
  <c r="F36" i="53"/>
  <c r="G35" i="53"/>
  <c r="B36" i="53"/>
  <c r="A37" i="53"/>
  <c r="Q33" i="53"/>
  <c r="P34" i="53"/>
  <c r="G36" i="53" l="1"/>
  <c r="F37" i="53"/>
  <c r="L35" i="53"/>
  <c r="K36" i="53"/>
  <c r="U34" i="53"/>
  <c r="V33" i="53"/>
  <c r="Q34" i="53"/>
  <c r="P35" i="53"/>
  <c r="A38" i="53"/>
  <c r="B37" i="53"/>
  <c r="AA32" i="53"/>
  <c r="Z33" i="53"/>
  <c r="F38" i="53" l="1"/>
  <c r="G37" i="53"/>
  <c r="B38" i="53"/>
  <c r="A39" i="53"/>
  <c r="Q35" i="53"/>
  <c r="P36" i="53"/>
  <c r="V34" i="53"/>
  <c r="U35" i="53"/>
  <c r="Z34" i="53"/>
  <c r="AA33" i="53"/>
  <c r="K37" i="53"/>
  <c r="L36" i="53"/>
  <c r="A40" i="53" l="1"/>
  <c r="B39" i="53"/>
  <c r="L37" i="53"/>
  <c r="K38" i="53"/>
  <c r="U36" i="53"/>
  <c r="V35" i="53"/>
  <c r="Q36" i="53"/>
  <c r="P37" i="53"/>
  <c r="AA34" i="53"/>
  <c r="Z35" i="53"/>
  <c r="G38" i="53"/>
  <c r="F39" i="53"/>
  <c r="V36" i="53" l="1"/>
  <c r="U37" i="53"/>
  <c r="Q37" i="53"/>
  <c r="P38" i="53"/>
  <c r="K39" i="53"/>
  <c r="L38" i="53"/>
  <c r="Z36" i="53"/>
  <c r="AA35" i="53"/>
  <c r="F40" i="53"/>
  <c r="G39" i="53"/>
  <c r="B40" i="53"/>
  <c r="A41" i="53"/>
  <c r="L39" i="53" l="1"/>
  <c r="K40" i="53"/>
  <c r="A42" i="53"/>
  <c r="B41" i="53"/>
  <c r="P39" i="53"/>
  <c r="Q38" i="53"/>
  <c r="AA36" i="53"/>
  <c r="Z37" i="53"/>
  <c r="U38" i="53"/>
  <c r="V37" i="53"/>
  <c r="G40" i="53"/>
  <c r="F41" i="53"/>
  <c r="K41" i="53" l="1"/>
  <c r="L40" i="53"/>
  <c r="V38" i="53"/>
  <c r="U39" i="53"/>
  <c r="AA37" i="53"/>
  <c r="Z38" i="53"/>
  <c r="Q39" i="53"/>
  <c r="P40" i="53"/>
  <c r="F42" i="53"/>
  <c r="G41" i="53"/>
  <c r="B42" i="53"/>
  <c r="A43" i="53"/>
  <c r="AA38" i="53" l="1"/>
  <c r="Z39" i="53"/>
  <c r="U40" i="53"/>
  <c r="V39" i="53"/>
  <c r="Q40" i="53"/>
  <c r="P41" i="53"/>
  <c r="A44" i="53"/>
  <c r="B43" i="53"/>
  <c r="G42" i="53"/>
  <c r="F43" i="53"/>
  <c r="L41" i="53"/>
  <c r="K42" i="53"/>
  <c r="F44" i="53" l="1"/>
  <c r="G43" i="53"/>
  <c r="Z40" i="53"/>
  <c r="AA39" i="53"/>
  <c r="B44" i="53"/>
  <c r="A45" i="53"/>
  <c r="B45" i="53" s="1"/>
  <c r="Q41" i="53"/>
  <c r="P42" i="53"/>
  <c r="K43" i="53"/>
  <c r="L42" i="53"/>
  <c r="V40" i="53"/>
  <c r="U41" i="53"/>
  <c r="L43" i="53" l="1"/>
  <c r="K44" i="53"/>
  <c r="G44" i="53"/>
  <c r="F45" i="53"/>
  <c r="G45" i="53" s="1"/>
  <c r="Q42" i="53"/>
  <c r="P43" i="53"/>
  <c r="U42" i="53"/>
  <c r="V41" i="53"/>
  <c r="AA40" i="53"/>
  <c r="Z41" i="53"/>
  <c r="V42" i="53" l="1"/>
  <c r="U43" i="53"/>
  <c r="Z42" i="53"/>
  <c r="AA41" i="53"/>
  <c r="K45" i="53"/>
  <c r="L45" i="53" s="1"/>
  <c r="L44" i="53"/>
  <c r="Q43" i="53"/>
  <c r="P44" i="53"/>
  <c r="AA42" i="53" l="1"/>
  <c r="Z43" i="53"/>
  <c r="U44" i="53"/>
  <c r="V43" i="53"/>
  <c r="Q44" i="53"/>
  <c r="P45" i="53"/>
  <c r="Q45" i="53" s="1"/>
  <c r="Z44" i="53" l="1"/>
  <c r="AA43" i="53"/>
  <c r="V44" i="53"/>
  <c r="U45" i="53"/>
  <c r="V45" i="53" s="1"/>
  <c r="AA44" i="53" l="1"/>
  <c r="Z45" i="53"/>
  <c r="AA45" i="5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8" authorId="0" shapeId="0" xr:uid="{B18CF524-9FC8-45B5-B1A0-2BD57606F2D9}">
      <text>
        <r>
          <rPr>
            <b/>
            <sz val="11"/>
            <color indexed="81"/>
            <rFont val="MS P ゴシック"/>
            <family val="3"/>
            <charset val="128"/>
          </rPr>
          <t>訓練科名の提案がある場合は、記入する。
提案がない場合は、空欄とする。</t>
        </r>
      </text>
    </comment>
    <comment ref="A9" authorId="0" shapeId="0" xr:uid="{3B7950BC-2F74-49BA-A73C-D637392F9A74}">
      <text>
        <r>
          <rPr>
            <b/>
            <sz val="11"/>
            <color indexed="81"/>
            <rFont val="MS P ゴシック"/>
            <family val="3"/>
            <charset val="128"/>
          </rPr>
          <t>仕様書に定める訓練科名を記入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仙石達也</author>
    <author>作成者</author>
  </authors>
  <commentList>
    <comment ref="D14" authorId="0" shapeId="0" xr:uid="{00000000-0006-0000-0100-000001000000}">
      <text>
        <r>
          <rPr>
            <sz val="9"/>
            <color indexed="81"/>
            <rFont val="MS P ゴシック"/>
            <family val="3"/>
            <charset val="128"/>
          </rPr>
          <t xml:space="preserve">貴社内での組織上の職名について記載してください。
例）代表取締役、講師、一般職等
</t>
        </r>
      </text>
    </comment>
    <comment ref="J20" authorId="1" shapeId="0" xr:uid="{00000000-0006-0000-0100-000002000000}">
      <text>
        <r>
          <rPr>
            <sz val="9"/>
            <color indexed="81"/>
            <rFont val="ＭＳ Ｐゴシック"/>
            <family val="3"/>
            <charset val="128"/>
          </rPr>
          <t>就職支援業務
専任、他業務との兼任のどちらかに○を一つ記入
常勤、非常勤のどちらかに○を一つ記入</t>
        </r>
      </text>
    </comment>
    <comment ref="J24" authorId="1" shapeId="0" xr:uid="{00000000-0006-0000-0100-000003000000}">
      <text>
        <r>
          <rPr>
            <sz val="9"/>
            <color indexed="81"/>
            <rFont val="ＭＳ Ｐゴシック"/>
            <family val="3"/>
            <charset val="128"/>
          </rPr>
          <t>配置する場合記入する
キャリアコンサルタントまたはキャリアコンサルティング技能士１級、２級の別を記入</t>
        </r>
        <r>
          <rPr>
            <b/>
            <sz val="9"/>
            <color indexed="10"/>
            <rFont val="ＭＳ Ｐゴシック"/>
            <family val="3"/>
            <charset val="128"/>
          </rPr>
          <t xml:space="preserve">
</t>
        </r>
        <r>
          <rPr>
            <b/>
            <u/>
            <sz val="9"/>
            <color indexed="10"/>
            <rFont val="ＭＳ Ｐゴシック"/>
            <family val="3"/>
            <charset val="128"/>
          </rPr>
          <t>有資格者を複数名配置する場合は、適宜行を追加して記入する</t>
        </r>
      </text>
    </comment>
    <comment ref="J26" authorId="1" shapeId="0" xr:uid="{B602CF24-26A9-4CE5-8FBF-D0A9BE1BDD7F}">
      <text>
        <r>
          <rPr>
            <b/>
            <sz val="9"/>
            <color indexed="10"/>
            <rFont val="ＭＳ Ｐゴシック"/>
            <family val="3"/>
            <charset val="128"/>
          </rPr>
          <t>在籍する場合記入する</t>
        </r>
      </text>
    </comment>
    <comment ref="J29" authorId="0" shapeId="0" xr:uid="{00000000-0006-0000-0100-000005000000}">
      <text>
        <r>
          <rPr>
            <sz val="9"/>
            <color indexed="81"/>
            <rFont val="MS P ゴシック"/>
            <family val="3"/>
            <charset val="128"/>
          </rPr>
          <t xml:space="preserve">契約日において有効な研修修了証書ない場合は受託できません。研修修了証の有効期限を記載してください。
</t>
        </r>
      </text>
    </comment>
    <comment ref="I35" authorId="1" shapeId="0" xr:uid="{00000000-0006-0000-0100-000006000000}">
      <text>
        <r>
          <rPr>
            <sz val="9"/>
            <color indexed="81"/>
            <rFont val="ＭＳ Ｐゴシック"/>
            <family val="3"/>
            <charset val="128"/>
          </rPr>
          <t xml:space="preserve">主に使用する教室について記入する。
訓練実施体制に関する事項を確認のこと。
</t>
        </r>
      </text>
    </comment>
    <comment ref="A41" authorId="0" shapeId="0" xr:uid="{00000000-0006-0000-0100-000007000000}">
      <text>
        <r>
          <rPr>
            <b/>
            <sz val="9"/>
            <color indexed="81"/>
            <rFont val="ＭＳ Ｐゴシック"/>
            <family val="3"/>
            <charset val="128"/>
          </rPr>
          <t>委託先機関において、確保している専用の駐車場とします。</t>
        </r>
      </text>
    </comment>
    <comment ref="D41" authorId="0" shapeId="0" xr:uid="{00000000-0006-0000-0100-000008000000}">
      <text>
        <r>
          <rPr>
            <sz val="9"/>
            <color indexed="81"/>
            <rFont val="MS P ゴシック"/>
            <family val="3"/>
            <charset val="128"/>
          </rPr>
          <t xml:space="preserve">有無を記載してください。（プルダウン）
</t>
        </r>
      </text>
    </comment>
    <comment ref="A43" authorId="0" shapeId="0" xr:uid="{00000000-0006-0000-0100-000009000000}">
      <text>
        <r>
          <rPr>
            <b/>
            <sz val="9"/>
            <color indexed="81"/>
            <rFont val="ＭＳ Ｐゴシック"/>
            <family val="3"/>
            <charset val="128"/>
          </rPr>
          <t xml:space="preserve">近隣にある一般の月極め駐車場等とします。徒歩５分程度の圏内とします。
</t>
        </r>
      </text>
    </comment>
    <comment ref="D43" authorId="0" shapeId="0" xr:uid="{00000000-0006-0000-0100-00000A000000}">
      <text>
        <r>
          <rPr>
            <sz val="9"/>
            <color indexed="81"/>
            <rFont val="MS P ゴシック"/>
            <family val="3"/>
            <charset val="128"/>
          </rPr>
          <t xml:space="preserve">有無を記載してください。（プルダウン）
</t>
        </r>
      </text>
    </comment>
    <comment ref="C46" authorId="0" shapeId="0" xr:uid="{00000000-0006-0000-0100-00000B000000}">
      <text>
        <r>
          <rPr>
            <b/>
            <sz val="9"/>
            <color indexed="81"/>
            <rFont val="ＭＳ Ｐゴシック"/>
            <family val="3"/>
            <charset val="128"/>
          </rPr>
          <t>委託訓練の実施場所への通所に使用できるか電車やバスの時間等を確認したうえで具体的に記載してください。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仙石達也</author>
  </authors>
  <commentList>
    <comment ref="C13" authorId="0" shapeId="0" xr:uid="{00000000-0006-0000-0200-000001000000}">
      <text>
        <r>
          <rPr>
            <sz val="14"/>
            <color indexed="81"/>
            <rFont val="ＭＳ Ｐゴシック"/>
            <family val="3"/>
            <charset val="128"/>
          </rPr>
          <t>施設の概要に記入した教室概要のうち、主に使用する代表的な教室について記入する。</t>
        </r>
      </text>
    </comment>
    <comment ref="I13" authorId="1" shapeId="0" xr:uid="{00000000-0006-0000-0200-000002000000}">
      <text>
        <r>
          <rPr>
            <sz val="14"/>
            <color indexed="81"/>
            <rFont val="MS P ゴシック"/>
            <family val="3"/>
            <charset val="128"/>
          </rPr>
          <t xml:space="preserve">様式２－１と整合性をとること
</t>
        </r>
      </text>
    </comment>
    <comment ref="E19" authorId="1" shapeId="0" xr:uid="{00000000-0006-0000-0200-000003000000}">
      <text>
        <r>
          <rPr>
            <sz val="14"/>
            <color indexed="81"/>
            <rFont val="MS P ゴシック"/>
            <family val="3"/>
            <charset val="128"/>
          </rPr>
          <t xml:space="preserve">Windows10以降のOSが必要です。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0" authorId="0" shapeId="0" xr:uid="{00000000-0006-0000-0600-000001000000}">
      <text>
        <r>
          <rPr>
            <b/>
            <sz val="9"/>
            <color indexed="81"/>
            <rFont val="ＭＳ Ｐゴシック"/>
            <family val="3"/>
            <charset val="128"/>
          </rPr>
          <t>①訓練開始月入力</t>
        </r>
        <r>
          <rPr>
            <sz val="9"/>
            <color indexed="81"/>
            <rFont val="ＭＳ Ｐゴシック"/>
            <family val="3"/>
            <charset val="128"/>
          </rPr>
          <t xml:space="preserve">
訓練期間終了日及び日程表の月日が自動入力されます。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0" authorId="0" shapeId="0" xr:uid="{00000000-0006-0000-0700-000001000000}">
      <text>
        <r>
          <rPr>
            <b/>
            <sz val="9"/>
            <color indexed="81"/>
            <rFont val="ＭＳ Ｐゴシック"/>
            <family val="3"/>
            <charset val="128"/>
          </rPr>
          <t>訓練開始月入力</t>
        </r>
        <r>
          <rPr>
            <sz val="9"/>
            <color indexed="81"/>
            <rFont val="ＭＳ Ｐゴシック"/>
            <family val="3"/>
            <charset val="128"/>
          </rPr>
          <t xml:space="preserve">
日程表の月日が自動入力されます。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0" authorId="0" shapeId="0" xr:uid="{00000000-0006-0000-0800-000001000000}">
      <text>
        <r>
          <rPr>
            <b/>
            <sz val="9"/>
            <color indexed="81"/>
            <rFont val="ＭＳ Ｐゴシック"/>
            <family val="3"/>
            <charset val="128"/>
          </rPr>
          <t>訓練開始月入力</t>
        </r>
        <r>
          <rPr>
            <sz val="9"/>
            <color indexed="81"/>
            <rFont val="ＭＳ Ｐゴシック"/>
            <family val="3"/>
            <charset val="128"/>
          </rPr>
          <t xml:space="preserve">
日程表の月日が自動入力されます。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0" authorId="0" shapeId="0" xr:uid="{00000000-0006-0000-0900-000001000000}">
      <text>
        <r>
          <rPr>
            <b/>
            <sz val="9"/>
            <color indexed="81"/>
            <rFont val="ＭＳ Ｐゴシック"/>
            <family val="3"/>
            <charset val="128"/>
          </rPr>
          <t>①訓練開始月入力</t>
        </r>
        <r>
          <rPr>
            <sz val="9"/>
            <color indexed="81"/>
            <rFont val="ＭＳ Ｐゴシック"/>
            <family val="3"/>
            <charset val="128"/>
          </rPr>
          <t xml:space="preserve">
訓練期間終了日及び日程表の月日が自動入力されます。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0" authorId="0" shapeId="0" xr:uid="{00000000-0006-0000-0C00-000001000000}">
      <text>
        <r>
          <rPr>
            <sz val="14"/>
            <color indexed="81"/>
            <rFont val="ＭＳ Ｐゴシック"/>
            <family val="3"/>
            <charset val="128"/>
          </rPr>
          <t>①訓練開始月入力
日程表の月日は自動入力される</t>
        </r>
      </text>
    </comment>
  </commentList>
</comments>
</file>

<file path=xl/sharedStrings.xml><?xml version="1.0" encoding="utf-8"?>
<sst xmlns="http://schemas.openxmlformats.org/spreadsheetml/2006/main" count="2658" uniqueCount="1045">
  <si>
    <t>整理番号</t>
    <rPh sb="0" eb="2">
      <t>セイリ</t>
    </rPh>
    <rPh sb="2" eb="4">
      <t>バンゴウ</t>
    </rPh>
    <phoneticPr fontId="11"/>
  </si>
  <si>
    <t>氏名</t>
    <rPh sb="0" eb="2">
      <t>シメイ</t>
    </rPh>
    <phoneticPr fontId="11"/>
  </si>
  <si>
    <t>実務経験年数</t>
    <rPh sb="0" eb="2">
      <t>ジツム</t>
    </rPh>
    <rPh sb="2" eb="4">
      <t>ケイケン</t>
    </rPh>
    <rPh sb="4" eb="6">
      <t>ネンスウ</t>
    </rPh>
    <phoneticPr fontId="11"/>
  </si>
  <si>
    <t>(職業訓練指導員免許を受けることができる者と同等以上の能力を有すると認められる者)</t>
  </si>
  <si>
    <t>第四十八条の三　法第三十条の二第二項の厚生労働省令で定める者は、次の各号のいずれかに該当する者(職業訓練指導員免許を受けた者及び職業訓練指導員試験において学科試験のうち指導方法に合格した者以外の者にあつては、第三十九条第一号の厚生労働大臣が指定する講習を修了した者に限る。)とする。</t>
  </si>
  <si>
    <t>三　教科に関し、学校教育法による大学を卒業した者で、その後四年以上の実務の経験を有するもの</t>
  </si>
  <si>
    <t>四　教科に関し、学校教育法による短期大学又は高等専門学校を卒業した者で、その後五年以上の実務の経験を有するもの</t>
  </si>
  <si>
    <t>五　教科に関し、第四十六条の規定による職業訓練指導員試験の免除を受けることができる者</t>
  </si>
  <si>
    <t>六　前各号に掲げる者と同等以上の能力を有すると認められる者として厚生労働大臣が定める者</t>
  </si>
  <si>
    <t>備考</t>
    <rPh sb="0" eb="2">
      <t>ビコウ</t>
    </rPh>
    <phoneticPr fontId="11"/>
  </si>
  <si>
    <t>一　法第二十八条第一項に規定する職業訓練に係る教科(以下この条において単に「教科」という。)に関し、応用課程の高度職業訓練を修了した者で、その後一年以上の実務の経験を有するもの</t>
    <phoneticPr fontId="11"/>
  </si>
  <si>
    <t>二　教科に関し、専門課程の高度職業訓練を修了した者で、その後三年以上の実務の経験を有するもの</t>
    <phoneticPr fontId="11"/>
  </si>
  <si>
    <t>主な担当科目</t>
    <rPh sb="0" eb="1">
      <t>オモ</t>
    </rPh>
    <rPh sb="2" eb="4">
      <t>タントウ</t>
    </rPh>
    <rPh sb="4" eb="6">
      <t>カモク</t>
    </rPh>
    <phoneticPr fontId="11"/>
  </si>
  <si>
    <t>学位、資格等</t>
    <rPh sb="0" eb="2">
      <t>ガクイ</t>
    </rPh>
    <rPh sb="3" eb="5">
      <t>シカク</t>
    </rPh>
    <rPh sb="5" eb="6">
      <t>トウ</t>
    </rPh>
    <phoneticPr fontId="11"/>
  </si>
  <si>
    <t>常勤／
非常勤</t>
    <rPh sb="0" eb="2">
      <t>ジョウキン</t>
    </rPh>
    <rPh sb="4" eb="7">
      <t>ヒジョウキン</t>
    </rPh>
    <phoneticPr fontId="11"/>
  </si>
  <si>
    <t>資格要件該当番号※1</t>
    <rPh sb="0" eb="2">
      <t>シカク</t>
    </rPh>
    <rPh sb="2" eb="4">
      <t>ヨウケン</t>
    </rPh>
    <rPh sb="4" eb="6">
      <t>ガイトウ</t>
    </rPh>
    <rPh sb="6" eb="8">
      <t>バンゴウ</t>
    </rPh>
    <phoneticPr fontId="11"/>
  </si>
  <si>
    <t>※1 資格要件</t>
    <rPh sb="3" eb="5">
      <t>シカク</t>
    </rPh>
    <rPh sb="5" eb="7">
      <t>ヨウケン</t>
    </rPh>
    <phoneticPr fontId="11"/>
  </si>
  <si>
    <t>※2 行が不足する場合は適宜追加すること。</t>
    <rPh sb="3" eb="4">
      <t>ギョウ</t>
    </rPh>
    <rPh sb="5" eb="7">
      <t>フソク</t>
    </rPh>
    <rPh sb="9" eb="11">
      <t>バアイ</t>
    </rPh>
    <rPh sb="12" eb="14">
      <t>テキギ</t>
    </rPh>
    <rPh sb="14" eb="16">
      <t>ツイカ</t>
    </rPh>
    <phoneticPr fontId="11"/>
  </si>
  <si>
    <t>職業訓練指導員免許者。</t>
  </si>
  <si>
    <t>応用課程高度職業訓練修了者で実務経験１年以上又は専門課程高度職業訓練修了者で実務経験３年以上の者。</t>
  </si>
  <si>
    <t>学校教育法による大学を卒業した者で、その後４年以上の実務の経験を有する者。</t>
  </si>
  <si>
    <t>学校教育法による短期大学又は高等専門学校を卒業した者で、その後５年以上の実務の経験を有する者。</t>
  </si>
  <si>
    <t>職業能力開発促進法施行規則</t>
    <rPh sb="0" eb="2">
      <t>ショクギョウ</t>
    </rPh>
    <rPh sb="2" eb="4">
      <t>ノウリョク</t>
    </rPh>
    <rPh sb="4" eb="6">
      <t>カイハツ</t>
    </rPh>
    <rPh sb="6" eb="9">
      <t>ソクシンホウ</t>
    </rPh>
    <rPh sb="9" eb="11">
      <t>シコウ</t>
    </rPh>
    <rPh sb="11" eb="13">
      <t>キソク</t>
    </rPh>
    <phoneticPr fontId="11"/>
  </si>
  <si>
    <t>講師・指導経験年数</t>
    <rPh sb="0" eb="2">
      <t>コウシ</t>
    </rPh>
    <rPh sb="3" eb="5">
      <t>シドウ</t>
    </rPh>
    <rPh sb="5" eb="7">
      <t>ケイケン</t>
    </rPh>
    <rPh sb="7" eb="9">
      <t>ネンスウ</t>
    </rPh>
    <phoneticPr fontId="11"/>
  </si>
  <si>
    <t>訓練講師名簿及び資格等</t>
    <rPh sb="0" eb="2">
      <t>クンレン</t>
    </rPh>
    <rPh sb="2" eb="4">
      <t>コウシ</t>
    </rPh>
    <rPh sb="4" eb="6">
      <t>メイボ</t>
    </rPh>
    <rPh sb="6" eb="7">
      <t>オヨ</t>
    </rPh>
    <rPh sb="8" eb="10">
      <t>シカク</t>
    </rPh>
    <rPh sb="10" eb="11">
      <t>トウ</t>
    </rPh>
    <phoneticPr fontId="11"/>
  </si>
  <si>
    <t>所在地</t>
    <rPh sb="0" eb="3">
      <t>ショザイチ</t>
    </rPh>
    <phoneticPr fontId="26"/>
  </si>
  <si>
    <t>電話</t>
    <rPh sb="0" eb="2">
      <t>デンワ</t>
    </rPh>
    <phoneticPr fontId="26"/>
  </si>
  <si>
    <t>施設の属性</t>
    <rPh sb="0" eb="2">
      <t>シセツ</t>
    </rPh>
    <rPh sb="3" eb="5">
      <t>ゾクセイ</t>
    </rPh>
    <phoneticPr fontId="26"/>
  </si>
  <si>
    <t>専修学校・各種学校・事業主団体・事業主・大学・職業訓練法人・NPO法人・その他（　　　　　　　　）</t>
    <rPh sb="0" eb="2">
      <t>センシュウ</t>
    </rPh>
    <rPh sb="2" eb="4">
      <t>ガッコウ</t>
    </rPh>
    <rPh sb="5" eb="7">
      <t>カクシュ</t>
    </rPh>
    <rPh sb="7" eb="9">
      <t>ガッコウ</t>
    </rPh>
    <rPh sb="10" eb="13">
      <t>ジギョウヌシ</t>
    </rPh>
    <rPh sb="13" eb="15">
      <t>ダンタイ</t>
    </rPh>
    <rPh sb="16" eb="19">
      <t>ジギョウヌシ</t>
    </rPh>
    <rPh sb="20" eb="22">
      <t>ダイガク</t>
    </rPh>
    <rPh sb="23" eb="25">
      <t>ショクギョウ</t>
    </rPh>
    <rPh sb="25" eb="27">
      <t>クンレン</t>
    </rPh>
    <rPh sb="27" eb="29">
      <t>ホウジン</t>
    </rPh>
    <rPh sb="33" eb="35">
      <t>ホウジン</t>
    </rPh>
    <rPh sb="38" eb="39">
      <t>タ</t>
    </rPh>
    <phoneticPr fontId="26"/>
  </si>
  <si>
    <t>施設責任者</t>
    <rPh sb="0" eb="2">
      <t>シセツ</t>
    </rPh>
    <rPh sb="2" eb="5">
      <t>セキニンシャ</t>
    </rPh>
    <phoneticPr fontId="26"/>
  </si>
  <si>
    <t>職名</t>
    <rPh sb="0" eb="2">
      <t>ショクメイ</t>
    </rPh>
    <phoneticPr fontId="26"/>
  </si>
  <si>
    <t>氏名</t>
    <rPh sb="0" eb="2">
      <t>シメイ</t>
    </rPh>
    <phoneticPr fontId="26"/>
  </si>
  <si>
    <t>事務担当者</t>
    <rPh sb="0" eb="2">
      <t>ジム</t>
    </rPh>
    <rPh sb="2" eb="5">
      <t>タントウシャ</t>
    </rPh>
    <phoneticPr fontId="26"/>
  </si>
  <si>
    <t>苦情担当者
（講師以外の者）</t>
    <rPh sb="0" eb="2">
      <t>クジョウ</t>
    </rPh>
    <rPh sb="2" eb="5">
      <t>タントウシャ</t>
    </rPh>
    <rPh sb="7" eb="9">
      <t>コウシ</t>
    </rPh>
    <rPh sb="9" eb="11">
      <t>イガイ</t>
    </rPh>
    <rPh sb="12" eb="13">
      <t>モノ</t>
    </rPh>
    <phoneticPr fontId="26"/>
  </si>
  <si>
    <t>就職支援責任者</t>
    <rPh sb="0" eb="2">
      <t>シュウショク</t>
    </rPh>
    <rPh sb="2" eb="4">
      <t>シエン</t>
    </rPh>
    <rPh sb="4" eb="7">
      <t>セキニンシャ</t>
    </rPh>
    <phoneticPr fontId="26"/>
  </si>
  <si>
    <t>就職支援担当者</t>
    <rPh sb="0" eb="2">
      <t>シュウショク</t>
    </rPh>
    <rPh sb="2" eb="4">
      <t>シエン</t>
    </rPh>
    <rPh sb="4" eb="7">
      <t>タントウシャ</t>
    </rPh>
    <phoneticPr fontId="26"/>
  </si>
  <si>
    <t>教室概要</t>
    <rPh sb="0" eb="2">
      <t>キョウシツ</t>
    </rPh>
    <rPh sb="2" eb="4">
      <t>ガイヨウ</t>
    </rPh>
    <phoneticPr fontId="26"/>
  </si>
  <si>
    <t>名称</t>
    <rPh sb="0" eb="2">
      <t>メイショウ</t>
    </rPh>
    <phoneticPr fontId="26"/>
  </si>
  <si>
    <t>面積（㎡）
Ａ</t>
    <rPh sb="0" eb="2">
      <t>メンセキ</t>
    </rPh>
    <phoneticPr fontId="26"/>
  </si>
  <si>
    <t>定員（人）
Ｂ</t>
    <rPh sb="0" eb="2">
      <t>テイイン</t>
    </rPh>
    <rPh sb="3" eb="4">
      <t>ヒト</t>
    </rPh>
    <phoneticPr fontId="26"/>
  </si>
  <si>
    <t>主な使用目的</t>
    <rPh sb="0" eb="1">
      <t>オモ</t>
    </rPh>
    <rPh sb="2" eb="4">
      <t>シヨウ</t>
    </rPh>
    <rPh sb="4" eb="6">
      <t>モクテキ</t>
    </rPh>
    <phoneticPr fontId="26"/>
  </si>
  <si>
    <t>駐車料金月額（円）</t>
    <rPh sb="0" eb="2">
      <t>チュウシャ</t>
    </rPh>
    <rPh sb="2" eb="4">
      <t>リョウキン</t>
    </rPh>
    <rPh sb="4" eb="6">
      <t>ゲツガク</t>
    </rPh>
    <rPh sb="7" eb="8">
      <t>エン</t>
    </rPh>
    <phoneticPr fontId="26"/>
  </si>
  <si>
    <t>施設までの距離（m）</t>
    <rPh sb="0" eb="2">
      <t>シセツ</t>
    </rPh>
    <rPh sb="5" eb="7">
      <t>キョリ</t>
    </rPh>
    <phoneticPr fontId="26"/>
  </si>
  <si>
    <t>収容台数（台）</t>
    <rPh sb="0" eb="2">
      <t>シュウヨウ</t>
    </rPh>
    <rPh sb="2" eb="4">
      <t>ダイスウ</t>
    </rPh>
    <rPh sb="5" eb="6">
      <t>ダイ</t>
    </rPh>
    <phoneticPr fontId="26"/>
  </si>
  <si>
    <t>近隣の駐車場の有無</t>
    <rPh sb="0" eb="2">
      <t>キンリン</t>
    </rPh>
    <rPh sb="3" eb="5">
      <t>チュウシャ</t>
    </rPh>
    <rPh sb="5" eb="6">
      <t>ジョウ</t>
    </rPh>
    <rPh sb="7" eb="9">
      <t>ウム</t>
    </rPh>
    <phoneticPr fontId="26"/>
  </si>
  <si>
    <t>最寄駅又はバス停</t>
    <rPh sb="0" eb="2">
      <t>モヨリ</t>
    </rPh>
    <rPh sb="2" eb="3">
      <t>エキ</t>
    </rPh>
    <rPh sb="3" eb="4">
      <t>マタ</t>
    </rPh>
    <rPh sb="7" eb="8">
      <t>テイ</t>
    </rPh>
    <phoneticPr fontId="26"/>
  </si>
  <si>
    <t>　</t>
  </si>
  <si>
    <t>許可取得年月日</t>
    <rPh sb="0" eb="2">
      <t>キョカ</t>
    </rPh>
    <rPh sb="2" eb="4">
      <t>シュトク</t>
    </rPh>
    <rPh sb="4" eb="7">
      <t>ネンガッピ</t>
    </rPh>
    <phoneticPr fontId="11"/>
  </si>
  <si>
    <t>許可取得予定年月日</t>
    <rPh sb="0" eb="2">
      <t>キョカ</t>
    </rPh>
    <rPh sb="2" eb="4">
      <t>シュトク</t>
    </rPh>
    <rPh sb="4" eb="6">
      <t>ヨテイ</t>
    </rPh>
    <rPh sb="6" eb="9">
      <t>ネンガッピ</t>
    </rPh>
    <phoneticPr fontId="11"/>
  </si>
  <si>
    <t>職業紹介事業の主な内容</t>
    <rPh sb="0" eb="2">
      <t>ショクギョウ</t>
    </rPh>
    <rPh sb="2" eb="4">
      <t>ショウカイ</t>
    </rPh>
    <rPh sb="4" eb="6">
      <t>ジギョウ</t>
    </rPh>
    <rPh sb="7" eb="8">
      <t>オモ</t>
    </rPh>
    <rPh sb="9" eb="11">
      <t>ナイヨウ</t>
    </rPh>
    <phoneticPr fontId="11"/>
  </si>
  <si>
    <t>定員</t>
    <rPh sb="0" eb="2">
      <t>テイイン</t>
    </rPh>
    <phoneticPr fontId="32"/>
  </si>
  <si>
    <t>中退者数</t>
    <rPh sb="0" eb="3">
      <t>チュウタイシャ</t>
    </rPh>
    <rPh sb="3" eb="4">
      <t>スウ</t>
    </rPh>
    <phoneticPr fontId="32"/>
  </si>
  <si>
    <t>就職率
（自動計算）</t>
    <rPh sb="0" eb="2">
      <t>シュウショク</t>
    </rPh>
    <rPh sb="2" eb="3">
      <t>リツ</t>
    </rPh>
    <rPh sb="5" eb="7">
      <t>ジドウ</t>
    </rPh>
    <rPh sb="7" eb="9">
      <t>ケイサン</t>
    </rPh>
    <phoneticPr fontId="32"/>
  </si>
  <si>
    <t>うち
就職者数</t>
    <rPh sb="3" eb="5">
      <t>シュウショク</t>
    </rPh>
    <rPh sb="5" eb="6">
      <t>シャ</t>
    </rPh>
    <rPh sb="6" eb="7">
      <t>スウ</t>
    </rPh>
    <phoneticPr fontId="32"/>
  </si>
  <si>
    <t>（記入例）</t>
    <rPh sb="1" eb="3">
      <t>キニュウ</t>
    </rPh>
    <rPh sb="3" eb="4">
      <t>レイ</t>
    </rPh>
    <phoneticPr fontId="32"/>
  </si>
  <si>
    <t>①テキスト代等の訓練生本人の負担とすべきもの</t>
    <rPh sb="5" eb="6">
      <t>ダイ</t>
    </rPh>
    <rPh sb="6" eb="7">
      <t>トウ</t>
    </rPh>
    <rPh sb="8" eb="10">
      <t>クンレン</t>
    </rPh>
    <rPh sb="10" eb="11">
      <t>セイ</t>
    </rPh>
    <rPh sb="11" eb="13">
      <t>ホンニン</t>
    </rPh>
    <rPh sb="14" eb="16">
      <t>フタン</t>
    </rPh>
    <phoneticPr fontId="26"/>
  </si>
  <si>
    <t>②訓練に直接関係しない経費</t>
    <rPh sb="1" eb="3">
      <t>クンレン</t>
    </rPh>
    <rPh sb="4" eb="6">
      <t>チョクセツ</t>
    </rPh>
    <rPh sb="6" eb="8">
      <t>カンケイ</t>
    </rPh>
    <rPh sb="11" eb="13">
      <t>ケイヒ</t>
    </rPh>
    <phoneticPr fontId="26"/>
  </si>
  <si>
    <t>訓練実施施設及び体制</t>
    <rPh sb="0" eb="2">
      <t>クンレン</t>
    </rPh>
    <rPh sb="2" eb="4">
      <t>ジッシ</t>
    </rPh>
    <rPh sb="4" eb="6">
      <t>シセツ</t>
    </rPh>
    <rPh sb="6" eb="7">
      <t>オヨ</t>
    </rPh>
    <rPh sb="8" eb="10">
      <t>タイセイ</t>
    </rPh>
    <phoneticPr fontId="26"/>
  </si>
  <si>
    <t>〒</t>
    <phoneticPr fontId="26"/>
  </si>
  <si>
    <t>FAX</t>
    <phoneticPr fontId="26"/>
  </si>
  <si>
    <t>ふりがな</t>
    <phoneticPr fontId="26"/>
  </si>
  <si>
    <t>ふりがな</t>
    <phoneticPr fontId="26"/>
  </si>
  <si>
    <t>Ａ／Ｂ
（㎡）</t>
    <phoneticPr fontId="26"/>
  </si>
  <si>
    <t>該当</t>
    <rPh sb="0" eb="2">
      <t>ガイトウ</t>
    </rPh>
    <phoneticPr fontId="11"/>
  </si>
  <si>
    <t>実施内容･方法、実施時期、回数等（具体的に箇条書きで記載すること。）</t>
    <rPh sb="13" eb="15">
      <t>カイスウ</t>
    </rPh>
    <rPh sb="21" eb="24">
      <t>カジョウガ</t>
    </rPh>
    <phoneticPr fontId="11"/>
  </si>
  <si>
    <t>①</t>
    <phoneticPr fontId="11"/>
  </si>
  <si>
    <t>キャリアコンサルティングの実施</t>
  </si>
  <si>
    <t xml:space="preserve">　 </t>
  </si>
  <si>
    <t>ジョブ・カードを活用した実施回数（回）</t>
    <phoneticPr fontId="11"/>
  </si>
  <si>
    <t>②</t>
    <phoneticPr fontId="11"/>
  </si>
  <si>
    <t>公共職業安定所の求人情報の掲示等による定期的な求人情報の提供</t>
  </si>
  <si>
    <t>③</t>
    <phoneticPr fontId="11"/>
  </si>
  <si>
    <t>企業の人事担当者等による就職講話・懇談会の実施</t>
  </si>
  <si>
    <t>④</t>
    <phoneticPr fontId="11"/>
  </si>
  <si>
    <t>模擬面接の実施等の就職活動指導</t>
  </si>
  <si>
    <t>⑤</t>
    <phoneticPr fontId="11"/>
  </si>
  <si>
    <t>②以外に自ら収集した求人情報の提供</t>
  </si>
  <si>
    <t>⑥</t>
    <phoneticPr fontId="11"/>
  </si>
  <si>
    <t>求人企業の開拓</t>
  </si>
  <si>
    <t>⑦</t>
    <phoneticPr fontId="11"/>
  </si>
  <si>
    <t>自ら開拓した求人企業による企業説明会の実施</t>
  </si>
  <si>
    <t>⑧</t>
    <phoneticPr fontId="11"/>
  </si>
  <si>
    <t>個別就職相談の実施</t>
  </si>
  <si>
    <t>就職相談室の設置の有無</t>
    <rPh sb="9" eb="10">
      <t>タモツ</t>
    </rPh>
    <rPh sb="10" eb="11">
      <t>ム</t>
    </rPh>
    <phoneticPr fontId="11"/>
  </si>
  <si>
    <t>有の場合のプライバシー確保の可否</t>
  </si>
  <si>
    <t>求人情報検索用パソコンの設置の有無</t>
    <rPh sb="15" eb="16">
      <t>タモツ</t>
    </rPh>
    <rPh sb="16" eb="17">
      <t>ム</t>
    </rPh>
    <phoneticPr fontId="11"/>
  </si>
  <si>
    <t>有の場合厚生労働省の「ハローワーク求人情報オンラインサービス」への登録の有無</t>
    <rPh sb="4" eb="6">
      <t>コウセイ</t>
    </rPh>
    <rPh sb="6" eb="9">
      <t>ロウドウショウ</t>
    </rPh>
    <rPh sb="17" eb="19">
      <t>キュウジン</t>
    </rPh>
    <rPh sb="19" eb="21">
      <t>ジョウホウ</t>
    </rPh>
    <rPh sb="33" eb="35">
      <t>トウロク</t>
    </rPh>
    <rPh sb="36" eb="38">
      <t>ウム</t>
    </rPh>
    <phoneticPr fontId="11"/>
  </si>
  <si>
    <t>就職支援責任者の配置状況</t>
    <phoneticPr fontId="11"/>
  </si>
  <si>
    <t>職</t>
    <rPh sb="0" eb="1">
      <t>ショク</t>
    </rPh>
    <phoneticPr fontId="11"/>
  </si>
  <si>
    <t>電話</t>
    <rPh sb="0" eb="2">
      <t>デンワ</t>
    </rPh>
    <phoneticPr fontId="11"/>
  </si>
  <si>
    <t>ＦＡＸ</t>
    <phoneticPr fontId="11"/>
  </si>
  <si>
    <t>Ｅメール</t>
    <phoneticPr fontId="11"/>
  </si>
  <si>
    <t>配置</t>
    <phoneticPr fontId="11"/>
  </si>
  <si>
    <t>専任・非専任の別</t>
    <rPh sb="3" eb="4">
      <t>ヒ</t>
    </rPh>
    <rPh sb="4" eb="6">
      <t>センニン</t>
    </rPh>
    <rPh sb="7" eb="8">
      <t>ベツ</t>
    </rPh>
    <phoneticPr fontId="11"/>
  </si>
  <si>
    <t>資格</t>
    <rPh sb="0" eb="1">
      <t>シ</t>
    </rPh>
    <rPh sb="1" eb="2">
      <t>カク</t>
    </rPh>
    <phoneticPr fontId="11"/>
  </si>
  <si>
    <t>形態</t>
  </si>
  <si>
    <t>常時配置・随時配置の別</t>
    <rPh sb="5" eb="7">
      <t>ズイジ</t>
    </rPh>
    <rPh sb="10" eb="11">
      <t>ベツ</t>
    </rPh>
    <phoneticPr fontId="11"/>
  </si>
  <si>
    <t>就職支援担当者の配置状況</t>
    <phoneticPr fontId="11"/>
  </si>
  <si>
    <t>ＦＡＸ</t>
  </si>
  <si>
    <t>Ｅメール</t>
  </si>
  <si>
    <t>配置</t>
  </si>
  <si>
    <t>キャリアコンサルタントの配置状況</t>
    <phoneticPr fontId="11"/>
  </si>
  <si>
    <t>配置形態</t>
    <rPh sb="2" eb="4">
      <t>ケイタイ</t>
    </rPh>
    <phoneticPr fontId="11"/>
  </si>
  <si>
    <t>内部配置・外部活用の別</t>
    <rPh sb="0" eb="2">
      <t>ナイブ</t>
    </rPh>
    <rPh sb="2" eb="4">
      <t>ハイチ</t>
    </rPh>
    <rPh sb="5" eb="7">
      <t>ガイブ</t>
    </rPh>
    <rPh sb="7" eb="9">
      <t>カツヨウ</t>
    </rPh>
    <rPh sb="10" eb="11">
      <t>ベツ</t>
    </rPh>
    <phoneticPr fontId="11"/>
  </si>
  <si>
    <t>登録番号</t>
    <rPh sb="0" eb="2">
      <t>トウロク</t>
    </rPh>
    <rPh sb="2" eb="4">
      <t>バンゴウ</t>
    </rPh>
    <phoneticPr fontId="11"/>
  </si>
  <si>
    <t>ジョブ・カード作成アドバイザー等の配置状況</t>
    <phoneticPr fontId="11"/>
  </si>
  <si>
    <t>職業紹介事業許可</t>
    <phoneticPr fontId="11"/>
  </si>
  <si>
    <t>職業紹介事業許可等取得の有無</t>
    <rPh sb="12" eb="14">
      <t>ウム</t>
    </rPh>
    <phoneticPr fontId="11"/>
  </si>
  <si>
    <t>職業紹介事業許可等取得予定の有無</t>
    <rPh sb="14" eb="16">
      <t>ウム</t>
    </rPh>
    <phoneticPr fontId="11"/>
  </si>
  <si>
    <t>職業紹介責任者</t>
    <rPh sb="0" eb="2">
      <t>ショクギョウ</t>
    </rPh>
    <rPh sb="2" eb="4">
      <t>ショウカイ</t>
    </rPh>
    <rPh sb="4" eb="7">
      <t>セキニンシャ</t>
    </rPh>
    <phoneticPr fontId="11"/>
  </si>
  <si>
    <t>修了生の支援方法等（未就職の訓練修了生に対する就職支援の内容について具体的な提案。）</t>
    <phoneticPr fontId="11"/>
  </si>
  <si>
    <t>その他の支援方法等（その他の就職支援について独自の提案。）</t>
    <phoneticPr fontId="11"/>
  </si>
  <si>
    <t>訓練実施経費積算書</t>
    <rPh sb="0" eb="2">
      <t>クンレン</t>
    </rPh>
    <rPh sb="2" eb="4">
      <t>ジッシ</t>
    </rPh>
    <rPh sb="4" eb="5">
      <t>キョウ</t>
    </rPh>
    <rPh sb="5" eb="6">
      <t>ヒ</t>
    </rPh>
    <rPh sb="6" eb="8">
      <t>セキサン</t>
    </rPh>
    <rPh sb="8" eb="9">
      <t>ショ</t>
    </rPh>
    <phoneticPr fontId="26"/>
  </si>
  <si>
    <t>訓練期間：</t>
    <rPh sb="0" eb="2">
      <t>クンレン</t>
    </rPh>
    <rPh sb="2" eb="4">
      <t>キカン</t>
    </rPh>
    <phoneticPr fontId="26"/>
  </si>
  <si>
    <t>～</t>
    <phoneticPr fontId="11"/>
  </si>
  <si>
    <t>（単位：円）</t>
    <rPh sb="1" eb="3">
      <t>タンイ</t>
    </rPh>
    <rPh sb="4" eb="5">
      <t>エン</t>
    </rPh>
    <phoneticPr fontId="11"/>
  </si>
  <si>
    <t>経費項目</t>
    <rPh sb="0" eb="2">
      <t>ケイヒ</t>
    </rPh>
    <rPh sb="2" eb="4">
      <t>コウモク</t>
    </rPh>
    <phoneticPr fontId="11"/>
  </si>
  <si>
    <t>訓練生１人１月当たりの経費</t>
    <phoneticPr fontId="11"/>
  </si>
  <si>
    <t>※1</t>
    <phoneticPr fontId="11"/>
  </si>
  <si>
    <t>経費の額は消費税及び地方消費税を含まない額（以下「外税」という。）とすること。</t>
    <rPh sb="0" eb="2">
      <t>ケイヒ</t>
    </rPh>
    <rPh sb="3" eb="4">
      <t>ガク</t>
    </rPh>
    <rPh sb="5" eb="8">
      <t>ショウヒゼイ</t>
    </rPh>
    <rPh sb="8" eb="9">
      <t>オヨ</t>
    </rPh>
    <rPh sb="10" eb="12">
      <t>チホウ</t>
    </rPh>
    <rPh sb="12" eb="15">
      <t>ショウヒゼイ</t>
    </rPh>
    <rPh sb="16" eb="17">
      <t>フク</t>
    </rPh>
    <rPh sb="20" eb="21">
      <t>ガク</t>
    </rPh>
    <rPh sb="22" eb="24">
      <t>イカ</t>
    </rPh>
    <rPh sb="25" eb="27">
      <t>ソトゼイ</t>
    </rPh>
    <phoneticPr fontId="11"/>
  </si>
  <si>
    <t>経費には以下の項目を含まないこと。</t>
    <rPh sb="0" eb="2">
      <t>ケイヒ</t>
    </rPh>
    <rPh sb="4" eb="6">
      <t>イカ</t>
    </rPh>
    <rPh sb="7" eb="9">
      <t>コウモク</t>
    </rPh>
    <rPh sb="10" eb="11">
      <t>フク</t>
    </rPh>
    <phoneticPr fontId="26"/>
  </si>
  <si>
    <t>行が不足する場合は適宜追加すること。</t>
    <rPh sb="0" eb="1">
      <t>ギョウ</t>
    </rPh>
    <rPh sb="2" eb="4">
      <t>フソク</t>
    </rPh>
    <rPh sb="6" eb="8">
      <t>バアイ</t>
    </rPh>
    <rPh sb="9" eb="11">
      <t>テキギ</t>
    </rPh>
    <rPh sb="11" eb="13">
      <t>ツイカ</t>
    </rPh>
    <phoneticPr fontId="26"/>
  </si>
  <si>
    <t>教材名</t>
    <rPh sb="0" eb="3">
      <t>キョウザイメイ</t>
    </rPh>
    <phoneticPr fontId="26"/>
  </si>
  <si>
    <t>金額（円）</t>
    <rPh sb="0" eb="2">
      <t>キンガク</t>
    </rPh>
    <rPh sb="3" eb="4">
      <t>エン</t>
    </rPh>
    <phoneticPr fontId="26"/>
  </si>
  <si>
    <t>出版社名</t>
    <rPh sb="0" eb="2">
      <t>シュッパン</t>
    </rPh>
    <rPh sb="2" eb="3">
      <t>シャ</t>
    </rPh>
    <rPh sb="3" eb="4">
      <t>メイ</t>
    </rPh>
    <phoneticPr fontId="26"/>
  </si>
  <si>
    <t>教材使用科目（分野）</t>
    <rPh sb="0" eb="2">
      <t>キョウザイ</t>
    </rPh>
    <rPh sb="2" eb="4">
      <t>シヨウ</t>
    </rPh>
    <rPh sb="4" eb="6">
      <t>カモク</t>
    </rPh>
    <rPh sb="7" eb="9">
      <t>ブンヤ</t>
    </rPh>
    <phoneticPr fontId="26"/>
  </si>
  <si>
    <t>合計</t>
    <phoneticPr fontId="26"/>
  </si>
  <si>
    <t>※</t>
    <phoneticPr fontId="11"/>
  </si>
  <si>
    <t>教材名、出版社名及び価格は正確に記載すること。</t>
    <rPh sb="0" eb="2">
      <t>キョウザイ</t>
    </rPh>
    <rPh sb="2" eb="3">
      <t>メイ</t>
    </rPh>
    <rPh sb="4" eb="7">
      <t>シュッパンシャ</t>
    </rPh>
    <rPh sb="7" eb="8">
      <t>メイ</t>
    </rPh>
    <rPh sb="8" eb="9">
      <t>オヨ</t>
    </rPh>
    <rPh sb="10" eb="12">
      <t>カカク</t>
    </rPh>
    <rPh sb="13" eb="15">
      <t>セイカク</t>
    </rPh>
    <rPh sb="16" eb="18">
      <t>キサイ</t>
    </rPh>
    <phoneticPr fontId="26"/>
  </si>
  <si>
    <t>品名等</t>
    <rPh sb="0" eb="2">
      <t>ヒンメイ</t>
    </rPh>
    <rPh sb="2" eb="3">
      <t>トウ</t>
    </rPh>
    <phoneticPr fontId="26"/>
  </si>
  <si>
    <t>　　</t>
    <phoneticPr fontId="26"/>
  </si>
  <si>
    <t>合計</t>
    <phoneticPr fontId="26"/>
  </si>
  <si>
    <t>※</t>
    <phoneticPr fontId="11"/>
  </si>
  <si>
    <t>資格取得状況</t>
    <rPh sb="0" eb="2">
      <t>シカク</t>
    </rPh>
    <rPh sb="2" eb="4">
      <t>シュトク</t>
    </rPh>
    <rPh sb="4" eb="6">
      <t>ジョウキョウ</t>
    </rPh>
    <phoneticPr fontId="32"/>
  </si>
  <si>
    <t>資格名</t>
    <rPh sb="0" eb="2">
      <t>シカク</t>
    </rPh>
    <rPh sb="2" eb="3">
      <t>メイ</t>
    </rPh>
    <phoneticPr fontId="32"/>
  </si>
  <si>
    <t>全国平均合格率</t>
    <rPh sb="0" eb="2">
      <t>ゼンコク</t>
    </rPh>
    <rPh sb="2" eb="4">
      <t>ヘイキン</t>
    </rPh>
    <rPh sb="4" eb="7">
      <t>ゴウカクリツ</t>
    </rPh>
    <phoneticPr fontId="32"/>
  </si>
  <si>
    <t>②</t>
    <phoneticPr fontId="32"/>
  </si>
  <si>
    <t>就職状況</t>
    <rPh sb="0" eb="2">
      <t>シュウショク</t>
    </rPh>
    <rPh sb="2" eb="4">
      <t>ジョウキョウ</t>
    </rPh>
    <phoneticPr fontId="32"/>
  </si>
  <si>
    <t>①</t>
    <phoneticPr fontId="32"/>
  </si>
  <si>
    <t>②</t>
    <phoneticPr fontId="32"/>
  </si>
  <si>
    <t>③</t>
    <phoneticPr fontId="32"/>
  </si>
  <si>
    <t>④</t>
    <phoneticPr fontId="32"/>
  </si>
  <si>
    <t>⑤</t>
    <phoneticPr fontId="32"/>
  </si>
  <si>
    <t>⑥</t>
    <phoneticPr fontId="32"/>
  </si>
  <si>
    <t>⑧</t>
    <phoneticPr fontId="32"/>
  </si>
  <si>
    <t>訓練生自己負担額積算書（テキスト等以外）</t>
    <rPh sb="3" eb="5">
      <t>ジコ</t>
    </rPh>
    <rPh sb="5" eb="7">
      <t>フタン</t>
    </rPh>
    <rPh sb="7" eb="8">
      <t>ガク</t>
    </rPh>
    <rPh sb="8" eb="10">
      <t>セキサン</t>
    </rPh>
    <rPh sb="10" eb="11">
      <t>ショ</t>
    </rPh>
    <rPh sb="16" eb="17">
      <t>トウ</t>
    </rPh>
    <rPh sb="17" eb="19">
      <t>イガイ</t>
    </rPh>
    <phoneticPr fontId="26"/>
  </si>
  <si>
    <t>（訓練期間において訓練生１人に要する経費）</t>
  </si>
  <si>
    <t>訓練生自己負担額積算書（テキスト等）</t>
    <rPh sb="3" eb="5">
      <t>ジコ</t>
    </rPh>
    <rPh sb="5" eb="7">
      <t>フタン</t>
    </rPh>
    <rPh sb="7" eb="8">
      <t>ガク</t>
    </rPh>
    <rPh sb="8" eb="10">
      <t>セキサン</t>
    </rPh>
    <rPh sb="10" eb="11">
      <t>ショ</t>
    </rPh>
    <rPh sb="16" eb="17">
      <t>トウ</t>
    </rPh>
    <phoneticPr fontId="26"/>
  </si>
  <si>
    <t>就職支援の体制及び実施内容</t>
    <rPh sb="5" eb="7">
      <t>タイセイ</t>
    </rPh>
    <rPh sb="7" eb="8">
      <t>オヨ</t>
    </rPh>
    <phoneticPr fontId="11"/>
  </si>
  <si>
    <t>①</t>
    <phoneticPr fontId="32"/>
  </si>
  <si>
    <t>資格受験者数</t>
    <rPh sb="0" eb="2">
      <t>シカク</t>
    </rPh>
    <rPh sb="2" eb="5">
      <t>ジュケンシャ</t>
    </rPh>
    <rPh sb="5" eb="6">
      <t>カズ</t>
    </rPh>
    <phoneticPr fontId="32"/>
  </si>
  <si>
    <t>うち合格者数</t>
    <rPh sb="2" eb="5">
      <t>ゴウカクシャ</t>
    </rPh>
    <rPh sb="5" eb="6">
      <t>スウ</t>
    </rPh>
    <phoneticPr fontId="32"/>
  </si>
  <si>
    <t>要素別点検表</t>
    <rPh sb="0" eb="2">
      <t>ヨウソ</t>
    </rPh>
    <rPh sb="2" eb="3">
      <t>ベツ</t>
    </rPh>
    <rPh sb="3" eb="5">
      <t>テンケン</t>
    </rPh>
    <rPh sb="5" eb="6">
      <t>ヒョウ</t>
    </rPh>
    <phoneticPr fontId="26"/>
  </si>
  <si>
    <t>作成日　　　　　年　　　月　　　日</t>
    <rPh sb="0" eb="2">
      <t>サクセイ</t>
    </rPh>
    <rPh sb="2" eb="3">
      <t>ビ</t>
    </rPh>
    <rPh sb="8" eb="9">
      <t>ネン</t>
    </rPh>
    <rPh sb="12" eb="13">
      <t>ツキ</t>
    </rPh>
    <rPh sb="16" eb="17">
      <t>ヒ</t>
    </rPh>
    <phoneticPr fontId="26"/>
  </si>
  <si>
    <t>点　検　項　目</t>
    <rPh sb="0" eb="3">
      <t>テンケン</t>
    </rPh>
    <rPh sb="4" eb="7">
      <t>コウモク</t>
    </rPh>
    <phoneticPr fontId="26"/>
  </si>
  <si>
    <t>内　　　　　　　　　　　　　　　容</t>
    <rPh sb="0" eb="1">
      <t>ウチ</t>
    </rPh>
    <rPh sb="16" eb="17">
      <t>カタチ</t>
    </rPh>
    <phoneticPr fontId="26"/>
  </si>
  <si>
    <t>教　室　設　備</t>
    <rPh sb="0" eb="3">
      <t>キョウシツ</t>
    </rPh>
    <rPh sb="4" eb="7">
      <t>セツビ</t>
    </rPh>
    <phoneticPr fontId="26"/>
  </si>
  <si>
    <t>主に使用する教室の面積</t>
    <rPh sb="0" eb="1">
      <t>オモ</t>
    </rPh>
    <rPh sb="2" eb="4">
      <t>シヨウ</t>
    </rPh>
    <rPh sb="6" eb="8">
      <t>キョウシツ</t>
    </rPh>
    <rPh sb="9" eb="11">
      <t>メンセキ</t>
    </rPh>
    <phoneticPr fontId="26"/>
  </si>
  <si>
    <t>・教室面積（　　　）㎡　（事務･休憩エリアを除く）</t>
    <rPh sb="1" eb="3">
      <t>キョウシツ</t>
    </rPh>
    <rPh sb="3" eb="5">
      <t>メンセキ</t>
    </rPh>
    <rPh sb="13" eb="15">
      <t>ジム</t>
    </rPh>
    <rPh sb="16" eb="18">
      <t>キュウケイ</t>
    </rPh>
    <rPh sb="22" eb="23">
      <t>ノゾ</t>
    </rPh>
    <phoneticPr fontId="26"/>
  </si>
  <si>
    <t>・１人当たりの面積（　　　）㎡　（教室面積を定員で除した数値）</t>
    <rPh sb="2" eb="3">
      <t>ニン</t>
    </rPh>
    <rPh sb="3" eb="4">
      <t>ア</t>
    </rPh>
    <rPh sb="7" eb="9">
      <t>メンセキ</t>
    </rPh>
    <rPh sb="17" eb="19">
      <t>キョウシツ</t>
    </rPh>
    <rPh sb="19" eb="21">
      <t>メンセキ</t>
    </rPh>
    <rPh sb="22" eb="24">
      <t>テイイン</t>
    </rPh>
    <rPh sb="25" eb="26">
      <t>ジョ</t>
    </rPh>
    <rPh sb="28" eb="30">
      <t>スウチ</t>
    </rPh>
    <phoneticPr fontId="26"/>
  </si>
  <si>
    <t>・ＯＡフロア</t>
    <phoneticPr fontId="26"/>
  </si>
  <si>
    <t>・その他(                      )</t>
    <rPh sb="3" eb="4">
      <t>タ</t>
    </rPh>
    <phoneticPr fontId="26"/>
  </si>
  <si>
    <t>冷暖房装置</t>
    <rPh sb="0" eb="3">
      <t>レイダンボウ</t>
    </rPh>
    <rPh sb="3" eb="5">
      <t>ソウチ</t>
    </rPh>
    <phoneticPr fontId="26"/>
  </si>
  <si>
    <t>・冷暖房完備</t>
    <rPh sb="1" eb="4">
      <t>レイダンボウ</t>
    </rPh>
    <rPh sb="4" eb="6">
      <t>カンビ</t>
    </rPh>
    <phoneticPr fontId="26"/>
  </si>
  <si>
    <t>・暖房のみ</t>
    <rPh sb="1" eb="3">
      <t>ダンボウ</t>
    </rPh>
    <phoneticPr fontId="26"/>
  </si>
  <si>
    <t>・なし</t>
    <phoneticPr fontId="26"/>
  </si>
  <si>
    <t>・あり</t>
    <phoneticPr fontId="26"/>
  </si>
  <si>
    <t>※パソコン関係</t>
    <rPh sb="5" eb="7">
      <t>カンケイ</t>
    </rPh>
    <phoneticPr fontId="26"/>
  </si>
  <si>
    <t>・受講者が占有できるパソコン台数（　　　　　　　）台</t>
    <rPh sb="1" eb="4">
      <t>ジュコウシャ</t>
    </rPh>
    <rPh sb="5" eb="7">
      <t>センユウ</t>
    </rPh>
    <rPh sb="14" eb="16">
      <t>ダイスウ</t>
    </rPh>
    <rPh sb="25" eb="26">
      <t>ダイ</t>
    </rPh>
    <phoneticPr fontId="26"/>
  </si>
  <si>
    <t>・ノート型（　　　)台</t>
    <rPh sb="4" eb="5">
      <t>ガタ</t>
    </rPh>
    <rPh sb="10" eb="11">
      <t>ダイ</t>
    </rPh>
    <phoneticPr fontId="26"/>
  </si>
  <si>
    <t>・デスクトップ型（　　　　）台</t>
    <rPh sb="7" eb="8">
      <t>ガタ</t>
    </rPh>
    <rPh sb="14" eb="15">
      <t>ダイ</t>
    </rPh>
    <phoneticPr fontId="26"/>
  </si>
  <si>
    <t>・すべて同一機種　　　・複数機種　</t>
    <rPh sb="4" eb="6">
      <t>ドウイツ</t>
    </rPh>
    <rPh sb="6" eb="8">
      <t>キシュ</t>
    </rPh>
    <rPh sb="12" eb="14">
      <t>フクスウ</t>
    </rPh>
    <rPh sb="14" eb="16">
      <t>キシュ</t>
    </rPh>
    <phoneticPr fontId="26"/>
  </si>
  <si>
    <t>・機種メーカー・年式　　（　　　　　　　・　　　　　製）　　　（　　　　年製）</t>
    <rPh sb="1" eb="3">
      <t>キシュ</t>
    </rPh>
    <rPh sb="8" eb="10">
      <t>ネンシキ</t>
    </rPh>
    <rPh sb="26" eb="27">
      <t>セイ</t>
    </rPh>
    <rPh sb="36" eb="37">
      <t>ネン</t>
    </rPh>
    <rPh sb="37" eb="38">
      <t>セイ</t>
    </rPh>
    <phoneticPr fontId="26"/>
  </si>
  <si>
    <t>※ソフトの種類</t>
    <rPh sb="5" eb="7">
      <t>シュルイ</t>
    </rPh>
    <phoneticPr fontId="26"/>
  </si>
  <si>
    <t>ＯＳ名（　　　　　　　　　　　　　　　　　　）</t>
    <rPh sb="2" eb="3">
      <t>メイ</t>
    </rPh>
    <phoneticPr fontId="26"/>
  </si>
  <si>
    <t>・主に使用するソフト名（　　　　　　　　　　　　　　　　　　　　　　　　　　　　　　　）</t>
    <rPh sb="1" eb="2">
      <t>オモ</t>
    </rPh>
    <rPh sb="3" eb="5">
      <t>シヨウ</t>
    </rPh>
    <rPh sb="10" eb="11">
      <t>メイ</t>
    </rPh>
    <phoneticPr fontId="26"/>
  </si>
  <si>
    <t>※プリンタ</t>
    <phoneticPr fontId="26"/>
  </si>
  <si>
    <t>・レーザープリンタ　　　（　　　　）人に１台</t>
    <rPh sb="18" eb="19">
      <t>ニン</t>
    </rPh>
    <rPh sb="21" eb="22">
      <t>ダイ</t>
    </rPh>
    <phoneticPr fontId="26"/>
  </si>
  <si>
    <t>・レーザープリンタ以外（　　　　　　）人に１台</t>
    <rPh sb="9" eb="11">
      <t>イガイ</t>
    </rPh>
    <rPh sb="19" eb="20">
      <t>ニン</t>
    </rPh>
    <rPh sb="22" eb="23">
      <t>ダイ</t>
    </rPh>
    <phoneticPr fontId="26"/>
  </si>
  <si>
    <t>※インターネット設備</t>
    <rPh sb="8" eb="10">
      <t>セツビ</t>
    </rPh>
    <phoneticPr fontId="26"/>
  </si>
  <si>
    <t>・パソコン全台にあり</t>
    <rPh sb="5" eb="6">
      <t>ゼン</t>
    </rPh>
    <rPh sb="6" eb="7">
      <t>ダイ</t>
    </rPh>
    <phoneticPr fontId="26"/>
  </si>
  <si>
    <t>・パソコン一部にあり　（　　　）台</t>
    <rPh sb="5" eb="7">
      <t>イチブ</t>
    </rPh>
    <rPh sb="16" eb="17">
      <t>ダイ</t>
    </rPh>
    <phoneticPr fontId="26"/>
  </si>
  <si>
    <t>※ＬＡＮ接続</t>
    <rPh sb="4" eb="6">
      <t>セツゾク</t>
    </rPh>
    <phoneticPr fontId="26"/>
  </si>
  <si>
    <t>※パソコンの利用</t>
    <rPh sb="6" eb="8">
      <t>リヨウ</t>
    </rPh>
    <phoneticPr fontId="26"/>
  </si>
  <si>
    <t>昼休みのパソコン利用可　　　・　利用不可</t>
    <rPh sb="0" eb="2">
      <t>ヒルヤス</t>
    </rPh>
    <rPh sb="8" eb="10">
      <t>リヨウ</t>
    </rPh>
    <rPh sb="10" eb="11">
      <t>カ</t>
    </rPh>
    <rPh sb="16" eb="18">
      <t>リヨウ</t>
    </rPh>
    <rPh sb="18" eb="20">
      <t>フカ</t>
    </rPh>
    <phoneticPr fontId="26"/>
  </si>
  <si>
    <t>時間外使用可　　　・　　　時間外使用不可</t>
    <rPh sb="0" eb="3">
      <t>ジカンガイ</t>
    </rPh>
    <rPh sb="3" eb="5">
      <t>シヨウ</t>
    </rPh>
    <rPh sb="5" eb="6">
      <t>カ</t>
    </rPh>
    <rPh sb="13" eb="16">
      <t>ジカンガイ</t>
    </rPh>
    <rPh sb="16" eb="18">
      <t>シヨウ</t>
    </rPh>
    <rPh sb="18" eb="20">
      <t>フカ</t>
    </rPh>
    <phoneticPr fontId="26"/>
  </si>
  <si>
    <t>※インターネットの利用</t>
    <rPh sb="9" eb="11">
      <t>リヨウ</t>
    </rPh>
    <phoneticPr fontId="26"/>
  </si>
  <si>
    <t>昼休みの利用可　　　　　　　　　・　利用不可</t>
    <rPh sb="0" eb="2">
      <t>ヒルヤス</t>
    </rPh>
    <rPh sb="4" eb="6">
      <t>リヨウ</t>
    </rPh>
    <rPh sb="6" eb="7">
      <t>カ</t>
    </rPh>
    <rPh sb="18" eb="20">
      <t>リヨウ</t>
    </rPh>
    <rPh sb="20" eb="22">
      <t>フカ</t>
    </rPh>
    <phoneticPr fontId="26"/>
  </si>
  <si>
    <t>プロジェクタ</t>
    <phoneticPr fontId="26"/>
  </si>
  <si>
    <t>プロジェクタとは講師操作画面を受講者に表示する機器をいう。</t>
    <rPh sb="8" eb="10">
      <t>コウシ</t>
    </rPh>
    <rPh sb="10" eb="12">
      <t>ソウサ</t>
    </rPh>
    <rPh sb="12" eb="14">
      <t>ガメン</t>
    </rPh>
    <rPh sb="15" eb="18">
      <t>ジュコウシャ</t>
    </rPh>
    <rPh sb="19" eb="21">
      <t>ヒョウジ</t>
    </rPh>
    <rPh sb="23" eb="25">
      <t>キキ</t>
    </rPh>
    <phoneticPr fontId="26"/>
  </si>
  <si>
    <t>その他当該訓練コースに必要な設備</t>
    <rPh sb="2" eb="3">
      <t>タ</t>
    </rPh>
    <rPh sb="3" eb="5">
      <t>トウガイ</t>
    </rPh>
    <rPh sb="5" eb="7">
      <t>クンレン</t>
    </rPh>
    <rPh sb="11" eb="13">
      <t>ヒツヨウ</t>
    </rPh>
    <rPh sb="14" eb="16">
      <t>セツビ</t>
    </rPh>
    <phoneticPr fontId="26"/>
  </si>
  <si>
    <t>・全て確保している</t>
    <rPh sb="1" eb="2">
      <t>スベ</t>
    </rPh>
    <rPh sb="3" eb="5">
      <t>カクホ</t>
    </rPh>
    <phoneticPr fontId="26"/>
  </si>
  <si>
    <t>・一部確保している</t>
    <rPh sb="1" eb="3">
      <t>イチブ</t>
    </rPh>
    <rPh sb="3" eb="5">
      <t>カクホ</t>
    </rPh>
    <phoneticPr fontId="26"/>
  </si>
  <si>
    <t>トイレ</t>
    <phoneticPr fontId="26"/>
  </si>
  <si>
    <t>・男女分かれて使用</t>
    <rPh sb="1" eb="3">
      <t>ダンジョ</t>
    </rPh>
    <rPh sb="3" eb="4">
      <t>ワ</t>
    </rPh>
    <rPh sb="7" eb="9">
      <t>シヨウ</t>
    </rPh>
    <phoneticPr fontId="26"/>
  </si>
  <si>
    <t>・男女兼用</t>
    <rPh sb="1" eb="3">
      <t>ダンジョ</t>
    </rPh>
    <rPh sb="3" eb="5">
      <t>ケンヨウ</t>
    </rPh>
    <phoneticPr fontId="26"/>
  </si>
  <si>
    <t>給茶器、自動販売機等</t>
    <rPh sb="0" eb="2">
      <t>キュウチャキ</t>
    </rPh>
    <rPh sb="2" eb="3">
      <t>ウツワ</t>
    </rPh>
    <rPh sb="4" eb="6">
      <t>ジドウ</t>
    </rPh>
    <rPh sb="6" eb="9">
      <t>ハンバイキ</t>
    </rPh>
    <rPh sb="9" eb="10">
      <t>トウ</t>
    </rPh>
    <phoneticPr fontId="26"/>
  </si>
  <si>
    <t>・給茶器　　あり　・　なし</t>
    <rPh sb="1" eb="2">
      <t>キュウ</t>
    </rPh>
    <rPh sb="2" eb="4">
      <t>チャキ</t>
    </rPh>
    <phoneticPr fontId="26"/>
  </si>
  <si>
    <t>・冷蔵庫　あり　・　なし</t>
    <rPh sb="1" eb="4">
      <t>レイゾウコ</t>
    </rPh>
    <phoneticPr fontId="26"/>
  </si>
  <si>
    <t>･自動販売機　　あり　・　なし</t>
    <rPh sb="1" eb="3">
      <t>ジドウ</t>
    </rPh>
    <rPh sb="3" eb="6">
      <t>ハンバイキ</t>
    </rPh>
    <phoneticPr fontId="26"/>
  </si>
  <si>
    <t>休憩室（禁煙又は分煙対策がなされていること。）</t>
    <rPh sb="0" eb="3">
      <t>キュウケイシツ</t>
    </rPh>
    <rPh sb="4" eb="6">
      <t>キンエン</t>
    </rPh>
    <rPh sb="6" eb="7">
      <t>マタ</t>
    </rPh>
    <rPh sb="8" eb="10">
      <t>ブンエン</t>
    </rPh>
    <rPh sb="10" eb="12">
      <t>タイサク</t>
    </rPh>
    <phoneticPr fontId="26"/>
  </si>
  <si>
    <t>ある場合は、椅子の数を記入すること。</t>
    <rPh sb="2" eb="4">
      <t>バアイ</t>
    </rPh>
    <rPh sb="6" eb="8">
      <t>イス</t>
    </rPh>
    <rPh sb="9" eb="10">
      <t>カズ</t>
    </rPh>
    <rPh sb="11" eb="13">
      <t>キニュウ</t>
    </rPh>
    <phoneticPr fontId="26"/>
  </si>
  <si>
    <t>昼食場所（禁煙又は分煙対策がなされていること。）</t>
    <rPh sb="0" eb="2">
      <t>チュウショク</t>
    </rPh>
    <rPh sb="2" eb="4">
      <t>バショ</t>
    </rPh>
    <phoneticPr fontId="26"/>
  </si>
  <si>
    <t>・教室と同じ</t>
    <rPh sb="1" eb="3">
      <t>キョウシツ</t>
    </rPh>
    <rPh sb="4" eb="5">
      <t>オナ</t>
    </rPh>
    <phoneticPr fontId="26"/>
  </si>
  <si>
    <t>更衣室・ロッカー(個人用）</t>
    <rPh sb="0" eb="3">
      <t>コウイシツ</t>
    </rPh>
    <rPh sb="9" eb="11">
      <t>コジン</t>
    </rPh>
    <rPh sb="11" eb="12">
      <t>ヨウ</t>
    </rPh>
    <phoneticPr fontId="26"/>
  </si>
  <si>
    <t>・更衣室、ロッカーともにあり</t>
    <rPh sb="1" eb="4">
      <t>コウイシツ</t>
    </rPh>
    <phoneticPr fontId="26"/>
  </si>
  <si>
    <t>・ロッカーのみ設置</t>
    <rPh sb="7" eb="9">
      <t>セッチ</t>
    </rPh>
    <phoneticPr fontId="26"/>
  </si>
  <si>
    <t>運営状況</t>
    <rPh sb="0" eb="2">
      <t>ウンエイ</t>
    </rPh>
    <rPh sb="2" eb="4">
      <t>ジョウキョウ</t>
    </rPh>
    <phoneticPr fontId="26"/>
  </si>
  <si>
    <t>当該訓練科に係る担任講師の数</t>
    <rPh sb="0" eb="2">
      <t>トウガイ</t>
    </rPh>
    <rPh sb="2" eb="4">
      <t>クンレン</t>
    </rPh>
    <rPh sb="4" eb="5">
      <t>カ</t>
    </rPh>
    <rPh sb="6" eb="7">
      <t>カカ</t>
    </rPh>
    <rPh sb="8" eb="10">
      <t>タンニン</t>
    </rPh>
    <rPh sb="10" eb="12">
      <t>コウシ</t>
    </rPh>
    <rPh sb="13" eb="14">
      <t>カズ</t>
    </rPh>
    <phoneticPr fontId="26"/>
  </si>
  <si>
    <t>当該訓練科に係る常勤講師の割合</t>
    <rPh sb="0" eb="2">
      <t>トウガイ</t>
    </rPh>
    <rPh sb="2" eb="4">
      <t>クンレン</t>
    </rPh>
    <rPh sb="4" eb="5">
      <t>カ</t>
    </rPh>
    <rPh sb="6" eb="7">
      <t>カカ</t>
    </rPh>
    <rPh sb="8" eb="10">
      <t>ジョウキン</t>
    </rPh>
    <rPh sb="10" eb="12">
      <t>コウシ</t>
    </rPh>
    <rPh sb="13" eb="15">
      <t>ワリアイ</t>
    </rPh>
    <phoneticPr fontId="26"/>
  </si>
  <si>
    <t>当該コースにかかる講師の数</t>
    <rPh sb="0" eb="2">
      <t>トウガイ</t>
    </rPh>
    <rPh sb="9" eb="11">
      <t>コウシ</t>
    </rPh>
    <rPh sb="12" eb="13">
      <t>カズ</t>
    </rPh>
    <phoneticPr fontId="26"/>
  </si>
  <si>
    <t>常勤（　　　　　）人</t>
    <rPh sb="0" eb="2">
      <t>ジョウキン</t>
    </rPh>
    <rPh sb="9" eb="10">
      <t>ニン</t>
    </rPh>
    <phoneticPr fontId="26"/>
  </si>
  <si>
    <t>非常勤（　　　　　）人</t>
    <rPh sb="0" eb="1">
      <t>ヒ</t>
    </rPh>
    <rPh sb="1" eb="3">
      <t>ジョウキン</t>
    </rPh>
    <rPh sb="10" eb="11">
      <t>ニン</t>
    </rPh>
    <phoneticPr fontId="26"/>
  </si>
  <si>
    <t>講師の資格</t>
    <rPh sb="0" eb="2">
      <t>コウシ</t>
    </rPh>
    <rPh sb="3" eb="5">
      <t>シカク</t>
    </rPh>
    <phoneticPr fontId="26"/>
  </si>
  <si>
    <t>講師名簿にて確認</t>
    <rPh sb="0" eb="2">
      <t>コウシ</t>
    </rPh>
    <rPh sb="2" eb="4">
      <t>メイボ</t>
    </rPh>
    <rPh sb="6" eb="8">
      <t>カクニン</t>
    </rPh>
    <phoneticPr fontId="26"/>
  </si>
  <si>
    <t>講師の指導経験年数</t>
    <rPh sb="0" eb="2">
      <t>コウシ</t>
    </rPh>
    <rPh sb="3" eb="5">
      <t>シドウ</t>
    </rPh>
    <rPh sb="5" eb="7">
      <t>ケイケン</t>
    </rPh>
    <rPh sb="7" eb="9">
      <t>ネンスウ</t>
    </rPh>
    <phoneticPr fontId="26"/>
  </si>
  <si>
    <t>自習用教室の開放（全面禁煙であること。）</t>
    <rPh sb="0" eb="2">
      <t>ジシュウ</t>
    </rPh>
    <rPh sb="2" eb="3">
      <t>ヨウ</t>
    </rPh>
    <rPh sb="3" eb="5">
      <t>キョウシツ</t>
    </rPh>
    <rPh sb="6" eb="8">
      <t>カイホウ</t>
    </rPh>
    <rPh sb="9" eb="11">
      <t>ゼンメン</t>
    </rPh>
    <rPh sb="11" eb="13">
      <t>キンエン</t>
    </rPh>
    <phoneticPr fontId="26"/>
  </si>
  <si>
    <t>時間外における講師の支援体制</t>
    <rPh sb="0" eb="3">
      <t>ジカンガイ</t>
    </rPh>
    <rPh sb="7" eb="9">
      <t>コウシ</t>
    </rPh>
    <rPh sb="10" eb="12">
      <t>シエン</t>
    </rPh>
    <rPh sb="12" eb="14">
      <t>タイセイ</t>
    </rPh>
    <phoneticPr fontId="26"/>
  </si>
  <si>
    <t>時間外対応可　　　・　　　時間外対応不可</t>
    <rPh sb="0" eb="3">
      <t>ジカンガイ</t>
    </rPh>
    <rPh sb="3" eb="5">
      <t>タイオウ</t>
    </rPh>
    <rPh sb="5" eb="6">
      <t>カ</t>
    </rPh>
    <rPh sb="13" eb="16">
      <t>ジカンガイ</t>
    </rPh>
    <rPh sb="16" eb="18">
      <t>タイオウ</t>
    </rPh>
    <rPh sb="18" eb="20">
      <t>フカ</t>
    </rPh>
    <phoneticPr fontId="26"/>
  </si>
  <si>
    <t>事務局体制</t>
    <rPh sb="0" eb="3">
      <t>ジムキョク</t>
    </rPh>
    <rPh sb="3" eb="5">
      <t>タイセイ</t>
    </rPh>
    <phoneticPr fontId="26"/>
  </si>
  <si>
    <t>当該コース担当者（　　　　　　　)人</t>
    <rPh sb="0" eb="2">
      <t>トウガイ</t>
    </rPh>
    <rPh sb="5" eb="8">
      <t>タントウシャ</t>
    </rPh>
    <rPh sb="17" eb="18">
      <t>ニン</t>
    </rPh>
    <phoneticPr fontId="26"/>
  </si>
  <si>
    <t>①点検項目に対して該当する内容に○を付すあるいは、（　　）内に記入してください。</t>
    <rPh sb="1" eb="3">
      <t>テンケン</t>
    </rPh>
    <rPh sb="3" eb="5">
      <t>コウモク</t>
    </rPh>
    <rPh sb="6" eb="7">
      <t>タイ</t>
    </rPh>
    <rPh sb="9" eb="11">
      <t>ガイトウ</t>
    </rPh>
    <rPh sb="13" eb="15">
      <t>ナイヨウ</t>
    </rPh>
    <rPh sb="18" eb="19">
      <t>フ</t>
    </rPh>
    <rPh sb="29" eb="30">
      <t>ナイ</t>
    </rPh>
    <rPh sb="31" eb="33">
      <t>キニュウ</t>
    </rPh>
    <phoneticPr fontId="26"/>
  </si>
  <si>
    <t>いす　　　　ＯＡ対応ｲｽ　・　ﾊﾟｲﾌﾟｲｽ　・　その他(    　　　　   )</t>
    <rPh sb="8" eb="10">
      <t>タイオウ</t>
    </rPh>
    <rPh sb="27" eb="28">
      <t>タ</t>
    </rPh>
    <phoneticPr fontId="26"/>
  </si>
  <si>
    <t>支援項目（該当に「○」）</t>
    <rPh sb="0" eb="2">
      <t>シエン</t>
    </rPh>
    <rPh sb="2" eb="4">
      <t>コウモク</t>
    </rPh>
    <rPh sb="5" eb="7">
      <t>ガイトウ</t>
    </rPh>
    <phoneticPr fontId="11"/>
  </si>
  <si>
    <t>3.   訓練期間</t>
  </si>
  <si>
    <t>5.   訓練目標（※目指す資格や能力を簡潔に記載すること。）</t>
  </si>
  <si>
    <t>6.   訓練概要（※訓練する科目の概要や時間数、方法等の概要を簡潔に記載すること。）</t>
  </si>
  <si>
    <t>7.   就職支援概要（※就職支援の概要や方法等の概要を簡潔に記載すること。）</t>
  </si>
  <si>
    <t>・食堂あり　　（　　　　　）人分</t>
    <rPh sb="1" eb="3">
      <t>ショクドウ</t>
    </rPh>
    <phoneticPr fontId="26"/>
  </si>
  <si>
    <t>・あり　　　　　（　　　　　）人分</t>
    <phoneticPr fontId="26"/>
  </si>
  <si>
    <t>②点検項目に　※印のついている項目は、パソコンを使用する訓練科目がある場合に記入してください。</t>
    <rPh sb="1" eb="3">
      <t>テンケン</t>
    </rPh>
    <rPh sb="3" eb="5">
      <t>コウモク</t>
    </rPh>
    <rPh sb="8" eb="9">
      <t>ジルシ</t>
    </rPh>
    <rPh sb="15" eb="17">
      <t>コウモク</t>
    </rPh>
    <rPh sb="24" eb="26">
      <t>シヨウ</t>
    </rPh>
    <rPh sb="28" eb="30">
      <t>クンレン</t>
    </rPh>
    <rPh sb="30" eb="32">
      <t>カモク</t>
    </rPh>
    <rPh sb="35" eb="37">
      <t>バアイ</t>
    </rPh>
    <rPh sb="38" eb="40">
      <t>キニュウ</t>
    </rPh>
    <phoneticPr fontId="26"/>
  </si>
  <si>
    <t>③必要に応じて行を追加してください。</t>
    <rPh sb="1" eb="3">
      <t>ヒツヨウ</t>
    </rPh>
    <rPh sb="4" eb="5">
      <t>オウ</t>
    </rPh>
    <rPh sb="7" eb="8">
      <t>ギョウ</t>
    </rPh>
    <rPh sb="9" eb="11">
      <t>ツイカ</t>
    </rPh>
    <phoneticPr fontId="26"/>
  </si>
  <si>
    <t xml:space="preserve">                                                   </t>
    <phoneticPr fontId="26"/>
  </si>
  <si>
    <r>
      <rPr>
        <sz val="10.45"/>
        <rFont val="ＭＳ Ｐ明朝"/>
        <family val="1"/>
        <charset val="128"/>
      </rPr>
      <t>※机、いす</t>
    </r>
    <rPh sb="1" eb="2">
      <t>ツクエ</t>
    </rPh>
    <phoneticPr fontId="26"/>
  </si>
  <si>
    <r>
      <t>・</t>
    </r>
    <r>
      <rPr>
        <sz val="12"/>
        <rFont val="ＭＳ Ｐ明朝"/>
        <family val="1"/>
        <charset val="128"/>
      </rPr>
      <t>机　配線を収納　　　　・できる　　　・できない　</t>
    </r>
    <rPh sb="1" eb="2">
      <t>ツクエ</t>
    </rPh>
    <rPh sb="3" eb="5">
      <t>ハイセン</t>
    </rPh>
    <rPh sb="6" eb="8">
      <t>シュウノウ</t>
    </rPh>
    <phoneticPr fontId="26"/>
  </si>
  <si>
    <t>常時対応できる人数（　　　　）人　　　 　常駐できる人数（　　　　）人</t>
    <rPh sb="0" eb="2">
      <t>ジョウジ</t>
    </rPh>
    <rPh sb="2" eb="4">
      <t>タイオウ</t>
    </rPh>
    <rPh sb="7" eb="9">
      <t>ニンズウ</t>
    </rPh>
    <rPh sb="15" eb="16">
      <t>ニン</t>
    </rPh>
    <rPh sb="21" eb="23">
      <t>ジョウチュウ</t>
    </rPh>
    <rPh sb="26" eb="28">
      <t>ニンズウ</t>
    </rPh>
    <rPh sb="34" eb="35">
      <t>ニン</t>
    </rPh>
    <phoneticPr fontId="26"/>
  </si>
  <si>
    <t>青森高等技術専門校　委託訓練</t>
    <phoneticPr fontId="11"/>
  </si>
  <si>
    <t>［ https://www.pref.aomori.lg.jp/sangyo/job/aogisen_syogai_03.html ］</t>
    <phoneticPr fontId="11"/>
  </si>
  <si>
    <t>弘前高等技術専門校　委託訓練</t>
    <phoneticPr fontId="11"/>
  </si>
  <si>
    <t>［ https://www.pref.aomori.lg.jp/sangyo/job/hi-gisen_itaku.html ］</t>
    <phoneticPr fontId="11"/>
  </si>
  <si>
    <t>八戸工科学院　委託訓練</t>
    <phoneticPr fontId="11"/>
  </si>
  <si>
    <t>［ https://www.pref.aomori.lg.jp/sangyo/job/hatikougaku_itaku.html ］</t>
    <phoneticPr fontId="11"/>
  </si>
  <si>
    <t>当該コースにかかる担任講師の数（　　　　）人</t>
    <rPh sb="0" eb="2">
      <t>トウガイ</t>
    </rPh>
    <rPh sb="9" eb="11">
      <t>タンニン</t>
    </rPh>
    <rPh sb="11" eb="13">
      <t>コウシ</t>
    </rPh>
    <rPh sb="14" eb="15">
      <t>スウ</t>
    </rPh>
    <rPh sb="21" eb="22">
      <t>ニン</t>
    </rPh>
    <phoneticPr fontId="26"/>
  </si>
  <si>
    <t>特記事項（県立職業能力開発校使用欄）</t>
    <rPh sb="0" eb="2">
      <t>トッキ</t>
    </rPh>
    <rPh sb="2" eb="4">
      <t>ジコウ</t>
    </rPh>
    <rPh sb="5" eb="7">
      <t>ケンリツ</t>
    </rPh>
    <rPh sb="7" eb="9">
      <t>ショクギョウ</t>
    </rPh>
    <rPh sb="9" eb="11">
      <t>ノウリョク</t>
    </rPh>
    <rPh sb="11" eb="13">
      <t>カイハツ</t>
    </rPh>
    <rPh sb="13" eb="14">
      <t>コウ</t>
    </rPh>
    <rPh sb="14" eb="16">
      <t>シヨウ</t>
    </rPh>
    <rPh sb="16" eb="17">
      <t>ラン</t>
    </rPh>
    <phoneticPr fontId="26"/>
  </si>
  <si>
    <t>上記外の事由により同等以上の能力を有すると認められる者。</t>
    <phoneticPr fontId="11"/>
  </si>
  <si>
    <t>離職者等再就職訓練事業　短期課程コース</t>
    <rPh sb="12" eb="14">
      <t>タンキ</t>
    </rPh>
    <rPh sb="14" eb="16">
      <t>カテイ</t>
    </rPh>
    <phoneticPr fontId="11"/>
  </si>
  <si>
    <t>訓練科番号：</t>
    <rPh sb="0" eb="3">
      <t>クンレンカ</t>
    </rPh>
    <rPh sb="3" eb="5">
      <t>バンゴウ</t>
    </rPh>
    <phoneticPr fontId="11"/>
  </si>
  <si>
    <t>訓練科名
または
講座名</t>
    <rPh sb="0" eb="2">
      <t>クンレン</t>
    </rPh>
    <rPh sb="2" eb="4">
      <t>カメイ</t>
    </rPh>
    <rPh sb="3" eb="4">
      <t>メイ</t>
    </rPh>
    <rPh sb="9" eb="11">
      <t>コウザ</t>
    </rPh>
    <rPh sb="11" eb="12">
      <t>メイ</t>
    </rPh>
    <phoneticPr fontId="32"/>
  </si>
  <si>
    <t>訓練
期間
（月数）</t>
    <rPh sb="0" eb="2">
      <t>クンレン</t>
    </rPh>
    <rPh sb="3" eb="5">
      <t>キカン</t>
    </rPh>
    <rPh sb="7" eb="8">
      <t>ツキ</t>
    </rPh>
    <rPh sb="8" eb="9">
      <t>スウ</t>
    </rPh>
    <phoneticPr fontId="32"/>
  </si>
  <si>
    <t>○○○○</t>
    <phoneticPr fontId="32"/>
  </si>
  <si>
    <t>実施
年度</t>
    <rPh sb="0" eb="2">
      <t>ジッシ</t>
    </rPh>
    <rPh sb="3" eb="5">
      <t>ネンド</t>
    </rPh>
    <phoneticPr fontId="32"/>
  </si>
  <si>
    <t>※行が不足する場合は適宜追加してください。</t>
    <rPh sb="1" eb="2">
      <t>ギョウ</t>
    </rPh>
    <rPh sb="3" eb="5">
      <t>フソク</t>
    </rPh>
    <rPh sb="7" eb="9">
      <t>バアイ</t>
    </rPh>
    <rPh sb="10" eb="12">
      <t>テキギ</t>
    </rPh>
    <rPh sb="12" eb="14">
      <t>ツイカ</t>
    </rPh>
    <phoneticPr fontId="11"/>
  </si>
  <si>
    <t>委託訓練</t>
  </si>
  <si>
    <t>定員</t>
    <rPh sb="0" eb="2">
      <t>テイイン</t>
    </rPh>
    <phoneticPr fontId="7"/>
  </si>
  <si>
    <t>名</t>
    <rPh sb="0" eb="1">
      <t>メイ</t>
    </rPh>
    <phoneticPr fontId="7"/>
  </si>
  <si>
    <t>訓練期間</t>
  </si>
  <si>
    <t>か月</t>
    <rPh sb="1" eb="2">
      <t>ゲツ</t>
    </rPh>
    <phoneticPr fontId="11"/>
  </si>
  <si>
    <t>想定就業先</t>
    <rPh sb="0" eb="2">
      <t>ソウテイ</t>
    </rPh>
    <rPh sb="2" eb="4">
      <t>シュウギョウ</t>
    </rPh>
    <rPh sb="4" eb="5">
      <t>サキ</t>
    </rPh>
    <phoneticPr fontId="11"/>
  </si>
  <si>
    <t>訓練目標</t>
  </si>
  <si>
    <t>仕上がり像</t>
  </si>
  <si>
    <t>資格取得</t>
    <rPh sb="0" eb="2">
      <t>シカク</t>
    </rPh>
    <rPh sb="2" eb="4">
      <t>シュトク</t>
    </rPh>
    <phoneticPr fontId="11"/>
  </si>
  <si>
    <t>取得を目指す資格：</t>
    <rPh sb="0" eb="2">
      <t>シュトク</t>
    </rPh>
    <rPh sb="3" eb="5">
      <t>メザ</t>
    </rPh>
    <rPh sb="6" eb="8">
      <t>シカク</t>
    </rPh>
    <phoneticPr fontId="11"/>
  </si>
  <si>
    <t>取得可能な資格：</t>
    <rPh sb="0" eb="2">
      <t>シュトク</t>
    </rPh>
    <rPh sb="2" eb="4">
      <t>カノウ</t>
    </rPh>
    <rPh sb="5" eb="7">
      <t>シカク</t>
    </rPh>
    <phoneticPr fontId="11"/>
  </si>
  <si>
    <t>学　　科</t>
    <rPh sb="0" eb="1">
      <t>ガク</t>
    </rPh>
    <rPh sb="3" eb="4">
      <t>カ</t>
    </rPh>
    <phoneticPr fontId="7"/>
  </si>
  <si>
    <t>科　　目</t>
    <phoneticPr fontId="7"/>
  </si>
  <si>
    <t>時 間</t>
  </si>
  <si>
    <t>普通学科</t>
    <rPh sb="0" eb="2">
      <t>フツウ</t>
    </rPh>
    <rPh sb="2" eb="4">
      <t>ガッカ</t>
    </rPh>
    <phoneticPr fontId="7"/>
  </si>
  <si>
    <t>小　　　　計</t>
    <rPh sb="0" eb="1">
      <t>ショウ</t>
    </rPh>
    <rPh sb="5" eb="6">
      <t>ケイ</t>
    </rPh>
    <phoneticPr fontId="7"/>
  </si>
  <si>
    <t>専　　門　　学　　科</t>
    <rPh sb="0" eb="1">
      <t>アツム</t>
    </rPh>
    <rPh sb="3" eb="4">
      <t>モン</t>
    </rPh>
    <rPh sb="6" eb="7">
      <t>ガク</t>
    </rPh>
    <rPh sb="9" eb="10">
      <t>カ</t>
    </rPh>
    <phoneticPr fontId="7"/>
  </si>
  <si>
    <t>小　　　　　計</t>
    <rPh sb="0" eb="1">
      <t>ショウ</t>
    </rPh>
    <rPh sb="6" eb="7">
      <t>ケイ</t>
    </rPh>
    <phoneticPr fontId="7"/>
  </si>
  <si>
    <t>学　　　科　　　計</t>
    <rPh sb="0" eb="1">
      <t>ガク</t>
    </rPh>
    <rPh sb="4" eb="5">
      <t>カ</t>
    </rPh>
    <rPh sb="8" eb="9">
      <t>ケイ</t>
    </rPh>
    <phoneticPr fontId="7"/>
  </si>
  <si>
    <t>実　　技</t>
    <rPh sb="0" eb="1">
      <t>ジツ</t>
    </rPh>
    <rPh sb="3" eb="4">
      <t>ワザ</t>
    </rPh>
    <phoneticPr fontId="7"/>
  </si>
  <si>
    <t>実　　 技　 　計</t>
    <rPh sb="0" eb="1">
      <t>ジツ</t>
    </rPh>
    <rPh sb="4" eb="5">
      <t>ワザ</t>
    </rPh>
    <rPh sb="8" eb="9">
      <t>ケイ</t>
    </rPh>
    <phoneticPr fontId="7"/>
  </si>
  <si>
    <t>総　　　　　合　　　　　計</t>
    <rPh sb="0" eb="1">
      <t>フサ</t>
    </rPh>
    <rPh sb="6" eb="7">
      <t>ゴウ</t>
    </rPh>
    <rPh sb="12" eb="13">
      <t>ケイ</t>
    </rPh>
    <phoneticPr fontId="7"/>
  </si>
  <si>
    <t>主な担当講師</t>
    <rPh sb="0" eb="1">
      <t>オモ</t>
    </rPh>
    <rPh sb="2" eb="4">
      <t>タントウ</t>
    </rPh>
    <rPh sb="4" eb="6">
      <t>コウシ</t>
    </rPh>
    <phoneticPr fontId="11"/>
  </si>
  <si>
    <t>訓練カリキュラム</t>
    <rPh sb="0" eb="2">
      <t>クンレン</t>
    </rPh>
    <phoneticPr fontId="7"/>
  </si>
  <si>
    <t>※行が不足する場合は適宜追加してください。</t>
    <rPh sb="1" eb="2">
      <t>ギョウ</t>
    </rPh>
    <rPh sb="3" eb="5">
      <t>フソク</t>
    </rPh>
    <rPh sb="7" eb="9">
      <t>バアイ</t>
    </rPh>
    <rPh sb="10" eb="12">
      <t>テキギ</t>
    </rPh>
    <rPh sb="12" eb="14">
      <t>ツイカ</t>
    </rPh>
    <phoneticPr fontId="11"/>
  </si>
  <si>
    <t>※この様式の記載内容は受講生募集の資料として使用します。</t>
    <rPh sb="3" eb="5">
      <t>ヨウシキ</t>
    </rPh>
    <rPh sb="6" eb="8">
      <t>キサイ</t>
    </rPh>
    <rPh sb="8" eb="10">
      <t>ナイヨウ</t>
    </rPh>
    <rPh sb="11" eb="14">
      <t>ジュコウセイ</t>
    </rPh>
    <rPh sb="14" eb="16">
      <t>ボシュウ</t>
    </rPh>
    <rPh sb="17" eb="19">
      <t>シリョウ</t>
    </rPh>
    <rPh sb="22" eb="24">
      <t>シヨウ</t>
    </rPh>
    <phoneticPr fontId="11"/>
  </si>
  <si>
    <t>※科目内容等の記入欄が不足する場合は、必要に応じて任意形式の資料を添付してください。</t>
    <rPh sb="1" eb="3">
      <t>カモク</t>
    </rPh>
    <rPh sb="3" eb="5">
      <t>ナイヨウ</t>
    </rPh>
    <rPh sb="5" eb="6">
      <t>トウ</t>
    </rPh>
    <rPh sb="7" eb="9">
      <t>キニュウ</t>
    </rPh>
    <rPh sb="9" eb="10">
      <t>ラン</t>
    </rPh>
    <rPh sb="11" eb="13">
      <t>フソク</t>
    </rPh>
    <rPh sb="15" eb="17">
      <t>バアイ</t>
    </rPh>
    <rPh sb="19" eb="21">
      <t>ヒツヨウ</t>
    </rPh>
    <rPh sb="22" eb="23">
      <t>オウ</t>
    </rPh>
    <rPh sb="25" eb="27">
      <t>ニンイ</t>
    </rPh>
    <rPh sb="27" eb="29">
      <t>ケイシキ</t>
    </rPh>
    <rPh sb="30" eb="32">
      <t>シリョウ</t>
    </rPh>
    <rPh sb="33" eb="35">
      <t>テンプ</t>
    </rPh>
    <phoneticPr fontId="11"/>
  </si>
  <si>
    <t>科目の内容</t>
    <rPh sb="0" eb="2">
      <t>カモク</t>
    </rPh>
    <rPh sb="3" eb="5">
      <t>ナイヨウ</t>
    </rPh>
    <phoneticPr fontId="7"/>
  </si>
  <si>
    <t>□</t>
  </si>
  <si>
    <t>認定を受けている</t>
    <rPh sb="0" eb="2">
      <t>ニンテイ</t>
    </rPh>
    <rPh sb="3" eb="4">
      <t>ウ</t>
    </rPh>
    <phoneticPr fontId="11"/>
  </si>
  <si>
    <t>認定を受けていない</t>
    <rPh sb="0" eb="2">
      <t>ニンテイ</t>
    </rPh>
    <rPh sb="3" eb="4">
      <t>ウ</t>
    </rPh>
    <phoneticPr fontId="11"/>
  </si>
  <si>
    <t>離職者等再就職訓練事業　短期課程コース</t>
    <rPh sb="12" eb="16">
      <t>タンキカテイ</t>
    </rPh>
    <phoneticPr fontId="11"/>
  </si>
  <si>
    <t>資格合格率</t>
    <rPh sb="0" eb="2">
      <t>シカク</t>
    </rPh>
    <rPh sb="2" eb="5">
      <t>ゴウカクリツ</t>
    </rPh>
    <phoneticPr fontId="32"/>
  </si>
  <si>
    <t>コース区分：</t>
    <rPh sb="3" eb="5">
      <t>クブン</t>
    </rPh>
    <phoneticPr fontId="11"/>
  </si>
  <si>
    <r>
      <rPr>
        <sz val="10.45"/>
        <rFont val="ＭＳ Ｐ明朝"/>
        <family val="1"/>
        <charset val="128"/>
      </rPr>
      <t>※フロア</t>
    </r>
    <phoneticPr fontId="26"/>
  </si>
  <si>
    <t>入校者数</t>
    <rPh sb="0" eb="4">
      <t>ニュウコウシャスウ</t>
    </rPh>
    <phoneticPr fontId="32"/>
  </si>
  <si>
    <t>修了者数</t>
    <rPh sb="0" eb="3">
      <t>シュウリョウシャ</t>
    </rPh>
    <rPh sb="3" eb="4">
      <t>スウ</t>
    </rPh>
    <phoneticPr fontId="32"/>
  </si>
  <si>
    <t>当該科の合格率</t>
    <rPh sb="0" eb="2">
      <t>トウガイ</t>
    </rPh>
    <rPh sb="2" eb="3">
      <t>カ</t>
    </rPh>
    <rPh sb="4" eb="7">
      <t>ゴウカクリツ</t>
    </rPh>
    <phoneticPr fontId="32"/>
  </si>
  <si>
    <t>区分</t>
    <rPh sb="0" eb="2">
      <t>クブン</t>
    </rPh>
    <phoneticPr fontId="32"/>
  </si>
  <si>
    <t>※公的職業訓練（委託訓練、求職者支援訓練）、一般向け講座等の実績について記入してください。</t>
    <rPh sb="1" eb="3">
      <t>コウテキ</t>
    </rPh>
    <rPh sb="3" eb="5">
      <t>ショクギョウ</t>
    </rPh>
    <rPh sb="5" eb="7">
      <t>クンレン</t>
    </rPh>
    <rPh sb="8" eb="12">
      <t>イタククンレン</t>
    </rPh>
    <rPh sb="13" eb="15">
      <t>キュウショク</t>
    </rPh>
    <rPh sb="15" eb="16">
      <t>シャ</t>
    </rPh>
    <rPh sb="16" eb="18">
      <t>シエン</t>
    </rPh>
    <rPh sb="18" eb="20">
      <t>クンレン</t>
    </rPh>
    <rPh sb="22" eb="25">
      <t>イッパンム</t>
    </rPh>
    <rPh sb="26" eb="28">
      <t>コウザ</t>
    </rPh>
    <rPh sb="28" eb="29">
      <t>ナド</t>
    </rPh>
    <rPh sb="30" eb="32">
      <t>ジッセキ</t>
    </rPh>
    <rPh sb="36" eb="38">
      <t>キニュウ</t>
    </rPh>
    <phoneticPr fontId="32"/>
  </si>
  <si>
    <t>※全国平均合格率は、試験実施機関が発表しているデータを記入してください。</t>
    <rPh sb="1" eb="5">
      <t>ゼンコクヘイキン</t>
    </rPh>
    <rPh sb="5" eb="8">
      <t>ゴウカクリツ</t>
    </rPh>
    <rPh sb="10" eb="16">
      <t>シケンジッシキカン</t>
    </rPh>
    <rPh sb="17" eb="19">
      <t>ハッピョウ</t>
    </rPh>
    <rPh sb="27" eb="29">
      <t>キニュウ</t>
    </rPh>
    <phoneticPr fontId="11"/>
  </si>
  <si>
    <t>訓練科名
または
講座名</t>
    <rPh sb="0" eb="3">
      <t>クンレンカ</t>
    </rPh>
    <rPh sb="3" eb="4">
      <t>メイ</t>
    </rPh>
    <rPh sb="9" eb="12">
      <t>コウザメイ</t>
    </rPh>
    <phoneticPr fontId="32"/>
  </si>
  <si>
    <t>年度</t>
    <rPh sb="0" eb="2">
      <t>ネンド</t>
    </rPh>
    <phoneticPr fontId="32"/>
  </si>
  <si>
    <t>※行が不足する場合は適宜追加してください。</t>
    <phoneticPr fontId="32"/>
  </si>
  <si>
    <t>※就職率＝（⑥+④）÷（⑤+④）×100</t>
    <rPh sb="1" eb="3">
      <t>シュウショク</t>
    </rPh>
    <rPh sb="3" eb="4">
      <t>リツ</t>
    </rPh>
    <phoneticPr fontId="32"/>
  </si>
  <si>
    <t>備考</t>
    <rPh sb="0" eb="2">
      <t>ビコウ</t>
    </rPh>
    <phoneticPr fontId="11"/>
  </si>
  <si>
    <t>※記入する数値については、委託訓練の場合は県に、求職者支援訓練の場合は労働局に報告している数値を記入すること。</t>
    <rPh sb="1" eb="3">
      <t>キニュウ</t>
    </rPh>
    <rPh sb="5" eb="7">
      <t>スウチ</t>
    </rPh>
    <rPh sb="13" eb="17">
      <t>イタククンレン</t>
    </rPh>
    <rPh sb="18" eb="20">
      <t>バアイ</t>
    </rPh>
    <rPh sb="21" eb="22">
      <t>ケン</t>
    </rPh>
    <rPh sb="24" eb="26">
      <t>キュウショク</t>
    </rPh>
    <rPh sb="26" eb="27">
      <t>シャ</t>
    </rPh>
    <rPh sb="27" eb="29">
      <t>シエン</t>
    </rPh>
    <rPh sb="29" eb="31">
      <t>クンレン</t>
    </rPh>
    <rPh sb="32" eb="34">
      <t>バアイ</t>
    </rPh>
    <rPh sb="35" eb="37">
      <t>ロウドウ</t>
    </rPh>
    <rPh sb="37" eb="38">
      <t>キョク</t>
    </rPh>
    <rPh sb="39" eb="41">
      <t>ホウコク</t>
    </rPh>
    <rPh sb="45" eb="47">
      <t>スウチ</t>
    </rPh>
    <rPh sb="48" eb="50">
      <t>キニュウ</t>
    </rPh>
    <phoneticPr fontId="11"/>
  </si>
  <si>
    <t>修了者数</t>
    <rPh sb="0" eb="2">
      <t>シュウリョウ</t>
    </rPh>
    <rPh sb="2" eb="3">
      <t>シャ</t>
    </rPh>
    <rPh sb="3" eb="4">
      <t>カズ</t>
    </rPh>
    <phoneticPr fontId="32"/>
  </si>
  <si>
    <t>コース区分：</t>
    <rPh sb="3" eb="5">
      <t>クブン</t>
    </rPh>
    <phoneticPr fontId="11"/>
  </si>
  <si>
    <t>コース区分</t>
    <rPh sb="3" eb="5">
      <t>クブン</t>
    </rPh>
    <phoneticPr fontId="7"/>
  </si>
  <si>
    <t>訓練科番号</t>
    <rPh sb="0" eb="3">
      <t>クンレンカ</t>
    </rPh>
    <rPh sb="3" eb="5">
      <t>バンゴウ</t>
    </rPh>
    <phoneticPr fontId="7"/>
  </si>
  <si>
    <t>支援の方法等（訓練受講者を就職に結びつける就職支援内容について具体的な提案。）</t>
    <phoneticPr fontId="11"/>
  </si>
  <si>
    <t>⑨</t>
    <phoneticPr fontId="11"/>
  </si>
  <si>
    <t>その他の就職指導</t>
    <rPh sb="2" eb="3">
      <t>タ</t>
    </rPh>
    <rPh sb="4" eb="8">
      <t>シュウショクシドウ</t>
    </rPh>
    <phoneticPr fontId="11"/>
  </si>
  <si>
    <t>訓練期間中に実施を予定している支援項目及び内容</t>
    <rPh sb="0" eb="5">
      <t>クンレンキカンチュウ</t>
    </rPh>
    <phoneticPr fontId="11"/>
  </si>
  <si>
    <t>随時個別相談</t>
    <rPh sb="0" eb="2">
      <t>ズイジ</t>
    </rPh>
    <rPh sb="2" eb="6">
      <t>コベツソウダン</t>
    </rPh>
    <phoneticPr fontId="11"/>
  </si>
  <si>
    <t>職務経歴書、履歴書等の作成指導</t>
    <rPh sb="0" eb="5">
      <t>ショクムケイレキショ</t>
    </rPh>
    <rPh sb="6" eb="9">
      <t>リレキショ</t>
    </rPh>
    <rPh sb="9" eb="10">
      <t>トウ</t>
    </rPh>
    <rPh sb="11" eb="15">
      <t>サクセイシドウ</t>
    </rPh>
    <phoneticPr fontId="11"/>
  </si>
  <si>
    <t>面接指導</t>
    <rPh sb="0" eb="4">
      <t>メンセツシドウ</t>
    </rPh>
    <phoneticPr fontId="11"/>
  </si>
  <si>
    <t>求人開拓</t>
    <rPh sb="0" eb="4">
      <t>キュウジンカイタク</t>
    </rPh>
    <phoneticPr fontId="11"/>
  </si>
  <si>
    <t>求人情報の提供</t>
    <rPh sb="0" eb="4">
      <t>キュウジンジョウホウ</t>
    </rPh>
    <rPh sb="5" eb="7">
      <t>テイキョウ</t>
    </rPh>
    <phoneticPr fontId="11"/>
  </si>
  <si>
    <t>就職面接会の周知</t>
    <rPh sb="0" eb="5">
      <t>シュウショクメンセツカイ</t>
    </rPh>
    <rPh sb="6" eb="8">
      <t>シュウチ</t>
    </rPh>
    <phoneticPr fontId="11"/>
  </si>
  <si>
    <t>訓練終了後の未就職者に対して実施を予定している支援項目及び内容</t>
    <rPh sb="0" eb="2">
      <t>クンレン</t>
    </rPh>
    <rPh sb="2" eb="5">
      <t>シュウリョウゴ</t>
    </rPh>
    <rPh sb="6" eb="9">
      <t>ミシュウショク</t>
    </rPh>
    <rPh sb="9" eb="10">
      <t>シャ</t>
    </rPh>
    <rPh sb="11" eb="12">
      <t>タイ</t>
    </rPh>
    <phoneticPr fontId="11"/>
  </si>
  <si>
    <t>月</t>
    <rPh sb="0" eb="1">
      <t>ツキ</t>
    </rPh>
    <phoneticPr fontId="11"/>
  </si>
  <si>
    <t>※２</t>
    <phoneticPr fontId="11"/>
  </si>
  <si>
    <t>※３</t>
    <phoneticPr fontId="11"/>
  </si>
  <si>
    <t>講師等経費</t>
    <rPh sb="0" eb="3">
      <t>コウシトウ</t>
    </rPh>
    <rPh sb="3" eb="5">
      <t>ケイヒ</t>
    </rPh>
    <phoneticPr fontId="11"/>
  </si>
  <si>
    <t>施設使用料</t>
    <rPh sb="0" eb="5">
      <t>シセツシヨウリョウ</t>
    </rPh>
    <phoneticPr fontId="11"/>
  </si>
  <si>
    <t>設備使用料</t>
    <rPh sb="0" eb="5">
      <t>セツビシヨウリョウ</t>
    </rPh>
    <phoneticPr fontId="11"/>
  </si>
  <si>
    <t>その他</t>
    <rPh sb="2" eb="3">
      <t>タ</t>
    </rPh>
    <phoneticPr fontId="11"/>
  </si>
  <si>
    <t>諸経費</t>
    <rPh sb="0" eb="3">
      <t>ショケイヒ</t>
    </rPh>
    <phoneticPr fontId="11"/>
  </si>
  <si>
    <t>単位</t>
    <rPh sb="0" eb="2">
      <t>タンイ</t>
    </rPh>
    <phoneticPr fontId="11"/>
  </si>
  <si>
    <t>金額</t>
    <rPh sb="0" eb="2">
      <t>キンガク</t>
    </rPh>
    <phoneticPr fontId="11"/>
  </si>
  <si>
    <t>項目内訳</t>
    <rPh sb="0" eb="4">
      <t>コウモクウチワケ</t>
    </rPh>
    <phoneticPr fontId="11"/>
  </si>
  <si>
    <t>人</t>
    <rPh sb="0" eb="1">
      <t>ニン</t>
    </rPh>
    <phoneticPr fontId="11"/>
  </si>
  <si>
    <t>（訓練の実施に要する経費）</t>
    <rPh sb="4" eb="6">
      <t>ジッシ</t>
    </rPh>
    <phoneticPr fontId="11"/>
  </si>
  <si>
    <t>単価</t>
    <rPh sb="0" eb="2">
      <t>タンカ</t>
    </rPh>
    <phoneticPr fontId="11"/>
  </si>
  <si>
    <t>定員（Ａ）：</t>
    <rPh sb="0" eb="2">
      <t>テイイン</t>
    </rPh>
    <phoneticPr fontId="26"/>
  </si>
  <si>
    <t>訓練月数（B)：</t>
    <rPh sb="0" eb="2">
      <t>クンレン</t>
    </rPh>
    <rPh sb="2" eb="4">
      <t>ツキスウ</t>
    </rPh>
    <phoneticPr fontId="11"/>
  </si>
  <si>
    <t>合計（C)</t>
    <rPh sb="0" eb="2">
      <t>ゴウケイ</t>
    </rPh>
    <phoneticPr fontId="11"/>
  </si>
  <si>
    <t>（C)÷（（A）×(B)）円未満切り捨て</t>
    <phoneticPr fontId="11"/>
  </si>
  <si>
    <t>※４</t>
    <phoneticPr fontId="11"/>
  </si>
  <si>
    <t>経費項目は必要に応じて適宜追加・修正すること。</t>
    <rPh sb="0" eb="4">
      <t>ケイヒコウモク</t>
    </rPh>
    <rPh sb="5" eb="7">
      <t>ヒツヨウ</t>
    </rPh>
    <rPh sb="8" eb="9">
      <t>オウ</t>
    </rPh>
    <rPh sb="11" eb="13">
      <t>テキギ</t>
    </rPh>
    <rPh sb="13" eb="15">
      <t>ツイカ</t>
    </rPh>
    <rPh sb="16" eb="18">
      <t>シュウセイ</t>
    </rPh>
    <phoneticPr fontId="11"/>
  </si>
  <si>
    <t>　○参考</t>
    <rPh sb="2" eb="4">
      <t>サンコウ</t>
    </rPh>
    <phoneticPr fontId="11"/>
  </si>
  <si>
    <t>ｈ欄には訓練時間数を記入してください。</t>
  </si>
  <si>
    <t>注１　</t>
    <rPh sb="0" eb="1">
      <t>チュウ</t>
    </rPh>
    <phoneticPr fontId="26"/>
  </si>
  <si>
    <t>累計時間</t>
    <rPh sb="0" eb="2">
      <t>ルイケイ</t>
    </rPh>
    <rPh sb="2" eb="4">
      <t>ジカン</t>
    </rPh>
    <phoneticPr fontId="26"/>
  </si>
  <si>
    <t>年末年始休講</t>
    <rPh sb="0" eb="2">
      <t>ネンマツ</t>
    </rPh>
    <rPh sb="2" eb="4">
      <t>ネンシ</t>
    </rPh>
    <rPh sb="4" eb="6">
      <t>キュウコウ</t>
    </rPh>
    <phoneticPr fontId="26"/>
  </si>
  <si>
    <t>訓練時間</t>
    <rPh sb="0" eb="2">
      <t>クンレン</t>
    </rPh>
    <rPh sb="2" eb="4">
      <t>ジカン</t>
    </rPh>
    <phoneticPr fontId="26"/>
  </si>
  <si>
    <t>訓練日数</t>
    <rPh sb="0" eb="2">
      <t>クンレン</t>
    </rPh>
    <rPh sb="2" eb="4">
      <t>ニッスウ</t>
    </rPh>
    <phoneticPr fontId="26"/>
  </si>
  <si>
    <t>訓練すべき日</t>
    <rPh sb="0" eb="2">
      <t>クンレン</t>
    </rPh>
    <rPh sb="5" eb="6">
      <t>ヒ</t>
    </rPh>
    <phoneticPr fontId="26"/>
  </si>
  <si>
    <t>期間</t>
    <rPh sb="0" eb="2">
      <t>キカン</t>
    </rPh>
    <phoneticPr fontId="26"/>
  </si>
  <si>
    <t>6月目</t>
    <rPh sb="1" eb="2">
      <t>ゲツ</t>
    </rPh>
    <rPh sb="2" eb="3">
      <t>メ</t>
    </rPh>
    <phoneticPr fontId="26"/>
  </si>
  <si>
    <t>月数</t>
    <rPh sb="0" eb="2">
      <t>ツキスウ</t>
    </rPh>
    <phoneticPr fontId="26"/>
  </si>
  <si>
    <t>5月目</t>
    <rPh sb="1" eb="2">
      <t>ゲツ</t>
    </rPh>
    <rPh sb="2" eb="3">
      <t>メ</t>
    </rPh>
    <phoneticPr fontId="26"/>
  </si>
  <si>
    <t>4月目</t>
    <rPh sb="1" eb="2">
      <t>ゲツ</t>
    </rPh>
    <rPh sb="2" eb="3">
      <t>メ</t>
    </rPh>
    <phoneticPr fontId="26"/>
  </si>
  <si>
    <t>3月目</t>
    <rPh sb="1" eb="2">
      <t>ゲツ</t>
    </rPh>
    <rPh sb="2" eb="3">
      <t>メ</t>
    </rPh>
    <phoneticPr fontId="26"/>
  </si>
  <si>
    <t>2月目</t>
    <rPh sb="1" eb="2">
      <t>ゲツ</t>
    </rPh>
    <rPh sb="2" eb="3">
      <t>メ</t>
    </rPh>
    <phoneticPr fontId="26"/>
  </si>
  <si>
    <t>1月目</t>
    <rPh sb="1" eb="2">
      <t>ゲツ</t>
    </rPh>
    <rPh sb="2" eb="3">
      <t>メ</t>
    </rPh>
    <phoneticPr fontId="26"/>
  </si>
  <si>
    <t>夏季休講</t>
    <rPh sb="0" eb="2">
      <t>カキ</t>
    </rPh>
    <rPh sb="2" eb="4">
      <t>キュウコウ</t>
    </rPh>
    <phoneticPr fontId="26"/>
  </si>
  <si>
    <t>昭和の日</t>
  </si>
  <si>
    <t>h</t>
    <phoneticPr fontId="26"/>
  </si>
  <si>
    <t>曜日</t>
    <rPh sb="0" eb="1">
      <t>ヨウビ</t>
    </rPh>
    <phoneticPr fontId="26"/>
  </si>
  <si>
    <t>月日</t>
    <rPh sb="0" eb="1">
      <t>ガッピ</t>
    </rPh>
    <phoneticPr fontId="26"/>
  </si>
  <si>
    <t>h</t>
    <phoneticPr fontId="26"/>
  </si>
  <si>
    <t>６月目</t>
    <rPh sb="2" eb="3">
      <t>メ</t>
    </rPh>
    <phoneticPr fontId="26"/>
  </si>
  <si>
    <t>５月目</t>
    <rPh sb="2" eb="3">
      <t>メ</t>
    </rPh>
    <phoneticPr fontId="26"/>
  </si>
  <si>
    <t>４月目</t>
    <rPh sb="2" eb="3">
      <t>メ</t>
    </rPh>
    <phoneticPr fontId="26"/>
  </si>
  <si>
    <t>３月目</t>
    <rPh sb="2" eb="3">
      <t>メ</t>
    </rPh>
    <phoneticPr fontId="26"/>
  </si>
  <si>
    <t>２月目</t>
    <rPh sb="2" eb="3">
      <t>メ</t>
    </rPh>
    <phoneticPr fontId="26"/>
  </si>
  <si>
    <t>１月目</t>
    <rPh sb="2" eb="3">
      <t>メ</t>
    </rPh>
    <phoneticPr fontId="26"/>
  </si>
  <si>
    <t>○○○　○○校</t>
    <phoneticPr fontId="26"/>
  </si>
  <si>
    <t>～</t>
    <phoneticPr fontId="26"/>
  </si>
  <si>
    <t>訓練日程表</t>
    <rPh sb="0" eb="2">
      <t>クンレン</t>
    </rPh>
    <rPh sb="2" eb="5">
      <t>ニッテイヒョウ</t>
    </rPh>
    <phoneticPr fontId="26"/>
  </si>
  <si>
    <t>訓練期間</t>
    <rPh sb="0" eb="2">
      <t>クンレン</t>
    </rPh>
    <rPh sb="2" eb="4">
      <t>キカン</t>
    </rPh>
    <phoneticPr fontId="26"/>
  </si>
  <si>
    <t>訓練実施施設</t>
    <rPh sb="0" eb="2">
      <t>クンレン</t>
    </rPh>
    <rPh sb="2" eb="6">
      <t>ジッシシセツ</t>
    </rPh>
    <phoneticPr fontId="26"/>
  </si>
  <si>
    <t>提案者</t>
    <rPh sb="0" eb="2">
      <t>テイアンシャ</t>
    </rPh>
    <phoneticPr fontId="26"/>
  </si>
  <si>
    <t>コース区分</t>
    <rPh sb="2" eb="4">
      <t>クブン</t>
    </rPh>
    <phoneticPr fontId="26"/>
  </si>
  <si>
    <t>○○○○コース</t>
    <phoneticPr fontId="26"/>
  </si>
  <si>
    <t>定員</t>
    <rPh sb="0" eb="1">
      <t>テイイン</t>
    </rPh>
    <phoneticPr fontId="26"/>
  </si>
  <si>
    <t>○○名</t>
    <rPh sb="2" eb="3">
      <t>メイ</t>
    </rPh>
    <phoneticPr fontId="26"/>
  </si>
  <si>
    <t>訓練内容</t>
    <rPh sb="0" eb="3">
      <t>クンレンナイヨウ</t>
    </rPh>
    <phoneticPr fontId="11"/>
  </si>
  <si>
    <t>敬老の日</t>
    <rPh sb="0" eb="2">
      <t>ケイロウ</t>
    </rPh>
    <rPh sb="3" eb="4">
      <t>ヒ</t>
    </rPh>
    <phoneticPr fontId="11"/>
  </si>
  <si>
    <t>秋分の日</t>
    <rPh sb="0" eb="2">
      <t>シュウブン</t>
    </rPh>
    <rPh sb="3" eb="4">
      <t>ヒ</t>
    </rPh>
    <phoneticPr fontId="11"/>
  </si>
  <si>
    <t>入校式</t>
    <rPh sb="0" eb="3">
      <t>ニュウコウシキ</t>
    </rPh>
    <phoneticPr fontId="11"/>
  </si>
  <si>
    <t>IT概論</t>
    <rPh sb="2" eb="4">
      <t>ガイロン</t>
    </rPh>
    <phoneticPr fontId="11"/>
  </si>
  <si>
    <t>プログラミング概論</t>
    <rPh sb="7" eb="9">
      <t>ガイロン</t>
    </rPh>
    <phoneticPr fontId="11"/>
  </si>
  <si>
    <t>パソコン基本操作</t>
    <rPh sb="4" eb="8">
      <t>キホンソウサ</t>
    </rPh>
    <phoneticPr fontId="11"/>
  </si>
  <si>
    <t>ワープロソフト実習</t>
    <rPh sb="7" eb="9">
      <t>ジッシュウ</t>
    </rPh>
    <phoneticPr fontId="11"/>
  </si>
  <si>
    <t>表計算ソフト実習</t>
    <rPh sb="0" eb="3">
      <t>ヒョウケイサン</t>
    </rPh>
    <rPh sb="6" eb="8">
      <t>ジッシュウ</t>
    </rPh>
    <phoneticPr fontId="11"/>
  </si>
  <si>
    <t>プレゼンテーションソフト実習</t>
    <rPh sb="12" eb="14">
      <t>ジッシュウ</t>
    </rPh>
    <phoneticPr fontId="11"/>
  </si>
  <si>
    <t>プレゼンテーションソフト実習</t>
    <rPh sb="11" eb="13">
      <t>ジッシュウ</t>
    </rPh>
    <phoneticPr fontId="11"/>
  </si>
  <si>
    <t>インターネット活用</t>
    <rPh sb="7" eb="9">
      <t>カツヨウ</t>
    </rPh>
    <phoneticPr fontId="11"/>
  </si>
  <si>
    <t>Webプロモーション実践</t>
    <rPh sb="10" eb="12">
      <t>ジッセン</t>
    </rPh>
    <phoneticPr fontId="11"/>
  </si>
  <si>
    <t>プログラミング基礎</t>
    <rPh sb="7" eb="9">
      <t>キソ</t>
    </rPh>
    <phoneticPr fontId="11"/>
  </si>
  <si>
    <t>プログラミング基礎</t>
    <rPh sb="6" eb="8">
      <t>キソ</t>
    </rPh>
    <phoneticPr fontId="11"/>
  </si>
  <si>
    <t>SQL基礎</t>
    <rPh sb="3" eb="5">
      <t>キソ</t>
    </rPh>
    <phoneticPr fontId="11"/>
  </si>
  <si>
    <t>プログラミング応用</t>
    <rPh sb="7" eb="9">
      <t>オウヨウ</t>
    </rPh>
    <phoneticPr fontId="11"/>
  </si>
  <si>
    <t>プログラミング応用</t>
    <rPh sb="6" eb="8">
      <t>オウヨウ</t>
    </rPh>
    <phoneticPr fontId="11"/>
  </si>
  <si>
    <t>システム開発実践</t>
    <rPh sb="4" eb="6">
      <t>カイハツ</t>
    </rPh>
    <rPh sb="6" eb="8">
      <t>ジッセン</t>
    </rPh>
    <phoneticPr fontId="11"/>
  </si>
  <si>
    <t>Webシステム開発総合演習</t>
    <rPh sb="7" eb="9">
      <t>カイハツ</t>
    </rPh>
    <rPh sb="9" eb="13">
      <t>ソウゴウエンシュウ</t>
    </rPh>
    <phoneticPr fontId="11"/>
  </si>
  <si>
    <t>Webシステム開発総合演習</t>
    <rPh sb="6" eb="8">
      <t>カイハツ</t>
    </rPh>
    <rPh sb="8" eb="12">
      <t>ソウゴウエンシュウ</t>
    </rPh>
    <phoneticPr fontId="11"/>
  </si>
  <si>
    <t>総合実習</t>
    <rPh sb="0" eb="4">
      <t>ソウゴウジッシュウ</t>
    </rPh>
    <phoneticPr fontId="11"/>
  </si>
  <si>
    <t>総合実習</t>
    <rPh sb="1" eb="4">
      <t>ソウゴウジッシュウ</t>
    </rPh>
    <phoneticPr fontId="11"/>
  </si>
  <si>
    <t>修了式</t>
    <rPh sb="0" eb="3">
      <t>シュウリョウシキ</t>
    </rPh>
    <phoneticPr fontId="11"/>
  </si>
  <si>
    <t>Webシステム開発総合演習</t>
    <phoneticPr fontId="11"/>
  </si>
  <si>
    <t>システム開発応用</t>
    <rPh sb="4" eb="8">
      <t>カイハツオウヨウ</t>
    </rPh>
    <phoneticPr fontId="11"/>
  </si>
  <si>
    <t>就職支援</t>
    <rPh sb="0" eb="4">
      <t>シュウショクシエン</t>
    </rPh>
    <phoneticPr fontId="11"/>
  </si>
  <si>
    <t>訓練実施施設</t>
    <rPh sb="0" eb="5">
      <t>クンレンジッシシセツ</t>
    </rPh>
    <phoneticPr fontId="11"/>
  </si>
  <si>
    <t>コース区分</t>
    <rPh sb="2" eb="4">
      <t>クブン</t>
    </rPh>
    <phoneticPr fontId="11"/>
  </si>
  <si>
    <t>定員</t>
    <rPh sb="0" eb="2">
      <t>テイイン</t>
    </rPh>
    <phoneticPr fontId="26"/>
  </si>
  <si>
    <t>訓練科提案趣意</t>
    <rPh sb="0" eb="3">
      <t>クンレンカ</t>
    </rPh>
    <rPh sb="3" eb="5">
      <t>テイアン</t>
    </rPh>
    <rPh sb="5" eb="7">
      <t>シュイ</t>
    </rPh>
    <phoneticPr fontId="11"/>
  </si>
  <si>
    <t>１　訓練体制</t>
    <rPh sb="2" eb="6">
      <t>クンレンタイセイ</t>
    </rPh>
    <phoneticPr fontId="11"/>
  </si>
  <si>
    <t>２　訓練内容</t>
    <rPh sb="2" eb="6">
      <t>クンレンナイヨウ</t>
    </rPh>
    <phoneticPr fontId="11"/>
  </si>
  <si>
    <t>３　就職支援</t>
    <rPh sb="2" eb="6">
      <t>シュウショクシエン</t>
    </rPh>
    <phoneticPr fontId="11"/>
  </si>
  <si>
    <t>４　提案金額</t>
    <rPh sb="2" eb="6">
      <t>テイアンキンガク</t>
    </rPh>
    <phoneticPr fontId="11"/>
  </si>
  <si>
    <t>５　その他</t>
    <rPh sb="4" eb="5">
      <t>タ</t>
    </rPh>
    <phoneticPr fontId="11"/>
  </si>
  <si>
    <t>8.   自己負担額（※テキスト代等の自己負担となる項目と金額を記載すること。）</t>
    <phoneticPr fontId="11"/>
  </si>
  <si>
    <t>9.  主な就職先（※訓練修了後の主な就職先や就職率等実績を記載すること。）</t>
    <phoneticPr fontId="11"/>
  </si>
  <si>
    <t>むつ高等技術専門校　委託訓練</t>
    <rPh sb="2" eb="9">
      <t>コウトウギジュツセンモンコウ</t>
    </rPh>
    <phoneticPr fontId="11"/>
  </si>
  <si>
    <t>［ https://www.pref.aomori.lg.jp/soshiki/shoko/mu-gisen/itaku2013.html ］</t>
    <phoneticPr fontId="11"/>
  </si>
  <si>
    <t>様式２－１</t>
    <rPh sb="0" eb="2">
      <t>ヨウシキ</t>
    </rPh>
    <phoneticPr fontId="26"/>
  </si>
  <si>
    <t>様式２－２</t>
    <rPh sb="0" eb="2">
      <t>ヨウシキ</t>
    </rPh>
    <phoneticPr fontId="26"/>
  </si>
  <si>
    <t>様式６</t>
    <phoneticPr fontId="11"/>
  </si>
  <si>
    <t>様式７</t>
    <rPh sb="0" eb="2">
      <t>ヨウシキ</t>
    </rPh>
    <phoneticPr fontId="32"/>
  </si>
  <si>
    <t>様式８</t>
    <rPh sb="0" eb="2">
      <t>ヨウシキ</t>
    </rPh>
    <phoneticPr fontId="11"/>
  </si>
  <si>
    <t>様式９－１</t>
    <rPh sb="0" eb="2">
      <t>ヨウシキ</t>
    </rPh>
    <phoneticPr fontId="26"/>
  </si>
  <si>
    <t>様式９－２</t>
    <rPh sb="0" eb="2">
      <t>ヨウシキ</t>
    </rPh>
    <phoneticPr fontId="26"/>
  </si>
  <si>
    <t>様式９－３</t>
    <rPh sb="0" eb="2">
      <t>ヨウシキ</t>
    </rPh>
    <phoneticPr fontId="26"/>
  </si>
  <si>
    <t>様式１０</t>
    <phoneticPr fontId="11"/>
  </si>
  <si>
    <t>○提案する訓練について、提案内容・創意工夫・改善点や訓練実施施設の特徴・PRポイント、</t>
    <rPh sb="1" eb="3">
      <t>テイアン</t>
    </rPh>
    <rPh sb="5" eb="7">
      <t>クンレン</t>
    </rPh>
    <rPh sb="12" eb="16">
      <t>テイアンナイヨウ</t>
    </rPh>
    <rPh sb="17" eb="21">
      <t>ソウイクフウ</t>
    </rPh>
    <rPh sb="22" eb="25">
      <t>カイゼンテン</t>
    </rPh>
    <rPh sb="26" eb="32">
      <t>クンレンジッシシセツ</t>
    </rPh>
    <rPh sb="33" eb="35">
      <t>トクチョウ</t>
    </rPh>
    <phoneticPr fontId="11"/>
  </si>
  <si>
    <t>　訓練受講者（求職者）のメリット等について記入してください。複数枚に渡っても構いません。</t>
    <rPh sb="16" eb="17">
      <t>トウ</t>
    </rPh>
    <rPh sb="21" eb="23">
      <t>キニュウ</t>
    </rPh>
    <rPh sb="30" eb="33">
      <t>フクスウマイ</t>
    </rPh>
    <rPh sb="34" eb="35">
      <t>ワタ</t>
    </rPh>
    <rPh sb="38" eb="39">
      <t>カマ</t>
    </rPh>
    <phoneticPr fontId="11"/>
  </si>
  <si>
    <t>様式４</t>
    <rPh sb="0" eb="2">
      <t>ヨウシキ</t>
    </rPh>
    <phoneticPr fontId="32"/>
  </si>
  <si>
    <t>様式３</t>
    <rPh sb="0" eb="2">
      <t>ヨウシキ</t>
    </rPh>
    <phoneticPr fontId="11"/>
  </si>
  <si>
    <t>ｈ欄には訓練時間数を記入してください。</t>
    <phoneticPr fontId="11"/>
  </si>
  <si>
    <t>未就職
・
その他</t>
    <phoneticPr fontId="32"/>
  </si>
  <si>
    <t>教材使用科目又は
費用負担の理由</t>
    <phoneticPr fontId="11"/>
  </si>
  <si>
    <t>職業訓練サービス
ガイドライン研修修了</t>
    <rPh sb="0" eb="2">
      <t>ショクギョウ</t>
    </rPh>
    <rPh sb="2" eb="4">
      <t>クンレン</t>
    </rPh>
    <rPh sb="15" eb="17">
      <t>ケンシュウ</t>
    </rPh>
    <rPh sb="17" eb="19">
      <t>シュウリョウ</t>
    </rPh>
    <phoneticPr fontId="26"/>
  </si>
  <si>
    <r>
      <t xml:space="preserve">職名
</t>
    </r>
    <r>
      <rPr>
        <sz val="9"/>
        <rFont val="ＭＳ Ｐ明朝"/>
        <family val="1"/>
        <charset val="128"/>
      </rPr>
      <t>（修了証書番号）</t>
    </r>
    <rPh sb="0" eb="2">
      <t>ショクメイ</t>
    </rPh>
    <rPh sb="4" eb="6">
      <t>シュウリョウ</t>
    </rPh>
    <rPh sb="6" eb="8">
      <t>ショウショ</t>
    </rPh>
    <rPh sb="8" eb="10">
      <t>バンゴウ</t>
    </rPh>
    <phoneticPr fontId="26"/>
  </si>
  <si>
    <t>託児サービス提供施設</t>
  </si>
  <si>
    <r>
      <t>※</t>
    </r>
    <r>
      <rPr>
        <sz val="7"/>
        <color theme="1"/>
        <rFont val="Times New Roman"/>
        <family val="1"/>
      </rPr>
      <t xml:space="preserve">  </t>
    </r>
    <r>
      <rPr>
        <sz val="10.5"/>
        <color theme="1"/>
        <rFont val="Meiryo UI"/>
        <family val="3"/>
        <charset val="128"/>
      </rPr>
      <t>各コースの託児サービス付き訓練科のみ提出してください。</t>
    </r>
  </si>
  <si>
    <t>託児サービス提供施設名称</t>
  </si>
  <si>
    <t>住所</t>
  </si>
  <si>
    <t>〒　　　　-　　　　　</t>
  </si>
  <si>
    <t>電話番号</t>
  </si>
  <si>
    <r>
      <t>約</t>
    </r>
    <r>
      <rPr>
        <u/>
        <sz val="11"/>
        <color theme="1"/>
        <rFont val="Meiryo UI"/>
        <family val="3"/>
        <charset val="128"/>
      </rPr>
      <t>　　　　　　　　　　　</t>
    </r>
    <r>
      <rPr>
        <sz val="11"/>
        <color theme="1"/>
        <rFont val="Meiryo UI"/>
        <family val="3"/>
        <charset val="128"/>
      </rPr>
      <t>km</t>
    </r>
  </si>
  <si>
    <r>
      <t>□</t>
    </r>
    <r>
      <rPr>
        <sz val="7"/>
        <color theme="1"/>
        <rFont val="Times New Roman"/>
        <family val="1"/>
      </rPr>
      <t xml:space="preserve">   </t>
    </r>
    <r>
      <rPr>
        <sz val="11"/>
        <color theme="1"/>
        <rFont val="Meiryo UI"/>
        <family val="3"/>
        <charset val="128"/>
      </rPr>
      <t>家庭的保育事業を行う施設</t>
    </r>
  </si>
  <si>
    <r>
      <t>□</t>
    </r>
    <r>
      <rPr>
        <sz val="7"/>
        <color theme="1"/>
        <rFont val="Times New Roman"/>
        <family val="1"/>
      </rPr>
      <t xml:space="preserve">   </t>
    </r>
    <r>
      <rPr>
        <sz val="11"/>
        <color theme="1"/>
        <rFont val="Meiryo UI"/>
        <family val="3"/>
        <charset val="128"/>
      </rPr>
      <t>幼保連携型認定こども園</t>
    </r>
  </si>
  <si>
    <r>
      <t>□</t>
    </r>
    <r>
      <rPr>
        <sz val="7"/>
        <color theme="1"/>
        <rFont val="Times New Roman"/>
        <family val="1"/>
      </rPr>
      <t xml:space="preserve">   </t>
    </r>
    <r>
      <rPr>
        <sz val="11"/>
        <color theme="1"/>
        <rFont val="Meiryo UI"/>
        <family val="3"/>
        <charset val="128"/>
      </rPr>
      <t>認可外保育施設</t>
    </r>
  </si>
  <si>
    <r>
      <t>□</t>
    </r>
    <r>
      <rPr>
        <sz val="7"/>
        <color theme="1"/>
        <rFont val="Times New Roman"/>
        <family val="1"/>
      </rPr>
      <t xml:space="preserve">   </t>
    </r>
    <r>
      <rPr>
        <sz val="11"/>
        <color theme="1"/>
        <rFont val="Meiryo UI"/>
        <family val="3"/>
        <charset val="128"/>
      </rPr>
      <t>一時預かり事業を行う施設</t>
    </r>
  </si>
  <si>
    <t>託児サービス利用料</t>
    <rPh sb="6" eb="8">
      <t>リヨウ</t>
    </rPh>
    <rPh sb="8" eb="9">
      <t>リョウ</t>
    </rPh>
    <phoneticPr fontId="32"/>
  </si>
  <si>
    <r>
      <t>月額　</t>
    </r>
    <r>
      <rPr>
        <u/>
        <sz val="11"/>
        <color theme="1"/>
        <rFont val="Meiryo UI"/>
        <family val="3"/>
        <charset val="128"/>
      </rPr>
      <t>　　　　　　　　　</t>
    </r>
    <r>
      <rPr>
        <sz val="11"/>
        <color theme="1"/>
        <rFont val="Meiryo UI"/>
        <family val="3"/>
        <charset val="128"/>
      </rPr>
      <t>円（税抜）</t>
    </r>
  </si>
  <si>
    <t>※1　託児サービス利用料は、一般の利用者の利用単価と同額とします。</t>
  </si>
  <si>
    <t>※2　食事・軽食（ミルク、おやつを含む）代、おむつ代等、実費分については、保護者（訓練生）の負担とするため、上記金額に含めないでください。</t>
  </si>
  <si>
    <t>障害児等、特にケアを要する児童の受入可否</t>
  </si>
  <si>
    <r>
      <t>□</t>
    </r>
    <r>
      <rPr>
        <sz val="7"/>
        <color theme="1"/>
        <rFont val="Times New Roman"/>
        <family val="1"/>
      </rPr>
      <t xml:space="preserve">   </t>
    </r>
    <r>
      <rPr>
        <sz val="11"/>
        <color theme="1"/>
        <rFont val="Meiryo UI"/>
        <family val="3"/>
        <charset val="128"/>
      </rPr>
      <t>可能</t>
    </r>
  </si>
  <si>
    <r>
      <t>□</t>
    </r>
    <r>
      <rPr>
        <sz val="7"/>
        <color theme="1"/>
        <rFont val="Times New Roman"/>
        <family val="1"/>
      </rPr>
      <t xml:space="preserve">   </t>
    </r>
    <r>
      <rPr>
        <sz val="11"/>
        <color theme="1"/>
        <rFont val="Meiryo UI"/>
        <family val="3"/>
        <charset val="128"/>
      </rPr>
      <t>不可能　　</t>
    </r>
  </si>
  <si>
    <t>※　障害児等の受入れは必須条件ではありません。</t>
  </si>
  <si>
    <t>受入可能年齢</t>
  </si>
  <si>
    <r>
      <t>□</t>
    </r>
    <r>
      <rPr>
        <sz val="7"/>
        <color theme="1"/>
        <rFont val="Times New Roman"/>
        <family val="1"/>
      </rPr>
      <t xml:space="preserve">   </t>
    </r>
    <r>
      <rPr>
        <sz val="11"/>
        <color theme="1"/>
        <rFont val="Meiryo UI"/>
        <family val="3"/>
        <charset val="128"/>
      </rPr>
      <t>生後</t>
    </r>
    <r>
      <rPr>
        <u/>
        <sz val="11"/>
        <color theme="1"/>
        <rFont val="Meiryo UI"/>
        <family val="3"/>
        <charset val="128"/>
      </rPr>
      <t>　　　　　</t>
    </r>
    <r>
      <rPr>
        <sz val="11"/>
        <color theme="1"/>
        <rFont val="Meiryo UI"/>
        <family val="3"/>
        <charset val="128"/>
      </rPr>
      <t>ヶ月から受入可能</t>
    </r>
  </si>
  <si>
    <r>
      <t>□</t>
    </r>
    <r>
      <rPr>
        <sz val="7"/>
        <color theme="1"/>
        <rFont val="Times New Roman"/>
        <family val="1"/>
      </rPr>
      <t xml:space="preserve">   </t>
    </r>
    <r>
      <rPr>
        <u/>
        <sz val="11"/>
        <color theme="1"/>
        <rFont val="Meiryo UI"/>
        <family val="3"/>
        <charset val="128"/>
      </rPr>
      <t>　　　　　　</t>
    </r>
    <r>
      <rPr>
        <sz val="11"/>
        <color theme="1"/>
        <rFont val="Meiryo UI"/>
        <family val="3"/>
        <charset val="128"/>
      </rPr>
      <t>歳から受入可能</t>
    </r>
  </si>
  <si>
    <r>
      <t>※</t>
    </r>
    <r>
      <rPr>
        <sz val="7"/>
        <color theme="1"/>
        <rFont val="Times New Roman"/>
        <family val="1"/>
      </rPr>
      <t xml:space="preserve">   </t>
    </r>
    <r>
      <rPr>
        <sz val="11"/>
        <color theme="1"/>
        <rFont val="Meiryo UI"/>
        <family val="3"/>
        <charset val="128"/>
      </rPr>
      <t>訓練科開講時点における年齢。</t>
    </r>
  </si>
  <si>
    <t>様式１２</t>
    <phoneticPr fontId="32"/>
  </si>
  <si>
    <r>
      <t>※</t>
    </r>
    <r>
      <rPr>
        <sz val="7"/>
        <color theme="1"/>
        <rFont val="Times New Roman"/>
        <family val="1"/>
      </rPr>
      <t xml:space="preserve">   </t>
    </r>
    <r>
      <rPr>
        <sz val="11"/>
        <color theme="1"/>
        <rFont val="Meiryo UI"/>
        <family val="3"/>
        <charset val="128"/>
      </rPr>
      <t>日本版デュアルシステムコースの訓練科のみ提出してください。</t>
    </r>
    <rPh sb="4" eb="7">
      <t>ニホンバン</t>
    </rPh>
    <phoneticPr fontId="32"/>
  </si>
  <si>
    <t>No.</t>
  </si>
  <si>
    <t>業種</t>
  </si>
  <si>
    <t>所在地</t>
  </si>
  <si>
    <t>従業</t>
  </si>
  <si>
    <t>受入</t>
  </si>
  <si>
    <t>契約見込み</t>
  </si>
  <si>
    <t>員数</t>
  </si>
  <si>
    <t>予定数</t>
  </si>
  <si>
    <t>（人）</t>
  </si>
  <si>
    <t>打診（有・無）</t>
  </si>
  <si>
    <t>実績（有・無）</t>
  </si>
  <si>
    <t>様式１１－１</t>
    <phoneticPr fontId="11"/>
  </si>
  <si>
    <t>託児サービス経費積算書</t>
    <rPh sb="6" eb="8">
      <t>ケイヒ</t>
    </rPh>
    <rPh sb="8" eb="10">
      <t>セキサン</t>
    </rPh>
    <rPh sb="10" eb="11">
      <t>ショ</t>
    </rPh>
    <phoneticPr fontId="11"/>
  </si>
  <si>
    <t>１．託児サービスに要する経費</t>
    <rPh sb="2" eb="4">
      <t>タクジ</t>
    </rPh>
    <rPh sb="9" eb="10">
      <t>ヨウ</t>
    </rPh>
    <rPh sb="12" eb="14">
      <t>ケイヒ</t>
    </rPh>
    <phoneticPr fontId="11"/>
  </si>
  <si>
    <t>訓練期間中の児童一人当たりの託児サービス利用料</t>
    <rPh sb="0" eb="2">
      <t>クンレン</t>
    </rPh>
    <rPh sb="2" eb="5">
      <t>キカンチュウ</t>
    </rPh>
    <rPh sb="6" eb="8">
      <t>ジドウ</t>
    </rPh>
    <rPh sb="8" eb="10">
      <t>ヒトリ</t>
    </rPh>
    <rPh sb="10" eb="11">
      <t>ア</t>
    </rPh>
    <rPh sb="14" eb="16">
      <t>タクジ</t>
    </rPh>
    <rPh sb="20" eb="23">
      <t>リヨウリョウ</t>
    </rPh>
    <phoneticPr fontId="11"/>
  </si>
  <si>
    <t>円（外税）　</t>
    <rPh sb="0" eb="1">
      <t>エン</t>
    </rPh>
    <rPh sb="2" eb="4">
      <t>ソトゼイ</t>
    </rPh>
    <phoneticPr fontId="11"/>
  </si>
  <si>
    <t>【利用料内訳】</t>
    <rPh sb="1" eb="3">
      <t>リヨウ</t>
    </rPh>
    <rPh sb="3" eb="4">
      <t>リョウ</t>
    </rPh>
    <rPh sb="4" eb="6">
      <t>ウチワケ</t>
    </rPh>
    <phoneticPr fontId="11"/>
  </si>
  <si>
    <t>項目</t>
    <rPh sb="0" eb="2">
      <t>コウモク</t>
    </rPh>
    <phoneticPr fontId="11"/>
  </si>
  <si>
    <t>利用単位</t>
    <rPh sb="0" eb="2">
      <t>リヨウ</t>
    </rPh>
    <rPh sb="2" eb="4">
      <t>タンイ</t>
    </rPh>
    <phoneticPr fontId="11"/>
  </si>
  <si>
    <t>合計</t>
    <rPh sb="0" eb="2">
      <t>ゴウケイ</t>
    </rPh>
    <phoneticPr fontId="11"/>
  </si>
  <si>
    <t>入園料</t>
    <rPh sb="0" eb="3">
      <t>ニュウエンリョウ</t>
    </rPh>
    <phoneticPr fontId="11"/>
  </si>
  <si>
    <t>合計（税込）</t>
    <rPh sb="0" eb="2">
      <t>ゴウケイ</t>
    </rPh>
    <rPh sb="3" eb="5">
      <t>ゼイコミ</t>
    </rPh>
    <phoneticPr fontId="11"/>
  </si>
  <si>
    <t>①合計（外税）</t>
    <rPh sb="1" eb="3">
      <t>ゴウケイ</t>
    </rPh>
    <rPh sb="4" eb="6">
      <t>ソトゼイ</t>
    </rPh>
    <phoneticPr fontId="11"/>
  </si>
  <si>
    <t>円</t>
    <rPh sb="0" eb="1">
      <t>エン</t>
    </rPh>
    <phoneticPr fontId="11"/>
  </si>
  <si>
    <t>※項目は適宜、加除・修正してください。</t>
    <rPh sb="1" eb="3">
      <t>コウモク</t>
    </rPh>
    <rPh sb="4" eb="6">
      <t>テキギ</t>
    </rPh>
    <rPh sb="7" eb="9">
      <t>カジョ</t>
    </rPh>
    <rPh sb="10" eb="12">
      <t>シュウセイ</t>
    </rPh>
    <phoneticPr fontId="11"/>
  </si>
  <si>
    <t>□　月額単価とする場合</t>
    <rPh sb="2" eb="4">
      <t>ゲツガク</t>
    </rPh>
    <rPh sb="4" eb="6">
      <t>タンカ</t>
    </rPh>
    <rPh sb="9" eb="11">
      <t>バアイ</t>
    </rPh>
    <phoneticPr fontId="11"/>
  </si>
  <si>
    <t>月額単価
①÷訓練月数</t>
    <rPh sb="0" eb="2">
      <t>ゲツガク</t>
    </rPh>
    <rPh sb="2" eb="4">
      <t>タンカ</t>
    </rPh>
    <rPh sb="7" eb="9">
      <t>クンレン</t>
    </rPh>
    <rPh sb="9" eb="11">
      <t>ゲッスウ</t>
    </rPh>
    <phoneticPr fontId="11"/>
  </si>
  <si>
    <t>円（外税）</t>
    <rPh sb="0" eb="1">
      <t>エン</t>
    </rPh>
    <rPh sb="2" eb="4">
      <t>ソトゼイ</t>
    </rPh>
    <phoneticPr fontId="11"/>
  </si>
  <si>
    <t>□　日額単価とする場合</t>
    <rPh sb="2" eb="4">
      <t>ニチガク</t>
    </rPh>
    <rPh sb="4" eb="6">
      <t>タンカ</t>
    </rPh>
    <rPh sb="9" eb="11">
      <t>バアイ</t>
    </rPh>
    <phoneticPr fontId="11"/>
  </si>
  <si>
    <t>保育料（日額または月額）</t>
    <rPh sb="0" eb="3">
      <t>ホイクリョウ</t>
    </rPh>
    <rPh sb="4" eb="6">
      <t>ニチガク</t>
    </rPh>
    <rPh sb="9" eb="11">
      <t>ゲツガク</t>
    </rPh>
    <phoneticPr fontId="11"/>
  </si>
  <si>
    <t>日額単価
①÷訓練日数</t>
    <rPh sb="0" eb="2">
      <t>ニチガク</t>
    </rPh>
    <rPh sb="2" eb="4">
      <t>タンカ</t>
    </rPh>
    <rPh sb="7" eb="9">
      <t>クンレン</t>
    </rPh>
    <rPh sb="9" eb="11">
      <t>ニッスウ</t>
    </rPh>
    <phoneticPr fontId="11"/>
  </si>
  <si>
    <t>（1円未満は切り捨て）</t>
    <rPh sb="2" eb="3">
      <t>エン</t>
    </rPh>
    <rPh sb="3" eb="5">
      <t>ミマン</t>
    </rPh>
    <rPh sb="6" eb="7">
      <t>キ</t>
    </rPh>
    <rPh sb="8" eb="9">
      <t>ス</t>
    </rPh>
    <phoneticPr fontId="11"/>
  </si>
  <si>
    <t>２．児童一人当たりの経費（月額又は日額）</t>
    <rPh sb="2" eb="4">
      <t>ジドウ</t>
    </rPh>
    <rPh sb="4" eb="6">
      <t>ヒトリ</t>
    </rPh>
    <rPh sb="6" eb="7">
      <t>ア</t>
    </rPh>
    <rPh sb="10" eb="12">
      <t>ケイヒ</t>
    </rPh>
    <rPh sb="13" eb="15">
      <t>ゲツガク</t>
    </rPh>
    <rPh sb="15" eb="16">
      <t>マタ</t>
    </rPh>
    <rPh sb="17" eb="19">
      <t>ニチガク</t>
    </rPh>
    <phoneticPr fontId="11"/>
  </si>
  <si>
    <t>様式１１－2</t>
    <phoneticPr fontId="11"/>
  </si>
  <si>
    <t>令和　　年　　月　　日　～　令和　　年　　月　　日</t>
    <rPh sb="0" eb="2">
      <t>レイワ</t>
    </rPh>
    <rPh sb="4" eb="5">
      <t>ネン</t>
    </rPh>
    <rPh sb="7" eb="8">
      <t>ガツ</t>
    </rPh>
    <rPh sb="10" eb="11">
      <t>ニチ</t>
    </rPh>
    <rPh sb="14" eb="16">
      <t>レイワ</t>
    </rPh>
    <rPh sb="18" eb="19">
      <t>ネン</t>
    </rPh>
    <rPh sb="21" eb="22">
      <t>ガツ</t>
    </rPh>
    <rPh sb="24" eb="25">
      <t>ニチ</t>
    </rPh>
    <phoneticPr fontId="11"/>
  </si>
  <si>
    <t>（記入例1）</t>
    <rPh sb="1" eb="3">
      <t>キニュウ</t>
    </rPh>
    <rPh sb="3" eb="4">
      <t>レイ</t>
    </rPh>
    <phoneticPr fontId="32"/>
  </si>
  <si>
    <t>（記入例2）</t>
    <rPh sb="1" eb="3">
      <t>キニュウ</t>
    </rPh>
    <rPh sb="3" eb="4">
      <t>レイ</t>
    </rPh>
    <phoneticPr fontId="32"/>
  </si>
  <si>
    <t>（記入例3）</t>
    <rPh sb="1" eb="3">
      <t>キニュウ</t>
    </rPh>
    <rPh sb="3" eb="4">
      <t>レイ</t>
    </rPh>
    <phoneticPr fontId="32"/>
  </si>
  <si>
    <t>(3か月)</t>
    <rPh sb="3" eb="4">
      <t>ゲツ</t>
    </rPh>
    <phoneticPr fontId="11"/>
  </si>
  <si>
    <t>（4か月）</t>
    <rPh sb="3" eb="4">
      <t>ゲツ</t>
    </rPh>
    <phoneticPr fontId="11"/>
  </si>
  <si>
    <t>（5か月）</t>
    <rPh sb="3" eb="4">
      <t>ゲツ</t>
    </rPh>
    <phoneticPr fontId="11"/>
  </si>
  <si>
    <t>（6か月）</t>
    <rPh sb="3" eb="4">
      <t>ゲツ</t>
    </rPh>
    <phoneticPr fontId="11"/>
  </si>
  <si>
    <t>提案者（事業者）：</t>
    <rPh sb="0" eb="3">
      <t>テイアンシャ</t>
    </rPh>
    <rPh sb="4" eb="7">
      <t>ジギョウシャ</t>
    </rPh>
    <phoneticPr fontId="11"/>
  </si>
  <si>
    <t>提案者（事業者）：</t>
    <rPh sb="0" eb="3">
      <t>テイアンシャ</t>
    </rPh>
    <phoneticPr fontId="11"/>
  </si>
  <si>
    <t>職業訓練サービスガイドライン
適合事業者認定</t>
    <rPh sb="0" eb="2">
      <t>ショクギョウ</t>
    </rPh>
    <rPh sb="2" eb="4">
      <t>クンレン</t>
    </rPh>
    <rPh sb="15" eb="17">
      <t>テキゴウ</t>
    </rPh>
    <rPh sb="20" eb="22">
      <t>ニンテイ</t>
    </rPh>
    <phoneticPr fontId="11"/>
  </si>
  <si>
    <t>提案者（事業者）：</t>
    <rPh sb="0" eb="3">
      <t>テイアンシャ</t>
    </rPh>
    <phoneticPr fontId="7"/>
  </si>
  <si>
    <t>□　保育所小規模保育事業者</t>
  </si>
  <si>
    <t>企業実習（再委託）先事業者一覧</t>
    <rPh sb="9" eb="10">
      <t>サキ</t>
    </rPh>
    <phoneticPr fontId="32"/>
  </si>
  <si>
    <t>訓練施設名：</t>
    <rPh sb="0" eb="2">
      <t>クンレン</t>
    </rPh>
    <rPh sb="2" eb="4">
      <t>シセツ</t>
    </rPh>
    <rPh sb="4" eb="5">
      <t>メイ</t>
    </rPh>
    <phoneticPr fontId="11"/>
  </si>
  <si>
    <t>4.   訓練場所（※訓練施設の名称、所在地、交通アクセスを記載すること。）</t>
    <phoneticPr fontId="11"/>
  </si>
  <si>
    <t>【提案者】（※事業者名）</t>
    <rPh sb="1" eb="4">
      <t>テイアンシャ</t>
    </rPh>
    <rPh sb="7" eb="10">
      <t>ジギョウシャ</t>
    </rPh>
    <rPh sb="10" eb="11">
      <t>メイ</t>
    </rPh>
    <phoneticPr fontId="11"/>
  </si>
  <si>
    <t>（記載項目）</t>
    <rPh sb="1" eb="3">
      <t>キサイ</t>
    </rPh>
    <rPh sb="3" eb="5">
      <t>コウモク</t>
    </rPh>
    <phoneticPr fontId="11"/>
  </si>
  <si>
    <t>提案者（事業者）</t>
    <rPh sb="4" eb="7">
      <t>ジギョウシャ</t>
    </rPh>
    <phoneticPr fontId="11"/>
  </si>
  <si>
    <t>訓練施設までの距離</t>
    <rPh sb="2" eb="4">
      <t>シセツ</t>
    </rPh>
    <phoneticPr fontId="11"/>
  </si>
  <si>
    <t>託児サービス提供
施設の種類</t>
    <rPh sb="0" eb="2">
      <t>タクジ</t>
    </rPh>
    <rPh sb="6" eb="8">
      <t>テイキョウ</t>
    </rPh>
    <rPh sb="9" eb="11">
      <t>シセツ</t>
    </rPh>
    <rPh sb="12" eb="14">
      <t>シュルイ</t>
    </rPh>
    <phoneticPr fontId="32"/>
  </si>
  <si>
    <t>企業実習
先事業者</t>
    <rPh sb="0" eb="2">
      <t>キギョウ</t>
    </rPh>
    <rPh sb="2" eb="4">
      <t>ジッシュウ</t>
    </rPh>
    <rPh sb="4" eb="5">
      <t>サキ</t>
    </rPh>
    <rPh sb="5" eb="7">
      <t>ジギョウ</t>
    </rPh>
    <rPh sb="7" eb="8">
      <t>シャ</t>
    </rPh>
    <phoneticPr fontId="11"/>
  </si>
  <si>
    <t>訓練施設名</t>
    <rPh sb="0" eb="2">
      <t>クンレン</t>
    </rPh>
    <rPh sb="2" eb="4">
      <t>シセツ</t>
    </rPh>
    <rPh sb="4" eb="5">
      <t>メイ</t>
    </rPh>
    <phoneticPr fontId="26"/>
  </si>
  <si>
    <t>提案者（事業者）</t>
    <rPh sb="0" eb="2">
      <t>テイアンシャ</t>
    </rPh>
    <rPh sb="4" eb="7">
      <t>ジギョウシャ</t>
    </rPh>
    <phoneticPr fontId="26"/>
  </si>
  <si>
    <t>-</t>
    <phoneticPr fontId="11"/>
  </si>
  <si>
    <t>合計及び平均(自動入力）</t>
    <rPh sb="0" eb="2">
      <t>ゴウケイ</t>
    </rPh>
    <rPh sb="2" eb="3">
      <t>オヨ</t>
    </rPh>
    <rPh sb="4" eb="6">
      <t>ヘイキン</t>
    </rPh>
    <rPh sb="7" eb="9">
      <t>ジドウ</t>
    </rPh>
    <rPh sb="9" eb="11">
      <t>ニュウリョク</t>
    </rPh>
    <phoneticPr fontId="11"/>
  </si>
  <si>
    <t>天皇誕生日</t>
  </si>
  <si>
    <t>春分の日</t>
  </si>
  <si>
    <t>文化の日</t>
  </si>
  <si>
    <t>勤労感謝の日</t>
  </si>
  <si>
    <t>※受託を希望する訓練科に関連のある公共職業訓練（委託訓練）、求職者支援訓練、一般向け講座等の入校、就職実績をすべて記入してください。関連のある訓練とは、同一の資格を取得を目標とする訓練若しくは同一の業種への就職を目標とする訓練とします。</t>
    <rPh sb="1" eb="3">
      <t>ジュタク</t>
    </rPh>
    <rPh sb="4" eb="6">
      <t>キボウ</t>
    </rPh>
    <rPh sb="8" eb="10">
      <t>クンレン</t>
    </rPh>
    <rPh sb="10" eb="11">
      <t>カ</t>
    </rPh>
    <rPh sb="12" eb="14">
      <t>カンレン</t>
    </rPh>
    <rPh sb="17" eb="23">
      <t>コウキョウショクギョウクンレン</t>
    </rPh>
    <rPh sb="24" eb="28">
      <t>イタククンレン</t>
    </rPh>
    <rPh sb="30" eb="33">
      <t>キュウショクシャ</t>
    </rPh>
    <rPh sb="33" eb="35">
      <t>シエン</t>
    </rPh>
    <rPh sb="35" eb="37">
      <t>クンレン</t>
    </rPh>
    <rPh sb="38" eb="40">
      <t>イッパン</t>
    </rPh>
    <rPh sb="40" eb="41">
      <t>ム</t>
    </rPh>
    <rPh sb="42" eb="44">
      <t>コウザ</t>
    </rPh>
    <rPh sb="44" eb="45">
      <t>トウ</t>
    </rPh>
    <rPh sb="46" eb="48">
      <t>ニュウコウ</t>
    </rPh>
    <rPh sb="49" eb="51">
      <t>シュウショク</t>
    </rPh>
    <rPh sb="51" eb="53">
      <t>ジッセキ</t>
    </rPh>
    <rPh sb="57" eb="59">
      <t>キニュウ</t>
    </rPh>
    <rPh sb="66" eb="68">
      <t>カンレン</t>
    </rPh>
    <rPh sb="71" eb="73">
      <t>クンレン</t>
    </rPh>
    <phoneticPr fontId="32"/>
  </si>
  <si>
    <t>合計（自動計算）</t>
    <rPh sb="0" eb="2">
      <t>ゴウケイ</t>
    </rPh>
    <rPh sb="3" eb="5">
      <t>ジドウ</t>
    </rPh>
    <rPh sb="5" eb="7">
      <t>ケイサン</t>
    </rPh>
    <phoneticPr fontId="32"/>
  </si>
  <si>
    <t>・訓練生保険（デュアル、企業への派遣実習があるものについては必須）
・目標として取得させる資格試験の受験料（最大に係る費用を記載）</t>
    <rPh sb="1" eb="3">
      <t>クンレン</t>
    </rPh>
    <rPh sb="3" eb="4">
      <t>セイ</t>
    </rPh>
    <rPh sb="4" eb="6">
      <t>ホケン</t>
    </rPh>
    <rPh sb="12" eb="14">
      <t>キギョウ</t>
    </rPh>
    <rPh sb="16" eb="18">
      <t>ハケン</t>
    </rPh>
    <rPh sb="18" eb="20">
      <t>ジッシュウ</t>
    </rPh>
    <rPh sb="30" eb="32">
      <t>ヒッス</t>
    </rPh>
    <rPh sb="35" eb="37">
      <t>モクヒョウ</t>
    </rPh>
    <rPh sb="40" eb="42">
      <t>シュトク</t>
    </rPh>
    <rPh sb="45" eb="47">
      <t>シカク</t>
    </rPh>
    <rPh sb="47" eb="49">
      <t>シケン</t>
    </rPh>
    <rPh sb="50" eb="52">
      <t>ジュケン</t>
    </rPh>
    <rPh sb="52" eb="53">
      <t>リョウ</t>
    </rPh>
    <rPh sb="54" eb="56">
      <t>サイダイ</t>
    </rPh>
    <rPh sb="57" eb="58">
      <t>カカ</t>
    </rPh>
    <rPh sb="59" eb="61">
      <t>ヒヨウ</t>
    </rPh>
    <rPh sb="62" eb="64">
      <t>キサイ</t>
    </rPh>
    <phoneticPr fontId="11"/>
  </si>
  <si>
    <t>施設位置図及び施設概要図</t>
    <rPh sb="0" eb="2">
      <t>シセツ</t>
    </rPh>
    <rPh sb="2" eb="5">
      <t>イチズ</t>
    </rPh>
    <rPh sb="5" eb="6">
      <t>オヨ</t>
    </rPh>
    <rPh sb="7" eb="9">
      <t>シセツ</t>
    </rPh>
    <rPh sb="9" eb="11">
      <t>ガイヨウ</t>
    </rPh>
    <rPh sb="11" eb="12">
      <t>ズ</t>
    </rPh>
    <phoneticPr fontId="11"/>
  </si>
  <si>
    <t>１、施設位置図</t>
    <rPh sb="2" eb="4">
      <t>シセツ</t>
    </rPh>
    <rPh sb="4" eb="7">
      <t>イチズ</t>
    </rPh>
    <phoneticPr fontId="11"/>
  </si>
  <si>
    <t>２、施設概要図</t>
    <rPh sb="2" eb="4">
      <t>シセツ</t>
    </rPh>
    <rPh sb="4" eb="6">
      <t>ガイヨウ</t>
    </rPh>
    <rPh sb="6" eb="7">
      <t>ズ</t>
    </rPh>
    <phoneticPr fontId="11"/>
  </si>
  <si>
    <t>施設住所</t>
    <rPh sb="0" eb="2">
      <t>シセツ</t>
    </rPh>
    <rPh sb="2" eb="4">
      <t>ジュウショ</t>
    </rPh>
    <phoneticPr fontId="11"/>
  </si>
  <si>
    <t>施設名</t>
    <rPh sb="0" eb="2">
      <t>シセツ</t>
    </rPh>
    <rPh sb="2" eb="3">
      <t>メイ</t>
    </rPh>
    <phoneticPr fontId="11"/>
  </si>
  <si>
    <t>教室面積</t>
    <rPh sb="0" eb="2">
      <t>キョウシツ</t>
    </rPh>
    <rPh sb="2" eb="4">
      <t>メンセキ</t>
    </rPh>
    <phoneticPr fontId="11"/>
  </si>
  <si>
    <t>記載例）
最寄り駅　●●駅　（訓練実施施設まで徒歩　●●分）　時刻表　××行　○：○○
最寄りバス停　●●停留所　（訓練実施施設まで徒歩　●●分）　時刻表　××行　○：○○</t>
    <rPh sb="0" eb="2">
      <t>キサイ</t>
    </rPh>
    <rPh sb="2" eb="3">
      <t>レイ</t>
    </rPh>
    <rPh sb="5" eb="7">
      <t>モヨ</t>
    </rPh>
    <rPh sb="8" eb="9">
      <t>エキ</t>
    </rPh>
    <rPh sb="12" eb="13">
      <t>エキ</t>
    </rPh>
    <rPh sb="15" eb="17">
      <t>クンレン</t>
    </rPh>
    <rPh sb="17" eb="19">
      <t>ジッシ</t>
    </rPh>
    <rPh sb="19" eb="21">
      <t>シセツ</t>
    </rPh>
    <rPh sb="23" eb="25">
      <t>トホ</t>
    </rPh>
    <rPh sb="28" eb="29">
      <t>フン</t>
    </rPh>
    <rPh sb="31" eb="34">
      <t>ジコクヒョウ</t>
    </rPh>
    <rPh sb="37" eb="38">
      <t>イキ</t>
    </rPh>
    <rPh sb="44" eb="46">
      <t>モヨ</t>
    </rPh>
    <rPh sb="49" eb="50">
      <t>テイ</t>
    </rPh>
    <rPh sb="53" eb="56">
      <t>テイリュウジョ</t>
    </rPh>
    <rPh sb="58" eb="60">
      <t>クンレン</t>
    </rPh>
    <rPh sb="60" eb="62">
      <t>ジッシ</t>
    </rPh>
    <rPh sb="62" eb="64">
      <t>シセツ</t>
    </rPh>
    <rPh sb="66" eb="68">
      <t>トホ</t>
    </rPh>
    <rPh sb="71" eb="72">
      <t>フン</t>
    </rPh>
    <phoneticPr fontId="11"/>
  </si>
  <si>
    <t>受講生専用駐車場の有無</t>
    <rPh sb="0" eb="2">
      <t>ジュコウ</t>
    </rPh>
    <rPh sb="2" eb="3">
      <t>セイ</t>
    </rPh>
    <rPh sb="3" eb="5">
      <t>センヨウ</t>
    </rPh>
    <rPh sb="4" eb="5">
      <t>ヨウ</t>
    </rPh>
    <rPh sb="5" eb="8">
      <t>チュウシャジョウ</t>
    </rPh>
    <rPh sb="9" eb="11">
      <t>ウム</t>
    </rPh>
    <phoneticPr fontId="26"/>
  </si>
  <si>
    <t>カリキュラムの作成にあたって考慮した点を記載してください</t>
    <rPh sb="7" eb="9">
      <t>サクセイ</t>
    </rPh>
    <rPh sb="14" eb="16">
      <t>コウリョ</t>
    </rPh>
    <rPh sb="18" eb="19">
      <t>テン</t>
    </rPh>
    <rPh sb="20" eb="22">
      <t>キサイ</t>
    </rPh>
    <phoneticPr fontId="11"/>
  </si>
  <si>
    <t>訓練
時間</t>
    <rPh sb="0" eb="2">
      <t>クンレン</t>
    </rPh>
    <rPh sb="3" eb="5">
      <t>ジカン</t>
    </rPh>
    <phoneticPr fontId="26"/>
  </si>
  <si>
    <t>終了
時刻</t>
    <rPh sb="0" eb="2">
      <t>シュウリョウ</t>
    </rPh>
    <rPh sb="3" eb="5">
      <t>ジコク</t>
    </rPh>
    <phoneticPr fontId="26"/>
  </si>
  <si>
    <t>小計</t>
    <rPh sb="0" eb="2">
      <t>ショウケイ</t>
    </rPh>
    <phoneticPr fontId="26"/>
  </si>
  <si>
    <t>開始
時刻</t>
    <rPh sb="0" eb="2">
      <t>カイシ</t>
    </rPh>
    <rPh sb="3" eb="5">
      <t>ジコク</t>
    </rPh>
    <phoneticPr fontId="26"/>
  </si>
  <si>
    <t>区分</t>
    <rPh sb="0" eb="2">
      <t>クブン</t>
    </rPh>
    <phoneticPr fontId="26"/>
  </si>
  <si>
    <t>方法</t>
    <rPh sb="0" eb="2">
      <t>ホウホウ</t>
    </rPh>
    <phoneticPr fontId="26"/>
  </si>
  <si>
    <t>確認
テスト</t>
    <rPh sb="0" eb="2">
      <t>カクニン</t>
    </rPh>
    <phoneticPr fontId="26"/>
  </si>
  <si>
    <t>訓
練
内
容</t>
    <rPh sb="0" eb="1">
      <t>クン</t>
    </rPh>
    <rPh sb="3" eb="4">
      <t>レン</t>
    </rPh>
    <rPh sb="6" eb="7">
      <t>ナイ</t>
    </rPh>
    <rPh sb="9" eb="10">
      <t>ヨウ</t>
    </rPh>
    <phoneticPr fontId="26"/>
  </si>
  <si>
    <t>月</t>
    <rPh sb="0" eb="1">
      <t>ツキ</t>
    </rPh>
    <phoneticPr fontId="26"/>
  </si>
  <si>
    <t>曜</t>
    <rPh sb="0" eb="1">
      <t>ヨウ</t>
    </rPh>
    <phoneticPr fontId="26"/>
  </si>
  <si>
    <t>日</t>
    <rPh sb="0" eb="1">
      <t>ニチ</t>
    </rPh>
    <phoneticPr fontId="26"/>
  </si>
  <si>
    <t>推奨訓練日程計画表</t>
    <rPh sb="0" eb="2">
      <t>スイショウ</t>
    </rPh>
    <rPh sb="2" eb="4">
      <t>クンレン</t>
    </rPh>
    <rPh sb="4" eb="6">
      <t>ニッテイ</t>
    </rPh>
    <rPh sb="6" eb="9">
      <t>ケイカクヒョウ</t>
    </rPh>
    <phoneticPr fontId="26"/>
  </si>
  <si>
    <t>1.   キャッチコピー（※受講生募集のためにアピールしたいポイント等を記載すること。）</t>
  </si>
  <si>
    <t>10.  留意事項（※受講生募集に当たり特に留意する事項について記載すること。）</t>
  </si>
  <si>
    <t>募集案内記載項目一覧</t>
    <rPh sb="4" eb="6">
      <t>キサイ</t>
    </rPh>
    <rPh sb="6" eb="8">
      <t>コウモク</t>
    </rPh>
    <rPh sb="8" eb="10">
      <t>イチラン</t>
    </rPh>
    <phoneticPr fontId="11"/>
  </si>
  <si>
    <t>施設の概要図として、平面図、建物の概要図等を貼付けること。
訓練を実施する主となる教室の寸法を記入し、面積の判定ができるようにすること。
（任意の様式により別添とすることも可とする。）</t>
    <rPh sb="0" eb="2">
      <t>シセツ</t>
    </rPh>
    <rPh sb="3" eb="5">
      <t>ガイヨウ</t>
    </rPh>
    <rPh sb="5" eb="6">
      <t>ズ</t>
    </rPh>
    <rPh sb="10" eb="13">
      <t>ヘイメンズ</t>
    </rPh>
    <rPh sb="14" eb="16">
      <t>タテモノ</t>
    </rPh>
    <rPh sb="17" eb="19">
      <t>ガイヨウ</t>
    </rPh>
    <rPh sb="19" eb="20">
      <t>ズ</t>
    </rPh>
    <rPh sb="20" eb="21">
      <t>トウ</t>
    </rPh>
    <rPh sb="22" eb="24">
      <t>ハリツ</t>
    </rPh>
    <rPh sb="30" eb="32">
      <t>クンレン</t>
    </rPh>
    <rPh sb="33" eb="35">
      <t>ジッシ</t>
    </rPh>
    <rPh sb="37" eb="38">
      <t>シュ</t>
    </rPh>
    <rPh sb="41" eb="43">
      <t>キョウシツ</t>
    </rPh>
    <rPh sb="44" eb="46">
      <t>スンポウ</t>
    </rPh>
    <rPh sb="47" eb="49">
      <t>キニュウ</t>
    </rPh>
    <rPh sb="51" eb="53">
      <t>メンセキ</t>
    </rPh>
    <rPh sb="54" eb="56">
      <t>ハンテイ</t>
    </rPh>
    <rPh sb="70" eb="72">
      <t>ニンイ</t>
    </rPh>
    <rPh sb="73" eb="75">
      <t>ヨウシキ</t>
    </rPh>
    <rPh sb="78" eb="80">
      <t>ベッテン</t>
    </rPh>
    <rPh sb="86" eb="87">
      <t>カ</t>
    </rPh>
    <phoneticPr fontId="11"/>
  </si>
  <si>
    <t>訓練施設の位置がわかる地図等を貼付けること
（任意の様式により別添とすることも可とする。）</t>
    <rPh sb="0" eb="2">
      <t>クンレン</t>
    </rPh>
    <rPh sb="2" eb="4">
      <t>シセツ</t>
    </rPh>
    <rPh sb="5" eb="7">
      <t>イチ</t>
    </rPh>
    <rPh sb="11" eb="13">
      <t>チズ</t>
    </rPh>
    <rPh sb="13" eb="14">
      <t>トウ</t>
    </rPh>
    <rPh sb="15" eb="17">
      <t>ハリツ</t>
    </rPh>
    <phoneticPr fontId="11"/>
  </si>
  <si>
    <t>eラーニングシステム及び受講管理システム概要書</t>
    <rPh sb="10" eb="11">
      <t>オヨ</t>
    </rPh>
    <rPh sb="12" eb="14">
      <t>ジュコウ</t>
    </rPh>
    <rPh sb="14" eb="16">
      <t>カンリ</t>
    </rPh>
    <rPh sb="20" eb="22">
      <t>ガイヨウ</t>
    </rPh>
    <rPh sb="22" eb="23">
      <t>ショ</t>
    </rPh>
    <phoneticPr fontId="11"/>
  </si>
  <si>
    <t>1、eラーニングシステム概要</t>
    <rPh sb="12" eb="14">
      <t>ガイヨウ</t>
    </rPh>
    <phoneticPr fontId="11"/>
  </si>
  <si>
    <t>名称</t>
    <phoneticPr fontId="11"/>
  </si>
  <si>
    <t>別添でシステム等の諸元、パンフレット等があれば添付すること。</t>
    <rPh sb="0" eb="2">
      <t>ベッテン</t>
    </rPh>
    <rPh sb="7" eb="8">
      <t>トウ</t>
    </rPh>
    <rPh sb="9" eb="11">
      <t>ショゲン</t>
    </rPh>
    <rPh sb="18" eb="19">
      <t>トウ</t>
    </rPh>
    <rPh sb="23" eb="25">
      <t>テンプ</t>
    </rPh>
    <phoneticPr fontId="11"/>
  </si>
  <si>
    <t>３、その他の手法により受講管理をする場合の手法について</t>
    <rPh sb="4" eb="5">
      <t>ホカ</t>
    </rPh>
    <rPh sb="6" eb="8">
      <t>シュホウ</t>
    </rPh>
    <rPh sb="11" eb="13">
      <t>ジュコウ</t>
    </rPh>
    <rPh sb="13" eb="15">
      <t>カンリ</t>
    </rPh>
    <rPh sb="18" eb="20">
      <t>バアイ</t>
    </rPh>
    <rPh sb="21" eb="23">
      <t>シュホウ</t>
    </rPh>
    <phoneticPr fontId="11"/>
  </si>
  <si>
    <t>※調整中の事項については備考欄にその状況を記載すること。</t>
    <rPh sb="1" eb="3">
      <t>チョウセイ</t>
    </rPh>
    <rPh sb="3" eb="4">
      <t>チュウ</t>
    </rPh>
    <rPh sb="5" eb="7">
      <t>ジコウ</t>
    </rPh>
    <rPh sb="12" eb="15">
      <t>ビコウラン</t>
    </rPh>
    <rPh sb="18" eb="20">
      <t>ジョウキョウ</t>
    </rPh>
    <rPh sb="21" eb="23">
      <t>キサイ</t>
    </rPh>
    <phoneticPr fontId="26"/>
  </si>
  <si>
    <t>実施予定日、受入人数については調整中。</t>
    <rPh sb="0" eb="2">
      <t>ジッシ</t>
    </rPh>
    <rPh sb="2" eb="5">
      <t>ヨテイビ</t>
    </rPh>
    <rPh sb="6" eb="8">
      <t>ウケイレ</t>
    </rPh>
    <rPh sb="8" eb="10">
      <t>ニンズウ</t>
    </rPh>
    <rPh sb="15" eb="17">
      <t>チョウセイ</t>
    </rPh>
    <rPh sb="17" eb="18">
      <t>チュウ</t>
    </rPh>
    <phoneticPr fontId="26"/>
  </si>
  <si>
    <t>５人</t>
    <rPh sb="1" eb="2">
      <t>ニン</t>
    </rPh>
    <phoneticPr fontId="26"/>
  </si>
  <si>
    <t>●月●日、
●月×日</t>
    <rPh sb="1" eb="2">
      <t>ガツ</t>
    </rPh>
    <rPh sb="3" eb="4">
      <t>ニチ</t>
    </rPh>
    <rPh sb="7" eb="8">
      <t>ガツ</t>
    </rPh>
    <rPh sb="9" eb="10">
      <t>ニチ</t>
    </rPh>
    <phoneticPr fontId="26"/>
  </si>
  <si>
    <t>職場体験</t>
  </si>
  <si>
    <t>000-000-0000</t>
    <phoneticPr fontId="26"/>
  </si>
  <si>
    <t>●●</t>
    <phoneticPr fontId="26"/>
  </si>
  <si>
    <t>社会福祉法人●●</t>
    <rPh sb="0" eb="2">
      <t>シャカイ</t>
    </rPh>
    <rPh sb="2" eb="4">
      <t>フクシ</t>
    </rPh>
    <rPh sb="4" eb="6">
      <t>ホウジン</t>
    </rPh>
    <phoneticPr fontId="26"/>
  </si>
  <si>
    <t>特別養護老人ホーム</t>
  </si>
  <si>
    <t>例</t>
    <rPh sb="0" eb="1">
      <t>レイ</t>
    </rPh>
    <phoneticPr fontId="26"/>
  </si>
  <si>
    <t>備考</t>
    <rPh sb="0" eb="2">
      <t>ビコウ</t>
    </rPh>
    <phoneticPr fontId="26"/>
  </si>
  <si>
    <t>受入予定人数</t>
    <rPh sb="0" eb="2">
      <t>ウケイレ</t>
    </rPh>
    <rPh sb="2" eb="4">
      <t>ヨテイ</t>
    </rPh>
    <rPh sb="4" eb="6">
      <t>ニンズウ</t>
    </rPh>
    <phoneticPr fontId="32"/>
  </si>
  <si>
    <t>実施予定日</t>
    <rPh sb="0" eb="2">
      <t>ジッシ</t>
    </rPh>
    <rPh sb="2" eb="4">
      <t>ヨテイ</t>
    </rPh>
    <rPh sb="4" eb="5">
      <t>ビ</t>
    </rPh>
    <phoneticPr fontId="32"/>
  </si>
  <si>
    <t>連絡先</t>
    <rPh sb="0" eb="3">
      <t>レンラクサキ</t>
    </rPh>
    <phoneticPr fontId="32"/>
  </si>
  <si>
    <t>所在地</t>
    <rPh sb="0" eb="3">
      <t>ショザイチ</t>
    </rPh>
    <phoneticPr fontId="32"/>
  </si>
  <si>
    <t>事業所名</t>
    <rPh sb="0" eb="3">
      <t>ジギョウショ</t>
    </rPh>
    <rPh sb="3" eb="4">
      <t>メイ</t>
    </rPh>
    <phoneticPr fontId="26"/>
  </si>
  <si>
    <t>施設種類
（特養、デイ、訪問など）</t>
    <rPh sb="0" eb="2">
      <t>シセツ</t>
    </rPh>
    <rPh sb="2" eb="4">
      <t>シュルイ</t>
    </rPh>
    <phoneticPr fontId="26"/>
  </si>
  <si>
    <t>No</t>
    <phoneticPr fontId="32"/>
  </si>
  <si>
    <t>■訓練実施機関名</t>
    <rPh sb="1" eb="3">
      <t>クンレン</t>
    </rPh>
    <rPh sb="3" eb="5">
      <t>ジッシ</t>
    </rPh>
    <rPh sb="5" eb="7">
      <t>キカン</t>
    </rPh>
    <rPh sb="7" eb="8">
      <t>メイ</t>
    </rPh>
    <phoneticPr fontId="26"/>
  </si>
  <si>
    <t>その他特記事項</t>
    <rPh sb="2" eb="3">
      <t>タ</t>
    </rPh>
    <rPh sb="3" eb="5">
      <t>トッキ</t>
    </rPh>
    <rPh sb="5" eb="7">
      <t>ジコウ</t>
    </rPh>
    <phoneticPr fontId="11"/>
  </si>
  <si>
    <t>有・無　（○○社）</t>
    <rPh sb="0" eb="1">
      <t>タモツ</t>
    </rPh>
    <rPh sb="2" eb="3">
      <t>ム</t>
    </rPh>
    <rPh sb="7" eb="8">
      <t>シャ</t>
    </rPh>
    <phoneticPr fontId="11"/>
  </si>
  <si>
    <t>受講する際の推奨環境</t>
    <rPh sb="0" eb="2">
      <t>ジュコウ</t>
    </rPh>
    <rPh sb="4" eb="5">
      <t>サイ</t>
    </rPh>
    <rPh sb="6" eb="8">
      <t>スイショウ</t>
    </rPh>
    <rPh sb="8" eb="10">
      <t>カンキョウ</t>
    </rPh>
    <phoneticPr fontId="11"/>
  </si>
  <si>
    <t xml:space="preserve">
（記載例）
OS：○○
ブラウザ：○○
回線種別：ADSL、CATV、光など
回線速度：推奨２Mbps以上、必須500kbps
</t>
    <rPh sb="2" eb="4">
      <t>キサイ</t>
    </rPh>
    <rPh sb="4" eb="5">
      <t>レイ</t>
    </rPh>
    <rPh sb="21" eb="23">
      <t>カイセン</t>
    </rPh>
    <rPh sb="23" eb="25">
      <t>シュベツ</t>
    </rPh>
    <rPh sb="36" eb="37">
      <t>ヒカリ</t>
    </rPh>
    <rPh sb="40" eb="42">
      <t>カイセン</t>
    </rPh>
    <rPh sb="42" eb="44">
      <t>ソクド</t>
    </rPh>
    <rPh sb="45" eb="47">
      <t>スイショウ</t>
    </rPh>
    <rPh sb="52" eb="54">
      <t>イジョウ</t>
    </rPh>
    <rPh sb="55" eb="57">
      <t>ヒッス</t>
    </rPh>
    <phoneticPr fontId="11"/>
  </si>
  <si>
    <t xml:space="preserve">（記載例）
Ipadなどのタブレットでも受講可
キーボードはテンキー必須
Webカメラ必須
</t>
    <rPh sb="1" eb="3">
      <t>キサイ</t>
    </rPh>
    <rPh sb="3" eb="4">
      <t>レイ</t>
    </rPh>
    <rPh sb="20" eb="22">
      <t>ジュコウ</t>
    </rPh>
    <rPh sb="22" eb="23">
      <t>カ</t>
    </rPh>
    <rPh sb="34" eb="36">
      <t>ヒッス</t>
    </rPh>
    <rPh sb="43" eb="45">
      <t>ヒッス</t>
    </rPh>
    <phoneticPr fontId="11"/>
  </si>
  <si>
    <t>外注の有無
（外注場合は、メーカー名等）</t>
    <rPh sb="17" eb="18">
      <t>メイ</t>
    </rPh>
    <phoneticPr fontId="11"/>
  </si>
  <si>
    <t>システム関係の問い合わせ先</t>
    <rPh sb="4" eb="6">
      <t>カンケイ</t>
    </rPh>
    <rPh sb="7" eb="8">
      <t>ト</t>
    </rPh>
    <rPh sb="9" eb="10">
      <t>ア</t>
    </rPh>
    <rPh sb="12" eb="13">
      <t>サキ</t>
    </rPh>
    <phoneticPr fontId="11"/>
  </si>
  <si>
    <t>訓練内容、コンテンツ内容の
問い合わせ先</t>
    <rPh sb="0" eb="2">
      <t>クンレン</t>
    </rPh>
    <rPh sb="2" eb="4">
      <t>ナイヨウ</t>
    </rPh>
    <rPh sb="10" eb="12">
      <t>ナイヨウ</t>
    </rPh>
    <rPh sb="14" eb="15">
      <t>ト</t>
    </rPh>
    <rPh sb="16" eb="17">
      <t>ア</t>
    </rPh>
    <rPh sb="19" eb="20">
      <t>サキ</t>
    </rPh>
    <phoneticPr fontId="11"/>
  </si>
  <si>
    <t>受講中の障害発生時の
問い合わせ先</t>
    <rPh sb="0" eb="2">
      <t>ジュコウ</t>
    </rPh>
    <rPh sb="2" eb="3">
      <t>チュウ</t>
    </rPh>
    <rPh sb="4" eb="6">
      <t>ショウガイ</t>
    </rPh>
    <rPh sb="6" eb="8">
      <t>ハッセイ</t>
    </rPh>
    <rPh sb="8" eb="9">
      <t>ジ</t>
    </rPh>
    <rPh sb="11" eb="12">
      <t>ト</t>
    </rPh>
    <rPh sb="13" eb="14">
      <t>ア</t>
    </rPh>
    <rPh sb="16" eb="17">
      <t>サキ</t>
    </rPh>
    <phoneticPr fontId="11"/>
  </si>
  <si>
    <t xml:space="preserve">○○社　担当者名　○○××
　TEL000-000-0000
　email　○○＠～.jp
</t>
    <rPh sb="2" eb="3">
      <t>シャ</t>
    </rPh>
    <rPh sb="4" eb="7">
      <t>タントウシャ</t>
    </rPh>
    <rPh sb="7" eb="8">
      <t>メイ</t>
    </rPh>
    <phoneticPr fontId="11"/>
  </si>
  <si>
    <t xml:space="preserve">(具体的に記載してください。メールで受講開始、終了の報告を行う等）
</t>
    <rPh sb="1" eb="4">
      <t>グタイテキ</t>
    </rPh>
    <rPh sb="5" eb="7">
      <t>キサイ</t>
    </rPh>
    <rPh sb="18" eb="20">
      <t>ジュコウ</t>
    </rPh>
    <rPh sb="20" eb="22">
      <t>カイシ</t>
    </rPh>
    <rPh sb="23" eb="25">
      <t>シュウリョウ</t>
    </rPh>
    <rPh sb="26" eb="28">
      <t>ホウコク</t>
    </rPh>
    <rPh sb="29" eb="30">
      <t>オコナ</t>
    </rPh>
    <rPh sb="31" eb="32">
      <t>ナド</t>
    </rPh>
    <phoneticPr fontId="11"/>
  </si>
  <si>
    <t>○○システム</t>
    <phoneticPr fontId="11"/>
  </si>
  <si>
    <t>（時間数、順番、内容、バランス、重点的に教える項目、考慮した点等を簡単に説明してください。）</t>
    <rPh sb="1" eb="3">
      <t>ジカン</t>
    </rPh>
    <rPh sb="3" eb="4">
      <t>スウ</t>
    </rPh>
    <rPh sb="5" eb="7">
      <t>ジュンバン</t>
    </rPh>
    <rPh sb="8" eb="10">
      <t>ナイヨウ</t>
    </rPh>
    <rPh sb="16" eb="18">
      <t>ジュウテン</t>
    </rPh>
    <rPh sb="18" eb="19">
      <t>テキ</t>
    </rPh>
    <rPh sb="20" eb="21">
      <t>オシ</t>
    </rPh>
    <rPh sb="23" eb="25">
      <t>コウモク</t>
    </rPh>
    <rPh sb="26" eb="28">
      <t>コウリョ</t>
    </rPh>
    <rPh sb="30" eb="31">
      <t>テン</t>
    </rPh>
    <rPh sb="31" eb="32">
      <t>ナド</t>
    </rPh>
    <rPh sb="33" eb="35">
      <t>カンタン</t>
    </rPh>
    <rPh sb="36" eb="38">
      <t>セツメイ</t>
    </rPh>
    <phoneticPr fontId="11"/>
  </si>
  <si>
    <t>様式５－１</t>
    <rPh sb="0" eb="2">
      <t>ヨウシキ</t>
    </rPh>
    <phoneticPr fontId="11"/>
  </si>
  <si>
    <t>様式５－１</t>
    <rPh sb="0" eb="2">
      <t>ヨウシキ</t>
    </rPh>
    <phoneticPr fontId="26"/>
  </si>
  <si>
    <t>（※記入例は削除して使用してください）</t>
    <rPh sb="2" eb="4">
      <t>キニュウ</t>
    </rPh>
    <rPh sb="4" eb="5">
      <t>レイ</t>
    </rPh>
    <rPh sb="6" eb="8">
      <t>サクジョ</t>
    </rPh>
    <rPh sb="10" eb="12">
      <t>シヨウ</t>
    </rPh>
    <phoneticPr fontId="11"/>
  </si>
  <si>
    <t>（※記入例は削除してください。）</t>
    <rPh sb="2" eb="4">
      <t>キニュウ</t>
    </rPh>
    <rPh sb="4" eb="5">
      <t>レイ</t>
    </rPh>
    <rPh sb="6" eb="8">
      <t>サクジョ</t>
    </rPh>
    <phoneticPr fontId="11"/>
  </si>
  <si>
    <t>○○システム</t>
  </si>
  <si>
    <t>２、受講管理システム（eラーニングのシステムに含まれる場合は記載不要）</t>
    <rPh sb="2" eb="4">
      <t>ジュコウ</t>
    </rPh>
    <rPh sb="4" eb="6">
      <t>カンリ</t>
    </rPh>
    <rPh sb="23" eb="24">
      <t>フク</t>
    </rPh>
    <rPh sb="27" eb="29">
      <t>バアイ</t>
    </rPh>
    <rPh sb="30" eb="32">
      <t>キサイ</t>
    </rPh>
    <rPh sb="32" eb="34">
      <t>フヨウ</t>
    </rPh>
    <phoneticPr fontId="11"/>
  </si>
  <si>
    <t>有 ・ 無　</t>
    <rPh sb="0" eb="1">
      <t>タモツ</t>
    </rPh>
    <rPh sb="4" eb="5">
      <t>ム</t>
    </rPh>
    <phoneticPr fontId="11"/>
  </si>
  <si>
    <t xml:space="preserve"> 有 ・ 無　（○○社）</t>
    <rPh sb="1" eb="2">
      <t>タモツ</t>
    </rPh>
    <rPh sb="5" eb="6">
      <t>ム</t>
    </rPh>
    <rPh sb="10" eb="11">
      <t>シャ</t>
    </rPh>
    <phoneticPr fontId="11"/>
  </si>
  <si>
    <t>eラーニングシステムとの互換性</t>
    <rPh sb="12" eb="15">
      <t>ゴカンセイ</t>
    </rPh>
    <phoneticPr fontId="11"/>
  </si>
  <si>
    <t xml:space="preserve">
　　　（　　　　　　　　　）</t>
    <phoneticPr fontId="11"/>
  </si>
  <si>
    <r>
      <t>　担当教科に関して以下の要件に該当する者とし、</t>
    </r>
    <r>
      <rPr>
        <b/>
        <sz val="10"/>
        <color rgb="FFFF0000"/>
        <rFont val="ＭＳ Ｐ明朝"/>
        <family val="1"/>
        <charset val="128"/>
      </rPr>
      <t>「5」の場合は「備考」欄に事由を記載すること。</t>
    </r>
    <phoneticPr fontId="11"/>
  </si>
  <si>
    <t>訓練を修了するにあたり個人負担となるものについて全て記入してください。以下についても含めること。</t>
    <rPh sb="0" eb="2">
      <t>クンレン</t>
    </rPh>
    <rPh sb="3" eb="5">
      <t>シュウリョウ</t>
    </rPh>
    <rPh sb="11" eb="13">
      <t>コジン</t>
    </rPh>
    <rPh sb="13" eb="15">
      <t>フタン</t>
    </rPh>
    <rPh sb="24" eb="25">
      <t>スベ</t>
    </rPh>
    <rPh sb="26" eb="28">
      <t>キニュウ</t>
    </rPh>
    <rPh sb="35" eb="37">
      <t>イカ</t>
    </rPh>
    <rPh sb="42" eb="43">
      <t>フク</t>
    </rPh>
    <phoneticPr fontId="26"/>
  </si>
  <si>
    <t>別添の資料による説明でも、この様式を必ず提出すること！</t>
    <rPh sb="0" eb="2">
      <t>ベッテン</t>
    </rPh>
    <rPh sb="3" eb="5">
      <t>シリョウ</t>
    </rPh>
    <rPh sb="8" eb="10">
      <t>セツメイ</t>
    </rPh>
    <rPh sb="15" eb="17">
      <t>ヨウシキ</t>
    </rPh>
    <rPh sb="18" eb="19">
      <t>カナラ</t>
    </rPh>
    <rPh sb="20" eb="22">
      <t>テイシュツ</t>
    </rPh>
    <phoneticPr fontId="11"/>
  </si>
  <si>
    <t>憲法記念日</t>
    <rPh sb="0" eb="5">
      <t>ケンポウキネンビ</t>
    </rPh>
    <phoneticPr fontId="11"/>
  </si>
  <si>
    <t>みどりの日</t>
    <rPh sb="4" eb="5">
      <t>ヒ</t>
    </rPh>
    <phoneticPr fontId="11"/>
  </si>
  <si>
    <t>海の日</t>
    <rPh sb="0" eb="1">
      <t>ウミ</t>
    </rPh>
    <rPh sb="2" eb="3">
      <t>ヒ</t>
    </rPh>
    <phoneticPr fontId="11"/>
  </si>
  <si>
    <t>山の日</t>
    <rPh sb="0" eb="1">
      <t>ヤマ</t>
    </rPh>
    <rPh sb="2" eb="3">
      <t>ヒ</t>
    </rPh>
    <phoneticPr fontId="11"/>
  </si>
  <si>
    <t>スポーツの日</t>
    <rPh sb="5" eb="6">
      <t>ヒ</t>
    </rPh>
    <phoneticPr fontId="11"/>
  </si>
  <si>
    <t>文化の日</t>
    <phoneticPr fontId="11"/>
  </si>
  <si>
    <t>勤労感謝の日</t>
    <phoneticPr fontId="11"/>
  </si>
  <si>
    <r>
      <t>研修受講年月日</t>
    </r>
    <r>
      <rPr>
        <sz val="8"/>
        <color rgb="FFFF0000"/>
        <rFont val="ＭＳ Ｐ明朝"/>
        <family val="1"/>
        <charset val="128"/>
      </rPr>
      <t>（有効期限）</t>
    </r>
    <rPh sb="0" eb="2">
      <t>ケンシュウ</t>
    </rPh>
    <rPh sb="2" eb="4">
      <t>ジュコウ</t>
    </rPh>
    <rPh sb="4" eb="7">
      <t>ネンガッピ</t>
    </rPh>
    <rPh sb="8" eb="10">
      <t>ユウコウ</t>
    </rPh>
    <rPh sb="10" eb="12">
      <t>キゲン</t>
    </rPh>
    <phoneticPr fontId="11"/>
  </si>
  <si>
    <r>
      <t xml:space="preserve">○年○月○日
</t>
    </r>
    <r>
      <rPr>
        <sz val="10"/>
        <color rgb="FFFF0000"/>
        <rFont val="ＭＳ Ｐ明朝"/>
        <family val="1"/>
        <charset val="128"/>
      </rPr>
      <t>（●年●月●日）</t>
    </r>
    <rPh sb="1" eb="2">
      <t>ネン</t>
    </rPh>
    <rPh sb="3" eb="4">
      <t>ガツ</t>
    </rPh>
    <rPh sb="5" eb="6">
      <t>ニチ</t>
    </rPh>
    <rPh sb="9" eb="10">
      <t>ネン</t>
    </rPh>
    <rPh sb="11" eb="12">
      <t>ガツ</t>
    </rPh>
    <rPh sb="13" eb="14">
      <t>ニチ</t>
    </rPh>
    <phoneticPr fontId="11"/>
  </si>
  <si>
    <t xml:space="preserve">
（　　　　　　　　　）</t>
    <phoneticPr fontId="11"/>
  </si>
  <si>
    <t>専任・兼任
常勤・非常勤
（非常勤は週○日勤務）</t>
    <rPh sb="0" eb="2">
      <t>センニン</t>
    </rPh>
    <rPh sb="3" eb="5">
      <t>ケンニン</t>
    </rPh>
    <rPh sb="6" eb="8">
      <t>ジョウキン</t>
    </rPh>
    <rPh sb="9" eb="12">
      <t>ヒジョウキン</t>
    </rPh>
    <rPh sb="14" eb="17">
      <t>ヒジョウキン</t>
    </rPh>
    <rPh sb="18" eb="19">
      <t>シュウ</t>
    </rPh>
    <rPh sb="20" eb="21">
      <t>ニチ</t>
    </rPh>
    <rPh sb="21" eb="23">
      <t>キンム</t>
    </rPh>
    <phoneticPr fontId="26"/>
  </si>
  <si>
    <t>専任・兼任
常勤・非常勤
（非常勤は週○日勤務）</t>
    <rPh sb="0" eb="2">
      <t>センニン</t>
    </rPh>
    <rPh sb="3" eb="5">
      <t>ケンニン</t>
    </rPh>
    <rPh sb="6" eb="8">
      <t>ジョウキン</t>
    </rPh>
    <rPh sb="9" eb="12">
      <t>ヒジョウキン</t>
    </rPh>
    <phoneticPr fontId="26"/>
  </si>
  <si>
    <t>※２　この様式１０と併せて、受講生募集案内（案）を別添として作成してください。（写真、画像等の使用も可）原則としてＡ４サイズ片面２枚以内に収めるものとします。　　</t>
    <rPh sb="10" eb="11">
      <t>アワ</t>
    </rPh>
    <rPh sb="14" eb="17">
      <t>ジュコウセイ</t>
    </rPh>
    <rPh sb="17" eb="19">
      <t>ボシュウ</t>
    </rPh>
    <rPh sb="19" eb="21">
      <t>アンナイ</t>
    </rPh>
    <rPh sb="22" eb="23">
      <t>アン</t>
    </rPh>
    <rPh sb="25" eb="27">
      <t>ベッテン</t>
    </rPh>
    <rPh sb="30" eb="32">
      <t>サクセイ</t>
    </rPh>
    <phoneticPr fontId="11"/>
  </si>
  <si>
    <t>※日程の記入に関しては、実際のカレンダーの祝日等に適宜修正して提出してください。</t>
    <rPh sb="1" eb="3">
      <t>ニッテイ</t>
    </rPh>
    <rPh sb="4" eb="6">
      <t>キニュウ</t>
    </rPh>
    <rPh sb="7" eb="8">
      <t>カン</t>
    </rPh>
    <rPh sb="12" eb="14">
      <t>ジッサイ</t>
    </rPh>
    <rPh sb="21" eb="23">
      <t>シュクジツ</t>
    </rPh>
    <rPh sb="23" eb="24">
      <t>トウ</t>
    </rPh>
    <rPh sb="25" eb="27">
      <t>テキギ</t>
    </rPh>
    <rPh sb="27" eb="29">
      <t>シュウセイ</t>
    </rPh>
    <rPh sb="31" eb="33">
      <t>テイシュツ</t>
    </rPh>
    <phoneticPr fontId="11"/>
  </si>
  <si>
    <t>11.　受講生が用意する通信機器等の要件</t>
    <rPh sb="4" eb="6">
      <t>ジュコウ</t>
    </rPh>
    <rPh sb="6" eb="7">
      <t>セイ</t>
    </rPh>
    <rPh sb="8" eb="10">
      <t>ヨウイ</t>
    </rPh>
    <rPh sb="12" eb="14">
      <t>ツウシン</t>
    </rPh>
    <rPh sb="14" eb="16">
      <t>キキ</t>
    </rPh>
    <rPh sb="16" eb="17">
      <t>トウ</t>
    </rPh>
    <rPh sb="18" eb="20">
      <t>ヨウケン</t>
    </rPh>
    <phoneticPr fontId="11"/>
  </si>
  <si>
    <t>　　（eラーニングコース及びオンラインによる訓練を行うコース）</t>
    <phoneticPr fontId="11"/>
  </si>
  <si>
    <t>　　（※通信機器及び通信回線の仕様や個人負担の要件等を明確にすること。）</t>
    <rPh sb="23" eb="25">
      <t>ヨウケン</t>
    </rPh>
    <rPh sb="25" eb="26">
      <t>トウ</t>
    </rPh>
    <rPh sb="27" eb="29">
      <t>メイカク</t>
    </rPh>
    <phoneticPr fontId="11"/>
  </si>
  <si>
    <t>成人の日</t>
    <rPh sb="0" eb="2">
      <t>セイジン</t>
    </rPh>
    <rPh sb="3" eb="4">
      <t>ヒ</t>
    </rPh>
    <phoneticPr fontId="11"/>
  </si>
  <si>
    <t>★</t>
    <phoneticPr fontId="11"/>
  </si>
  <si>
    <t>求職者支援訓練</t>
  </si>
  <si>
    <t>★</t>
    <phoneticPr fontId="32"/>
  </si>
  <si>
    <t>元日</t>
    <rPh sb="0" eb="2">
      <t>ガンジツ</t>
    </rPh>
    <phoneticPr fontId="11"/>
  </si>
  <si>
    <t>建国記念の日</t>
    <rPh sb="0" eb="2">
      <t>ケンコク</t>
    </rPh>
    <rPh sb="2" eb="4">
      <t>キネン</t>
    </rPh>
    <rPh sb="5" eb="6">
      <t>ヒ</t>
    </rPh>
    <phoneticPr fontId="11"/>
  </si>
  <si>
    <t>こどもの日</t>
    <rPh sb="4" eb="5">
      <t>ヒ</t>
    </rPh>
    <phoneticPr fontId="11"/>
  </si>
  <si>
    <t>振替休日</t>
    <rPh sb="0" eb="2">
      <t>フリカエ</t>
    </rPh>
    <rPh sb="2" eb="4">
      <t>キュウジツ</t>
    </rPh>
    <phoneticPr fontId="11"/>
  </si>
  <si>
    <t>オリエンテーション</t>
  </si>
  <si>
    <t>様式14</t>
    <rPh sb="0" eb="2">
      <t>ヨウシキ</t>
    </rPh>
    <phoneticPr fontId="11"/>
  </si>
  <si>
    <t>様式13</t>
    <rPh sb="0" eb="2">
      <t>ヨウシキ</t>
    </rPh>
    <phoneticPr fontId="11"/>
  </si>
  <si>
    <t>様式15</t>
    <rPh sb="0" eb="2">
      <t>ヨウシキ</t>
    </rPh>
    <phoneticPr fontId="26"/>
  </si>
  <si>
    <r>
      <t xml:space="preserve">職名
資格名
</t>
    </r>
    <r>
      <rPr>
        <sz val="9"/>
        <rFont val="ＭＳ Ｐ明朝"/>
        <family val="1"/>
        <charset val="128"/>
      </rPr>
      <t>（登録番号）</t>
    </r>
    <rPh sb="0" eb="2">
      <t>ショクメイ</t>
    </rPh>
    <rPh sb="3" eb="5">
      <t>シカク</t>
    </rPh>
    <rPh sb="5" eb="6">
      <t>メイ</t>
    </rPh>
    <rPh sb="8" eb="10">
      <t>トウロク</t>
    </rPh>
    <rPh sb="10" eb="12">
      <t>バンゴウ</t>
    </rPh>
    <phoneticPr fontId="26"/>
  </si>
  <si>
    <t>取得年月日</t>
    <rPh sb="0" eb="2">
      <t>シュトク</t>
    </rPh>
    <rPh sb="2" eb="5">
      <t>ネンガッピ</t>
    </rPh>
    <phoneticPr fontId="11"/>
  </si>
  <si>
    <t>職業訓練指導員免許
保有者</t>
    <rPh sb="0" eb="2">
      <t>ショクギョウ</t>
    </rPh>
    <rPh sb="2" eb="4">
      <t>クンレン</t>
    </rPh>
    <rPh sb="4" eb="7">
      <t>シドウイン</t>
    </rPh>
    <rPh sb="7" eb="9">
      <t>メンキョ</t>
    </rPh>
    <rPh sb="10" eb="13">
      <t>ホユウシャ</t>
    </rPh>
    <phoneticPr fontId="26"/>
  </si>
  <si>
    <r>
      <t xml:space="preserve">職名
免許職種名
</t>
    </r>
    <r>
      <rPr>
        <sz val="9"/>
        <rFont val="ＭＳ Ｐ明朝"/>
        <family val="1"/>
        <charset val="128"/>
      </rPr>
      <t>（登録番号）</t>
    </r>
    <rPh sb="0" eb="2">
      <t>ショクメイ</t>
    </rPh>
    <rPh sb="3" eb="5">
      <t>メンキョ</t>
    </rPh>
    <rPh sb="5" eb="7">
      <t>ショクシュ</t>
    </rPh>
    <rPh sb="7" eb="8">
      <t>メイ</t>
    </rPh>
    <rPh sb="10" eb="12">
      <t>トウロク</t>
    </rPh>
    <rPh sb="12" eb="14">
      <t>バンゴウ</t>
    </rPh>
    <phoneticPr fontId="26"/>
  </si>
  <si>
    <t>提案者は記入しないこと。</t>
    <rPh sb="0" eb="2">
      <t>テイアン</t>
    </rPh>
    <rPh sb="2" eb="3">
      <t>シャ</t>
    </rPh>
    <rPh sb="4" eb="6">
      <t>キニュウ</t>
    </rPh>
    <phoneticPr fontId="26"/>
  </si>
  <si>
    <t>通信機器貸与費</t>
    <rPh sb="0" eb="2">
      <t>ツウシン</t>
    </rPh>
    <rPh sb="2" eb="4">
      <t>キキ</t>
    </rPh>
    <rPh sb="4" eb="6">
      <t>タイヨ</t>
    </rPh>
    <rPh sb="6" eb="7">
      <t>ヒ</t>
    </rPh>
    <phoneticPr fontId="11"/>
  </si>
  <si>
    <t>訓練導入講習費</t>
    <rPh sb="0" eb="2">
      <t>クンレン</t>
    </rPh>
    <rPh sb="2" eb="4">
      <t>ドウニュウ</t>
    </rPh>
    <rPh sb="4" eb="7">
      <t>コウシュウヒ</t>
    </rPh>
    <phoneticPr fontId="11"/>
  </si>
  <si>
    <t>訓練実習経費</t>
    <rPh sb="0" eb="2">
      <t>クンレン</t>
    </rPh>
    <rPh sb="2" eb="4">
      <t>ジッシュウ</t>
    </rPh>
    <rPh sb="4" eb="6">
      <t>ケイヒ</t>
    </rPh>
    <phoneticPr fontId="11"/>
  </si>
  <si>
    <t>就職支援経費</t>
    <rPh sb="0" eb="2">
      <t>シュウショク</t>
    </rPh>
    <rPh sb="2" eb="4">
      <t>シエン</t>
    </rPh>
    <rPh sb="4" eb="6">
      <t>ケイヒ</t>
    </rPh>
    <phoneticPr fontId="11"/>
  </si>
  <si>
    <t>評価手数料</t>
    <rPh sb="0" eb="2">
      <t>ヒョウカ</t>
    </rPh>
    <rPh sb="2" eb="5">
      <t>テスウリョウ</t>
    </rPh>
    <phoneticPr fontId="11"/>
  </si>
  <si>
    <t>職場見学等推進費</t>
    <rPh sb="0" eb="8">
      <t>ショクバケンガクトウスイシンヒ</t>
    </rPh>
    <phoneticPr fontId="11"/>
  </si>
  <si>
    <t>知識等習得コース</t>
    <rPh sb="0" eb="5">
      <t>チシキトウシュウトク</t>
    </rPh>
    <phoneticPr fontId="11"/>
  </si>
  <si>
    <t>デジタル分野</t>
    <rPh sb="4" eb="6">
      <t>ブンヤ</t>
    </rPh>
    <phoneticPr fontId="11"/>
  </si>
  <si>
    <t>介護分野</t>
    <rPh sb="0" eb="2">
      <t>カイゴ</t>
    </rPh>
    <rPh sb="2" eb="4">
      <t>ブンヤ</t>
    </rPh>
    <phoneticPr fontId="11"/>
  </si>
  <si>
    <t>コース区分</t>
    <rPh sb="3" eb="5">
      <t>クブン</t>
    </rPh>
    <phoneticPr fontId="11"/>
  </si>
  <si>
    <t>日本版デュアルシステム</t>
    <rPh sb="0" eb="3">
      <t>ニホンバン</t>
    </rPh>
    <phoneticPr fontId="11"/>
  </si>
  <si>
    <t>eラーニングコース</t>
    <phoneticPr fontId="11"/>
  </si>
  <si>
    <t>デジタル訓練促進費</t>
    <rPh sb="4" eb="9">
      <t>クンレンソクシンヒ</t>
    </rPh>
    <phoneticPr fontId="11"/>
  </si>
  <si>
    <t>デジタル職場実習推進費</t>
    <rPh sb="4" eb="6">
      <t>ショクバ</t>
    </rPh>
    <rPh sb="6" eb="8">
      <t>ジッシュウ</t>
    </rPh>
    <rPh sb="8" eb="11">
      <t>スイシンヒ</t>
    </rPh>
    <phoneticPr fontId="11"/>
  </si>
  <si>
    <t>知識等習得コース</t>
    <rPh sb="0" eb="2">
      <t>チシキ</t>
    </rPh>
    <rPh sb="2" eb="3">
      <t>トウ</t>
    </rPh>
    <rPh sb="3" eb="5">
      <t>シュウトク</t>
    </rPh>
    <phoneticPr fontId="11"/>
  </si>
  <si>
    <t>建設人材育成コース</t>
    <rPh sb="0" eb="6">
      <t>ケンセツジンザイイクセイ</t>
    </rPh>
    <phoneticPr fontId="11"/>
  </si>
  <si>
    <t>○</t>
    <phoneticPr fontId="11"/>
  </si>
  <si>
    <t>介護、デジタル以外の分野</t>
    <rPh sb="0" eb="2">
      <t>カイゴ</t>
    </rPh>
    <rPh sb="7" eb="9">
      <t>イガイ</t>
    </rPh>
    <rPh sb="10" eb="12">
      <t>ブンヤ</t>
    </rPh>
    <phoneticPr fontId="11"/>
  </si>
  <si>
    <t>デジタル以外の分野</t>
    <rPh sb="4" eb="6">
      <t>イガイ</t>
    </rPh>
    <rPh sb="7" eb="9">
      <t>ブンヤ</t>
    </rPh>
    <phoneticPr fontId="11"/>
  </si>
  <si>
    <t>eラーニング
コース</t>
    <phoneticPr fontId="11"/>
  </si>
  <si>
    <t>１　提案コース情報</t>
    <rPh sb="2" eb="4">
      <t>テイアン</t>
    </rPh>
    <rPh sb="7" eb="9">
      <t>ジョウホウ</t>
    </rPh>
    <phoneticPr fontId="11"/>
  </si>
  <si>
    <t>ＤＸスキル標準対応コース</t>
    <rPh sb="5" eb="9">
      <t>ヒョウジュンタイオウ</t>
    </rPh>
    <phoneticPr fontId="11"/>
  </si>
  <si>
    <t>デジタル資格コース【ＩＴ資格】</t>
    <rPh sb="4" eb="6">
      <t>シカク</t>
    </rPh>
    <rPh sb="12" eb="14">
      <t>シカク</t>
    </rPh>
    <phoneticPr fontId="11"/>
  </si>
  <si>
    <t>デジタル資格コース【ＷＥＢデザイン資格】</t>
    <rPh sb="4" eb="6">
      <t>シカク</t>
    </rPh>
    <rPh sb="17" eb="19">
      <t>シカク</t>
    </rPh>
    <phoneticPr fontId="11"/>
  </si>
  <si>
    <t xml:space="preserve">
　　委託料経費区分
</t>
    <rPh sb="4" eb="7">
      <t>イタクリョウ</t>
    </rPh>
    <rPh sb="7" eb="9">
      <t>ケイヒ</t>
    </rPh>
    <rPh sb="9" eb="11">
      <t>クブン</t>
    </rPh>
    <phoneticPr fontId="11"/>
  </si>
  <si>
    <t>２　委託料経費区分　※提案するコースが該当する経費区分に「○」を記入してください。</t>
    <rPh sb="2" eb="5">
      <t>イタクリョウ</t>
    </rPh>
    <rPh sb="5" eb="7">
      <t>ケイヒ</t>
    </rPh>
    <rPh sb="7" eb="9">
      <t>クブン</t>
    </rPh>
    <phoneticPr fontId="11"/>
  </si>
  <si>
    <t>提案コース委託料経費区分表</t>
    <rPh sb="0" eb="2">
      <t>テイアン</t>
    </rPh>
    <rPh sb="5" eb="8">
      <t>イタクリョウ</t>
    </rPh>
    <rPh sb="8" eb="12">
      <t>ケイヒクブン</t>
    </rPh>
    <rPh sb="12" eb="13">
      <t>ヒョウ</t>
    </rPh>
    <phoneticPr fontId="11"/>
  </si>
  <si>
    <t>様式１－１</t>
    <rPh sb="0" eb="2">
      <t>ヨウシキ</t>
    </rPh>
    <phoneticPr fontId="11"/>
  </si>
  <si>
    <t>様式１－２</t>
    <rPh sb="0" eb="2">
      <t>ヨウシキ</t>
    </rPh>
    <phoneticPr fontId="11"/>
  </si>
  <si>
    <t>託児サービス経費</t>
    <rPh sb="0" eb="2">
      <t>タクジ</t>
    </rPh>
    <rPh sb="6" eb="8">
      <t>ケイヒ</t>
    </rPh>
    <phoneticPr fontId="11"/>
  </si>
  <si>
    <t>職場実習実施計画書</t>
    <rPh sb="0" eb="2">
      <t>ショクバ</t>
    </rPh>
    <rPh sb="2" eb="4">
      <t>ジッシュウ</t>
    </rPh>
    <rPh sb="4" eb="6">
      <t>ジッシ</t>
    </rPh>
    <rPh sb="6" eb="9">
      <t>ケイカクショ</t>
    </rPh>
    <phoneticPr fontId="32"/>
  </si>
  <si>
    <t>職場見学、職場体験、
職場実習の別
※デジタル職場実習対応コースは職場実習のみ</t>
    <rPh sb="0" eb="2">
      <t>ショクバ</t>
    </rPh>
    <rPh sb="2" eb="4">
      <t>ケンガク</t>
    </rPh>
    <rPh sb="5" eb="7">
      <t>ショクバ</t>
    </rPh>
    <rPh sb="7" eb="9">
      <t>タイケン</t>
    </rPh>
    <rPh sb="11" eb="13">
      <t>ショクバ</t>
    </rPh>
    <rPh sb="13" eb="15">
      <t>ジッシュウ</t>
    </rPh>
    <rPh sb="16" eb="17">
      <t>ベツ</t>
    </rPh>
    <rPh sb="24" eb="26">
      <t>ショクバ</t>
    </rPh>
    <rPh sb="26" eb="28">
      <t>ジッシュウ</t>
    </rPh>
    <rPh sb="28" eb="30">
      <t>タイオウ</t>
    </rPh>
    <rPh sb="34" eb="36">
      <t>ショクバ</t>
    </rPh>
    <rPh sb="36" eb="38">
      <t>ジッシュウ</t>
    </rPh>
    <phoneticPr fontId="32"/>
  </si>
  <si>
    <r>
      <t>※実施した直近の過去３か年において、仕様書で取得を指定する目標資格の合格率を</t>
    </r>
    <r>
      <rPr>
        <b/>
        <u/>
        <sz val="11"/>
        <rFont val="ＭＳ Ｐゴシック"/>
        <family val="3"/>
        <charset val="128"/>
        <scheme val="minor"/>
      </rPr>
      <t>種別、級ごとでシート別</t>
    </r>
    <r>
      <rPr>
        <sz val="11"/>
        <rFont val="ＭＳ Ｐゴシック"/>
        <family val="2"/>
        <charset val="128"/>
        <scheme val="minor"/>
      </rPr>
      <t>に作成してください。
記入例は削除してください。</t>
    </r>
    <rPh sb="1" eb="3">
      <t>ジッシ</t>
    </rPh>
    <rPh sb="5" eb="7">
      <t>チョッキン</t>
    </rPh>
    <rPh sb="8" eb="10">
      <t>カコ</t>
    </rPh>
    <rPh sb="12" eb="13">
      <t>ネン</t>
    </rPh>
    <rPh sb="18" eb="21">
      <t>シヨウショ</t>
    </rPh>
    <rPh sb="22" eb="24">
      <t>シュトク</t>
    </rPh>
    <rPh sb="25" eb="27">
      <t>シテイ</t>
    </rPh>
    <rPh sb="29" eb="31">
      <t>モクヒョウ</t>
    </rPh>
    <rPh sb="31" eb="33">
      <t>シカク</t>
    </rPh>
    <rPh sb="34" eb="37">
      <t>ゴウカクリツ</t>
    </rPh>
    <rPh sb="38" eb="40">
      <t>シュベツ</t>
    </rPh>
    <rPh sb="41" eb="42">
      <t>キュウ</t>
    </rPh>
    <rPh sb="48" eb="49">
      <t>ベツ</t>
    </rPh>
    <rPh sb="50" eb="52">
      <t>サクセイ</t>
    </rPh>
    <rPh sb="60" eb="62">
      <t>キニュウ</t>
    </rPh>
    <rPh sb="62" eb="63">
      <t>レイ</t>
    </rPh>
    <rPh sb="64" eb="66">
      <t>サクジョ</t>
    </rPh>
    <phoneticPr fontId="11"/>
  </si>
  <si>
    <t>※実施した直近の過去２か年において実施した、関連するコースを委託訓練、求職者訓練、一般講座ごとにシート別に作成してください。記入例は削除してください。</t>
    <rPh sb="1" eb="3">
      <t>ジッシ</t>
    </rPh>
    <rPh sb="5" eb="7">
      <t>チョッキン</t>
    </rPh>
    <rPh sb="8" eb="10">
      <t>カコ</t>
    </rPh>
    <rPh sb="12" eb="13">
      <t>ネン</t>
    </rPh>
    <rPh sb="17" eb="19">
      <t>ジッシ</t>
    </rPh>
    <rPh sb="22" eb="24">
      <t>カンレン</t>
    </rPh>
    <rPh sb="30" eb="32">
      <t>イタク</t>
    </rPh>
    <rPh sb="32" eb="34">
      <t>クンレン</t>
    </rPh>
    <rPh sb="35" eb="37">
      <t>キュウショク</t>
    </rPh>
    <rPh sb="37" eb="38">
      <t>シャ</t>
    </rPh>
    <rPh sb="38" eb="40">
      <t>クンレン</t>
    </rPh>
    <rPh sb="41" eb="43">
      <t>イッパン</t>
    </rPh>
    <rPh sb="43" eb="45">
      <t>コウザ</t>
    </rPh>
    <rPh sb="51" eb="52">
      <t>ベツ</t>
    </rPh>
    <rPh sb="53" eb="55">
      <t>サクセイ</t>
    </rPh>
    <rPh sb="62" eb="64">
      <t>キニュウ</t>
    </rPh>
    <rPh sb="64" eb="65">
      <t>レイ</t>
    </rPh>
    <rPh sb="66" eb="68">
      <t>サクジョ</t>
    </rPh>
    <phoneticPr fontId="11"/>
  </si>
  <si>
    <t>訓練科名（仕様書）：</t>
    <rPh sb="0" eb="2">
      <t>クンレン</t>
    </rPh>
    <rPh sb="2" eb="4">
      <t>カメイ</t>
    </rPh>
    <rPh sb="5" eb="8">
      <t>シヨウショ</t>
    </rPh>
    <phoneticPr fontId="11"/>
  </si>
  <si>
    <t>訓練科名（提案）：</t>
    <rPh sb="0" eb="2">
      <t>クンレン</t>
    </rPh>
    <rPh sb="2" eb="4">
      <t>カメイ</t>
    </rPh>
    <phoneticPr fontId="11"/>
  </si>
  <si>
    <r>
      <t xml:space="preserve">キャリアコンサルタント
または
</t>
    </r>
    <r>
      <rPr>
        <sz val="7"/>
        <rFont val="ＭＳ Ｐ明朝"/>
        <family val="1"/>
        <charset val="128"/>
      </rPr>
      <t>キャリアコンサルティング技能士</t>
    </r>
    <rPh sb="28" eb="31">
      <t>ギノウシ</t>
    </rPh>
    <phoneticPr fontId="26"/>
  </si>
  <si>
    <t>訓練科名（仕様書）</t>
    <rPh sb="5" eb="8">
      <t>シヨウショ</t>
    </rPh>
    <phoneticPr fontId="11"/>
  </si>
  <si>
    <t>訓練科番号</t>
    <rPh sb="0" eb="2">
      <t>クンレンカ</t>
    </rPh>
    <rPh sb="2" eb="4">
      <t>バンゴウ</t>
    </rPh>
    <phoneticPr fontId="11"/>
  </si>
  <si>
    <t>訓練科番号</t>
    <rPh sb="0" eb="3">
      <t>クンレンカ</t>
    </rPh>
    <rPh sb="3" eb="5">
      <t>バンゴウ</t>
    </rPh>
    <phoneticPr fontId="26"/>
  </si>
  <si>
    <t>2025-2026年度祝日</t>
    <rPh sb="9" eb="11">
      <t>ネンド</t>
    </rPh>
    <rPh sb="11" eb="13">
      <t>シュクジツ</t>
    </rPh>
    <phoneticPr fontId="26"/>
  </si>
  <si>
    <t>○○番　</t>
    <phoneticPr fontId="11"/>
  </si>
  <si>
    <t>国民の休日</t>
    <rPh sb="0" eb="2">
      <t>コクミン</t>
    </rPh>
    <rPh sb="3" eb="5">
      <t>キュウジツ</t>
    </rPh>
    <phoneticPr fontId="11"/>
  </si>
  <si>
    <t>eラーニング</t>
  </si>
  <si>
    <t>名</t>
    <rPh sb="0" eb="1">
      <t>メイ</t>
    </rPh>
    <phoneticPr fontId="11"/>
  </si>
  <si>
    <t>か月</t>
    <rPh sb="1" eb="2">
      <t>ツキ</t>
    </rPh>
    <phoneticPr fontId="11"/>
  </si>
  <si>
    <t>取得を目指す資格</t>
    <rPh sb="0" eb="2">
      <t>シュトク</t>
    </rPh>
    <rPh sb="3" eb="5">
      <t>メザ</t>
    </rPh>
    <rPh sb="6" eb="8">
      <t>シカク</t>
    </rPh>
    <phoneticPr fontId="11"/>
  </si>
  <si>
    <t>取得可能な資格</t>
    <rPh sb="0" eb="2">
      <t>シュトク</t>
    </rPh>
    <rPh sb="2" eb="4">
      <t>カノウ</t>
    </rPh>
    <rPh sb="5" eb="7">
      <t>シカク</t>
    </rPh>
    <phoneticPr fontId="11"/>
  </si>
  <si>
    <t>スクーリング</t>
    <phoneticPr fontId="26"/>
  </si>
  <si>
    <t>科目</t>
    <rPh sb="0" eb="2">
      <t>カモク</t>
    </rPh>
    <phoneticPr fontId="26"/>
  </si>
  <si>
    <t>担当講師</t>
    <rPh sb="0" eb="2">
      <t>タントウ</t>
    </rPh>
    <rPh sb="2" eb="4">
      <t>コウシ</t>
    </rPh>
    <phoneticPr fontId="11"/>
  </si>
  <si>
    <t>オリエンテーション</t>
    <phoneticPr fontId="11"/>
  </si>
  <si>
    <t>通所</t>
    <rPh sb="1" eb="2">
      <t>ショ</t>
    </rPh>
    <phoneticPr fontId="26"/>
  </si>
  <si>
    <t>就職支援</t>
    <rPh sb="0" eb="2">
      <t>シュウショク</t>
    </rPh>
    <rPh sb="2" eb="4">
      <t>シエン</t>
    </rPh>
    <phoneticPr fontId="11"/>
  </si>
  <si>
    <t>オンライン</t>
  </si>
  <si>
    <t>小　 　計</t>
    <phoneticPr fontId="26"/>
  </si>
  <si>
    <t>ｅラーニング（在宅学習）</t>
    <rPh sb="7" eb="9">
      <t>ザイタク</t>
    </rPh>
    <rPh sb="9" eb="11">
      <t>ガクシュウ</t>
    </rPh>
    <phoneticPr fontId="26"/>
  </si>
  <si>
    <t>小　 　計</t>
    <rPh sb="0" eb="1">
      <t>ショウ</t>
    </rPh>
    <rPh sb="4" eb="5">
      <t>ケイ</t>
    </rPh>
    <phoneticPr fontId="7"/>
  </si>
  <si>
    <t>就職後にどのようなツールを使用しても抵抗感が出ないよう、様々なデザインツールに触れることができるカリキュラムを作成しました。その中でも特に、コーディングやノーコードツールなど近年需要が高まってきている技術を重点的に扱うことで、時代に適した人材の育成ができるよう意識しました。</t>
    <rPh sb="1" eb="3">
      <t>ジカン</t>
    </rPh>
    <rPh sb="3" eb="4">
      <t>スウ</t>
    </rPh>
    <rPh sb="5" eb="7">
      <t>ジュンバン</t>
    </rPh>
    <rPh sb="8" eb="10">
      <t>ナイヨウ</t>
    </rPh>
    <rPh sb="16" eb="18">
      <t>ジュウテン</t>
    </rPh>
    <rPh sb="18" eb="19">
      <t>テキ</t>
    </rPh>
    <rPh sb="20" eb="21">
      <t>オシ</t>
    </rPh>
    <rPh sb="23" eb="25">
      <t>コウモク</t>
    </rPh>
    <rPh sb="26" eb="28">
      <t>コウリョ</t>
    </rPh>
    <rPh sb="30" eb="31">
      <t>テン</t>
    </rPh>
    <rPh sb="31" eb="32">
      <t>ナド</t>
    </rPh>
    <rPh sb="33" eb="35">
      <t>カンタン</t>
    </rPh>
    <rPh sb="36" eb="38">
      <t>セツメイ</t>
    </rPh>
    <phoneticPr fontId="11"/>
  </si>
  <si>
    <t>訓練実施施設</t>
  </si>
  <si>
    <t>コース区分</t>
  </si>
  <si>
    <t>eラーニングコース</t>
    <phoneticPr fontId="32"/>
  </si>
  <si>
    <t>eラーニングの日付ごとの訓練内容と時間数は推奨する受講の目安です。</t>
  </si>
  <si>
    <t>第１月間</t>
    <rPh sb="0" eb="1">
      <t>ダイ</t>
    </rPh>
    <rPh sb="2" eb="4">
      <t>ゲッカン</t>
    </rPh>
    <phoneticPr fontId="26"/>
  </si>
  <si>
    <t>eラーニング（在宅）</t>
    <rPh sb="7" eb="9">
      <t>ザイタク</t>
    </rPh>
    <phoneticPr fontId="26"/>
  </si>
  <si>
    <r>
      <rPr>
        <b/>
        <sz val="10"/>
        <rFont val="ＭＳ Ｐゴシック"/>
        <family val="3"/>
        <charset val="128"/>
      </rPr>
      <t>開講式</t>
    </r>
    <r>
      <rPr>
        <b/>
        <sz val="10"/>
        <color rgb="FFC00000"/>
        <rFont val="ＭＳ Ｐゴシック"/>
        <family val="3"/>
        <charset val="128"/>
      </rPr>
      <t>（注）</t>
    </r>
    <r>
      <rPr>
        <sz val="10"/>
        <rFont val="ＭＳ Ｐゴシック"/>
        <family val="3"/>
        <charset val="128"/>
      </rPr>
      <t xml:space="preserve">
オリエンテーション</t>
    </r>
    <rPh sb="0" eb="2">
      <t>カイコウ</t>
    </rPh>
    <rPh sb="2" eb="3">
      <t>シキ</t>
    </rPh>
    <phoneticPr fontId="26"/>
  </si>
  <si>
    <t>第２月間</t>
    <rPh sb="0" eb="1">
      <t>ダイ</t>
    </rPh>
    <rPh sb="2" eb="4">
      <t>ゲッカン</t>
    </rPh>
    <phoneticPr fontId="26"/>
  </si>
  <si>
    <r>
      <rPr>
        <b/>
        <sz val="18"/>
        <color rgb="FFC00000"/>
        <rFont val="ＭＳ Ｐゴシック"/>
        <family val="3"/>
        <charset val="128"/>
      </rPr>
      <t>（注）</t>
    </r>
    <r>
      <rPr>
        <b/>
        <sz val="18"/>
        <rFont val="ＭＳ Ｐゴシック"/>
        <family val="3"/>
        <charset val="128"/>
      </rPr>
      <t>開講式、巡回就職支援指導、閉講式は訓練時間に含まれませんが、出席してください。</t>
    </r>
    <phoneticPr fontId="32"/>
  </si>
  <si>
    <r>
      <rPr>
        <sz val="20"/>
        <rFont val="ＭＳ Ｐゴシック"/>
        <family val="3"/>
        <charset val="128"/>
      </rPr>
      <t>＊</t>
    </r>
    <r>
      <rPr>
        <b/>
        <sz val="18"/>
        <rFont val="ＭＳ Ｐゴシック"/>
        <family val="3"/>
        <charset val="128"/>
      </rPr>
      <t>ハローワークで職業相談をする日が別途あります。</t>
    </r>
    <rPh sb="15" eb="16">
      <t>ヒ</t>
    </rPh>
    <rPh sb="17" eb="19">
      <t>ベット</t>
    </rPh>
    <phoneticPr fontId="32"/>
  </si>
  <si>
    <t>第３月間</t>
    <rPh sb="0" eb="1">
      <t>ダイ</t>
    </rPh>
    <rPh sb="2" eb="4">
      <t>ゲッカン</t>
    </rPh>
    <phoneticPr fontId="26"/>
  </si>
  <si>
    <r>
      <rPr>
        <b/>
        <sz val="12"/>
        <color theme="1"/>
        <rFont val="ＭＳ Ｐゴシック"/>
        <family val="3"/>
        <charset val="128"/>
      </rPr>
      <t>閉講式</t>
    </r>
    <r>
      <rPr>
        <sz val="12"/>
        <rFont val="ＭＳ Ｐゴシック"/>
        <family val="3"/>
        <charset val="128"/>
      </rPr>
      <t>・オリエンテーション</t>
    </r>
    <r>
      <rPr>
        <b/>
        <sz val="12"/>
        <color rgb="FFC00000"/>
        <rFont val="ＭＳ Ｐゴシック"/>
        <family val="3"/>
        <charset val="128"/>
      </rPr>
      <t>（注）</t>
    </r>
    <rPh sb="0" eb="2">
      <t>ヘイコウ</t>
    </rPh>
    <rPh sb="2" eb="3">
      <t>シキ</t>
    </rPh>
    <phoneticPr fontId="26"/>
  </si>
  <si>
    <t>月間</t>
    <rPh sb="0" eb="1">
      <t>ツキ</t>
    </rPh>
    <rPh sb="1" eb="2">
      <t>アイダ</t>
    </rPh>
    <phoneticPr fontId="121"/>
  </si>
  <si>
    <t>第１月間</t>
  </si>
  <si>
    <t>第２月間</t>
    <phoneticPr fontId="26"/>
  </si>
  <si>
    <t>第３月間</t>
  </si>
  <si>
    <t>合計</t>
    <rPh sb="0" eb="2">
      <t>ゴウケイ</t>
    </rPh>
    <phoneticPr fontId="26"/>
  </si>
  <si>
    <t>訓練日数</t>
    <rPh sb="0" eb="2">
      <t>クンレン</t>
    </rPh>
    <phoneticPr fontId="121"/>
  </si>
  <si>
    <t>eラーニング</t>
    <phoneticPr fontId="32"/>
  </si>
  <si>
    <t>スクーリング</t>
    <phoneticPr fontId="32"/>
  </si>
  <si>
    <t>合計日数</t>
    <rPh sb="0" eb="2">
      <t>ゴウケイ</t>
    </rPh>
    <rPh sb="2" eb="4">
      <t>ニッスウ</t>
    </rPh>
    <phoneticPr fontId="121"/>
  </si>
  <si>
    <t>＊eラーニングとスクーリングが同一日の場合は、日数の合計は１日でカウントします。</t>
    <rPh sb="15" eb="17">
      <t>ドウイツ</t>
    </rPh>
    <rPh sb="17" eb="18">
      <t>ビ</t>
    </rPh>
    <rPh sb="19" eb="21">
      <t>バアイ</t>
    </rPh>
    <rPh sb="23" eb="25">
      <t>ニッスウ</t>
    </rPh>
    <rPh sb="24" eb="25">
      <t>スウ</t>
    </rPh>
    <rPh sb="26" eb="28">
      <t>ゴウケイ</t>
    </rPh>
    <rPh sb="30" eb="31">
      <t>ニチ</t>
    </rPh>
    <phoneticPr fontId="26"/>
  </si>
  <si>
    <t>訓練時間</t>
    <rPh sb="0" eb="2">
      <t>クンレン</t>
    </rPh>
    <phoneticPr fontId="121"/>
  </si>
  <si>
    <t>合計時間</t>
    <rPh sb="0" eb="2">
      <t>ゴウケイ</t>
    </rPh>
    <rPh sb="2" eb="4">
      <t>ジカン</t>
    </rPh>
    <phoneticPr fontId="121"/>
  </si>
  <si>
    <t>第４月間</t>
  </si>
  <si>
    <t>第５月間</t>
  </si>
  <si>
    <t>第６月間</t>
  </si>
  <si>
    <t>第４月間</t>
    <rPh sb="0" eb="1">
      <t>ダイ</t>
    </rPh>
    <rPh sb="2" eb="4">
      <t>ゲッカン</t>
    </rPh>
    <phoneticPr fontId="26"/>
  </si>
  <si>
    <t>第５月間</t>
    <rPh sb="0" eb="1">
      <t>ダイ</t>
    </rPh>
    <rPh sb="2" eb="4">
      <t>ゲッカン</t>
    </rPh>
    <phoneticPr fontId="26"/>
  </si>
  <si>
    <t>第６月間</t>
    <rPh sb="0" eb="1">
      <t>ダイ</t>
    </rPh>
    <rPh sb="2" eb="4">
      <t>ゲッカン</t>
    </rPh>
    <phoneticPr fontId="26"/>
  </si>
  <si>
    <t>FP　ライフプランニングと資金計画</t>
    <rPh sb="13" eb="15">
      <t>シキン</t>
    </rPh>
    <rPh sb="15" eb="17">
      <t>ケイカク</t>
    </rPh>
    <phoneticPr fontId="25"/>
  </si>
  <si>
    <t>FP　リスク管理①</t>
    <rPh sb="6" eb="8">
      <t>カンリ</t>
    </rPh>
    <phoneticPr fontId="25"/>
  </si>
  <si>
    <t>FP　リスク管理②</t>
    <rPh sb="6" eb="8">
      <t>カンリ</t>
    </rPh>
    <phoneticPr fontId="25"/>
  </si>
  <si>
    <t>ＦＰ　金融資産運用①</t>
    <rPh sb="3" eb="5">
      <t>キンユウ</t>
    </rPh>
    <rPh sb="5" eb="7">
      <t>シサン</t>
    </rPh>
    <rPh sb="7" eb="9">
      <t>ウンヨウ</t>
    </rPh>
    <phoneticPr fontId="25"/>
  </si>
  <si>
    <t>ＦＰ　金融資産運用②</t>
    <rPh sb="3" eb="5">
      <t>キンユウ</t>
    </rPh>
    <rPh sb="5" eb="7">
      <t>シサン</t>
    </rPh>
    <rPh sb="7" eb="9">
      <t>ウンヨウ</t>
    </rPh>
    <phoneticPr fontId="25"/>
  </si>
  <si>
    <t>ＦＰ　タックスプランニング①</t>
  </si>
  <si>
    <t>ＦＰ　タックスプランニング②</t>
  </si>
  <si>
    <t>Ｌｉｖｅ配信講義</t>
    <rPh sb="4" eb="6">
      <t>ハイシン</t>
    </rPh>
    <rPh sb="6" eb="8">
      <t>コウギ</t>
    </rPh>
    <phoneticPr fontId="25"/>
  </si>
  <si>
    <t>ＦＰ模擬テスト①</t>
    <rPh sb="2" eb="4">
      <t>モギ</t>
    </rPh>
    <phoneticPr fontId="25"/>
  </si>
  <si>
    <t>入所式・オリエンテーション</t>
    <rPh sb="0" eb="2">
      <t>ニュウショ</t>
    </rPh>
    <rPh sb="2" eb="3">
      <t>シキ</t>
    </rPh>
    <phoneticPr fontId="25"/>
  </si>
  <si>
    <t>自分らしく生きるために
自己理解・グループワーク</t>
    <rPh sb="0" eb="2">
      <t>ジブン</t>
    </rPh>
    <rPh sb="5" eb="6">
      <t>イ</t>
    </rPh>
    <rPh sb="12" eb="14">
      <t>ジコ</t>
    </rPh>
    <rPh sb="14" eb="16">
      <t>リカイ</t>
    </rPh>
    <phoneticPr fontId="25"/>
  </si>
  <si>
    <t>【代替】キャリアコンサルティング①</t>
    <rPh sb="1" eb="3">
      <t>ダイガ</t>
    </rPh>
    <phoneticPr fontId="25"/>
  </si>
  <si>
    <t>対面</t>
  </si>
  <si>
    <t>集合</t>
  </si>
  <si>
    <t>個別</t>
  </si>
  <si>
    <t>パソコンWord基本操作習得①</t>
    <rPh sb="8" eb="10">
      <t>キホン</t>
    </rPh>
    <rPh sb="10" eb="12">
      <t>ソウサ</t>
    </rPh>
    <rPh sb="12" eb="14">
      <t>シュウトク</t>
    </rPh>
    <phoneticPr fontId="25"/>
  </si>
  <si>
    <t>パソコンWord基本操作習得②</t>
    <rPh sb="8" eb="10">
      <t>キホン</t>
    </rPh>
    <rPh sb="10" eb="12">
      <t>ソウサ</t>
    </rPh>
    <rPh sb="12" eb="14">
      <t>シュウトク</t>
    </rPh>
    <phoneticPr fontId="25"/>
  </si>
  <si>
    <t>パソコンWord基本操作習得⑤</t>
    <rPh sb="8" eb="10">
      <t>キホン</t>
    </rPh>
    <rPh sb="10" eb="12">
      <t>ソウサ</t>
    </rPh>
    <rPh sb="12" eb="14">
      <t>シュウトク</t>
    </rPh>
    <phoneticPr fontId="25"/>
  </si>
  <si>
    <t>MOS　Word2013模擬テスト</t>
    <rPh sb="12" eb="14">
      <t>モギ</t>
    </rPh>
    <phoneticPr fontId="25"/>
  </si>
  <si>
    <t>パソコンExcel基本操作習得①</t>
    <rPh sb="9" eb="11">
      <t>キホン</t>
    </rPh>
    <rPh sb="11" eb="13">
      <t>ソウサ</t>
    </rPh>
    <rPh sb="13" eb="15">
      <t>シュウトク</t>
    </rPh>
    <phoneticPr fontId="25"/>
  </si>
  <si>
    <t>パソコンExcel基本操作習得②</t>
    <rPh sb="9" eb="11">
      <t>キホン</t>
    </rPh>
    <rPh sb="11" eb="13">
      <t>ソウサ</t>
    </rPh>
    <rPh sb="13" eb="15">
      <t>シュウトク</t>
    </rPh>
    <phoneticPr fontId="25"/>
  </si>
  <si>
    <t>MOS　Excel2013模擬テスト</t>
    <rPh sb="13" eb="15">
      <t>モギ</t>
    </rPh>
    <phoneticPr fontId="25"/>
  </si>
  <si>
    <t>コミュニケーションゲーム
履歴書・職務経歴書の書き方</t>
    <rPh sb="13" eb="16">
      <t>リレキショ</t>
    </rPh>
    <rPh sb="17" eb="19">
      <t>ショクム</t>
    </rPh>
    <rPh sb="19" eb="22">
      <t>ケイレキショ</t>
    </rPh>
    <rPh sb="23" eb="24">
      <t>カ</t>
    </rPh>
    <rPh sb="25" eb="26">
      <t>カタ</t>
    </rPh>
    <phoneticPr fontId="25"/>
  </si>
  <si>
    <t>【代替】コミュニケーションゲーム
履歴書・職務経歴書の書き方</t>
    <rPh sb="1" eb="3">
      <t>ダイガ</t>
    </rPh>
    <rPh sb="17" eb="20">
      <t>リレキショ</t>
    </rPh>
    <rPh sb="21" eb="23">
      <t>ショクム</t>
    </rPh>
    <rPh sb="23" eb="26">
      <t>ケイレキショ</t>
    </rPh>
    <rPh sb="27" eb="28">
      <t>カ</t>
    </rPh>
    <rPh sb="29" eb="30">
      <t>カタ</t>
    </rPh>
    <phoneticPr fontId="25"/>
  </si>
  <si>
    <t>新ジョブ・カードを活用した
キャリアコンサルティング①</t>
    <rPh sb="0" eb="1">
      <t>シン</t>
    </rPh>
    <rPh sb="9" eb="11">
      <t>カツヨウ</t>
    </rPh>
    <phoneticPr fontId="25"/>
  </si>
  <si>
    <t>【代替】新ジョブ・カードを活用した
キャリアコンサルティング①</t>
    <rPh sb="1" eb="3">
      <t>ダイガ</t>
    </rPh>
    <rPh sb="4" eb="5">
      <t>シン</t>
    </rPh>
    <rPh sb="13" eb="15">
      <t>カツヨウ</t>
    </rPh>
    <phoneticPr fontId="25"/>
  </si>
  <si>
    <t>簿記　簿記の目的・一巡の流れ①</t>
    <rPh sb="0" eb="2">
      <t>ボキ</t>
    </rPh>
    <rPh sb="3" eb="5">
      <t>ボキ</t>
    </rPh>
    <rPh sb="6" eb="8">
      <t>モクテキ</t>
    </rPh>
    <rPh sb="9" eb="11">
      <t>イチジュン</t>
    </rPh>
    <rPh sb="12" eb="13">
      <t>ナガ</t>
    </rPh>
    <phoneticPr fontId="25"/>
  </si>
  <si>
    <t>簿記　商品売買の記帳方法</t>
    <rPh sb="0" eb="2">
      <t>ボキ</t>
    </rPh>
    <rPh sb="3" eb="5">
      <t>ショウヒン</t>
    </rPh>
    <rPh sb="5" eb="7">
      <t>バイバイ</t>
    </rPh>
    <rPh sb="8" eb="10">
      <t>キチョウ</t>
    </rPh>
    <rPh sb="10" eb="12">
      <t>ホウホウ</t>
    </rPh>
    <phoneticPr fontId="25"/>
  </si>
  <si>
    <t>簿記　手形の記帳方法</t>
    <rPh sb="0" eb="2">
      <t>ボキ</t>
    </rPh>
    <rPh sb="3" eb="5">
      <t>テガタ</t>
    </rPh>
    <rPh sb="6" eb="8">
      <t>キチョウ</t>
    </rPh>
    <rPh sb="8" eb="10">
      <t>ホウホウ</t>
    </rPh>
    <phoneticPr fontId="25"/>
  </si>
  <si>
    <t>簿記　勘定記入と訂正仕訳</t>
    <rPh sb="0" eb="2">
      <t>ボキ</t>
    </rPh>
    <rPh sb="3" eb="5">
      <t>カンジョウ</t>
    </rPh>
    <rPh sb="5" eb="7">
      <t>キニュウ</t>
    </rPh>
    <rPh sb="8" eb="10">
      <t>テイセイ</t>
    </rPh>
    <rPh sb="10" eb="12">
      <t>シワケ</t>
    </rPh>
    <phoneticPr fontId="25"/>
  </si>
  <si>
    <t>簿記　試算表の作成</t>
    <rPh sb="0" eb="2">
      <t>ボキ</t>
    </rPh>
    <rPh sb="3" eb="6">
      <t>シサンヒョウ</t>
    </rPh>
    <rPh sb="7" eb="9">
      <t>サクセイ</t>
    </rPh>
    <phoneticPr fontId="25"/>
  </si>
  <si>
    <t>簿記　総合問題演習①</t>
    <rPh sb="0" eb="2">
      <t>ボキ</t>
    </rPh>
    <rPh sb="3" eb="5">
      <t>ソウゴウ</t>
    </rPh>
    <rPh sb="5" eb="7">
      <t>モンダイ</t>
    </rPh>
    <rPh sb="7" eb="9">
      <t>エンシュウ</t>
    </rPh>
    <phoneticPr fontId="25"/>
  </si>
  <si>
    <t>簿記　総合問題演習②</t>
    <rPh sb="0" eb="2">
      <t>ボキ</t>
    </rPh>
    <rPh sb="3" eb="5">
      <t>ソウゴウ</t>
    </rPh>
    <rPh sb="5" eb="7">
      <t>モンダイ</t>
    </rPh>
    <rPh sb="7" eb="9">
      <t>エンシュウ</t>
    </rPh>
    <phoneticPr fontId="25"/>
  </si>
  <si>
    <t>簿記　模擬テスト①</t>
    <rPh sb="0" eb="2">
      <t>ボキ</t>
    </rPh>
    <rPh sb="3" eb="5">
      <t>モギ</t>
    </rPh>
    <phoneticPr fontId="25"/>
  </si>
  <si>
    <t>簿記　模擬テスト②</t>
    <rPh sb="0" eb="2">
      <t>ボキ</t>
    </rPh>
    <rPh sb="3" eb="5">
      <t>モギ</t>
    </rPh>
    <phoneticPr fontId="25"/>
  </si>
  <si>
    <t>グループワーク・面接練習</t>
    <rPh sb="8" eb="10">
      <t>メンセツ</t>
    </rPh>
    <rPh sb="10" eb="12">
      <t>レンシュウ</t>
    </rPh>
    <phoneticPr fontId="25"/>
  </si>
  <si>
    <t>【代替】グループワーク・面接練習</t>
    <rPh sb="1" eb="3">
      <t>ダイガ</t>
    </rPh>
    <rPh sb="12" eb="14">
      <t>メンセツ</t>
    </rPh>
    <rPh sb="14" eb="16">
      <t>レンシュウ</t>
    </rPh>
    <phoneticPr fontId="25"/>
  </si>
  <si>
    <t>新ジョブ・カードを活用した
キャリアコンサルティング②</t>
    <rPh sb="0" eb="1">
      <t>シン</t>
    </rPh>
    <rPh sb="9" eb="11">
      <t>カツヨウ</t>
    </rPh>
    <phoneticPr fontId="25"/>
  </si>
  <si>
    <t>修了式</t>
    <rPh sb="0" eb="2">
      <t>シュウリョウ</t>
    </rPh>
    <rPh sb="2" eb="3">
      <t>シキ</t>
    </rPh>
    <phoneticPr fontId="25"/>
  </si>
  <si>
    <t>キャリアコンサルティング①</t>
    <phoneticPr fontId="11"/>
  </si>
  <si>
    <t>■訓練科名（仕様書）</t>
    <rPh sb="1" eb="3">
      <t>クンレン</t>
    </rPh>
    <rPh sb="3" eb="4">
      <t>カ</t>
    </rPh>
    <rPh sb="4" eb="5">
      <t>メイ</t>
    </rPh>
    <rPh sb="6" eb="9">
      <t>シヨウショ</t>
    </rPh>
    <phoneticPr fontId="26"/>
  </si>
  <si>
    <t>訓練科名(仕様書)：</t>
    <rPh sb="0" eb="3">
      <t>クンレンカ</t>
    </rPh>
    <rPh sb="3" eb="4">
      <t>メイ</t>
    </rPh>
    <rPh sb="5" eb="8">
      <t>シヨウショ</t>
    </rPh>
    <phoneticPr fontId="11"/>
  </si>
  <si>
    <t>訓練科名（仕様書）</t>
    <rPh sb="0" eb="1">
      <t>クンレン</t>
    </rPh>
    <rPh sb="1" eb="2">
      <t>メイ</t>
    </rPh>
    <rPh sb="4" eb="7">
      <t>シヨウショ</t>
    </rPh>
    <phoneticPr fontId="11"/>
  </si>
  <si>
    <t>訓練科名（仕様書）</t>
    <rPh sb="0" eb="1">
      <t>クンレン</t>
    </rPh>
    <rPh sb="1" eb="3">
      <t>カメイ</t>
    </rPh>
    <rPh sb="4" eb="7">
      <t>シヨウショ</t>
    </rPh>
    <phoneticPr fontId="26"/>
  </si>
  <si>
    <t>Webデザイン科</t>
    <rPh sb="7" eb="8">
      <t>カ</t>
    </rPh>
    <phoneticPr fontId="26"/>
  </si>
  <si>
    <t>訓練科番号</t>
    <phoneticPr fontId="11"/>
  </si>
  <si>
    <t>　　　例　初歩からできるパソコン基礎科（パソコン基礎科）</t>
    <rPh sb="5" eb="7">
      <t>ショホ</t>
    </rPh>
    <rPh sb="16" eb="18">
      <t>キソ</t>
    </rPh>
    <rPh sb="18" eb="19">
      <t>カ</t>
    </rPh>
    <rPh sb="24" eb="26">
      <t>キソ</t>
    </rPh>
    <rPh sb="26" eb="27">
      <t>カ</t>
    </rPh>
    <phoneticPr fontId="11"/>
  </si>
  <si>
    <t>※１　能開校で作成する、受講生募集リーフレットの参考資料とします。
　　</t>
    <phoneticPr fontId="11"/>
  </si>
  <si>
    <t>【スキル項目・学習項目チェックシート】</t>
    <phoneticPr fontId="128"/>
  </si>
  <si>
    <t>✔</t>
    <phoneticPr fontId="26"/>
  </si>
  <si>
    <t>カテゴリー</t>
  </si>
  <si>
    <t>サブカテゴリー</t>
  </si>
  <si>
    <t>スキル項目</t>
    <rPh sb="3" eb="5">
      <t>コウモク</t>
    </rPh>
    <phoneticPr fontId="128"/>
  </si>
  <si>
    <t>学習項目例</t>
    <rPh sb="0" eb="2">
      <t>ガクシュウ</t>
    </rPh>
    <rPh sb="2" eb="5">
      <t>コウモクレイ</t>
    </rPh>
    <phoneticPr fontId="128"/>
  </si>
  <si>
    <t>訓練カリキュラムのチェック（✔)</t>
    <phoneticPr fontId="128"/>
  </si>
  <si>
    <t>A　ビジネス変革</t>
    <rPh sb="6" eb="8">
      <t>ヘンカク</t>
    </rPh>
    <phoneticPr fontId="128"/>
  </si>
  <si>
    <t>戦略・マネジメント・システム</t>
    <phoneticPr fontId="128"/>
  </si>
  <si>
    <t>ビジネス戦略策定・実行</t>
  </si>
  <si>
    <t>エコシステム＆アライアンス（必要なケイパビリティを持つ他社・個人の探索、M&amp;A、投資、契約）、リスクマネジメント（知的財産権等の権利保護、コンプライアンス、ビジネス倫理）、ポートフォリオマネジメント、持続可能性</t>
    <rPh sb="14" eb="16">
      <t>ヒツヨウ</t>
    </rPh>
    <rPh sb="25" eb="26">
      <t>モ</t>
    </rPh>
    <rPh sb="27" eb="29">
      <t>タシャ</t>
    </rPh>
    <rPh sb="30" eb="32">
      <t>コジン</t>
    </rPh>
    <rPh sb="33" eb="35">
      <t>タンサク</t>
    </rPh>
    <rPh sb="40" eb="42">
      <t>トウシ</t>
    </rPh>
    <rPh sb="43" eb="45">
      <t>ケイヤク</t>
    </rPh>
    <phoneticPr fontId="128"/>
  </si>
  <si>
    <t>プロダクトマネジメント</t>
  </si>
  <si>
    <t>プロダクトマネジメント、プロダクトビジョンの定義・共有・進化、プロダクト開発チームリーダー、プロダクト観点でのビジネス・UX・テクノロジーの統合、プロダクトファミリの管理、経営・財務・法務・マーケティング・顧客サポート・営業等のステークホルダー管理</t>
    <phoneticPr fontId="128"/>
  </si>
  <si>
    <t>変革マネジメント</t>
  </si>
  <si>
    <t>組織体制、組織文化・風土、各種制度、人材、業務プロセス、ステークホルダーマネジメント</t>
    <phoneticPr fontId="128"/>
  </si>
  <si>
    <t>システムズエンジニアリング</t>
  </si>
  <si>
    <t>システム、ライフサイクル、プロセス、システムライフサイクルプロセスにおける具体的な活動（要求分析、アーキテクティング、実装、インテグレーション、テスト、運用、保守、廃棄）</t>
    <phoneticPr fontId="128"/>
  </si>
  <si>
    <t>エンタープライズアーキクチャ</t>
  </si>
  <si>
    <t>ビジネスアーキテクチャ、事業を管理するための仕組み（ERP、PLM、CRM、SCM　等）、データアーキテクチャ、データガバナンス、ITシステムアーキテクチャ</t>
    <phoneticPr fontId="128"/>
  </si>
  <si>
    <t>プロジェクトマネジメント</t>
  </si>
  <si>
    <t>PMBOK®第7版、テーラリング、アジャイル/ウォーターフォール、調達マネジメント</t>
    <phoneticPr fontId="128"/>
  </si>
  <si>
    <t>ビジネスモデル・プロセス</t>
  </si>
  <si>
    <t>ビジネス調査</t>
  </si>
  <si>
    <t>調査の設計、ビジネスフレームワーク（PEST、3C、5Forces、SWOT、STP、4P、バリューチェーン　等）、ビジネス・業務とデジタル技術の関連性</t>
    <phoneticPr fontId="128"/>
  </si>
  <si>
    <t>ビジネスモデル設計</t>
    <rPh sb="7" eb="9">
      <t>セッケイ</t>
    </rPh>
    <phoneticPr fontId="128"/>
  </si>
  <si>
    <t>ビジネスモデルキャンバス、収益モデル（売り切り、サービスの付加、サブスク　等）</t>
    <phoneticPr fontId="128"/>
  </si>
  <si>
    <t>ビジネスアナリシス</t>
  </si>
  <si>
    <t>製品やサービスの提供に必要な活動の可視化に関するフレームワーク（サービスブループリント、バリューチェーン分析、業務プロセス分析、ステークホルダーマップ、サービス生態系マップ）、要求定義（ビジネスプロセス関連図、業務フロー図　等）</t>
    <phoneticPr fontId="128"/>
  </si>
  <si>
    <t>検証（ビジネス視点）</t>
  </si>
  <si>
    <t>バリュープロポジションを踏まえた検証アプローチの設計、実施、モニタリングのためのKPI設定</t>
    <phoneticPr fontId="128"/>
  </si>
  <si>
    <t>マーケティング</t>
  </si>
  <si>
    <t>顧客開発、ベネフィットと差別化、Webマーケティング、SEO、SNSマーケティング、カスタマーサポート、AI活用マーケティング</t>
    <phoneticPr fontId="128"/>
  </si>
  <si>
    <t>ブランディング</t>
  </si>
  <si>
    <t>ブランドプロポジション・ブランドアイデンティティ</t>
    <phoneticPr fontId="128"/>
  </si>
  <si>
    <t>デザイン</t>
  </si>
  <si>
    <t>顧客・ユーザー理解</t>
  </si>
  <si>
    <t>インタビュー設計、ワークショップ設計、ユーザー調査（A/Bテスト、カードソーティング、日記調査、フォーカスグループ　等）、市場・競合調査（定量・定性）、調査結果分析、参加型デザイン、ペルソナとジャーニーマップ</t>
    <phoneticPr fontId="128"/>
  </si>
  <si>
    <t>価値発見・定義</t>
  </si>
  <si>
    <t>価値発見におけるフレームワーク（サービスブループリント、アサンプションマトリクス　等）、アイデエーションのための手法（ブレインストーミング、KJ法、シナリオ法、ペーパープロトタイピング）、バリュープロポジション、製品・サービスの方針（コンセプト）策定</t>
    <phoneticPr fontId="128"/>
  </si>
  <si>
    <t>設計</t>
  </si>
  <si>
    <t>プロトタイピング、情報設計、コンテンツ設計、アクセシビリティ・ユーザビリティ設計、UI設計（ワイヤーフレーム、モックアップ、オブジェクト指向/タスク指向　等）、デザインシステム（サイズ、フォント、コンポーネント、カラー　等）、人の行動原理や心理学を基にしたデザイン、でき上がった製品・サービスの倫理的観点からのチェック</t>
    <phoneticPr fontId="128"/>
  </si>
  <si>
    <t>検証（顧客・ユーザー視点）</t>
  </si>
  <si>
    <t>コンセプトテスト、ユーザビリティ評価の計画と実施</t>
    <phoneticPr fontId="128"/>
  </si>
  <si>
    <t>その他デザイン技術</t>
  </si>
  <si>
    <t>ブランディングの方針（コンセプト）策定（ムードボード、ブランド方針　等）、グラフィックデザイン、3Dデザイン、イラスト等の制作、編集、コンテンツ企画、映像制作、UXライティング、写真・アート等のディレクション</t>
    <phoneticPr fontId="128"/>
  </si>
  <si>
    <t>B　データ活用</t>
    <phoneticPr fontId="128"/>
  </si>
  <si>
    <t>データ・AIの戦略的活用</t>
  </si>
  <si>
    <t>データ理解・活用</t>
  </si>
  <si>
    <t>データ理解（データ理解、意味合いの抽出、洞察）、データの理解・検証（統計情報への正しい理解、データ確認、俯瞰・メタ思考、データ理解、データ粒度）</t>
    <phoneticPr fontId="128"/>
  </si>
  <si>
    <t>データ・AI活用戦略</t>
  </si>
  <si>
    <t>着想・デザイン（着想、デザイン、AI活用検討、開示・非開示の決定）、課題の定義（KPI、スコーピング、価値の見積り）</t>
    <phoneticPr fontId="128"/>
  </si>
  <si>
    <t>データ・AI活用業務の設計・事業実装・ 評価</t>
  </si>
  <si>
    <t>AI・データサイエンス</t>
  </si>
  <si>
    <t>数理統計・多変量解析・データ可視化</t>
    <phoneticPr fontId="128"/>
  </si>
  <si>
    <t>機械学習・深層学習</t>
  </si>
  <si>
    <t>データエンジニアリング</t>
    <phoneticPr fontId="128"/>
  </si>
  <si>
    <t>データ活用基盤設計</t>
  </si>
  <si>
    <t>環境構築（システム企画、システム設計、アーキテクチャ設計）、データ収集（クライアント技術、通信技術、データ抽出、データ収集、データ統合）、データ構造（基礎知識、要件定義、テーブル定義、テーブル設計）</t>
    <phoneticPr fontId="128"/>
  </si>
  <si>
    <t>データ活用基盤実装・運用</t>
  </si>
  <si>
    <t>C　テクノロジー</t>
    <phoneticPr fontId="128"/>
  </si>
  <si>
    <t>ソフトウェア開発</t>
  </si>
  <si>
    <t>コンピュータサイエンス</t>
  </si>
  <si>
    <t>ソフトウェアエンジニアリング、最適化、データ構造、アルゴリズム、計算理論</t>
    <phoneticPr fontId="128"/>
  </si>
  <si>
    <t>チーム開発</t>
  </si>
  <si>
    <t>Git/Gitワークフロー、チームビルディン、グリーダブルコード、テクニカルライティング</t>
    <phoneticPr fontId="128"/>
  </si>
  <si>
    <t>ソフトウェア設計手法</t>
  </si>
  <si>
    <t>要求定義手法、ドメイン駆動設計、ソフトウェア設計原則（SOLID）、クリーンアーキテクチャ、デザインパターン、非機能要件定義、</t>
    <phoneticPr fontId="128"/>
  </si>
  <si>
    <t>ソフトウェア開発プロセス</t>
  </si>
  <si>
    <t>ソフトウェア開発マネジメント（CCPM、アジャイル開発手法、ソフトウェア見積り）、TDD（テスト駆動開発）、ソフトウェア品質管理、OSSライセンス管理</t>
    <phoneticPr fontId="128"/>
  </si>
  <si>
    <t>Webアプリケーション基本技術</t>
  </si>
  <si>
    <t>HTML/CSS、JavaScript、REST、WebSocket、SPA、CMS</t>
    <phoneticPr fontId="128"/>
  </si>
  <si>
    <t>フロントエンドシステム開発</t>
  </si>
  <si>
    <t>UI設計、レスポンシブデザイン、モックアップ開発、フロントエンドフレームワーク、PWA、検索最適化/SEO</t>
    <phoneticPr fontId="128"/>
  </si>
  <si>
    <t>バックエンドシステム開発</t>
  </si>
  <si>
    <t>データベース設計、オブジェクトストレージ、NoSQL、バックエンドフレームワーク、キャッシュ、負荷分散、認証認可</t>
    <phoneticPr fontId="128"/>
  </si>
  <si>
    <t>クラウドインフラ活用</t>
    <phoneticPr fontId="128"/>
  </si>
  <si>
    <t>クラウド基盤（PaaS/IaaS）、マイクロサービス、サーバレス、コンテナ技術、IaC、CDN</t>
    <phoneticPr fontId="128"/>
  </si>
  <si>
    <t>SREプロセス</t>
  </si>
  <si>
    <t>オブザーバビリティ、オープンテレメトリ、four keys、カオスエンジニアリング、CI/CD &amp; DevOps</t>
    <phoneticPr fontId="128"/>
  </si>
  <si>
    <t>サービス活用</t>
  </si>
  <si>
    <t>API管理、データ連携（iPaaS、ETL、EAI）、RPA、ローコード/ノーコード</t>
    <phoneticPr fontId="128"/>
  </si>
  <si>
    <t>デジタルテクノロジー</t>
  </si>
  <si>
    <t>フィジカルコンピューティング</t>
  </si>
  <si>
    <t>エッジコンピューティング、IoTクラウド、LPWA、IoTセンサー、ウェアラブル、ロボティクス、ドローン、SBC（Arduino、RaspberryPi　等）、IoTゲートウェイ、認識技術（画像、音声　等）、3Dセンシング、3Dプリンタ、位置測位</t>
    <phoneticPr fontId="128"/>
  </si>
  <si>
    <t>その他先端技術</t>
    <rPh sb="2" eb="3">
      <t>タ</t>
    </rPh>
    <rPh sb="3" eb="5">
      <t>センタン</t>
    </rPh>
    <rPh sb="5" eb="7">
      <t>ギジュツ</t>
    </rPh>
    <phoneticPr fontId="128"/>
  </si>
  <si>
    <t>※以下に挙げる先端技術を例として必要に応じて学習
WebAssembly、HTTP/3、ブロックチェーン基盤、秘密計算、Trusted Web、量子コンピューティング、HITL:Human-in-the-Loop</t>
    <phoneticPr fontId="128"/>
  </si>
  <si>
    <t>テクノロジートレンド</t>
    <phoneticPr fontId="128"/>
  </si>
  <si>
    <t>D セキュリティ</t>
    <phoneticPr fontId="128"/>
  </si>
  <si>
    <t>セキュリティマネジメント</t>
  </si>
  <si>
    <t>セキュリティ体制構築・運営</t>
    <phoneticPr fontId="128"/>
  </si>
  <si>
    <t>セキュリティ対応組織（セキュリティ統括機能、SOC、xSIRT等）との連携手順、サービスや機器のセキュリティ対策に関する組織内の役割と責任の明確化、組織におけるセキュリティカルチャーの醸成方法</t>
    <phoneticPr fontId="128"/>
  </si>
  <si>
    <t>セキュリティマネジメント</t>
    <phoneticPr fontId="128"/>
  </si>
  <si>
    <t>セキュリティ関連法制度、ポリシー、規程、マニュアル等の整備、脅威インテリジェンスの活用を含むリスクの認知、リスクアセスメント手法、セキュリティ要件定義、機能要件としてのセキュリティ機能、認証方式の種類・特徴と選定方法、情報資産管理、構成管理、セキュリティ教育・トレーニングと資格・認証制度、情報セキュリティ監査の手法</t>
    <phoneticPr fontId="128"/>
  </si>
  <si>
    <t>インシデント対応と事業継続</t>
    <phoneticPr fontId="128"/>
  </si>
  <si>
    <t>デジタル利活用における事業継続、事業継続計画の整備と訓練、インシデント対応と危機管理の連携手順、日常及び緊急時の情報共有とコミュニケーション</t>
    <phoneticPr fontId="128"/>
  </si>
  <si>
    <t>プライバシー保護</t>
  </si>
  <si>
    <t>プライバシー保護関連の法制度、ビジネス内容を踏まえたプライバシー保護に関するマネジメントシステムの検討、PIA（プライバシー影響評価）の概要と手順、データの取扱におけるプライバシー関連リスクと対策</t>
    <phoneticPr fontId="128"/>
  </si>
  <si>
    <t>セキュリティ技術</t>
  </si>
  <si>
    <t>セキュア設計・開発・構築</t>
    <phoneticPr fontId="128"/>
  </si>
  <si>
    <t>セキュアシステム設計の概要と実践方法、DevSecOpsの考え方と実践方法、セキュリティ要件及びセキュリティ機能の実現・実装、IT/OT/IoTデバイスにおけるセキュリティ対策、クラウドサービス及びネットワーク機器のセキュリティ機能の概要と設定、脆弱性の概念と対策・診断方法</t>
    <phoneticPr fontId="128"/>
  </si>
  <si>
    <t>セキュリティ運用・保守・監視</t>
    <phoneticPr fontId="128"/>
  </si>
  <si>
    <t>脅威情報や脆弱性情報の活用、モニタリングの方法と観測データの活用、運用・監視業務へのAI応用、インシデント時の影響調査、トリアージ方法、デジタルフォレンジックサービスの活用</t>
    <phoneticPr fontId="128"/>
  </si>
  <si>
    <t>（備考）</t>
    <rPh sb="1" eb="3">
      <t>ビコウ</t>
    </rPh>
    <phoneticPr fontId="128"/>
  </si>
  <si>
    <t>注　１　訓練実施機関は、ＤＸ推進スキル標準を適宜参照しつつ、実施する職業訓練のカリキュラムや訓練修了後の仕上がり像等から習得を目指すスキル項目を確認し、含まれる場合には、チェック欄に「✔」を入れ提出すること。</t>
  </si>
  <si>
    <t>　　２　カテゴリーAからDのうち、複数のカテゴリーのチェック欄に「✔」を付けること。１つのカテゴリーに複数の「✔」を付けても差し支えないが、異なるカテゴリ－にも「✔」が必要なこと。</t>
    <rPh sb="36" eb="37">
      <t>ツ</t>
    </rPh>
    <rPh sb="51" eb="53">
      <t>フクスウ</t>
    </rPh>
    <rPh sb="58" eb="59">
      <t>ツ</t>
    </rPh>
    <rPh sb="62" eb="63">
      <t>サ</t>
    </rPh>
    <rPh sb="64" eb="65">
      <t>ツカ</t>
    </rPh>
    <rPh sb="70" eb="71">
      <t>コト</t>
    </rPh>
    <rPh sb="84" eb="86">
      <t>ヒツヨウ</t>
    </rPh>
    <phoneticPr fontId="128"/>
  </si>
  <si>
    <t>　　３　訓練カリキュラムにスキル項目に関連する訓練項目があれば、訓練実施機関の判断により学習項目を追加して差し支えないこと。</t>
    <rPh sb="23" eb="25">
      <t>クンレン</t>
    </rPh>
    <phoneticPr fontId="128"/>
  </si>
  <si>
    <t>　　４　１つの訓練項目であっても、学習内容等から複数のスキル項目に対応すると訓練実施機関が判断する場合は、複数のチェック欄に「✔」付けても差し支えないこと。</t>
    <rPh sb="7" eb="9">
      <t>クンレン</t>
    </rPh>
    <rPh sb="9" eb="11">
      <t>コウモク</t>
    </rPh>
    <rPh sb="17" eb="19">
      <t>ガクシュウ</t>
    </rPh>
    <rPh sb="19" eb="21">
      <t>ナイヨウ</t>
    </rPh>
    <rPh sb="21" eb="22">
      <t>トウ</t>
    </rPh>
    <rPh sb="24" eb="26">
      <t>フクスウ</t>
    </rPh>
    <rPh sb="30" eb="32">
      <t>コウモク</t>
    </rPh>
    <rPh sb="33" eb="35">
      <t>タイオウ</t>
    </rPh>
    <rPh sb="38" eb="40">
      <t>クンレン</t>
    </rPh>
    <rPh sb="40" eb="42">
      <t>ジッシ</t>
    </rPh>
    <rPh sb="42" eb="44">
      <t>キカン</t>
    </rPh>
    <rPh sb="45" eb="47">
      <t>ハンダン</t>
    </rPh>
    <rPh sb="49" eb="51">
      <t>バアイ</t>
    </rPh>
    <rPh sb="53" eb="55">
      <t>フクスウ</t>
    </rPh>
    <rPh sb="60" eb="61">
      <t>ラン</t>
    </rPh>
    <rPh sb="65" eb="66">
      <t>ツ</t>
    </rPh>
    <rPh sb="69" eb="70">
      <t>サ</t>
    </rPh>
    <rPh sb="71" eb="72">
      <t>ツカ</t>
    </rPh>
    <phoneticPr fontId="128"/>
  </si>
  <si>
    <t>　　５　訓練実施機関は、チェックシートに添えて、DSSのスキル項目に対応する訓練カリキュラムの該当箇所がわかる資料等の書類を提出すること。</t>
    <rPh sb="4" eb="6">
      <t>クンレン</t>
    </rPh>
    <rPh sb="6" eb="8">
      <t>ジッシ</t>
    </rPh>
    <rPh sb="8" eb="10">
      <t>キカン</t>
    </rPh>
    <rPh sb="20" eb="21">
      <t>ソ</t>
    </rPh>
    <rPh sb="31" eb="33">
      <t>コウモク</t>
    </rPh>
    <rPh sb="34" eb="36">
      <t>タイオウ</t>
    </rPh>
    <rPh sb="38" eb="40">
      <t>クンレン</t>
    </rPh>
    <rPh sb="47" eb="49">
      <t>ガイトウ</t>
    </rPh>
    <rPh sb="49" eb="51">
      <t>カショ</t>
    </rPh>
    <rPh sb="55" eb="57">
      <t>シリョウ</t>
    </rPh>
    <rPh sb="57" eb="58">
      <t>トウ</t>
    </rPh>
    <rPh sb="59" eb="61">
      <t>ショルイ</t>
    </rPh>
    <rPh sb="62" eb="64">
      <t>テイシュツ</t>
    </rPh>
    <phoneticPr fontId="128"/>
  </si>
  <si>
    <t>デジタルリテラシーを含むカリキュラムチェックシート</t>
  </si>
  <si>
    <t>　下記の「デジタルリテラシーを含むカリキュラム例」の中から、就職先業界で必要なカリキュラムを検討の上、訓練コースの中で実施するものに、チェック欄にチェック（☑）を入れてください。下記の中に該当するものがない場合は、その他の欄に別添を参考に検討したカリキュラム内容とDXリテラシー標準の該当項目の番号を記載してください。</t>
    <phoneticPr fontId="32"/>
  </si>
  <si>
    <t>複数の欄にチェックしていただいても差し支えありません。</t>
  </si>
  <si>
    <t>デジタルリテラシーを含むカリキュラムの例</t>
  </si>
  <si>
    <t>チェック欄（☑）</t>
  </si>
  <si>
    <t>・就職先業界の社会課題とデータやデジタルによる解決【項目１】</t>
  </si>
  <si>
    <t>　　介護・美容・飲食・病院・流通等のデジタル活用による効率化の事例の紹介等</t>
    <phoneticPr fontId="32"/>
  </si>
  <si>
    <t>・就職先業界の顧客・ユーザーの行動変化と変化への対応【項目２】</t>
  </si>
  <si>
    <t>　効果的なSNS広報の事例、データ・デジタル技術を活用した顧客・ユーザー行動の分析の紹介等</t>
    <phoneticPr fontId="32"/>
  </si>
  <si>
    <t>・就職先業界の顧客・ユーザーを取り巻くデジタルサービス【項目２】</t>
  </si>
  <si>
    <t>　　eコマース、デリバリーサービス等の事例の紹介等</t>
    <phoneticPr fontId="32"/>
  </si>
  <si>
    <t>・就職先業界のデジタル技術の活用による競争環境変化の具体的事例【項目３】</t>
  </si>
  <si>
    <t>　　小売・流通業界・観光業界等の事例の紹介等</t>
    <phoneticPr fontId="32"/>
  </si>
  <si>
    <t>・就職先で想定されるインターネットサービスの活用【項目11】</t>
  </si>
  <si>
    <t>　　ZOOM、Teams等の代表的なWEB会議用ソフト、グループウェアの利用方法・紹介等</t>
    <phoneticPr fontId="32"/>
  </si>
  <si>
    <t>・就職先で想定されるデータ・デジタル技術の活用事例【項目12】</t>
  </si>
  <si>
    <t>　POSシステム、キャッシュレス決済、モバイルPOSレジ、電子カルテ、介護ソフト、施工管理や勤怠管理のICT化導入、生成ＡＩの活用事例の紹介等</t>
    <phoneticPr fontId="32"/>
  </si>
  <si>
    <t>・就職先で想定される日常業務に関するパソコン等のツールの利用方法【項目13】</t>
  </si>
  <si>
    <t>　オフィスソフトの操作（就職先での報告書やリーフレット等の作成で使用が想定される文字のサイズやフォントを変更した文書作成、就職先での資料作成、データ管理等で使用が想定される基本的な関数、表作成などのレベルのものに限る）等</t>
    <phoneticPr fontId="32"/>
  </si>
  <si>
    <t>・就職先で想定されるツール利用方法【項目13】</t>
  </si>
  <si>
    <t>　　会計ソフト、医療事務システム、CADシステムなどの利用方法・紹介等</t>
    <phoneticPr fontId="32"/>
  </si>
  <si>
    <t>・就職先で想定される情報セキュリティ関係【項目14】</t>
  </si>
  <si>
    <t>　デジタルデータに係る情報セキュリティの重要性、情報セキュリティ事故の原因、個人がとるべきセキュリティ対策等</t>
    <phoneticPr fontId="32"/>
  </si>
  <si>
    <t>・就職先で想定されるインターネット、SNS等を利用する際の注意点【項目15】</t>
  </si>
  <si>
    <t>　　投稿内容、ネットエチケット等の注意点</t>
    <phoneticPr fontId="32"/>
  </si>
  <si>
    <t>・就職先業界のデジタルデータを扱う際の法令遵守【項目16】</t>
  </si>
  <si>
    <t>　顧客等のデジタルデータを扱う際の個人情報保護法、画像等のデジタルデータを扱う際の著作権などのルール等</t>
    <phoneticPr fontId="32"/>
  </si>
  <si>
    <t>・その他【項目　　　　】</t>
  </si>
  <si>
    <t>※【項目】の番号は別添のDXリテラシー標準のどの項目に該当するか示しています。</t>
    <phoneticPr fontId="32"/>
  </si>
  <si>
    <t>※実際のデジタル機器の操作だけではなく、操作方法、活用方法の説明等もデジタルリテラシーに含みます。</t>
    <phoneticPr fontId="32"/>
  </si>
  <si>
    <t>【DXリテラシー標準の項目の一覧】</t>
    <rPh sb="8" eb="10">
      <t>ヒョウジュン</t>
    </rPh>
    <rPh sb="14" eb="16">
      <t>イチラン</t>
    </rPh>
    <phoneticPr fontId="128"/>
  </si>
  <si>
    <t>様式17別添</t>
    <rPh sb="0" eb="2">
      <t>ヨウシキ</t>
    </rPh>
    <rPh sb="4" eb="6">
      <t>ベッテン</t>
    </rPh>
    <phoneticPr fontId="128"/>
  </si>
  <si>
    <t>項目</t>
    <rPh sb="0" eb="2">
      <t>コウモク</t>
    </rPh>
    <phoneticPr fontId="128"/>
  </si>
  <si>
    <t>項目番号</t>
    <rPh sb="0" eb="2">
      <t>コウモク</t>
    </rPh>
    <rPh sb="2" eb="4">
      <t>バンゴウ</t>
    </rPh>
    <phoneticPr fontId="128"/>
  </si>
  <si>
    <t>行動例/学習項目例（概要）</t>
    <rPh sb="0" eb="2">
      <t>コウドウ</t>
    </rPh>
    <rPh sb="2" eb="3">
      <t>レイ</t>
    </rPh>
    <rPh sb="4" eb="6">
      <t>ガクシュウ</t>
    </rPh>
    <rPh sb="6" eb="8">
      <t>コウモク</t>
    </rPh>
    <rPh sb="8" eb="9">
      <t>レイ</t>
    </rPh>
    <rPh sb="10" eb="12">
      <t>ガイヨウ</t>
    </rPh>
    <phoneticPr fontId="128"/>
  </si>
  <si>
    <t>行動例/学習項目例（詳細）</t>
    <rPh sb="0" eb="2">
      <t>コウドウ</t>
    </rPh>
    <rPh sb="2" eb="3">
      <t>レイ</t>
    </rPh>
    <rPh sb="4" eb="6">
      <t>ガクシュウ</t>
    </rPh>
    <rPh sb="6" eb="8">
      <t>コウモク</t>
    </rPh>
    <rPh sb="8" eb="9">
      <t>レイ</t>
    </rPh>
    <rPh sb="10" eb="12">
      <t>ショウサイ</t>
    </rPh>
    <phoneticPr fontId="128"/>
  </si>
  <si>
    <t>Why</t>
    <phoneticPr fontId="128"/>
  </si>
  <si>
    <t>ー</t>
    <phoneticPr fontId="128"/>
  </si>
  <si>
    <t>社会の変化</t>
    <phoneticPr fontId="128"/>
  </si>
  <si>
    <t>メガトレンド・社会課題とデジタルによる解決</t>
    <phoneticPr fontId="128"/>
  </si>
  <si>
    <t>サステナビリティ：SDGs、持続可能な開発。経済：交通渋滞、物流のキャパシティ。人口動態：人口減少・高齢化。地球環境：脱炭素社会、気候変動、水資源・食糧需給、自然災害・感染症対策。エネルギー：エネルギー供給の持続可能性。人材育成・教育：教育格差、リカレント教育・リスキリング。労働市場：仕事の需給や流動性に関する質的・量的変化。</t>
    <phoneticPr fontId="128"/>
  </si>
  <si>
    <t>日本と海外におけるDXの取組みの差</t>
    <phoneticPr fontId="128"/>
  </si>
  <si>
    <t>日本と海外におけるDXの取組みの差。</t>
    <phoneticPr fontId="128"/>
  </si>
  <si>
    <t>社会・産業の変化に関するキーワード</t>
    <phoneticPr fontId="128"/>
  </si>
  <si>
    <t>第4次産業革命。Society5.0で実現される社会。データ駆動型社会。</t>
    <phoneticPr fontId="128"/>
  </si>
  <si>
    <t>顧客価値の変化</t>
    <phoneticPr fontId="128"/>
  </si>
  <si>
    <t>顧客・ユーザーの行動変化と変化への対応</t>
    <phoneticPr fontId="128"/>
  </si>
  <si>
    <t>購買行動の変化。変化に対応した広告手法：レコメンド、SEO、リスティング広告、インフルエンサー、OMO（Online Merges with Offline）、LBM（Location Based Marketing）。データ・デジタル技術を活用した顧客・ユーザー行動の分析事例。</t>
    <phoneticPr fontId="128"/>
  </si>
  <si>
    <t>顧客・ユーザーを取り巻くデジタルサービス</t>
    <phoneticPr fontId="128"/>
  </si>
  <si>
    <t>eコマース。動画・音楽配信。タクシー配車アプリ。デリバリーサービス。電子書籍。インターネットバンキング。</t>
    <phoneticPr fontId="128"/>
  </si>
  <si>
    <t>競争環境の変化</t>
    <phoneticPr fontId="128"/>
  </si>
  <si>
    <t>デジタル技術の活用による競争環境変化の具体的事例</t>
    <phoneticPr fontId="128"/>
  </si>
  <si>
    <t>出版業・書籍流通業における環境変化（電子媒体のシェア上昇、インターネットにおける情報入手）。古書・中古品売買市場における環境変化（CtoCプラットフォームの登場）。レンタルビデオ・CDショップ市場における環境変化（動画配信・音楽配信サービスの登場）。旅行業（旅行代理店）における環境変化（個人が海外・国内を問わず宿泊先・ツアーの予約が容易に行えるサービスの登場）。音楽配信サービスにおける環境変化（曲・アルバム単位での購入から定額制サービスへ）。</t>
    <phoneticPr fontId="128"/>
  </si>
  <si>
    <t>What</t>
    <phoneticPr fontId="128"/>
  </si>
  <si>
    <t>データ</t>
    <phoneticPr fontId="128"/>
  </si>
  <si>
    <t>社会におけるデータ</t>
    <phoneticPr fontId="128"/>
  </si>
  <si>
    <t>データの種類</t>
    <phoneticPr fontId="128"/>
  </si>
  <si>
    <t>取得方法による分類：行動ログデータ、機械の稼働ログデータ、実験データ、調査データ、生体データ。取得主体による分類：１次データ、２次データ。データそのものの属性による分類：構造化データ、非構造化データ（文字・画像・音声　等）、メタデータ。</t>
    <phoneticPr fontId="128"/>
  </si>
  <si>
    <t>社会におけるデータ活用</t>
    <phoneticPr fontId="128"/>
  </si>
  <si>
    <t>ビッグデータとアノテーション。オープンデータ。</t>
    <phoneticPr fontId="128"/>
  </si>
  <si>
    <t>データを読む・説明する</t>
    <phoneticPr fontId="128"/>
  </si>
  <si>
    <t>データの分析手法（基礎的な確率・統計の知識）</t>
    <phoneticPr fontId="128"/>
  </si>
  <si>
    <t>質的変数・量的変数。データの分布（ヒストグラム）と代表値（平均値・中央値・最頻値）。データのばらつき（分散・標準偏差・偏差値）。相関関係と因果関係。データの種類（名義尺度、順序尺度、間隔尺度、比率尺度）。</t>
    <phoneticPr fontId="128"/>
  </si>
  <si>
    <t>データを読む</t>
    <rPh sb="4" eb="5">
      <t>ヨ</t>
    </rPh>
    <phoneticPr fontId="128"/>
  </si>
  <si>
    <t>データや事象の重複に気づく。条件をそろえた比較。誇張表現を見抜く。集計ミス・記載ミスの特定。</t>
    <phoneticPr fontId="128"/>
  </si>
  <si>
    <t>データを説明する</t>
    <phoneticPr fontId="128"/>
  </si>
  <si>
    <t>データの可視化（棒グラフ・折線グラフ・散布図・ヒートマップなどの作成）。分析結果の言語化。</t>
    <phoneticPr fontId="128"/>
  </si>
  <si>
    <t>データを扱う</t>
    <phoneticPr fontId="128"/>
  </si>
  <si>
    <t>データの入力</t>
    <phoneticPr fontId="128"/>
  </si>
  <si>
    <t>機械判読可能なデータの作成・表記方法（参考：総務省　機械判読可能なデータの表記方法の統一ルール）。</t>
    <phoneticPr fontId="128"/>
  </si>
  <si>
    <t>データの抽出・加工</t>
    <phoneticPr fontId="128"/>
  </si>
  <si>
    <t>データの抽出、データクレンジング（外れ値、異常値）、フィルタリング・ソート、結合、マッピング、サンプリング、集計・変換・演算。</t>
    <phoneticPr fontId="128"/>
  </si>
  <si>
    <t>データの出力</t>
    <phoneticPr fontId="128"/>
  </si>
  <si>
    <t>データのダウンロードと保存、ファイル形式。</t>
    <phoneticPr fontId="128"/>
  </si>
  <si>
    <t>データベース</t>
    <phoneticPr fontId="128"/>
  </si>
  <si>
    <t>データベース管理システム。データベースの種類：リレーショナルデータベース、キーバリュー形式。データベースの構造：テーブル、レコード、フィールド。データベースの設計：データの正規化の概要、ER図。</t>
    <phoneticPr fontId="128"/>
  </si>
  <si>
    <t>データによって判断する</t>
    <phoneticPr fontId="128"/>
  </si>
  <si>
    <t>データドリブンな判断プロセス</t>
    <phoneticPr fontId="128"/>
  </si>
  <si>
    <t>仮説構築。仮説の修正。一次情報を用いたデータの検証。データの信頼性の判断・明示（中身に誤りや偏りがないか、量が十分にあるか、出所や更新日が明確か、組織のルールに基づいて取り扱われているデータか等）。分析結果に基づいた意思決定。</t>
    <phoneticPr fontId="128"/>
  </si>
  <si>
    <t>分析アプローチ設計</t>
    <phoneticPr fontId="128"/>
  </si>
  <si>
    <t>必要なデータの確保。分析対象の構造把握。業務分析手法。データ・分析手法・可視化の方法の設計。</t>
    <phoneticPr fontId="128"/>
  </si>
  <si>
    <t>モニタリングの手法</t>
    <phoneticPr fontId="128"/>
  </si>
  <si>
    <t>モニタリングの手法。</t>
    <phoneticPr fontId="128"/>
  </si>
  <si>
    <t>デジタル技術</t>
    <phoneticPr fontId="128"/>
  </si>
  <si>
    <t>AI</t>
    <phoneticPr fontId="128"/>
  </si>
  <si>
    <t>AIの歴史</t>
    <phoneticPr fontId="128"/>
  </si>
  <si>
    <t>AIの定義。AIブームの変遷。過去のAIブームにおいて中心となった研究・技術（探索・推論　等）。</t>
    <phoneticPr fontId="128"/>
  </si>
  <si>
    <t>AIを作るために必要な手法・技術</t>
    <phoneticPr fontId="128"/>
  </si>
  <si>
    <t>機械学習の具体的手法：教師あり学習、教師なし学習、強化学習 等。深層学習の概要：ニューラルネットワーク、事前学習、ファインチューニング 等。AIプロジェクトの進め方 等</t>
    <phoneticPr fontId="128"/>
  </si>
  <si>
    <t>人間中心のAI社会原則</t>
    <phoneticPr fontId="128"/>
  </si>
  <si>
    <t>人間中心のAI社会原則、ELSI（Ethical, Legal and Social Issues）等</t>
    <phoneticPr fontId="128"/>
  </si>
  <si>
    <t>AIの得意分野・限界</t>
    <phoneticPr fontId="128"/>
  </si>
  <si>
    <t>強いAIと弱いAI 等。</t>
    <phoneticPr fontId="128"/>
  </si>
  <si>
    <t>AIに関する最新の技術動向</t>
    <phoneticPr fontId="128"/>
  </si>
  <si>
    <t>生成AI　等。</t>
    <phoneticPr fontId="128"/>
  </si>
  <si>
    <t>クラウド</t>
    <phoneticPr fontId="128"/>
  </si>
  <si>
    <t>クラウドの仕組み</t>
    <phoneticPr fontId="128"/>
  </si>
  <si>
    <t>オンプレミスとクラウドの違い。パブリッククラウドとプライベートクラウド。クラウドサービスにおけるセキュリティ対策。</t>
    <phoneticPr fontId="128"/>
  </si>
  <si>
    <t>クラウドサービスの提供形態</t>
    <phoneticPr fontId="128"/>
  </si>
  <si>
    <t>SaaS（Software as a Service）。IaaS（Infrastructure as a Service）。PaaS（Platform as a Service）。</t>
    <phoneticPr fontId="128"/>
  </si>
  <si>
    <t>クラウドに関する最新の技術動向</t>
    <phoneticPr fontId="128"/>
  </si>
  <si>
    <t>クラウドに関する最新の技術動向。</t>
    <phoneticPr fontId="128"/>
  </si>
  <si>
    <t>ハードウェア・ソフトウェア</t>
    <phoneticPr fontId="128"/>
  </si>
  <si>
    <t>ハードウェア</t>
    <phoneticPr fontId="128"/>
  </si>
  <si>
    <t>ハードウェアの構成要素：プロセッサ、メモリ、ストレージ、入出力機器。コンピュータ・入出力機器の種類：PC、サーバー、汎用機、スマートフォン、タブレット、ウェアラブル端末、スマートスピーカー、センサー、デジタルサイネージ、ドローン。</t>
    <phoneticPr fontId="128"/>
  </si>
  <si>
    <t>ソフトウェア</t>
    <phoneticPr fontId="128"/>
  </si>
  <si>
    <t>ソフトウェアの構成要素：OS、ミドルウェア、アプリケーション。オープンソースソフトウェア。プログラミング的思考：アルゴリズムの基本的な考え方、プログラミング言語の特徴。</t>
    <phoneticPr fontId="128"/>
  </si>
  <si>
    <t>企業における開発・運用</t>
    <phoneticPr fontId="128"/>
  </si>
  <si>
    <t>プロジェクトマネジメントの概要。サービスマネジメントの概要。</t>
    <phoneticPr fontId="128"/>
  </si>
  <si>
    <t>ハードウェア・ソフトウェアに関する最新の技術動向</t>
    <phoneticPr fontId="128"/>
  </si>
  <si>
    <t>ハードウェア・ソフトウェアに関する最新の技術動向。</t>
    <phoneticPr fontId="128"/>
  </si>
  <si>
    <t>ネットワーク</t>
    <phoneticPr fontId="128"/>
  </si>
  <si>
    <t>ネットワーク・インターネットの仕組み</t>
    <phoneticPr fontId="128"/>
  </si>
  <si>
    <t>ネットワーク方式（LAN・WAN）。接続装置（ハブ・ルーター）。通信プロトコル。IPアドレス。ドメイン。無線通信（Wi-Fi 等）。</t>
    <phoneticPr fontId="128"/>
  </si>
  <si>
    <t>インターネットサービス</t>
    <phoneticPr fontId="128"/>
  </si>
  <si>
    <t>電子メール。5G（モバイル）。リモート会議等のコミュニケーションサービス。ネット決済等の金融サービス。</t>
    <phoneticPr fontId="128"/>
  </si>
  <si>
    <t>ネットワークに関する最新の技術動向</t>
    <phoneticPr fontId="128"/>
  </si>
  <si>
    <t>ネットワークに関する最新の技術動向。</t>
    <phoneticPr fontId="128"/>
  </si>
  <si>
    <t>How</t>
    <phoneticPr fontId="128"/>
  </si>
  <si>
    <t>活用事例・利用方法</t>
    <phoneticPr fontId="128"/>
  </si>
  <si>
    <t>データ・デジタル技術の活用事例</t>
    <phoneticPr fontId="128"/>
  </si>
  <si>
    <t>事業活動におけるデータ・デジタル技術の活用事例</t>
    <phoneticPr fontId="128"/>
  </si>
  <si>
    <t>サービス：配膳ロボット導入、顧客情報を用いた購買傾向の分析。販売：バーチャル試着サービス、無人コンビニエンスストア。マーケティング：購買履歴に合わせたリコメンド機能、ビッグデータを用いたリスティング広告。製造：製造データの蓄積・分析（スマートファクトリー）、部品在庫の自動管理・調達。研究開発：研究業務のリモート化、研究データ基盤システムの構築。調達：電子契約システムの導入、サプライチェーン情報の一元化。物流：ブロックチェーンを用いた生産情報のトラッキング、顧客情報を用いた再配達の予防。</t>
    <phoneticPr fontId="128"/>
  </si>
  <si>
    <t>生成AIの活用事例</t>
    <phoneticPr fontId="128"/>
  </si>
  <si>
    <t>業務全般における文章作成・要約、情報収集、課題抽出、アイデア出しへの大規模言語モデルの利用等。顧客体験の改善、ビジネス変革等。</t>
    <phoneticPr fontId="128"/>
  </si>
  <si>
    <t>ツール利用</t>
    <phoneticPr fontId="128"/>
  </si>
  <si>
    <t>日常業務に関するツールの利用方法</t>
    <phoneticPr fontId="128"/>
  </si>
  <si>
    <t>コミュニケーションツール：メール、チャット、プロジェクト管理。オフィスツール：文字のサイズ・フォント変更、基本的な関数、表の作成、便利なショートカット。検索エンジン：検索のコツ。</t>
    <phoneticPr fontId="128"/>
  </si>
  <si>
    <t>生成AIの利用方法</t>
    <phoneticPr fontId="128"/>
  </si>
  <si>
    <t>画像生成ツール、文章生成ツール、音声生成ツール等の概要。指示（プロンプト）の手法。</t>
    <phoneticPr fontId="128"/>
  </si>
  <si>
    <t>自動化・効率化に関するデジタルツールの利用方法</t>
    <phoneticPr fontId="128"/>
  </si>
  <si>
    <t>ノーコード・ローコードツールの基礎知識。RPA、AutoMLなどの自動化・内製化ツールの概要。</t>
    <phoneticPr fontId="128"/>
  </si>
  <si>
    <t>留意点</t>
    <phoneticPr fontId="128"/>
  </si>
  <si>
    <t>セキュリティ</t>
    <phoneticPr fontId="128"/>
  </si>
  <si>
    <t>セキュリティの3要素</t>
    <phoneticPr fontId="128"/>
  </si>
  <si>
    <t>機密性。完全性。可用性。</t>
    <phoneticPr fontId="128"/>
  </si>
  <si>
    <t>セキュリティ技術</t>
    <phoneticPr fontId="128"/>
  </si>
  <si>
    <t>暗号。ワンタイムパスワード。ブロックチェーン。生体認証。</t>
    <phoneticPr fontId="128"/>
  </si>
  <si>
    <t>情報セキュリティマネジメントシステム（ISMS）</t>
    <phoneticPr fontId="128"/>
  </si>
  <si>
    <t>情報セキュリティマネジメントシステム（ISMS）。</t>
    <phoneticPr fontId="128"/>
  </si>
  <si>
    <t>個人がとるべきセキュリティ対策</t>
    <phoneticPr fontId="128"/>
  </si>
  <si>
    <t>IDやパスワードの管理。アクセス権の設定。覗き見防止。添付ファイル付きメールへの警戒。社外メールアドレスへの警戒。</t>
    <phoneticPr fontId="128"/>
  </si>
  <si>
    <t>モラル</t>
    <phoneticPr fontId="128"/>
  </si>
  <si>
    <t>ネット被害・SNS・生成AI等のトラブルの事例・対策</t>
    <phoneticPr fontId="128"/>
  </si>
  <si>
    <t>写真の位置情報による住所の流出。アカウントの乗っ取り。炎上。名誉棄損判決。SNSやAIツール、検索等の入力データによる情報漏洩。生成AIなどの学習データ利用。</t>
    <phoneticPr fontId="128"/>
  </si>
  <si>
    <t>データ利用における禁止事項や留意事項</t>
    <phoneticPr fontId="128"/>
  </si>
  <si>
    <t>結果の捏造。実験データの盗用。恣意的な結果の抽出。ELSI（Ethical, Legal, and Social Issues）。</t>
    <phoneticPr fontId="128"/>
  </si>
  <si>
    <t>コンプライアンス</t>
    <phoneticPr fontId="128"/>
  </si>
  <si>
    <t>個人情報の定義と個人情報に関する法律・留意事項</t>
    <phoneticPr fontId="128"/>
  </si>
  <si>
    <t>個人情報保護法。個人情報の取り扱いルール。業界団体等の示すプライバシー関連ガイドライン。</t>
    <phoneticPr fontId="128"/>
  </si>
  <si>
    <t>知的財産権が保護する対象</t>
    <phoneticPr fontId="128"/>
  </si>
  <si>
    <t>著作権、特許権、実用新案権、意匠権、商標権。不正競争防止法。</t>
    <phoneticPr fontId="128"/>
  </si>
  <si>
    <t>諸外国におけるデータ規制の内容</t>
    <phoneticPr fontId="128"/>
  </si>
  <si>
    <t>GDPR。CCPA。その他産業データの保護規制。</t>
    <phoneticPr fontId="128"/>
  </si>
  <si>
    <t>サービス利用規約を踏まえたデータの利用範囲</t>
    <phoneticPr fontId="128"/>
  </si>
  <si>
    <t>サービス提供側における入力データの管理/利用方法の確認。社内や組織における利用ルールの確認。</t>
    <phoneticPr fontId="128"/>
  </si>
  <si>
    <t>注　１　訓練実施機関は、DXリテラシー標準を適宜参照しつつ、実施する職業訓練のカリキュラム等から習得を目指すスキル項目を確認し、含まれるものに、チェック欄に「✔」を入れ提出すること。</t>
    <rPh sb="45" eb="46">
      <t>トウ</t>
    </rPh>
    <phoneticPr fontId="128"/>
  </si>
  <si>
    <t>　　２　訓練カリキュラムにスキル項目に関連する訓練項目があれば、訓練実施機関の判断により学習項目を追加して差し支えないこと。</t>
    <phoneticPr fontId="128"/>
  </si>
  <si>
    <t>　　３　訓練実施機関は、チェックシートに添えて、DSSのスキル項目に対応する訓練カリキュラムの該当箇所がわかる資料等の書類を提出すること。</t>
    <rPh sb="4" eb="6">
      <t>クンレン</t>
    </rPh>
    <rPh sb="6" eb="8">
      <t>ジッシ</t>
    </rPh>
    <rPh sb="8" eb="10">
      <t>キカン</t>
    </rPh>
    <rPh sb="20" eb="21">
      <t>ソ</t>
    </rPh>
    <rPh sb="31" eb="33">
      <t>コウモク</t>
    </rPh>
    <rPh sb="34" eb="36">
      <t>タイオウ</t>
    </rPh>
    <rPh sb="38" eb="40">
      <t>クンレン</t>
    </rPh>
    <rPh sb="47" eb="49">
      <t>ガイトウ</t>
    </rPh>
    <rPh sb="49" eb="51">
      <t>カショ</t>
    </rPh>
    <rPh sb="55" eb="57">
      <t>シリョウ</t>
    </rPh>
    <rPh sb="57" eb="58">
      <t>トウ</t>
    </rPh>
    <rPh sb="59" eb="61">
      <t>ショルイ</t>
    </rPh>
    <rPh sb="62" eb="64">
      <t>テイシュツ</t>
    </rPh>
    <phoneticPr fontId="128"/>
  </si>
  <si>
    <r>
      <t xml:space="preserve">2.   </t>
    </r>
    <r>
      <rPr>
        <sz val="10.45"/>
        <rFont val="ＭＳ 明朝"/>
        <family val="1"/>
        <charset val="128"/>
      </rPr>
      <t>訓練科名（科名の提案がある場合、科名の後に（　）して仕様書の科名を記載すること。）</t>
    </r>
    <rPh sb="10" eb="12">
      <t>カメイ</t>
    </rPh>
    <rPh sb="13" eb="15">
      <t>テイアン</t>
    </rPh>
    <rPh sb="18" eb="20">
      <t>バアイ</t>
    </rPh>
    <rPh sb="21" eb="23">
      <t>カメイ</t>
    </rPh>
    <rPh sb="24" eb="25">
      <t>ウシ</t>
    </rPh>
    <rPh sb="31" eb="34">
      <t>シヨウショ</t>
    </rPh>
    <rPh sb="35" eb="37">
      <t>カメイ</t>
    </rPh>
    <rPh sb="38" eb="40">
      <t>キサイ</t>
    </rPh>
    <phoneticPr fontId="11"/>
  </si>
  <si>
    <t>・就職先で想定されるハードウェア、ソフトウェアの活用【項目10】</t>
    <phoneticPr fontId="11"/>
  </si>
  <si>
    <t>　　スマートフォン、タブレット等のハードウェア、JavaやPython等の代表的なプログラミング言語の特徴・利用方法等</t>
    <phoneticPr fontId="32"/>
  </si>
  <si>
    <t>数学的理解（線形代数基礎、微分・積分基礎、集合論基礎）、科学的解析の基礎（統計数理基礎、洞察、性質・関係性、推定・検定、アソシエーション分析、因果推論）、データ準備（サンプリング、データクレンジング、データ加工、特徴量エンジニアリング）、データ可視化（方向性定義、軸出し、データ加工、表現・実装技法、意味抽出）、回帰・分類、統計的評価、時系列分析、クラスタリング、グラフィカルモデル、ネットワーク分析、異常検知、レコメンド、オペレーションズリサーチ（シミュレーション・データ同化、最適化）</t>
    <phoneticPr fontId="128"/>
  </si>
  <si>
    <t>※以下に挙げる先端技術を例として必要に応じて学習
生成AI、メタバース、スマートコントラクト、デジタル通貨、インフォマティクス（マテリアル分野、バイオ分野、計測分野　等）、GX（カーボントレーシング　等）</t>
    <phoneticPr fontId="128"/>
  </si>
  <si>
    <t>様式16</t>
    <phoneticPr fontId="128"/>
  </si>
  <si>
    <t>アプローチ設計（データ入手、AI-ready、アプローチ設計、分析アプローチ設計、生成AI活用）、分析評価（評価、業務へのフィードバック）、事業への実装（実装、評価・改善の仕組み）、プロジェクトマネジメント（プロジェクト発足、プロジェクト計画、運用、横展開、方針転換、完了、リソースマネジメント、リスクマネジメント）</t>
    <rPh sb="41" eb="43">
      <t>セイセイ</t>
    </rPh>
    <rPh sb="45" eb="47">
      <t>カツヨウ</t>
    </rPh>
    <phoneticPr fontId="128"/>
  </si>
  <si>
    <t>機械学習、深層学習、強化学習、非構造化データ処理（自然言語処理、画像認識、映像認識、音声認識）、大規模言語モデル、画像生成モデル、オーディオ生成モデル</t>
    <phoneticPr fontId="128"/>
  </si>
  <si>
    <t>データ蓄積（DWH、分散技術、クラウド、リアルタイム処理、キャッシュ技術、データ蓄積技術、検索技術）、データ加工（フィルタリング処理、ソート処理、結合処理、前処理、マッピング処理、サンプリング処理、集計処理、変換・演算処理）、データ共有（データ出力、データ展開、データ連携）、プログラミング（基礎プログラミング、拡張プログラミング、AIサービス活用、アルゴリズム、分析プログラム、SQL）、AIシステム運用（ソース管理、AutoML、MLOps、AIOps）、生成AI（プロンプトエンジニアリング、コーディング支援、ファインチューニング、生成AIの技術活用、生成AI開発）</t>
    <phoneticPr fontId="1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</si>
</sst>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Red]&quot;¥&quot;\-#,##0"/>
    <numFmt numFmtId="176" formatCode="0.00_ "/>
    <numFmt numFmtId="177" formatCode="0.0%"/>
    <numFmt numFmtId="178" formatCode="[$-411]ge\.m\.d;@"/>
    <numFmt numFmtId="179" formatCode="General&quot;H&quot;"/>
    <numFmt numFmtId="180" formatCode="General&quot;日&quot;"/>
    <numFmt numFmtId="181" formatCode="&quot;～&quot;m&quot;月&quot;d&quot;日&quot;;@"/>
    <numFmt numFmtId="182" formatCode="[$-411]ge\.m\.d&quot;　（4か月）&quot;"/>
    <numFmt numFmtId="183" formatCode="[$-411]ge\.m\.d&quot;　（5か月）&quot;"/>
    <numFmt numFmtId="184" formatCode="[$-411]ge\.m\.d&quot;　（6か月）&quot;"/>
    <numFmt numFmtId="185" formatCode="d"/>
    <numFmt numFmtId="186" formatCode="#,###&quot;時間&quot;"/>
    <numFmt numFmtId="187" formatCode="aaa"/>
    <numFmt numFmtId="188" formatCode="0;\-0;;@"/>
  </numFmts>
  <fonts count="144">
    <font>
      <sz val="10.45"/>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10"/>
      <name val="ＭＳ 明朝"/>
      <family val="1"/>
      <charset val="128"/>
    </font>
    <font>
      <sz val="12"/>
      <name val="ＭＳ 明朝"/>
      <family val="1"/>
      <charset val="128"/>
    </font>
    <font>
      <sz val="6"/>
      <name val="ＭＳ 明朝"/>
      <family val="1"/>
      <charset val="128"/>
    </font>
    <font>
      <sz val="10.45"/>
      <name val="ＭＳ 明朝"/>
      <family val="1"/>
      <charset val="128"/>
    </font>
    <font>
      <sz val="11"/>
      <color indexed="8"/>
      <name val="ＭＳ Ｐゴシック"/>
      <family val="3"/>
      <charset val="128"/>
    </font>
    <font>
      <u/>
      <sz val="8.9"/>
      <color indexed="12"/>
      <name val="ＭＳ 明朝"/>
      <family val="1"/>
      <charset val="128"/>
    </font>
    <font>
      <sz val="12"/>
      <name val="Arial"/>
      <family val="2"/>
    </font>
    <font>
      <sz val="11"/>
      <color theme="1"/>
      <name val="ＭＳ Ｐゴシック"/>
      <family val="3"/>
      <charset val="128"/>
      <scheme val="minor"/>
    </font>
    <font>
      <sz val="9"/>
      <name val="ＭＳ 明朝"/>
      <family val="1"/>
      <charset val="128"/>
    </font>
    <font>
      <sz val="16"/>
      <name val="ＭＳ 明朝"/>
      <family val="1"/>
      <charset val="128"/>
    </font>
    <font>
      <sz val="9"/>
      <name val="ＭＳ Ｐ明朝"/>
      <family val="1"/>
      <charset val="128"/>
    </font>
    <font>
      <sz val="10"/>
      <name val="ＭＳ Ｐ明朝"/>
      <family val="1"/>
      <charset val="128"/>
    </font>
    <font>
      <sz val="10"/>
      <name val="ＭＳ Ｐゴシック"/>
      <family val="3"/>
      <charset val="128"/>
    </font>
    <font>
      <sz val="14"/>
      <name val="ＭＳ Ｐ明朝"/>
      <family val="1"/>
      <charset val="128"/>
    </font>
    <font>
      <sz val="11"/>
      <color rgb="FFFF0000"/>
      <name val="ＭＳ Ｐゴシック"/>
      <family val="2"/>
      <charset val="128"/>
      <scheme val="minor"/>
    </font>
    <font>
      <sz val="11"/>
      <name val="ＭＳ Ｐ明朝"/>
      <family val="1"/>
      <charset val="128"/>
    </font>
    <font>
      <sz val="6"/>
      <name val="ＭＳ Ｐ明朝"/>
      <family val="1"/>
      <charset val="128"/>
    </font>
    <font>
      <sz val="6"/>
      <name val="ＭＳ Ｐゴシック"/>
      <family val="3"/>
      <charset val="128"/>
    </font>
    <font>
      <sz val="8"/>
      <name val="ＭＳ Ｐ明朝"/>
      <family val="1"/>
      <charset val="128"/>
    </font>
    <font>
      <sz val="8"/>
      <name val="ＭＳ 明朝"/>
      <family val="1"/>
      <charset val="128"/>
    </font>
    <font>
      <sz val="9"/>
      <color rgb="FFFF0000"/>
      <name val="ＭＳ Ｐ明朝"/>
      <family val="1"/>
      <charset val="128"/>
    </font>
    <font>
      <sz val="9"/>
      <color indexed="81"/>
      <name val="ＭＳ Ｐゴシック"/>
      <family val="3"/>
      <charset val="128"/>
    </font>
    <font>
      <sz val="14"/>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1"/>
      <color rgb="FFFF0000"/>
      <name val="ＭＳ Ｐゴシック"/>
      <family val="3"/>
      <charset val="128"/>
      <scheme val="minor"/>
    </font>
    <font>
      <sz val="14"/>
      <name val="ＭＳ 明朝"/>
      <family val="1"/>
      <charset val="128"/>
    </font>
    <font>
      <sz val="10"/>
      <color theme="1"/>
      <name val="ＭＳ Ｐゴシック"/>
      <family val="3"/>
      <charset val="128"/>
      <scheme val="minor"/>
    </font>
    <font>
      <sz val="12"/>
      <name val="ＭＳ Ｐ明朝"/>
      <family val="1"/>
      <charset val="128"/>
    </font>
    <font>
      <sz val="18"/>
      <name val="ＭＳ Ｐ明朝"/>
      <family val="1"/>
      <charset val="128"/>
    </font>
    <font>
      <sz val="20"/>
      <name val="ＭＳ Ｐ明朝"/>
      <family val="1"/>
      <charset val="128"/>
    </font>
    <font>
      <sz val="10.45"/>
      <name val="ＭＳ Ｐ明朝"/>
      <family val="1"/>
      <charset val="128"/>
    </font>
    <font>
      <sz val="12"/>
      <color indexed="30"/>
      <name val="ＭＳ Ｐ明朝"/>
      <family val="1"/>
      <charset val="128"/>
    </font>
    <font>
      <strike/>
      <sz val="12"/>
      <color indexed="30"/>
      <name val="ＭＳ Ｐ明朝"/>
      <family val="1"/>
      <charset val="128"/>
    </font>
    <font>
      <sz val="11"/>
      <color indexed="30"/>
      <name val="ＭＳ Ｐ明朝"/>
      <family val="1"/>
      <charset val="128"/>
    </font>
    <font>
      <sz val="10.45"/>
      <name val="ＭＳ ゴシック"/>
      <family val="3"/>
      <charset val="128"/>
    </font>
    <font>
      <sz val="10.5"/>
      <name val="ＭＳ 明朝"/>
      <family val="1"/>
      <charset val="128"/>
    </font>
    <font>
      <sz val="11"/>
      <color theme="1"/>
      <name val="ＭＳ Ｐゴシック"/>
      <family val="2"/>
      <scheme val="minor"/>
    </font>
    <font>
      <sz val="10.45"/>
      <color indexed="8"/>
      <name val="ＭＳ ゴシック"/>
      <family val="3"/>
      <charset val="128"/>
    </font>
    <font>
      <sz val="11"/>
      <name val="ＭＳ Ｐゴシック"/>
      <family val="3"/>
      <charset val="128"/>
      <scheme val="minor"/>
    </font>
    <font>
      <b/>
      <sz val="14"/>
      <name val="ＭＳ Ｐゴシック"/>
      <family val="3"/>
      <charset val="128"/>
      <scheme val="minor"/>
    </font>
    <font>
      <sz val="10.45"/>
      <name val="ＭＳ Ｐゴシック"/>
      <family val="3"/>
      <charset val="128"/>
      <scheme val="minor"/>
    </font>
    <font>
      <sz val="12"/>
      <name val="ＭＳ Ｐゴシック"/>
      <family val="3"/>
      <charset val="128"/>
      <scheme val="minor"/>
    </font>
    <font>
      <sz val="12"/>
      <color indexed="8"/>
      <name val="ＭＳ Ｐゴシック"/>
      <family val="3"/>
      <charset val="128"/>
      <scheme val="minor"/>
    </font>
    <font>
      <sz val="14"/>
      <color rgb="FFFF0000"/>
      <name val="ＭＳ Ｐゴシック"/>
      <family val="3"/>
      <charset val="128"/>
      <scheme val="minor"/>
    </font>
    <font>
      <sz val="14"/>
      <name val="ＭＳ Ｐゴシック"/>
      <family val="3"/>
      <charset val="128"/>
      <scheme val="minor"/>
    </font>
    <font>
      <sz val="12"/>
      <color rgb="FFFF0000"/>
      <name val="ＭＳ Ｐゴシック"/>
      <family val="3"/>
      <charset val="128"/>
      <scheme val="minor"/>
    </font>
    <font>
      <sz val="9"/>
      <name val="ＭＳ Ｐゴシック"/>
      <family val="3"/>
      <charset val="128"/>
      <scheme val="minor"/>
    </font>
    <font>
      <sz val="8"/>
      <name val="ＭＳ Ｐゴシック"/>
      <family val="3"/>
      <charset val="128"/>
      <scheme val="minor"/>
    </font>
    <font>
      <sz val="10"/>
      <color rgb="FFFF0000"/>
      <name val="ＭＳ Ｐゴシック"/>
      <family val="3"/>
      <charset val="128"/>
      <scheme val="minor"/>
    </font>
    <font>
      <sz val="10"/>
      <name val="ＭＳ Ｐゴシック"/>
      <family val="3"/>
      <charset val="128"/>
      <scheme val="minor"/>
    </font>
    <font>
      <b/>
      <sz val="11"/>
      <color rgb="FFFF0000"/>
      <name val="ＭＳ Ｐゴシック"/>
      <family val="3"/>
      <charset val="128"/>
      <scheme val="minor"/>
    </font>
    <font>
      <sz val="18"/>
      <name val="ＭＳ Ｐゴシック"/>
      <family val="3"/>
      <charset val="128"/>
      <scheme val="minor"/>
    </font>
    <font>
      <sz val="11"/>
      <color indexed="12"/>
      <name val="ＭＳ Ｐゴシック"/>
      <family val="3"/>
      <charset val="128"/>
      <scheme val="minor"/>
    </font>
    <font>
      <sz val="11"/>
      <color theme="1"/>
      <name val="Meiryo UI"/>
      <family val="3"/>
      <charset val="128"/>
    </font>
    <font>
      <b/>
      <sz val="14"/>
      <color theme="1"/>
      <name val="Meiryo UI"/>
      <family val="3"/>
      <charset val="128"/>
    </font>
    <font>
      <sz val="14"/>
      <color theme="1"/>
      <name val="Meiryo UI"/>
      <family val="3"/>
      <charset val="128"/>
    </font>
    <font>
      <sz val="7"/>
      <color theme="1"/>
      <name val="Times New Roman"/>
      <family val="1"/>
    </font>
    <font>
      <sz val="10.5"/>
      <color theme="1"/>
      <name val="Meiryo UI"/>
      <family val="3"/>
      <charset val="128"/>
    </font>
    <font>
      <u/>
      <sz val="11"/>
      <color theme="1"/>
      <name val="Meiryo UI"/>
      <family val="3"/>
      <charset val="128"/>
    </font>
    <font>
      <sz val="10"/>
      <color theme="1"/>
      <name val="Meiryo UI"/>
      <family val="3"/>
      <charset val="128"/>
    </font>
    <font>
      <sz val="10.45"/>
      <color rgb="FFFF0000"/>
      <name val="ＭＳ 明朝"/>
      <family val="1"/>
      <charset val="128"/>
    </font>
    <font>
      <b/>
      <sz val="9"/>
      <color indexed="81"/>
      <name val="ＭＳ Ｐゴシック"/>
      <family val="3"/>
      <charset val="128"/>
    </font>
    <font>
      <sz val="10.45"/>
      <color theme="1"/>
      <name val="ＭＳ 明朝"/>
      <family val="1"/>
      <charset val="128"/>
    </font>
    <font>
      <sz val="10"/>
      <color rgb="FFFF0000"/>
      <name val="ＭＳ Ｐ明朝"/>
      <family val="1"/>
      <charset val="128"/>
    </font>
    <font>
      <sz val="9"/>
      <name val="ＭＳ Ｐゴシック"/>
      <family val="3"/>
      <charset val="128"/>
    </font>
    <font>
      <sz val="12"/>
      <name val="ＭＳ Ｐゴシック"/>
      <family val="3"/>
      <charset val="128"/>
    </font>
    <font>
      <sz val="14"/>
      <name val="ＭＳ Ｐゴシック"/>
      <family val="3"/>
      <charset val="128"/>
    </font>
    <font>
      <sz val="16"/>
      <name val="ＭＳ Ｐゴシック"/>
      <family val="3"/>
      <charset val="128"/>
    </font>
    <font>
      <sz val="11"/>
      <color theme="1"/>
      <name val="ＭＳ ゴシック"/>
      <family val="3"/>
      <charset val="128"/>
    </font>
    <font>
      <sz val="11"/>
      <name val="ＭＳ ゴシック"/>
      <family val="3"/>
      <charset val="128"/>
    </font>
    <font>
      <sz val="16"/>
      <color theme="1"/>
      <name val="ＭＳ ゴシック"/>
      <family val="3"/>
      <charset val="128"/>
    </font>
    <font>
      <sz val="10.45"/>
      <name val="HG丸ｺﾞｼｯｸM-PRO"/>
      <family val="3"/>
      <charset val="128"/>
    </font>
    <font>
      <sz val="14"/>
      <color rgb="FFFF0000"/>
      <name val="ＭＳ Ｐゴシック"/>
      <family val="3"/>
      <charset val="128"/>
    </font>
    <font>
      <sz val="11"/>
      <color rgb="FFFF0000"/>
      <name val="ＭＳ ゴシック"/>
      <family val="3"/>
      <charset val="128"/>
    </font>
    <font>
      <sz val="9"/>
      <color indexed="81"/>
      <name val="MS P ゴシック"/>
      <family val="3"/>
      <charset val="128"/>
    </font>
    <font>
      <b/>
      <sz val="10"/>
      <color rgb="FFFF0000"/>
      <name val="ＭＳ Ｐ明朝"/>
      <family val="1"/>
      <charset val="128"/>
    </font>
    <font>
      <b/>
      <sz val="10.45"/>
      <name val="ＭＳ 明朝"/>
      <family val="1"/>
      <charset val="128"/>
    </font>
    <font>
      <sz val="8"/>
      <color rgb="FFFF0000"/>
      <name val="ＭＳ Ｐ明朝"/>
      <family val="1"/>
      <charset val="128"/>
    </font>
    <font>
      <sz val="11"/>
      <name val="ＭＳ Ｐゴシック"/>
      <family val="2"/>
      <charset val="128"/>
      <scheme val="minor"/>
    </font>
    <font>
      <sz val="9"/>
      <name val="ＭＳ Ｐゴシック"/>
      <family val="2"/>
      <charset val="128"/>
      <scheme val="minor"/>
    </font>
    <font>
      <b/>
      <u/>
      <sz val="11"/>
      <name val="ＭＳ Ｐゴシック"/>
      <family val="3"/>
      <charset val="128"/>
      <scheme val="minor"/>
    </font>
    <font>
      <b/>
      <sz val="9"/>
      <color indexed="10"/>
      <name val="ＭＳ Ｐゴシック"/>
      <family val="3"/>
      <charset val="128"/>
    </font>
    <font>
      <b/>
      <sz val="12"/>
      <name val="ＭＳ 明朝"/>
      <family val="1"/>
      <charset val="128"/>
    </font>
    <font>
      <b/>
      <sz val="11"/>
      <color indexed="81"/>
      <name val="MS P ゴシック"/>
      <family val="3"/>
      <charset val="128"/>
    </font>
    <font>
      <sz val="7"/>
      <name val="ＭＳ Ｐ明朝"/>
      <family val="1"/>
      <charset val="128"/>
    </font>
    <font>
      <b/>
      <u/>
      <sz val="9"/>
      <color indexed="10"/>
      <name val="ＭＳ Ｐゴシック"/>
      <family val="3"/>
      <charset val="128"/>
    </font>
    <font>
      <sz val="14"/>
      <color indexed="81"/>
      <name val="MS P ゴシック"/>
      <family val="3"/>
      <charset val="128"/>
    </font>
    <font>
      <sz val="14"/>
      <color indexed="81"/>
      <name val="ＭＳ Ｐゴシック"/>
      <family val="3"/>
      <charset val="128"/>
    </font>
    <font>
      <b/>
      <sz val="22"/>
      <name val="ＭＳ Ｐゴシック"/>
      <family val="3"/>
      <charset val="128"/>
    </font>
    <font>
      <sz val="20"/>
      <name val="ＭＳ Ｐゴシック"/>
      <family val="3"/>
      <charset val="128"/>
    </font>
    <font>
      <sz val="16"/>
      <color theme="1"/>
      <name val="ＭＳ Ｐゴシック"/>
      <family val="3"/>
      <charset val="128"/>
    </font>
    <font>
      <sz val="14"/>
      <color theme="1"/>
      <name val="ＭＳ Ｐゴシック"/>
      <family val="3"/>
      <charset val="128"/>
    </font>
    <font>
      <sz val="11"/>
      <color theme="1"/>
      <name val="ＭＳ Ｐゴシック"/>
      <family val="3"/>
      <charset val="128"/>
    </font>
    <font>
      <sz val="18"/>
      <color theme="1"/>
      <name val="ＭＳ Ｐゴシック"/>
      <family val="3"/>
      <charset val="128"/>
    </font>
    <font>
      <sz val="20"/>
      <color theme="1"/>
      <name val="ＭＳ Ｐゴシック"/>
      <family val="3"/>
      <charset val="128"/>
    </font>
    <font>
      <b/>
      <sz val="16"/>
      <color rgb="FFCC6600"/>
      <name val="ＭＳ Ｐゴシック"/>
      <family val="3"/>
      <charset val="128"/>
    </font>
    <font>
      <sz val="11"/>
      <color rgb="FFCC6600"/>
      <name val="ＭＳ Ｐゴシック"/>
      <family val="3"/>
      <charset val="128"/>
    </font>
    <font>
      <b/>
      <sz val="12"/>
      <color rgb="FFFF0000"/>
      <name val="ＭＳ Ｐゴシック"/>
      <family val="3"/>
      <charset val="128"/>
    </font>
    <font>
      <sz val="18"/>
      <name val="ＭＳ Ｐゴシック"/>
      <family val="3"/>
      <charset val="128"/>
    </font>
    <font>
      <b/>
      <sz val="10"/>
      <name val="ＭＳ Ｐゴシック"/>
      <family val="3"/>
      <charset val="128"/>
    </font>
    <font>
      <b/>
      <sz val="10"/>
      <color rgb="FFC00000"/>
      <name val="ＭＳ Ｐゴシック"/>
      <family val="3"/>
      <charset val="128"/>
    </font>
    <font>
      <sz val="10"/>
      <color rgb="FFCC6600"/>
      <name val="ＭＳ Ｐゴシック"/>
      <family val="3"/>
      <charset val="128"/>
    </font>
    <font>
      <sz val="11"/>
      <name val="ＭＳ Ｐゴシック"/>
      <family val="2"/>
      <charset val="128"/>
    </font>
    <font>
      <sz val="12"/>
      <color theme="1"/>
      <name val="ＭＳ Ｐゴシック"/>
      <family val="3"/>
      <charset val="128"/>
    </font>
    <font>
      <b/>
      <sz val="11"/>
      <name val="ＭＳ Ｐゴシック"/>
      <family val="3"/>
      <charset val="128"/>
    </font>
    <font>
      <b/>
      <sz val="18"/>
      <name val="ＭＳ Ｐゴシック"/>
      <family val="3"/>
      <charset val="128"/>
    </font>
    <font>
      <b/>
      <sz val="18"/>
      <color rgb="FFC00000"/>
      <name val="ＭＳ Ｐゴシック"/>
      <family val="3"/>
      <charset val="128"/>
    </font>
    <font>
      <b/>
      <sz val="18"/>
      <color rgb="FFCC6600"/>
      <name val="ＭＳ Ｐゴシック"/>
      <family val="3"/>
      <charset val="128"/>
    </font>
    <font>
      <b/>
      <sz val="9"/>
      <name val="ＭＳ Ｐゴシック"/>
      <family val="3"/>
      <charset val="128"/>
    </font>
    <font>
      <b/>
      <sz val="12"/>
      <color theme="1"/>
      <name val="ＭＳ Ｐゴシック"/>
      <family val="3"/>
      <charset val="128"/>
    </font>
    <font>
      <b/>
      <sz val="12"/>
      <color rgb="FFC00000"/>
      <name val="ＭＳ Ｐゴシック"/>
      <family val="3"/>
      <charset val="128"/>
    </font>
    <font>
      <sz val="8"/>
      <color theme="1"/>
      <name val="ＭＳ Ｐゴシック"/>
      <family val="3"/>
      <charset val="128"/>
    </font>
    <font>
      <b/>
      <sz val="16"/>
      <name val="ＭＳ Ｐゴシック"/>
      <family val="3"/>
      <charset val="128"/>
    </font>
    <font>
      <sz val="8"/>
      <name val="ＭＳ Ｐゴシック"/>
      <family val="3"/>
      <charset val="128"/>
    </font>
    <font>
      <sz val="11"/>
      <color rgb="FF00B0F0"/>
      <name val="ＭＳ ゴシック"/>
      <family val="3"/>
      <charset val="128"/>
    </font>
    <font>
      <sz val="11"/>
      <name val="Meiryo UI"/>
      <family val="3"/>
      <charset val="128"/>
    </font>
    <font>
      <sz val="18"/>
      <color theme="3"/>
      <name val="ＭＳ Ｐゴシック"/>
      <family val="2"/>
      <charset val="128"/>
      <scheme val="major"/>
    </font>
    <font>
      <sz val="18"/>
      <name val="Meiryo UI"/>
      <family val="3"/>
      <charset val="128"/>
    </font>
    <font>
      <sz val="6"/>
      <name val="ＭＳ Ｐゴシック"/>
      <family val="3"/>
      <charset val="128"/>
      <scheme val="minor"/>
    </font>
    <font>
      <sz val="10"/>
      <name val="Meiryo UI"/>
      <family val="3"/>
      <charset val="128"/>
    </font>
    <font>
      <sz val="16"/>
      <color theme="1"/>
      <name val="ＭＳ Ｐゴシック"/>
      <family val="2"/>
      <scheme val="minor"/>
    </font>
    <font>
      <sz val="11"/>
      <color theme="0"/>
      <name val="ＭＳ ゴシック"/>
      <family val="3"/>
      <charset val="128"/>
    </font>
    <font>
      <sz val="12"/>
      <name val="メイリオ"/>
      <family val="3"/>
      <charset val="128"/>
    </font>
    <font>
      <sz val="12"/>
      <color theme="1"/>
      <name val="メイリオ"/>
      <family val="3"/>
      <charset val="128"/>
    </font>
    <font>
      <sz val="11"/>
      <name val="メイリオ"/>
      <family val="3"/>
      <charset val="128"/>
    </font>
    <font>
      <sz val="12"/>
      <color rgb="FFFF0000"/>
      <name val="メイリオ"/>
      <family val="3"/>
      <charset val="128"/>
    </font>
    <font>
      <sz val="14"/>
      <name val="メイリオ"/>
      <family val="3"/>
      <charset val="128"/>
    </font>
    <font>
      <sz val="11"/>
      <name val="ＭＳ Ｐゴシック"/>
      <family val="2"/>
      <scheme val="minor"/>
    </font>
    <font>
      <sz val="11"/>
      <color rgb="FFFF0000"/>
      <name val="ＭＳ Ｐゴシック"/>
      <family val="2"/>
      <scheme val="minor"/>
    </font>
    <font>
      <sz val="14"/>
      <color theme="1"/>
      <name val="ＭＳ ゴシック"/>
      <family val="3"/>
      <charset val="128"/>
    </font>
    <font>
      <sz val="8"/>
      <color theme="1"/>
      <name val="ＭＳ ゴシック"/>
      <family val="3"/>
      <charset val="128"/>
    </font>
    <font>
      <sz val="12"/>
      <color theme="1"/>
      <name val="ＭＳ ゴシック"/>
      <family val="3"/>
      <charset val="128"/>
    </font>
    <font>
      <b/>
      <sz val="12"/>
      <name val="メイリオ"/>
      <family val="3"/>
      <charset val="128"/>
    </font>
    <font>
      <sz val="12"/>
      <color rgb="FF00B0F0"/>
      <name val="ＭＳ ゴシック"/>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rgb="FF92D050"/>
        <bgColor indexed="64"/>
      </patternFill>
    </fill>
    <fill>
      <patternFill patternType="solid">
        <fgColor theme="7" tint="0.39997558519241921"/>
        <bgColor indexed="64"/>
      </patternFill>
    </fill>
  </fills>
  <borders count="1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style="medium">
        <color indexed="64"/>
      </top>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bottom style="double">
        <color indexed="64"/>
      </bottom>
      <diagonal/>
    </border>
    <border>
      <left style="thin">
        <color indexed="64"/>
      </left>
      <right style="hair">
        <color indexed="64"/>
      </right>
      <top/>
      <bottom style="double">
        <color indexed="64"/>
      </bottom>
      <diagonal/>
    </border>
    <border>
      <left/>
      <right/>
      <top/>
      <bottom style="double">
        <color indexed="64"/>
      </bottom>
      <diagonal/>
    </border>
    <border>
      <left style="thin">
        <color indexed="64"/>
      </left>
      <right style="hair">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hair">
        <color indexed="64"/>
      </left>
      <right style="hair">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thin">
        <color indexed="64"/>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8"/>
      </right>
      <top style="medium">
        <color indexed="64"/>
      </top>
      <bottom/>
      <diagonal/>
    </border>
    <border>
      <left style="thin">
        <color indexed="8"/>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8"/>
      </right>
      <top style="medium">
        <color indexed="64"/>
      </top>
      <bottom/>
      <diagonal/>
    </border>
    <border>
      <left style="medium">
        <color indexed="64"/>
      </left>
      <right style="thin">
        <color indexed="8"/>
      </right>
      <top/>
      <bottom/>
      <diagonal/>
    </border>
    <border>
      <left style="thin">
        <color indexed="8"/>
      </left>
      <right/>
      <top style="thin">
        <color indexed="8"/>
      </top>
      <bottom/>
      <diagonal/>
    </border>
    <border>
      <left style="thin">
        <color indexed="8"/>
      </left>
      <right/>
      <top/>
      <bottom/>
      <diagonal/>
    </border>
    <border>
      <left style="thin">
        <color indexed="8"/>
      </left>
      <right style="thin">
        <color indexed="8"/>
      </right>
      <top/>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medium">
        <color indexed="64"/>
      </left>
      <right/>
      <top/>
      <bottom style="thin">
        <color indexed="64"/>
      </bottom>
      <diagonal/>
    </border>
    <border>
      <left/>
      <right style="thin">
        <color indexed="8"/>
      </right>
      <top style="thin">
        <color indexed="64"/>
      </top>
      <bottom style="medium">
        <color indexed="64"/>
      </bottom>
      <diagonal/>
    </border>
    <border>
      <left/>
      <right/>
      <top style="thin">
        <color indexed="8"/>
      </top>
      <bottom/>
      <diagonal/>
    </border>
    <border>
      <left/>
      <right/>
      <top style="thin">
        <color indexed="8"/>
      </top>
      <bottom style="thin">
        <color indexed="8"/>
      </bottom>
      <diagonal/>
    </border>
    <border>
      <left style="thin">
        <color indexed="8"/>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8"/>
      </top>
      <bottom/>
      <diagonal/>
    </border>
    <border>
      <left style="thin">
        <color indexed="64"/>
      </left>
      <right style="medium">
        <color indexed="64"/>
      </right>
      <top style="thin">
        <color indexed="8"/>
      </top>
      <bottom style="thin">
        <color indexed="8"/>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double">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medium">
        <color auto="1"/>
      </top>
      <bottom style="medium">
        <color auto="1"/>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hair">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medium">
        <color indexed="64"/>
      </bottom>
      <diagonal/>
    </border>
    <border>
      <left style="thin">
        <color indexed="8"/>
      </left>
      <right style="thin">
        <color indexed="64"/>
      </right>
      <top style="medium">
        <color indexed="64"/>
      </top>
      <bottom/>
      <diagonal/>
    </border>
    <border>
      <left style="thin">
        <color indexed="64"/>
      </left>
      <right style="thin">
        <color indexed="64"/>
      </right>
      <top style="thin">
        <color indexed="64"/>
      </top>
      <bottom style="thin">
        <color indexed="8"/>
      </bottom>
      <diagonal/>
    </border>
    <border>
      <left style="thin">
        <color indexed="8"/>
      </left>
      <right style="thin">
        <color indexed="64"/>
      </right>
      <top style="thin">
        <color indexed="8"/>
      </top>
      <bottom/>
      <diagonal/>
    </border>
    <border>
      <left/>
      <right style="medium">
        <color indexed="64"/>
      </right>
      <top style="thin">
        <color indexed="8"/>
      </top>
      <bottom/>
      <diagonal/>
    </border>
    <border>
      <left style="medium">
        <color indexed="64"/>
      </left>
      <right/>
      <top style="thin">
        <color indexed="64"/>
      </top>
      <bottom/>
      <diagonal/>
    </border>
    <border>
      <left/>
      <right style="thin">
        <color indexed="64"/>
      </right>
      <top style="thin">
        <color indexed="8"/>
      </top>
      <bottom/>
      <diagonal/>
    </border>
    <border>
      <left style="thin">
        <color indexed="8"/>
      </left>
      <right style="thin">
        <color indexed="64"/>
      </right>
      <top/>
      <bottom style="medium">
        <color indexed="64"/>
      </bottom>
      <diagonal/>
    </border>
    <border>
      <left style="hair">
        <color indexed="64"/>
      </left>
      <right style="hair">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style="thin">
        <color auto="1"/>
      </left>
      <right/>
      <top style="thin">
        <color auto="1"/>
      </top>
      <bottom/>
      <diagonal/>
    </border>
    <border>
      <left style="thin">
        <color indexed="64"/>
      </left>
      <right style="medium">
        <color indexed="64"/>
      </right>
      <top style="thin">
        <color indexed="64"/>
      </top>
      <bottom/>
      <diagonal/>
    </border>
    <border>
      <left style="thin">
        <color indexed="64"/>
      </left>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diagonal/>
    </border>
    <border>
      <left style="medium">
        <color indexed="64"/>
      </left>
      <right style="medium">
        <color indexed="64"/>
      </right>
      <top style="thin">
        <color indexed="64"/>
      </top>
      <bottom/>
      <diagonal/>
    </border>
    <border>
      <left style="thin">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s>
  <cellStyleXfs count="42">
    <xf numFmtId="0" fontId="0" fillId="0" borderId="0"/>
    <xf numFmtId="9" fontId="7" fillId="0" borderId="0" applyFont="0" applyFill="0" applyBorder="0" applyAlignment="0" applyProtection="0"/>
    <xf numFmtId="9" fontId="13" fillId="0" borderId="0" applyFont="0" applyFill="0" applyBorder="0" applyAlignment="0" applyProtection="0">
      <alignment vertical="center"/>
    </xf>
    <xf numFmtId="0" fontId="14" fillId="0" borderId="0" applyNumberFormat="0" applyFill="0" applyBorder="0" applyAlignment="0" applyProtection="0">
      <alignment vertical="top"/>
      <protection locked="0"/>
    </xf>
    <xf numFmtId="38" fontId="10" fillId="0" borderId="0" applyFont="0" applyFill="0" applyBorder="0" applyAlignment="0" applyProtection="0">
      <alignment vertical="center"/>
    </xf>
    <xf numFmtId="38" fontId="13" fillId="0" borderId="0" applyFont="0" applyFill="0" applyBorder="0" applyAlignment="0" applyProtection="0">
      <alignment vertical="center"/>
    </xf>
    <xf numFmtId="38" fontId="7" fillId="0" borderId="0" applyFont="0" applyFill="0" applyBorder="0" applyAlignment="0" applyProtection="0"/>
    <xf numFmtId="38" fontId="13" fillId="0" borderId="0" applyFont="0" applyFill="0" applyBorder="0" applyAlignment="0" applyProtection="0">
      <alignment vertical="center"/>
    </xf>
    <xf numFmtId="6" fontId="7" fillId="0" borderId="0" applyFont="0" applyFill="0" applyBorder="0" applyAlignment="0" applyProtection="0"/>
    <xf numFmtId="0" fontId="10" fillId="0" borderId="0">
      <alignment vertical="center"/>
    </xf>
    <xf numFmtId="0" fontId="12" fillId="0" borderId="0"/>
    <xf numFmtId="0" fontId="10" fillId="0" borderId="0">
      <alignment vertical="center"/>
    </xf>
    <xf numFmtId="0" fontId="7" fillId="0" borderId="0">
      <alignment vertical="center"/>
    </xf>
    <xf numFmtId="0" fontId="13" fillId="0" borderId="0">
      <alignment vertical="center"/>
    </xf>
    <xf numFmtId="0" fontId="10" fillId="0" borderId="0">
      <alignment vertical="center"/>
    </xf>
    <xf numFmtId="0" fontId="15" fillId="0" borderId="0"/>
    <xf numFmtId="0" fontId="16" fillId="0" borderId="0">
      <alignment vertical="center"/>
    </xf>
    <xf numFmtId="0" fontId="7" fillId="0" borderId="0">
      <alignment vertical="center"/>
    </xf>
    <xf numFmtId="0" fontId="16" fillId="0" borderId="0">
      <alignment vertical="center"/>
    </xf>
    <xf numFmtId="0" fontId="16" fillId="0" borderId="0">
      <alignment vertical="center"/>
    </xf>
    <xf numFmtId="0" fontId="16" fillId="0" borderId="0">
      <alignment vertical="center"/>
    </xf>
    <xf numFmtId="0" fontId="13" fillId="0" borderId="0">
      <alignment vertical="center"/>
    </xf>
    <xf numFmtId="0" fontId="7" fillId="0" borderId="0"/>
    <xf numFmtId="38" fontId="12" fillId="0" borderId="0" applyFont="0" applyFill="0" applyBorder="0" applyAlignment="0" applyProtection="0">
      <alignment vertical="center"/>
    </xf>
    <xf numFmtId="38" fontId="7" fillId="0" borderId="0" applyFont="0" applyFill="0" applyBorder="0" applyAlignment="0" applyProtection="0">
      <alignment vertical="center"/>
    </xf>
    <xf numFmtId="0" fontId="6" fillId="0" borderId="0">
      <alignment vertical="center"/>
    </xf>
    <xf numFmtId="9" fontId="6" fillId="0" borderId="0" applyFont="0" applyFill="0" applyBorder="0" applyAlignment="0" applyProtection="0">
      <alignment vertical="center"/>
    </xf>
    <xf numFmtId="9" fontId="12" fillId="0" borderId="0" applyFont="0" applyFill="0" applyBorder="0" applyAlignment="0" applyProtection="0">
      <alignment vertical="center"/>
    </xf>
    <xf numFmtId="0" fontId="7" fillId="0" borderId="0"/>
    <xf numFmtId="0" fontId="46" fillId="0" borderId="0"/>
    <xf numFmtId="0" fontId="47" fillId="0" borderId="0"/>
    <xf numFmtId="0" fontId="5" fillId="0" borderId="0">
      <alignment vertical="center"/>
    </xf>
    <xf numFmtId="0" fontId="3" fillId="0" borderId="0">
      <alignment vertical="center"/>
    </xf>
    <xf numFmtId="0" fontId="16" fillId="0" borderId="0">
      <alignment vertical="center"/>
    </xf>
    <xf numFmtId="0" fontId="16" fillId="0" borderId="0">
      <alignment vertical="center"/>
    </xf>
    <xf numFmtId="9" fontId="7" fillId="0" borderId="0" applyFont="0" applyFill="0" applyBorder="0" applyAlignment="0" applyProtection="0">
      <alignment vertical="center"/>
    </xf>
    <xf numFmtId="0" fontId="7" fillId="0" borderId="0"/>
    <xf numFmtId="0" fontId="2" fillId="0" borderId="0">
      <alignment vertical="center"/>
    </xf>
    <xf numFmtId="0" fontId="2" fillId="0" borderId="0">
      <alignment vertical="center"/>
    </xf>
    <xf numFmtId="0" fontId="2" fillId="0" borderId="0">
      <alignment vertical="center"/>
    </xf>
    <xf numFmtId="0" fontId="126" fillId="0" borderId="0" applyNumberFormat="0" applyFill="0" applyBorder="0" applyAlignment="0" applyProtection="0">
      <alignment vertical="center"/>
    </xf>
    <xf numFmtId="0" fontId="1" fillId="0" borderId="0">
      <alignment vertical="center"/>
    </xf>
  </cellStyleXfs>
  <cellXfs count="1395">
    <xf numFmtId="0" fontId="0" fillId="0" borderId="0" xfId="0"/>
    <xf numFmtId="0" fontId="9" fillId="0" borderId="1" xfId="0" applyFont="1" applyBorder="1" applyAlignment="1">
      <alignment horizontal="center" vertical="center"/>
    </xf>
    <xf numFmtId="0" fontId="9" fillId="0" borderId="0" xfId="0" applyFont="1" applyAlignment="1">
      <alignment vertical="center"/>
    </xf>
    <xf numFmtId="0" fontId="9" fillId="0" borderId="1" xfId="0" applyFont="1" applyBorder="1" applyAlignment="1">
      <alignment vertical="center"/>
    </xf>
    <xf numFmtId="0" fontId="9" fillId="0" borderId="0" xfId="0" applyFont="1" applyAlignment="1">
      <alignment vertical="center" wrapText="1"/>
    </xf>
    <xf numFmtId="0" fontId="8" fillId="0" borderId="0" xfId="0" applyFont="1" applyAlignment="1">
      <alignment vertical="center"/>
    </xf>
    <xf numFmtId="0" fontId="8" fillId="0" borderId="4" xfId="0" applyFont="1" applyBorder="1" applyAlignment="1">
      <alignment vertical="center"/>
    </xf>
    <xf numFmtId="0" fontId="8" fillId="0" borderId="4" xfId="0" applyFont="1" applyBorder="1" applyAlignment="1">
      <alignment horizontal="centerContinuous" vertical="center"/>
    </xf>
    <xf numFmtId="0" fontId="8" fillId="0" borderId="4" xfId="0" applyFont="1" applyBorder="1" applyAlignment="1">
      <alignment horizontal="left" vertical="center"/>
    </xf>
    <xf numFmtId="0" fontId="8" fillId="0" borderId="4" xfId="0" applyFont="1" applyBorder="1" applyAlignment="1">
      <alignment horizontal="center" vertical="center"/>
    </xf>
    <xf numFmtId="0" fontId="20" fillId="0" borderId="0" xfId="0" applyFont="1" applyAlignment="1">
      <alignment wrapText="1"/>
    </xf>
    <xf numFmtId="0" fontId="21" fillId="0" borderId="0" xfId="0" applyFont="1" applyAlignment="1">
      <alignment wrapText="1"/>
    </xf>
    <xf numFmtId="0" fontId="21" fillId="0" borderId="0" xfId="0" applyFont="1"/>
    <xf numFmtId="0" fontId="20" fillId="0" borderId="0" xfId="0" applyFont="1" applyAlignment="1">
      <alignment vertical="center"/>
    </xf>
    <xf numFmtId="0" fontId="20" fillId="0" borderId="0" xfId="0" applyFont="1" applyAlignment="1">
      <alignment vertical="center" wrapText="1"/>
    </xf>
    <xf numFmtId="0" fontId="20" fillId="0" borderId="0" xfId="0" applyFont="1" applyAlignment="1">
      <alignment horizontal="right" vertical="center" wrapText="1"/>
    </xf>
    <xf numFmtId="0" fontId="20" fillId="0" borderId="0" xfId="0" applyFont="1" applyAlignment="1">
      <alignment horizontal="centerContinuous" vertical="center" wrapText="1"/>
    </xf>
    <xf numFmtId="0" fontId="20" fillId="0" borderId="0" xfId="0" applyFont="1" applyAlignment="1">
      <alignment horizontal="left" vertical="center"/>
    </xf>
    <xf numFmtId="0" fontId="20" fillId="0" borderId="0" xfId="0" applyFont="1" applyAlignment="1">
      <alignment horizontal="centerContinuous" vertical="center"/>
    </xf>
    <xf numFmtId="0" fontId="20" fillId="0" borderId="0" xfId="0" applyFont="1"/>
    <xf numFmtId="0" fontId="20" fillId="0" borderId="0" xfId="0" applyFont="1" applyAlignment="1">
      <alignment horizontal="right" vertical="center"/>
    </xf>
    <xf numFmtId="0" fontId="20" fillId="0" borderId="1" xfId="0" applyFont="1" applyBorder="1" applyAlignment="1">
      <alignment vertical="center"/>
    </xf>
    <xf numFmtId="0" fontId="20" fillId="0" borderId="1" xfId="0" applyFont="1" applyBorder="1" applyAlignment="1">
      <alignment vertical="center" wrapText="1"/>
    </xf>
    <xf numFmtId="0" fontId="20" fillId="0" borderId="1" xfId="0" applyFont="1" applyBorder="1" applyAlignment="1">
      <alignment horizontal="center" vertical="center"/>
    </xf>
    <xf numFmtId="0" fontId="20" fillId="0" borderId="1" xfId="0" applyFont="1" applyBorder="1"/>
    <xf numFmtId="0" fontId="20" fillId="0" borderId="1" xfId="0" applyFont="1" applyBorder="1" applyAlignment="1">
      <alignment wrapText="1"/>
    </xf>
    <xf numFmtId="0" fontId="22" fillId="0" borderId="0" xfId="0" applyFont="1" applyAlignment="1">
      <alignment horizontal="centerContinuous" vertical="center"/>
    </xf>
    <xf numFmtId="0" fontId="19" fillId="0" borderId="3" xfId="0" applyFont="1" applyBorder="1" applyAlignment="1">
      <alignment horizontal="center" vertical="center" wrapText="1"/>
    </xf>
    <xf numFmtId="0" fontId="19" fillId="0" borderId="3" xfId="0" applyFont="1" applyBorder="1" applyAlignment="1">
      <alignment horizontal="center" vertical="top" wrapText="1"/>
    </xf>
    <xf numFmtId="0" fontId="20" fillId="0" borderId="0" xfId="23" applyNumberFormat="1" applyFont="1" applyBorder="1" applyAlignment="1">
      <alignment horizontal="right" vertical="center"/>
    </xf>
    <xf numFmtId="0" fontId="0" fillId="0" borderId="0" xfId="0" applyAlignment="1">
      <alignment vertical="center"/>
    </xf>
    <xf numFmtId="0" fontId="21" fillId="0" borderId="0" xfId="0" applyFont="1" applyAlignment="1">
      <alignment vertical="center" wrapText="1"/>
    </xf>
    <xf numFmtId="0" fontId="21" fillId="0" borderId="0" xfId="0" applyFont="1" applyAlignment="1">
      <alignment vertical="center"/>
    </xf>
    <xf numFmtId="0" fontId="24" fillId="0" borderId="0" xfId="0" applyFont="1" applyAlignment="1">
      <alignment vertical="center"/>
    </xf>
    <xf numFmtId="0" fontId="25" fillId="0" borderId="0" xfId="0" applyFont="1" applyAlignment="1">
      <alignment vertical="top"/>
    </xf>
    <xf numFmtId="0" fontId="24" fillId="0" borderId="0" xfId="0" applyFont="1" applyAlignment="1">
      <alignment horizontal="right" vertical="top"/>
    </xf>
    <xf numFmtId="0" fontId="20" fillId="0" borderId="8" xfId="0" applyFont="1" applyBorder="1" applyAlignment="1">
      <alignment horizontal="center" vertical="center"/>
    </xf>
    <xf numFmtId="0" fontId="20" fillId="0" borderId="10" xfId="0" applyFont="1" applyBorder="1" applyAlignment="1">
      <alignment vertical="center"/>
    </xf>
    <xf numFmtId="0" fontId="20" fillId="0" borderId="9" xfId="0" applyFont="1" applyBorder="1" applyAlignment="1">
      <alignment vertical="center"/>
    </xf>
    <xf numFmtId="0" fontId="20" fillId="0" borderId="13" xfId="0" applyFont="1" applyBorder="1" applyAlignment="1">
      <alignment horizontal="center" vertical="center"/>
    </xf>
    <xf numFmtId="0" fontId="20" fillId="0" borderId="4" xfId="0" applyFont="1" applyBorder="1" applyAlignment="1">
      <alignment horizontal="center" vertical="center"/>
    </xf>
    <xf numFmtId="0" fontId="20" fillId="0" borderId="3" xfId="0" applyFont="1" applyBorder="1" applyAlignment="1">
      <alignment vertical="center"/>
    </xf>
    <xf numFmtId="0" fontId="27" fillId="0" borderId="3" xfId="0" applyFont="1" applyBorder="1" applyAlignment="1">
      <alignment horizontal="center" vertical="center"/>
    </xf>
    <xf numFmtId="0" fontId="27" fillId="0" borderId="9" xfId="0" applyFont="1" applyBorder="1" applyAlignment="1">
      <alignment vertical="center"/>
    </xf>
    <xf numFmtId="0" fontId="20" fillId="0" borderId="2" xfId="0" applyFont="1" applyBorder="1" applyAlignment="1">
      <alignment horizontal="center" vertical="center"/>
    </xf>
    <xf numFmtId="0" fontId="20" fillId="0" borderId="14" xfId="0" applyFont="1" applyBorder="1" applyAlignment="1">
      <alignment vertical="center"/>
    </xf>
    <xf numFmtId="0" fontId="20" fillId="0" borderId="1" xfId="0" applyFont="1" applyBorder="1" applyAlignment="1">
      <alignment horizontal="center" vertical="center" wrapText="1"/>
    </xf>
    <xf numFmtId="0" fontId="20" fillId="0" borderId="0" xfId="0" applyFont="1" applyAlignment="1">
      <alignment horizontal="center" vertical="center"/>
    </xf>
    <xf numFmtId="176" fontId="20" fillId="0" borderId="1" xfId="0" applyNumberFormat="1" applyFont="1" applyBorder="1" applyAlignment="1">
      <alignment vertical="center"/>
    </xf>
    <xf numFmtId="0" fontId="20" fillId="0" borderId="6" xfId="0" applyFont="1" applyBorder="1" applyAlignment="1">
      <alignment horizontal="center" vertical="center"/>
    </xf>
    <xf numFmtId="0" fontId="20" fillId="0" borderId="6" xfId="0" applyFont="1" applyBorder="1" applyAlignment="1">
      <alignment vertical="center"/>
    </xf>
    <xf numFmtId="176" fontId="20" fillId="0" borderId="6" xfId="0" applyNumberFormat="1" applyFont="1" applyBorder="1" applyAlignment="1">
      <alignment vertical="center"/>
    </xf>
    <xf numFmtId="0" fontId="8" fillId="0" borderId="0" xfId="0" applyFont="1" applyAlignment="1">
      <alignment horizontal="right" vertical="center"/>
    </xf>
    <xf numFmtId="0" fontId="35" fillId="0" borderId="0" xfId="0" applyFont="1" applyAlignment="1">
      <alignment horizontal="centerContinuous" vertical="center"/>
    </xf>
    <xf numFmtId="0" fontId="9" fillId="0" borderId="0" xfId="0" applyFont="1" applyAlignment="1">
      <alignment horizontal="centerContinuous" vertical="center"/>
    </xf>
    <xf numFmtId="0" fontId="9" fillId="0" borderId="0" xfId="0" applyFont="1" applyAlignment="1">
      <alignment horizontal="centerContinuous" vertical="center" wrapText="1"/>
    </xf>
    <xf numFmtId="0" fontId="9" fillId="0" borderId="0" xfId="0" applyFont="1" applyAlignment="1">
      <alignment horizontal="left" vertical="center"/>
    </xf>
    <xf numFmtId="0" fontId="9" fillId="0" borderId="45" xfId="0" applyFont="1" applyBorder="1" applyAlignment="1">
      <alignment horizontal="center" vertical="center"/>
    </xf>
    <xf numFmtId="0" fontId="9" fillId="0" borderId="29" xfId="0" applyFont="1" applyBorder="1" applyAlignment="1">
      <alignment horizontal="left" vertical="center"/>
    </xf>
    <xf numFmtId="0" fontId="9" fillId="0" borderId="29" xfId="0" applyFont="1" applyBorder="1" applyAlignment="1">
      <alignment horizontal="center" vertical="center"/>
    </xf>
    <xf numFmtId="0" fontId="9" fillId="0" borderId="29" xfId="0" applyFont="1" applyBorder="1" applyAlignment="1">
      <alignment horizontal="center" vertical="center" wrapText="1"/>
    </xf>
    <xf numFmtId="0" fontId="9" fillId="0" borderId="29" xfId="0" applyFont="1" applyBorder="1" applyAlignment="1">
      <alignment vertical="center"/>
    </xf>
    <xf numFmtId="0" fontId="9" fillId="0" borderId="36" xfId="0" applyFont="1" applyBorder="1" applyAlignment="1">
      <alignment vertical="center"/>
    </xf>
    <xf numFmtId="0" fontId="9" fillId="0" borderId="20" xfId="0" applyFont="1" applyBorder="1" applyAlignment="1">
      <alignment horizontal="center" vertical="center"/>
    </xf>
    <xf numFmtId="0" fontId="9" fillId="0" borderId="1" xfId="0" applyFont="1" applyBorder="1" applyAlignment="1">
      <alignment horizontal="centerContinuous" vertical="center"/>
    </xf>
    <xf numFmtId="0" fontId="9" fillId="0" borderId="1" xfId="0" applyFont="1" applyBorder="1" applyAlignment="1">
      <alignment horizontal="centerContinuous" vertical="center" wrapText="1"/>
    </xf>
    <xf numFmtId="0" fontId="9" fillId="0" borderId="10" xfId="0" applyFont="1" applyBorder="1" applyAlignment="1">
      <alignment vertical="top" wrapText="1"/>
    </xf>
    <xf numFmtId="0" fontId="9" fillId="3" borderId="3" xfId="0" applyFont="1" applyFill="1" applyBorder="1" applyAlignment="1">
      <alignment horizontal="center" vertical="center"/>
    </xf>
    <xf numFmtId="0" fontId="0" fillId="0" borderId="1" xfId="0" applyBorder="1" applyAlignment="1">
      <alignment vertical="center"/>
    </xf>
    <xf numFmtId="0" fontId="9" fillId="0" borderId="13" xfId="0" applyFont="1" applyBorder="1" applyAlignment="1">
      <alignment horizontal="center" vertical="top"/>
    </xf>
    <xf numFmtId="0" fontId="9" fillId="0" borderId="14" xfId="0" applyFont="1" applyBorder="1" applyAlignment="1">
      <alignment vertical="top" wrapText="1"/>
    </xf>
    <xf numFmtId="0" fontId="9" fillId="3" borderId="2" xfId="0" applyFont="1" applyFill="1" applyBorder="1" applyAlignment="1">
      <alignment horizontal="center" vertical="center"/>
    </xf>
    <xf numFmtId="0" fontId="9" fillId="0" borderId="5" xfId="0" applyFont="1" applyBorder="1" applyAlignment="1">
      <alignment horizontal="center" vertical="top"/>
    </xf>
    <xf numFmtId="0" fontId="9" fillId="0" borderId="7" xfId="0" applyFont="1" applyBorder="1" applyAlignment="1">
      <alignment vertical="top" wrapText="1"/>
    </xf>
    <xf numFmtId="0" fontId="9" fillId="3" borderId="1" xfId="0" applyFont="1" applyFill="1" applyBorder="1" applyAlignment="1">
      <alignment horizontal="center" vertical="center"/>
    </xf>
    <xf numFmtId="0" fontId="9" fillId="0" borderId="30" xfId="0" applyFont="1" applyBorder="1" applyAlignment="1">
      <alignment horizontal="center" vertical="center"/>
    </xf>
    <xf numFmtId="0" fontId="9" fillId="3" borderId="47" xfId="0" applyFont="1" applyFill="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vertical="center"/>
    </xf>
    <xf numFmtId="0" fontId="9" fillId="3" borderId="48" xfId="0" applyFont="1" applyFill="1" applyBorder="1" applyAlignment="1">
      <alignment horizontal="center" vertical="center"/>
    </xf>
    <xf numFmtId="0" fontId="9" fillId="0" borderId="25" xfId="0" applyFont="1" applyBorder="1" applyAlignment="1">
      <alignment horizontal="left" vertical="center" wrapText="1"/>
    </xf>
    <xf numFmtId="0" fontId="9" fillId="0" borderId="26" xfId="0" applyFont="1" applyBorder="1" applyAlignment="1">
      <alignment vertical="center"/>
    </xf>
    <xf numFmtId="0" fontId="9" fillId="3" borderId="49" xfId="0" applyFont="1" applyFill="1" applyBorder="1" applyAlignment="1">
      <alignment horizontal="center" vertical="center"/>
    </xf>
    <xf numFmtId="0" fontId="9" fillId="0" borderId="28" xfId="0" applyFont="1" applyBorder="1" applyAlignment="1">
      <alignment horizontal="center" vertical="center"/>
    </xf>
    <xf numFmtId="0" fontId="9" fillId="0" borderId="16" xfId="0" applyFont="1" applyBorder="1" applyAlignment="1">
      <alignment vertical="center"/>
    </xf>
    <xf numFmtId="0" fontId="9" fillId="0" borderId="16" xfId="0" applyFont="1" applyBorder="1" applyAlignment="1">
      <alignment vertical="center" wrapText="1"/>
    </xf>
    <xf numFmtId="0" fontId="9" fillId="0" borderId="18" xfId="0" applyFont="1" applyBorder="1" applyAlignment="1">
      <alignment vertical="center"/>
    </xf>
    <xf numFmtId="0" fontId="9" fillId="0" borderId="50" xfId="0" applyFont="1" applyBorder="1" applyAlignment="1">
      <alignment horizontal="center" vertical="center"/>
    </xf>
    <xf numFmtId="0" fontId="9" fillId="0" borderId="6" xfId="0" applyFont="1" applyBorder="1" applyAlignment="1">
      <alignment horizontal="center" vertical="center"/>
    </xf>
    <xf numFmtId="0" fontId="9" fillId="0" borderId="3" xfId="0" applyFont="1" applyBorder="1" applyAlignment="1">
      <alignment horizontal="center" vertical="center"/>
    </xf>
    <xf numFmtId="0" fontId="9" fillId="3" borderId="51" xfId="0" applyFont="1" applyFill="1" applyBorder="1" applyAlignment="1">
      <alignment horizontal="center" vertical="center"/>
    </xf>
    <xf numFmtId="0" fontId="9" fillId="0" borderId="52"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0" borderId="53" xfId="0" applyFont="1" applyBorder="1" applyAlignment="1">
      <alignment horizontal="center" vertical="center"/>
    </xf>
    <xf numFmtId="0" fontId="9" fillId="3" borderId="54" xfId="0" applyFont="1" applyFill="1" applyBorder="1" applyAlignment="1">
      <alignment horizontal="center" vertical="center"/>
    </xf>
    <xf numFmtId="0" fontId="9" fillId="0" borderId="1" xfId="0" applyFont="1" applyBorder="1" applyAlignment="1">
      <alignment horizontal="left" vertical="center"/>
    </xf>
    <xf numFmtId="0" fontId="9" fillId="0" borderId="47" xfId="0" applyFont="1" applyBorder="1" applyAlignment="1">
      <alignment horizontal="center" vertical="center"/>
    </xf>
    <xf numFmtId="0" fontId="9" fillId="0" borderId="29" xfId="0" applyFont="1" applyBorder="1" applyAlignment="1">
      <alignment vertical="center" wrapText="1"/>
    </xf>
    <xf numFmtId="0" fontId="9" fillId="0" borderId="5" xfId="0" applyFont="1" applyBorder="1" applyAlignment="1">
      <alignment vertical="center"/>
    </xf>
    <xf numFmtId="0" fontId="9" fillId="0" borderId="7" xfId="0" applyFont="1" applyBorder="1" applyAlignment="1">
      <alignment vertical="center"/>
    </xf>
    <xf numFmtId="0" fontId="9" fillId="0" borderId="5" xfId="0" applyFont="1" applyBorder="1" applyAlignment="1">
      <alignment horizontal="left" vertical="center" indent="1"/>
    </xf>
    <xf numFmtId="0" fontId="9" fillId="0" borderId="5" xfId="0" applyFont="1" applyBorder="1" applyAlignment="1">
      <alignment horizontal="centerContinuous" vertical="center"/>
    </xf>
    <xf numFmtId="0" fontId="9" fillId="0" borderId="7" xfId="0" applyFont="1" applyBorder="1" applyAlignment="1">
      <alignment horizontal="centerContinuous" vertical="center"/>
    </xf>
    <xf numFmtId="0" fontId="9" fillId="0" borderId="6" xfId="0" applyFont="1" applyBorder="1" applyAlignment="1">
      <alignment horizontal="centerContinuous" vertical="center" wrapText="1"/>
    </xf>
    <xf numFmtId="0" fontId="9" fillId="0" borderId="6" xfId="0" applyFont="1" applyBorder="1" applyAlignment="1">
      <alignment horizontal="centerContinuous" vertical="center"/>
    </xf>
    <xf numFmtId="0" fontId="9" fillId="0" borderId="19" xfId="0" applyFont="1" applyBorder="1" applyAlignment="1">
      <alignment horizontal="centerContinuous" vertical="center"/>
    </xf>
    <xf numFmtId="0" fontId="9" fillId="0" borderId="47" xfId="0" applyFont="1" applyBorder="1" applyAlignment="1">
      <alignment vertical="center"/>
    </xf>
    <xf numFmtId="0" fontId="9" fillId="0" borderId="17" xfId="0" applyFont="1" applyBorder="1" applyAlignment="1">
      <alignment vertical="center"/>
    </xf>
    <xf numFmtId="0" fontId="33" fillId="0" borderId="0" xfId="0" applyFont="1" applyAlignment="1">
      <alignment horizontal="centerContinuous" vertical="center"/>
    </xf>
    <xf numFmtId="0" fontId="0" fillId="0" borderId="0" xfId="0" applyAlignment="1">
      <alignment horizontal="centerContinuous" vertical="center"/>
    </xf>
    <xf numFmtId="0" fontId="16" fillId="0" borderId="0" xfId="0" applyFont="1" applyAlignment="1">
      <alignment horizontal="right" vertical="center"/>
    </xf>
    <xf numFmtId="0" fontId="31" fillId="0" borderId="0" xfId="0" applyFont="1" applyAlignment="1">
      <alignment horizontal="centerContinuous" vertical="center"/>
    </xf>
    <xf numFmtId="0" fontId="9" fillId="0" borderId="40" xfId="0" applyFont="1" applyBorder="1" applyAlignment="1">
      <alignment horizontal="center" vertical="center"/>
    </xf>
    <xf numFmtId="0" fontId="9" fillId="0" borderId="40" xfId="0" applyFont="1" applyBorder="1" applyAlignment="1">
      <alignment horizontal="center" vertical="center" wrapText="1"/>
    </xf>
    <xf numFmtId="0" fontId="9" fillId="0" borderId="41" xfId="0" applyFont="1" applyBorder="1" applyAlignment="1">
      <alignment horizontal="center" vertical="center"/>
    </xf>
    <xf numFmtId="0" fontId="23" fillId="0" borderId="2" xfId="0" applyFont="1" applyBorder="1" applyAlignment="1">
      <alignment horizontal="center" vertical="center"/>
    </xf>
    <xf numFmtId="0" fontId="34" fillId="0" borderId="2" xfId="0" applyFont="1" applyBorder="1" applyAlignment="1">
      <alignment horizontal="center" vertical="center"/>
    </xf>
    <xf numFmtId="0" fontId="34" fillId="0" borderId="43" xfId="0" applyFont="1" applyBorder="1" applyAlignment="1">
      <alignment horizontal="center" vertical="center"/>
    </xf>
    <xf numFmtId="0" fontId="0" fillId="0" borderId="1" xfId="0" applyBorder="1" applyAlignment="1">
      <alignment horizontal="center" vertical="center"/>
    </xf>
    <xf numFmtId="0" fontId="0" fillId="0" borderId="38" xfId="0" applyBorder="1" applyAlignment="1">
      <alignment horizontal="center" vertical="center"/>
    </xf>
    <xf numFmtId="0" fontId="9" fillId="0" borderId="42" xfId="0" applyFont="1" applyBorder="1" applyAlignment="1">
      <alignment horizontal="center" vertical="center"/>
    </xf>
    <xf numFmtId="0" fontId="9" fillId="2" borderId="40" xfId="0" applyFont="1" applyFill="1" applyBorder="1" applyAlignment="1">
      <alignment horizontal="center" vertical="center"/>
    </xf>
    <xf numFmtId="0" fontId="34" fillId="0" borderId="4" xfId="0" applyFont="1" applyBorder="1" applyAlignment="1">
      <alignment horizontal="center" vertical="center"/>
    </xf>
    <xf numFmtId="177" fontId="34" fillId="2" borderId="2" xfId="27" applyNumberFormat="1" applyFont="1" applyFill="1" applyBorder="1" applyAlignment="1">
      <alignment horizontal="center" vertical="center"/>
    </xf>
    <xf numFmtId="0" fontId="0" fillId="0" borderId="6" xfId="0" applyBorder="1" applyAlignment="1">
      <alignment horizontal="center" vertical="center"/>
    </xf>
    <xf numFmtId="0" fontId="0" fillId="0" borderId="61" xfId="0" applyBorder="1" applyAlignment="1">
      <alignment horizontal="center" vertical="center"/>
    </xf>
    <xf numFmtId="177" fontId="34" fillId="0" borderId="2" xfId="0" applyNumberFormat="1" applyFont="1" applyBorder="1" applyAlignment="1">
      <alignment horizontal="center" vertical="center"/>
    </xf>
    <xf numFmtId="0" fontId="0" fillId="0" borderId="0" xfId="0" applyAlignment="1">
      <alignment horizontal="centerContinuous"/>
    </xf>
    <xf numFmtId="0" fontId="24" fillId="0" borderId="0" xfId="28" applyFont="1"/>
    <xf numFmtId="0" fontId="38" fillId="0" borderId="0" xfId="28" applyFont="1" applyAlignment="1">
      <alignment vertical="center"/>
    </xf>
    <xf numFmtId="0" fontId="38" fillId="0" borderId="0" xfId="28" applyFont="1"/>
    <xf numFmtId="0" fontId="24" fillId="0" borderId="0" xfId="28" applyFont="1" applyAlignment="1">
      <alignment horizontal="center"/>
    </xf>
    <xf numFmtId="0" fontId="38" fillId="0" borderId="0" xfId="28" applyFont="1" applyAlignment="1">
      <alignment horizontal="center"/>
    </xf>
    <xf numFmtId="0" fontId="37" fillId="0" borderId="0" xfId="28" applyFont="1"/>
    <xf numFmtId="0" fontId="22" fillId="0" borderId="0" xfId="0" applyFont="1" applyAlignment="1">
      <alignment vertical="center"/>
    </xf>
    <xf numFmtId="0" fontId="37" fillId="0" borderId="0" xfId="28" applyFont="1" applyAlignment="1">
      <alignment horizontal="center"/>
    </xf>
    <xf numFmtId="0" fontId="24" fillId="0" borderId="0" xfId="28" applyFont="1" applyAlignment="1">
      <alignment horizontal="center" vertical="center" textRotation="255"/>
    </xf>
    <xf numFmtId="0" fontId="24" fillId="0" borderId="0" xfId="28" applyFont="1" applyAlignment="1">
      <alignment horizontal="left" vertical="center"/>
    </xf>
    <xf numFmtId="0" fontId="37" fillId="0" borderId="5" xfId="28" applyFont="1" applyBorder="1" applyAlignment="1">
      <alignment vertical="center"/>
    </xf>
    <xf numFmtId="0" fontId="37" fillId="0" borderId="13" xfId="28" applyFont="1" applyBorder="1" applyAlignment="1">
      <alignment vertical="center"/>
    </xf>
    <xf numFmtId="0" fontId="37" fillId="0" borderId="6" xfId="28" applyFont="1" applyBorder="1" applyAlignment="1">
      <alignment vertical="center"/>
    </xf>
    <xf numFmtId="0" fontId="22" fillId="0" borderId="4" xfId="28" applyFont="1" applyBorder="1"/>
    <xf numFmtId="0" fontId="37" fillId="0" borderId="0" xfId="28" applyFont="1" applyAlignment="1">
      <alignment horizontal="left" indent="1"/>
    </xf>
    <xf numFmtId="0" fontId="37" fillId="0" borderId="0" xfId="28" applyFont="1" applyAlignment="1">
      <alignment horizontal="left" vertical="center" indent="1"/>
    </xf>
    <xf numFmtId="0" fontId="24" fillId="0" borderId="0" xfId="28" applyFont="1" applyAlignment="1">
      <alignment horizontal="center" vertical="center"/>
    </xf>
    <xf numFmtId="0" fontId="37" fillId="0" borderId="0" xfId="28" applyFont="1" applyAlignment="1">
      <alignment horizontal="center" shrinkToFit="1"/>
    </xf>
    <xf numFmtId="0" fontId="0" fillId="0" borderId="0" xfId="0" applyAlignment="1">
      <alignment horizontal="left" indent="1"/>
    </xf>
    <xf numFmtId="0" fontId="0" fillId="0" borderId="0" xfId="0" applyAlignment="1">
      <alignment horizontal="left"/>
    </xf>
    <xf numFmtId="0" fontId="20" fillId="0" borderId="4" xfId="0" applyFont="1" applyBorder="1" applyAlignment="1">
      <alignment vertical="center"/>
    </xf>
    <xf numFmtId="0" fontId="22" fillId="0" borderId="0" xfId="28" applyFont="1"/>
    <xf numFmtId="0" fontId="20" fillId="0" borderId="5" xfId="0" applyFont="1" applyBorder="1" applyAlignment="1">
      <alignment vertical="center"/>
    </xf>
    <xf numFmtId="0" fontId="20" fillId="0" borderId="7" xfId="0" applyFont="1" applyBorder="1" applyAlignment="1">
      <alignment vertical="center"/>
    </xf>
    <xf numFmtId="0" fontId="37" fillId="0" borderId="0" xfId="28" applyFont="1" applyAlignment="1">
      <alignment horizontal="left" vertical="center"/>
    </xf>
    <xf numFmtId="0" fontId="37" fillId="0" borderId="0" xfId="28" applyFont="1" applyAlignment="1">
      <alignment vertical="center"/>
    </xf>
    <xf numFmtId="0" fontId="37" fillId="0" borderId="5" xfId="28" applyFont="1" applyBorder="1" applyAlignment="1">
      <alignment horizontal="left" vertical="center"/>
    </xf>
    <xf numFmtId="0" fontId="24" fillId="0" borderId="7" xfId="28" applyFont="1" applyBorder="1" applyAlignment="1">
      <alignment horizontal="left" vertical="center"/>
    </xf>
    <xf numFmtId="0" fontId="24" fillId="0" borderId="3" xfId="28" applyFont="1" applyBorder="1" applyAlignment="1">
      <alignment vertical="center"/>
    </xf>
    <xf numFmtId="0" fontId="24" fillId="0" borderId="2" xfId="28" applyFont="1" applyBorder="1" applyAlignment="1">
      <alignment vertical="center"/>
    </xf>
    <xf numFmtId="0" fontId="9" fillId="0" borderId="37" xfId="0" applyFont="1" applyBorder="1" applyAlignment="1">
      <alignment horizontal="center" vertical="center"/>
    </xf>
    <xf numFmtId="0" fontId="0" fillId="0" borderId="0" xfId="0" applyAlignment="1">
      <alignment horizontal="right" vertical="center"/>
    </xf>
    <xf numFmtId="0" fontId="8" fillId="0" borderId="0" xfId="0" applyFont="1" applyAlignment="1">
      <alignment horizontal="center" vertical="center"/>
    </xf>
    <xf numFmtId="0" fontId="44" fillId="0" borderId="0" xfId="0" applyFont="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19" xfId="0" applyFont="1" applyBorder="1" applyAlignment="1">
      <alignment horizontal="right" vertical="center"/>
    </xf>
    <xf numFmtId="0" fontId="9" fillId="0" borderId="69" xfId="0" applyFont="1" applyBorder="1" applyAlignment="1">
      <alignment vertical="center" wrapText="1"/>
    </xf>
    <xf numFmtId="0" fontId="9" fillId="0" borderId="35" xfId="0" applyFont="1" applyBorder="1" applyAlignment="1">
      <alignment vertical="center" wrapText="1"/>
    </xf>
    <xf numFmtId="0" fontId="8" fillId="0" borderId="1" xfId="0" applyFont="1" applyBorder="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10" fillId="0" borderId="51" xfId="0" applyFont="1" applyBorder="1" applyAlignment="1">
      <alignment horizontal="center" vertical="center"/>
    </xf>
    <xf numFmtId="0" fontId="8" fillId="0" borderId="1" xfId="0" applyFont="1" applyBorder="1" applyAlignment="1">
      <alignment vertical="center" wrapText="1"/>
    </xf>
    <xf numFmtId="0" fontId="45" fillId="0" borderId="5" xfId="0" applyFont="1" applyBorder="1" applyAlignment="1">
      <alignment horizontal="center" vertical="center"/>
    </xf>
    <xf numFmtId="0" fontId="45" fillId="0" borderId="1" xfId="0" applyFont="1" applyBorder="1" applyAlignment="1">
      <alignment vertical="center" wrapText="1"/>
    </xf>
    <xf numFmtId="0" fontId="45" fillId="0" borderId="51" xfId="0" applyFont="1" applyBorder="1" applyAlignment="1">
      <alignment horizontal="center" vertical="center"/>
    </xf>
    <xf numFmtId="0" fontId="8" fillId="0" borderId="1" xfId="0" applyFont="1" applyBorder="1" applyAlignment="1">
      <alignment vertical="center" shrinkToFit="1"/>
    </xf>
    <xf numFmtId="0" fontId="8" fillId="0" borderId="76" xfId="0" applyFont="1" applyBorder="1" applyAlignment="1">
      <alignment horizontal="center" vertical="center"/>
    </xf>
    <xf numFmtId="0" fontId="10" fillId="0" borderId="88" xfId="0" applyFont="1" applyBorder="1" applyAlignment="1">
      <alignment horizontal="center" vertical="center"/>
    </xf>
    <xf numFmtId="0" fontId="10" fillId="0" borderId="89" xfId="0" applyFont="1" applyBorder="1" applyAlignment="1">
      <alignment horizontal="center" vertical="center"/>
    </xf>
    <xf numFmtId="0" fontId="10" fillId="0" borderId="81" xfId="0" applyFont="1" applyBorder="1" applyAlignment="1">
      <alignment horizontal="center" vertical="center"/>
    </xf>
    <xf numFmtId="0" fontId="10" fillId="0" borderId="5" xfId="0" applyFont="1" applyBorder="1" applyAlignment="1">
      <alignment horizontal="center" vertical="center"/>
    </xf>
    <xf numFmtId="0" fontId="10" fillId="0" borderId="82" xfId="0" applyFont="1" applyBorder="1" applyAlignment="1">
      <alignment horizontal="center" vertical="center"/>
    </xf>
    <xf numFmtId="0" fontId="10" fillId="0" borderId="90" xfId="0" applyFont="1" applyBorder="1" applyAlignment="1">
      <alignment horizontal="center" vertical="center"/>
    </xf>
    <xf numFmtId="0" fontId="8" fillId="0" borderId="91" xfId="0" applyFont="1" applyBorder="1" applyAlignment="1">
      <alignment horizontal="center" vertical="center"/>
    </xf>
    <xf numFmtId="0" fontId="10" fillId="0" borderId="92" xfId="0" applyFont="1" applyBorder="1" applyAlignment="1">
      <alignment horizontal="center" vertical="center"/>
    </xf>
    <xf numFmtId="0" fontId="10" fillId="0" borderId="93" xfId="0" applyFont="1" applyBorder="1" applyAlignment="1">
      <alignment horizontal="center" vertical="center"/>
    </xf>
    <xf numFmtId="0" fontId="10" fillId="0" borderId="94" xfId="0" applyFont="1" applyBorder="1" applyAlignment="1">
      <alignment horizontal="center" vertical="center"/>
    </xf>
    <xf numFmtId="0" fontId="10" fillId="0" borderId="95" xfId="0" applyFont="1" applyBorder="1" applyAlignment="1">
      <alignment horizontal="center" vertical="center"/>
    </xf>
    <xf numFmtId="0" fontId="27" fillId="0" borderId="10" xfId="0" applyFont="1" applyBorder="1" applyAlignment="1">
      <alignment vertical="center"/>
    </xf>
    <xf numFmtId="0" fontId="27" fillId="0" borderId="4" xfId="0" applyFont="1" applyBorder="1" applyAlignment="1">
      <alignment vertical="center"/>
    </xf>
    <xf numFmtId="0" fontId="27" fillId="0" borderId="14" xfId="0" applyFont="1" applyBorder="1" applyAlignment="1">
      <alignment vertical="center"/>
    </xf>
    <xf numFmtId="0" fontId="24" fillId="0" borderId="8" xfId="0" applyFont="1" applyBorder="1" applyAlignment="1">
      <alignment horizontal="center" vertical="center"/>
    </xf>
    <xf numFmtId="0" fontId="24" fillId="0" borderId="13" xfId="0" applyFont="1" applyBorder="1" applyAlignment="1">
      <alignment horizontal="center" vertical="center"/>
    </xf>
    <xf numFmtId="0" fontId="34" fillId="0" borderId="13" xfId="0" applyFont="1" applyBorder="1" applyAlignment="1">
      <alignment horizontal="center" vertical="center"/>
    </xf>
    <xf numFmtId="0" fontId="38" fillId="0" borderId="11" xfId="28" applyFont="1" applyBorder="1"/>
    <xf numFmtId="0" fontId="24" fillId="0" borderId="11" xfId="0" applyFont="1" applyBorder="1" applyAlignment="1">
      <alignment vertical="center"/>
    </xf>
    <xf numFmtId="0" fontId="22" fillId="0" borderId="11" xfId="28" applyFont="1" applyBorder="1"/>
    <xf numFmtId="0" fontId="24" fillId="0" borderId="0" xfId="28" applyFont="1" applyAlignment="1">
      <alignment vertical="center"/>
    </xf>
    <xf numFmtId="0" fontId="24" fillId="0" borderId="1" xfId="28" applyFont="1" applyBorder="1" applyAlignment="1">
      <alignment vertical="center"/>
    </xf>
    <xf numFmtId="0" fontId="41" fillId="0" borderId="5" xfId="28" applyFont="1" applyBorder="1" applyAlignment="1">
      <alignment horizontal="left" vertical="center"/>
    </xf>
    <xf numFmtId="0" fontId="24" fillId="0" borderId="14" xfId="28" applyFont="1" applyBorder="1" applyAlignment="1">
      <alignment horizontal="left" vertical="center"/>
    </xf>
    <xf numFmtId="0" fontId="42" fillId="0" borderId="6" xfId="28" applyFont="1" applyBorder="1" applyAlignment="1">
      <alignment horizontal="left" vertical="center"/>
    </xf>
    <xf numFmtId="0" fontId="43" fillId="0" borderId="6" xfId="28" applyFont="1" applyBorder="1" applyAlignment="1">
      <alignment horizontal="left" vertical="center"/>
    </xf>
    <xf numFmtId="0" fontId="20" fillId="0" borderId="0" xfId="28" applyFont="1"/>
    <xf numFmtId="0" fontId="36" fillId="0" borderId="0" xfId="0" applyFont="1" applyAlignment="1">
      <alignment horizontal="right" vertical="center"/>
    </xf>
    <xf numFmtId="177" fontId="34" fillId="0" borderId="2" xfId="27" applyNumberFormat="1" applyFont="1" applyFill="1" applyBorder="1" applyAlignment="1">
      <alignment horizontal="center" vertical="center"/>
    </xf>
    <xf numFmtId="0" fontId="9" fillId="0" borderId="15" xfId="0" applyFont="1" applyBorder="1" applyAlignment="1">
      <alignment vertical="center"/>
    </xf>
    <xf numFmtId="0" fontId="9" fillId="0" borderId="35" xfId="0" applyFont="1" applyBorder="1" applyAlignment="1">
      <alignment horizontal="center" vertical="top"/>
    </xf>
    <xf numFmtId="0" fontId="9" fillId="0" borderId="72" xfId="0" applyFont="1" applyBorder="1" applyAlignment="1">
      <alignment vertical="top" wrapText="1"/>
    </xf>
    <xf numFmtId="0" fontId="24" fillId="0" borderId="6" xfId="28" applyFont="1" applyBorder="1" applyAlignment="1">
      <alignment horizontal="left" vertical="center"/>
    </xf>
    <xf numFmtId="0" fontId="37" fillId="0" borderId="6" xfId="28" applyFont="1" applyBorder="1" applyAlignment="1">
      <alignment horizontal="left" vertical="center"/>
    </xf>
    <xf numFmtId="0" fontId="37" fillId="0" borderId="6" xfId="28" applyFont="1" applyBorder="1" applyAlignment="1">
      <alignment horizontal="left" vertical="center" shrinkToFit="1"/>
    </xf>
    <xf numFmtId="0" fontId="24" fillId="0" borderId="6" xfId="28" applyFont="1" applyBorder="1" applyAlignment="1">
      <alignment horizontal="left" vertical="center" shrinkToFit="1"/>
    </xf>
    <xf numFmtId="0" fontId="24" fillId="0" borderId="6" xfId="28" applyFont="1" applyBorder="1" applyAlignment="1">
      <alignment vertical="center"/>
    </xf>
    <xf numFmtId="0" fontId="37" fillId="0" borderId="7" xfId="28" applyFont="1" applyBorder="1" applyAlignment="1">
      <alignment horizontal="left" vertical="center"/>
    </xf>
    <xf numFmtId="0" fontId="48" fillId="0" borderId="0" xfId="12" applyFont="1">
      <alignment vertical="center"/>
    </xf>
    <xf numFmtId="0" fontId="48" fillId="0" borderId="0" xfId="12" applyFont="1" applyAlignment="1">
      <alignment horizontal="center" vertical="center" shrinkToFit="1"/>
    </xf>
    <xf numFmtId="0" fontId="48" fillId="0" borderId="0" xfId="12" applyFont="1" applyAlignment="1">
      <alignment vertical="center" shrinkToFit="1"/>
    </xf>
    <xf numFmtId="0" fontId="49" fillId="0" borderId="0" xfId="12" applyFont="1" applyAlignment="1"/>
    <xf numFmtId="0" fontId="50" fillId="0" borderId="0" xfId="0" applyFont="1"/>
    <xf numFmtId="0" fontId="52" fillId="0" borderId="0" xfId="30" applyFont="1" applyAlignment="1">
      <alignment horizontal="center" vertical="center"/>
    </xf>
    <xf numFmtId="49" fontId="52" fillId="0" borderId="0" xfId="30" applyNumberFormat="1" applyFont="1" applyAlignment="1">
      <alignment vertical="center"/>
    </xf>
    <xf numFmtId="49" fontId="51" fillId="0" borderId="4" xfId="12" applyNumberFormat="1" applyFont="1" applyBorder="1" applyAlignment="1">
      <alignment horizontal="center" vertical="center"/>
    </xf>
    <xf numFmtId="178" fontId="51" fillId="0" borderId="0" xfId="12" applyNumberFormat="1" applyFont="1">
      <alignment vertical="center"/>
    </xf>
    <xf numFmtId="0" fontId="51" fillId="0" borderId="0" xfId="30" applyFont="1" applyAlignment="1">
      <alignment vertical="center"/>
    </xf>
    <xf numFmtId="49" fontId="51" fillId="0" borderId="0" xfId="12" applyNumberFormat="1" applyFont="1">
      <alignment vertical="center"/>
    </xf>
    <xf numFmtId="49" fontId="51" fillId="0" borderId="0" xfId="12" quotePrefix="1" applyNumberFormat="1" applyFont="1" applyAlignment="1">
      <alignment horizontal="center" vertical="center"/>
    </xf>
    <xf numFmtId="0" fontId="52" fillId="0" borderId="0" xfId="30" applyFont="1" applyAlignment="1">
      <alignment horizontal="left" vertical="center"/>
    </xf>
    <xf numFmtId="0" fontId="52" fillId="0" borderId="0" xfId="30" applyFont="1" applyAlignment="1">
      <alignment horizontal="center" vertical="center" shrinkToFit="1"/>
    </xf>
    <xf numFmtId="0" fontId="53" fillId="0" borderId="0" xfId="12" applyFont="1" applyAlignment="1">
      <alignment horizontal="center" vertical="center" shrinkToFit="1"/>
    </xf>
    <xf numFmtId="0" fontId="54" fillId="0" borderId="0" xfId="12" applyFont="1">
      <alignment vertical="center"/>
    </xf>
    <xf numFmtId="0" fontId="51" fillId="0" borderId="0" xfId="12" applyFont="1">
      <alignment vertical="center"/>
    </xf>
    <xf numFmtId="0" fontId="55" fillId="0" borderId="0" xfId="12" applyFont="1" applyAlignment="1">
      <alignment horizontal="center" vertical="center" shrinkToFit="1"/>
    </xf>
    <xf numFmtId="14" fontId="48" fillId="0" borderId="1" xfId="12" applyNumberFormat="1" applyFont="1" applyBorder="1">
      <alignment vertical="center"/>
    </xf>
    <xf numFmtId="0" fontId="48" fillId="0" borderId="1" xfId="12" applyFont="1" applyBorder="1">
      <alignment vertical="center"/>
    </xf>
    <xf numFmtId="0" fontId="56" fillId="0" borderId="97" xfId="30" quotePrefix="1" applyFont="1" applyBorder="1" applyAlignment="1">
      <alignment horizontal="center" vertical="center" shrinkToFit="1"/>
    </xf>
    <xf numFmtId="0" fontId="56" fillId="0" borderId="47" xfId="30" quotePrefix="1" applyFont="1" applyBorder="1" applyAlignment="1">
      <alignment horizontal="center" vertical="center" shrinkToFit="1"/>
    </xf>
    <xf numFmtId="0" fontId="56" fillId="0" borderId="54" xfId="30" applyFont="1" applyBorder="1" applyAlignment="1">
      <alignment horizontal="center" vertical="center"/>
    </xf>
    <xf numFmtId="56" fontId="57" fillId="0" borderId="96" xfId="30" applyNumberFormat="1" applyFont="1" applyBorder="1" applyAlignment="1">
      <alignment horizontal="center" vertical="center"/>
    </xf>
    <xf numFmtId="0" fontId="56" fillId="0" borderId="2" xfId="30" applyFont="1" applyBorder="1" applyAlignment="1">
      <alignment horizontal="center" vertical="center"/>
    </xf>
    <xf numFmtId="0" fontId="56" fillId="0" borderId="99" xfId="30" applyFont="1" applyBorder="1" applyAlignment="1">
      <alignment horizontal="center" vertical="center" shrinkToFit="1"/>
    </xf>
    <xf numFmtId="0" fontId="58" fillId="0" borderId="100" xfId="12" applyFont="1" applyBorder="1" applyAlignment="1">
      <alignment horizontal="center" vertical="center" shrinkToFit="1"/>
    </xf>
    <xf numFmtId="0" fontId="56" fillId="0" borderId="98" xfId="30" applyFont="1" applyBorder="1" applyAlignment="1">
      <alignment horizontal="center" vertical="center"/>
    </xf>
    <xf numFmtId="56" fontId="57" fillId="0" borderId="96" xfId="30" applyNumberFormat="1" applyFont="1" applyBorder="1" applyAlignment="1">
      <alignment vertical="center"/>
    </xf>
    <xf numFmtId="0" fontId="58" fillId="0" borderId="100" xfId="12" applyFont="1" applyBorder="1" applyAlignment="1">
      <alignment horizontal="center" shrinkToFit="1"/>
    </xf>
    <xf numFmtId="0" fontId="58" fillId="0" borderId="100" xfId="30" quotePrefix="1" applyFont="1" applyBorder="1" applyAlignment="1">
      <alignment horizontal="center" vertical="center" shrinkToFit="1"/>
    </xf>
    <xf numFmtId="0" fontId="56" fillId="0" borderId="101" xfId="30" applyFont="1" applyBorder="1" applyAlignment="1">
      <alignment horizontal="center" vertical="center" shrinkToFit="1"/>
    </xf>
    <xf numFmtId="0" fontId="58" fillId="0" borderId="102" xfId="30" applyFont="1" applyBorder="1" applyAlignment="1">
      <alignment horizontal="center" vertical="center" shrinkToFit="1"/>
    </xf>
    <xf numFmtId="0" fontId="56" fillId="0" borderId="51" xfId="30" applyFont="1" applyBorder="1" applyAlignment="1">
      <alignment horizontal="center" vertical="center"/>
    </xf>
    <xf numFmtId="56" fontId="57" fillId="0" borderId="67" xfId="30" applyNumberFormat="1" applyFont="1" applyBorder="1" applyAlignment="1">
      <alignment vertical="center"/>
    </xf>
    <xf numFmtId="0" fontId="58" fillId="0" borderId="102" xfId="12" applyFont="1" applyBorder="1" applyAlignment="1">
      <alignment horizontal="center" shrinkToFit="1"/>
    </xf>
    <xf numFmtId="0" fontId="58" fillId="0" borderId="102" xfId="12" applyFont="1" applyBorder="1" applyAlignment="1">
      <alignment horizontal="center" vertical="center" shrinkToFit="1"/>
    </xf>
    <xf numFmtId="0" fontId="58" fillId="5" borderId="102" xfId="12" applyFont="1" applyFill="1" applyBorder="1" applyAlignment="1">
      <alignment horizontal="center" vertical="center" shrinkToFit="1"/>
    </xf>
    <xf numFmtId="0" fontId="59" fillId="0" borderId="102" xfId="12" applyFont="1" applyBorder="1" applyAlignment="1">
      <alignment horizontal="center" vertical="center" shrinkToFit="1"/>
    </xf>
    <xf numFmtId="0" fontId="56" fillId="0" borderId="13" xfId="30" applyFont="1" applyBorder="1" applyAlignment="1">
      <alignment horizontal="center" vertical="center"/>
    </xf>
    <xf numFmtId="0" fontId="58" fillId="5" borderId="102" xfId="30" applyFont="1" applyFill="1" applyBorder="1" applyAlignment="1">
      <alignment horizontal="center" vertical="center" shrinkToFit="1"/>
    </xf>
    <xf numFmtId="0" fontId="56" fillId="0" borderId="5" xfId="30" applyFont="1" applyBorder="1" applyAlignment="1">
      <alignment horizontal="center" vertical="center"/>
    </xf>
    <xf numFmtId="0" fontId="58" fillId="0" borderId="102" xfId="30" quotePrefix="1" applyFont="1" applyBorder="1" applyAlignment="1">
      <alignment horizontal="center" vertical="center" shrinkToFit="1"/>
    </xf>
    <xf numFmtId="0" fontId="58" fillId="5" borderId="102" xfId="12" applyFont="1" applyFill="1" applyBorder="1" applyAlignment="1">
      <alignment horizontal="center" shrinkToFit="1"/>
    </xf>
    <xf numFmtId="0" fontId="48" fillId="0" borderId="102" xfId="12" applyFont="1" applyBorder="1" applyAlignment="1">
      <alignment horizontal="center" vertical="center" shrinkToFit="1"/>
    </xf>
    <xf numFmtId="0" fontId="58" fillId="5" borderId="102" xfId="30" quotePrefix="1" applyFont="1" applyFill="1" applyBorder="1" applyAlignment="1">
      <alignment horizontal="center" vertical="center" shrinkToFit="1"/>
    </xf>
    <xf numFmtId="49" fontId="58" fillId="5" borderId="102" xfId="30" applyNumberFormat="1" applyFont="1" applyFill="1" applyBorder="1" applyAlignment="1">
      <alignment horizontal="center" vertical="center" shrinkToFit="1"/>
    </xf>
    <xf numFmtId="0" fontId="56" fillId="5" borderId="51" xfId="30" applyFont="1" applyFill="1" applyBorder="1" applyAlignment="1">
      <alignment horizontal="center" vertical="center"/>
    </xf>
    <xf numFmtId="56" fontId="57" fillId="0" borderId="97" xfId="30" applyNumberFormat="1" applyFont="1" applyBorder="1" applyAlignment="1">
      <alignment horizontal="center" vertical="center"/>
    </xf>
    <xf numFmtId="0" fontId="56" fillId="0" borderId="47" xfId="30" applyFont="1" applyBorder="1" applyAlignment="1">
      <alignment horizontal="center" vertical="center"/>
    </xf>
    <xf numFmtId="0" fontId="56" fillId="0" borderId="103" xfId="30" applyFont="1" applyBorder="1" applyAlignment="1">
      <alignment horizontal="center" vertical="center" shrinkToFit="1"/>
    </xf>
    <xf numFmtId="0" fontId="56" fillId="0" borderId="104" xfId="30" applyFont="1" applyBorder="1" applyAlignment="1">
      <alignment vertical="center" shrinkToFit="1"/>
    </xf>
    <xf numFmtId="0" fontId="56" fillId="0" borderId="47" xfId="30" applyFont="1" applyBorder="1" applyAlignment="1">
      <alignment vertical="center"/>
    </xf>
    <xf numFmtId="56" fontId="57" fillId="0" borderId="97" xfId="30" applyNumberFormat="1" applyFont="1" applyBorder="1" applyAlignment="1">
      <alignment vertical="center"/>
    </xf>
    <xf numFmtId="0" fontId="56" fillId="0" borderId="104" xfId="30" applyFont="1" applyBorder="1" applyAlignment="1">
      <alignment horizontal="center" vertical="center" shrinkToFit="1"/>
    </xf>
    <xf numFmtId="49" fontId="58" fillId="5" borderId="104" xfId="30" applyNumberFormat="1" applyFont="1" applyFill="1" applyBorder="1" applyAlignment="1">
      <alignment horizontal="center" vertical="center" shrinkToFit="1"/>
    </xf>
    <xf numFmtId="0" fontId="56" fillId="0" borderId="0" xfId="30" applyFont="1" applyAlignment="1">
      <alignment horizontal="center" vertical="center"/>
    </xf>
    <xf numFmtId="0" fontId="58" fillId="0" borderId="0" xfId="30" applyFont="1" applyAlignment="1">
      <alignment horizontal="center" vertical="center" shrinkToFit="1"/>
    </xf>
    <xf numFmtId="0" fontId="57" fillId="0" borderId="65" xfId="30" applyFont="1" applyBorder="1" applyAlignment="1">
      <alignment horizontal="center" vertical="center"/>
    </xf>
    <xf numFmtId="0" fontId="57" fillId="0" borderId="67" xfId="30" applyFont="1" applyBorder="1" applyAlignment="1">
      <alignment horizontal="center" vertical="center"/>
    </xf>
    <xf numFmtId="0" fontId="57" fillId="0" borderId="67" xfId="30" applyFont="1" applyBorder="1" applyAlignment="1">
      <alignment horizontal="center" vertical="center" shrinkToFit="1"/>
    </xf>
    <xf numFmtId="0" fontId="56" fillId="0" borderId="67" xfId="30" applyFont="1" applyBorder="1" applyAlignment="1">
      <alignment horizontal="center" vertical="center" shrinkToFit="1"/>
    </xf>
    <xf numFmtId="0" fontId="56" fillId="0" borderId="97" xfId="30" applyFont="1" applyBorder="1" applyAlignment="1">
      <alignment horizontal="center" vertical="center" shrinkToFit="1"/>
    </xf>
    <xf numFmtId="0" fontId="48" fillId="0" borderId="0" xfId="30" applyFont="1" applyAlignment="1">
      <alignment horizontal="center" vertical="center"/>
    </xf>
    <xf numFmtId="0" fontId="48" fillId="0" borderId="0" xfId="12" applyFont="1" applyAlignment="1"/>
    <xf numFmtId="0" fontId="48" fillId="0" borderId="0" xfId="30" applyFont="1" applyAlignment="1">
      <alignment vertical="center"/>
    </xf>
    <xf numFmtId="0" fontId="56" fillId="0" borderId="14" xfId="30" applyFont="1" applyBorder="1" applyAlignment="1">
      <alignment horizontal="center" vertical="center"/>
    </xf>
    <xf numFmtId="0" fontId="56" fillId="5" borderId="98" xfId="30" applyFont="1" applyFill="1" applyBorder="1" applyAlignment="1">
      <alignment horizontal="center" vertical="center"/>
    </xf>
    <xf numFmtId="0" fontId="56" fillId="0" borderId="31" xfId="30" applyFont="1" applyBorder="1" applyAlignment="1">
      <alignment horizontal="center" vertical="center"/>
    </xf>
    <xf numFmtId="49" fontId="51" fillId="0" borderId="6" xfId="12" applyNumberFormat="1" applyFont="1" applyBorder="1">
      <alignment vertical="center"/>
    </xf>
    <xf numFmtId="0" fontId="51" fillId="0" borderId="0" xfId="12" applyFont="1" applyAlignment="1">
      <alignment horizontal="center" vertical="center" shrinkToFit="1"/>
    </xf>
    <xf numFmtId="0" fontId="56" fillId="0" borderId="52" xfId="30" quotePrefix="1" applyFont="1" applyBorder="1" applyAlignment="1">
      <alignment horizontal="center" vertical="center" shrinkToFit="1"/>
    </xf>
    <xf numFmtId="0" fontId="56" fillId="0" borderId="53" xfId="30" quotePrefix="1" applyFont="1" applyBorder="1" applyAlignment="1">
      <alignment horizontal="center" vertical="center" shrinkToFit="1"/>
    </xf>
    <xf numFmtId="0" fontId="56" fillId="0" borderId="95" xfId="30" applyFont="1" applyBorder="1" applyAlignment="1">
      <alignment horizontal="center" vertical="center"/>
    </xf>
    <xf numFmtId="0" fontId="56" fillId="0" borderId="72" xfId="30" quotePrefix="1" applyFont="1" applyBorder="1" applyAlignment="1">
      <alignment horizontal="center" vertical="center" shrinkToFit="1"/>
    </xf>
    <xf numFmtId="0" fontId="56" fillId="0" borderId="35" xfId="30" applyFont="1" applyBorder="1" applyAlignment="1">
      <alignment horizontal="center" vertical="center"/>
    </xf>
    <xf numFmtId="0" fontId="59" fillId="0" borderId="100" xfId="12" applyFont="1" applyBorder="1" applyAlignment="1">
      <alignment horizontal="center" vertical="center" shrinkToFit="1"/>
    </xf>
    <xf numFmtId="0" fontId="56" fillId="0" borderId="100" xfId="12" applyFont="1" applyBorder="1" applyAlignment="1">
      <alignment horizontal="center" vertical="center" shrinkToFit="1"/>
    </xf>
    <xf numFmtId="56" fontId="57" fillId="0" borderId="14" xfId="30" applyNumberFormat="1" applyFont="1" applyBorder="1" applyAlignment="1">
      <alignment vertical="center"/>
    </xf>
    <xf numFmtId="0" fontId="56" fillId="0" borderId="102" xfId="30" applyFont="1" applyBorder="1" applyAlignment="1">
      <alignment horizontal="center" vertical="center" shrinkToFit="1"/>
    </xf>
    <xf numFmtId="0" fontId="59" fillId="0" borderId="102" xfId="30" applyFont="1" applyBorder="1" applyAlignment="1">
      <alignment horizontal="center" vertical="center" shrinkToFit="1"/>
    </xf>
    <xf numFmtId="0" fontId="56" fillId="0" borderId="1" xfId="30" applyFont="1" applyBorder="1" applyAlignment="1">
      <alignment horizontal="center" vertical="center"/>
    </xf>
    <xf numFmtId="56" fontId="57" fillId="0" borderId="7" xfId="30" applyNumberFormat="1" applyFont="1" applyBorder="1" applyAlignment="1">
      <alignment vertical="center"/>
    </xf>
    <xf numFmtId="0" fontId="56" fillId="0" borderId="102" xfId="12" applyFont="1" applyBorder="1" applyAlignment="1">
      <alignment horizontal="center" vertical="center" shrinkToFit="1"/>
    </xf>
    <xf numFmtId="0" fontId="59" fillId="0" borderId="102" xfId="30" quotePrefix="1" applyFont="1" applyBorder="1" applyAlignment="1">
      <alignment horizontal="center" vertical="center" shrinkToFit="1"/>
    </xf>
    <xf numFmtId="0" fontId="56" fillId="0" borderId="102" xfId="30" quotePrefix="1" applyFont="1" applyBorder="1" applyAlignment="1">
      <alignment horizontal="center" vertical="center" shrinkToFit="1"/>
    </xf>
    <xf numFmtId="0" fontId="59" fillId="5" borderId="102" xfId="30" applyFont="1" applyFill="1" applyBorder="1" applyAlignment="1">
      <alignment horizontal="center" vertical="center" shrinkToFit="1"/>
    </xf>
    <xf numFmtId="0" fontId="56" fillId="5" borderId="102" xfId="30" applyFont="1" applyFill="1" applyBorder="1" applyAlignment="1">
      <alignment horizontal="center" vertical="center" shrinkToFit="1"/>
    </xf>
    <xf numFmtId="0" fontId="59" fillId="5" borderId="102" xfId="30" quotePrefix="1" applyFont="1" applyFill="1" applyBorder="1" applyAlignment="1">
      <alignment horizontal="center" vertical="center" shrinkToFit="1"/>
    </xf>
    <xf numFmtId="0" fontId="56" fillId="5" borderId="102" xfId="30" quotePrefix="1" applyFont="1" applyFill="1" applyBorder="1" applyAlignment="1">
      <alignment horizontal="center" vertical="center" shrinkToFit="1"/>
    </xf>
    <xf numFmtId="0" fontId="59" fillId="0" borderId="104" xfId="30" applyFont="1" applyBorder="1" applyAlignment="1">
      <alignment vertical="center" shrinkToFit="1"/>
    </xf>
    <xf numFmtId="56" fontId="57" fillId="0" borderId="46" xfId="30" applyNumberFormat="1" applyFont="1" applyBorder="1" applyAlignment="1">
      <alignment vertical="center"/>
    </xf>
    <xf numFmtId="0" fontId="56" fillId="0" borderId="54" xfId="30" applyFont="1" applyBorder="1" applyAlignment="1">
      <alignment vertical="center"/>
    </xf>
    <xf numFmtId="0" fontId="9" fillId="0" borderId="105" xfId="0" applyFont="1" applyBorder="1" applyAlignment="1">
      <alignment horizontal="center" vertical="center"/>
    </xf>
    <xf numFmtId="0" fontId="9" fillId="0" borderId="9" xfId="0" applyFont="1" applyBorder="1" applyAlignment="1">
      <alignment vertical="center" wrapText="1"/>
    </xf>
    <xf numFmtId="0" fontId="9" fillId="0" borderId="108" xfId="0" applyFont="1" applyBorder="1" applyAlignment="1">
      <alignment horizontal="center" vertical="center"/>
    </xf>
    <xf numFmtId="0" fontId="34" fillId="0" borderId="109" xfId="0" applyFont="1" applyBorder="1" applyAlignment="1">
      <alignment horizontal="center" vertical="center"/>
    </xf>
    <xf numFmtId="0" fontId="0" fillId="0" borderId="110" xfId="0" applyBorder="1" applyAlignment="1">
      <alignment horizontal="center" vertical="center"/>
    </xf>
    <xf numFmtId="0" fontId="48" fillId="0" borderId="0" xfId="0" applyFont="1" applyAlignment="1">
      <alignment vertical="center"/>
    </xf>
    <xf numFmtId="0" fontId="51" fillId="0" borderId="0" xfId="0" applyFont="1" applyAlignment="1">
      <alignment horizontal="right" vertical="center"/>
    </xf>
    <xf numFmtId="0" fontId="48" fillId="0" borderId="0" xfId="0" applyFont="1" applyAlignment="1">
      <alignment horizontal="center" vertical="center"/>
    </xf>
    <xf numFmtId="0" fontId="54" fillId="0" borderId="0" xfId="0" applyFont="1" applyAlignment="1">
      <alignment horizontal="centerContinuous" vertical="center"/>
    </xf>
    <xf numFmtId="0" fontId="61" fillId="0" borderId="0" xfId="0" applyFont="1" applyAlignment="1">
      <alignment horizontal="centerContinuous" vertical="center"/>
    </xf>
    <xf numFmtId="0" fontId="61" fillId="0" borderId="0" xfId="0" applyFont="1" applyAlignment="1">
      <alignment vertical="center"/>
    </xf>
    <xf numFmtId="0" fontId="48" fillId="0" borderId="0" xfId="0" applyFont="1" applyAlignment="1">
      <alignment horizontal="left" vertical="center"/>
    </xf>
    <xf numFmtId="0" fontId="59" fillId="0" borderId="1" xfId="0" applyFont="1" applyBorder="1" applyAlignment="1">
      <alignment horizontal="left" vertical="center" indent="1"/>
    </xf>
    <xf numFmtId="0" fontId="59" fillId="0" borderId="0" xfId="0" applyFont="1" applyAlignment="1">
      <alignment vertical="center"/>
    </xf>
    <xf numFmtId="0" fontId="59" fillId="0" borderId="0" xfId="28" applyFont="1" applyAlignment="1">
      <alignment vertical="center"/>
    </xf>
    <xf numFmtId="0" fontId="50" fillId="0" borderId="5" xfId="0" applyFont="1" applyBorder="1" applyAlignment="1">
      <alignment horizontal="left" vertical="center" indent="1"/>
    </xf>
    <xf numFmtId="0" fontId="48" fillId="0" borderId="7" xfId="0" applyFont="1" applyBorder="1" applyAlignment="1">
      <alignment horizontal="center" vertical="center" shrinkToFit="1"/>
    </xf>
    <xf numFmtId="0" fontId="48" fillId="0" borderId="0" xfId="0" applyFont="1" applyAlignment="1">
      <alignment horizontal="center" vertical="center" shrinkToFit="1"/>
    </xf>
    <xf numFmtId="0" fontId="61" fillId="0" borderId="0" xfId="0" applyFont="1" applyAlignment="1">
      <alignment horizontal="center" vertical="center"/>
    </xf>
    <xf numFmtId="0" fontId="48" fillId="0" borderId="5" xfId="0" applyFont="1" applyBorder="1" applyAlignment="1">
      <alignment vertical="center"/>
    </xf>
    <xf numFmtId="0" fontId="48" fillId="0" borderId="6" xfId="0" applyFont="1" applyBorder="1" applyAlignment="1">
      <alignment horizontal="center" vertical="center"/>
    </xf>
    <xf numFmtId="0" fontId="50" fillId="0" borderId="5" xfId="0" applyFont="1" applyBorder="1" applyAlignment="1">
      <alignment horizontal="left" vertical="center" indent="1" shrinkToFit="1"/>
    </xf>
    <xf numFmtId="0" fontId="48" fillId="0" borderId="7" xfId="0" applyFont="1" applyBorder="1" applyAlignment="1">
      <alignment vertical="center"/>
    </xf>
    <xf numFmtId="0" fontId="50" fillId="0" borderId="0" xfId="0" applyFont="1" applyAlignment="1">
      <alignment horizontal="left" vertical="center"/>
    </xf>
    <xf numFmtId="0" fontId="48" fillId="0" borderId="0" xfId="0" applyFont="1" applyAlignment="1">
      <alignment horizontal="right" vertical="center"/>
    </xf>
    <xf numFmtId="0" fontId="48" fillId="4" borderId="3" xfId="0" applyFont="1" applyFill="1" applyBorder="1" applyAlignment="1">
      <alignment horizontal="center" vertical="center"/>
    </xf>
    <xf numFmtId="0" fontId="50" fillId="4" borderId="5" xfId="0" applyFont="1" applyFill="1" applyBorder="1" applyAlignment="1">
      <alignment horizontal="center" vertical="center"/>
    </xf>
    <xf numFmtId="0" fontId="56" fillId="0" borderId="0" xfId="0" applyFont="1" applyAlignment="1">
      <alignment vertical="center"/>
    </xf>
    <xf numFmtId="0" fontId="50" fillId="0" borderId="5" xfId="0" applyFont="1" applyBorder="1" applyAlignment="1">
      <alignment vertical="center"/>
    </xf>
    <xf numFmtId="0" fontId="48" fillId="0" borderId="1" xfId="0" applyFont="1" applyBorder="1" applyAlignment="1">
      <alignment vertical="center"/>
    </xf>
    <xf numFmtId="38" fontId="48" fillId="0" borderId="1" xfId="23" applyFont="1" applyBorder="1" applyAlignment="1">
      <alignment vertical="center"/>
    </xf>
    <xf numFmtId="0" fontId="48" fillId="4" borderId="8" xfId="0" applyFont="1" applyFill="1" applyBorder="1" applyAlignment="1">
      <alignment vertical="center"/>
    </xf>
    <xf numFmtId="38" fontId="62" fillId="4" borderId="8" xfId="23" applyFont="1" applyFill="1" applyBorder="1">
      <alignment vertical="center"/>
    </xf>
    <xf numFmtId="38" fontId="62" fillId="4" borderId="9" xfId="23" applyFont="1" applyFill="1" applyBorder="1">
      <alignment vertical="center"/>
    </xf>
    <xf numFmtId="38" fontId="62" fillId="4" borderId="10" xfId="23" applyFont="1" applyFill="1" applyBorder="1">
      <alignment vertical="center"/>
    </xf>
    <xf numFmtId="0" fontId="59" fillId="0" borderId="0" xfId="0" applyFont="1" applyAlignment="1">
      <alignment horizontal="right" vertical="center"/>
    </xf>
    <xf numFmtId="38" fontId="59" fillId="0" borderId="0" xfId="23" applyFont="1" applyFill="1" applyBorder="1" applyAlignment="1">
      <alignment vertical="center"/>
    </xf>
    <xf numFmtId="38" fontId="59" fillId="0" borderId="0" xfId="23" applyFont="1" applyBorder="1">
      <alignment vertical="center"/>
    </xf>
    <xf numFmtId="38" fontId="48" fillId="0" borderId="0" xfId="23" applyFont="1" applyFill="1" applyBorder="1" applyAlignment="1">
      <alignment horizontal="center" vertical="center"/>
    </xf>
    <xf numFmtId="38" fontId="48" fillId="0" borderId="0" xfId="23" applyFont="1" applyBorder="1" applyAlignment="1">
      <alignment horizontal="center" vertical="center"/>
    </xf>
    <xf numFmtId="0" fontId="59" fillId="0" borderId="0" xfId="0" applyFont="1" applyAlignment="1">
      <alignment horizontal="left" vertical="center" indent="1"/>
    </xf>
    <xf numFmtId="0" fontId="50" fillId="0" borderId="0" xfId="0" applyFont="1" applyAlignment="1">
      <alignment vertical="center"/>
    </xf>
    <xf numFmtId="0" fontId="50" fillId="4" borderId="1" xfId="0" applyFont="1" applyFill="1" applyBorder="1" applyAlignment="1">
      <alignment horizontal="center" vertical="center"/>
    </xf>
    <xf numFmtId="0" fontId="48" fillId="0" borderId="0" xfId="0" applyFont="1"/>
    <xf numFmtId="0" fontId="48" fillId="0" borderId="0" xfId="0" applyFont="1" applyAlignment="1">
      <alignment horizontal="center"/>
    </xf>
    <xf numFmtId="0" fontId="48" fillId="0" borderId="0" xfId="0" applyFont="1" applyAlignment="1">
      <alignment horizontal="centerContinuous" vertical="center"/>
    </xf>
    <xf numFmtId="0" fontId="59" fillId="0" borderId="0" xfId="0" applyFont="1" applyAlignment="1">
      <alignment horizontal="left" vertical="center"/>
    </xf>
    <xf numFmtId="0" fontId="59" fillId="0" borderId="5" xfId="0" applyFont="1" applyBorder="1" applyAlignment="1">
      <alignment horizontal="left" vertical="center" indent="1"/>
    </xf>
    <xf numFmtId="0" fontId="59" fillId="0" borderId="7" xfId="0" applyFont="1" applyBorder="1" applyAlignment="1">
      <alignment horizontal="center" vertical="center" shrinkToFit="1"/>
    </xf>
    <xf numFmtId="0" fontId="59" fillId="0" borderId="5" xfId="0" applyFont="1" applyBorder="1" applyAlignment="1">
      <alignment vertical="center"/>
    </xf>
    <xf numFmtId="0" fontId="59" fillId="0" borderId="6" xfId="0" applyFont="1" applyBorder="1" applyAlignment="1">
      <alignment horizontal="center" vertical="center"/>
    </xf>
    <xf numFmtId="0" fontId="59" fillId="0" borderId="5" xfId="0" applyFont="1" applyBorder="1" applyAlignment="1">
      <alignment horizontal="left" vertical="center" indent="1" shrinkToFit="1"/>
    </xf>
    <xf numFmtId="0" fontId="59" fillId="0" borderId="7" xfId="0" applyFont="1" applyBorder="1" applyAlignment="1">
      <alignment vertical="center"/>
    </xf>
    <xf numFmtId="0" fontId="59" fillId="0" borderId="0" xfId="0" applyFont="1"/>
    <xf numFmtId="0" fontId="59" fillId="4" borderId="1" xfId="0" applyFont="1" applyFill="1" applyBorder="1" applyAlignment="1">
      <alignment horizontal="center" vertical="center"/>
    </xf>
    <xf numFmtId="0" fontId="48" fillId="0" borderId="1" xfId="0" applyFont="1" applyBorder="1" applyAlignment="1">
      <alignment horizontal="center" vertical="center"/>
    </xf>
    <xf numFmtId="0" fontId="48" fillId="0" borderId="1" xfId="0" applyFont="1" applyBorder="1" applyAlignment="1">
      <alignment horizontal="right" vertical="center"/>
    </xf>
    <xf numFmtId="0" fontId="48" fillId="0" borderId="59" xfId="0" applyFont="1" applyBorder="1" applyAlignment="1">
      <alignment horizontal="center" vertical="center"/>
    </xf>
    <xf numFmtId="0" fontId="59" fillId="0" borderId="0" xfId="0" applyFont="1" applyAlignment="1">
      <alignment horizontal="right"/>
    </xf>
    <xf numFmtId="0" fontId="48" fillId="0" borderId="0" xfId="0" applyFont="1" applyAlignment="1">
      <alignment horizontal="centerContinuous"/>
    </xf>
    <xf numFmtId="0" fontId="59" fillId="4" borderId="1" xfId="0" applyFont="1" applyFill="1" applyBorder="1" applyAlignment="1">
      <alignment horizontal="center" vertical="center" wrapText="1"/>
    </xf>
    <xf numFmtId="0" fontId="24" fillId="0" borderId="7" xfId="28" applyFont="1" applyBorder="1" applyAlignment="1">
      <alignment vertical="center"/>
    </xf>
    <xf numFmtId="0" fontId="24" fillId="0" borderId="7" xfId="28" applyFont="1" applyBorder="1" applyAlignment="1">
      <alignment horizontal="left" vertical="center" shrinkToFit="1"/>
    </xf>
    <xf numFmtId="0" fontId="8" fillId="0" borderId="2" xfId="0" applyFont="1" applyBorder="1" applyAlignment="1">
      <alignment horizontal="center" vertical="center"/>
    </xf>
    <xf numFmtId="0" fontId="9" fillId="0" borderId="66" xfId="0" applyFont="1" applyBorder="1" applyAlignment="1">
      <alignment horizontal="center" vertical="center"/>
    </xf>
    <xf numFmtId="0" fontId="5" fillId="0" borderId="0" xfId="31">
      <alignment vertical="center"/>
    </xf>
    <xf numFmtId="0" fontId="63" fillId="0" borderId="0" xfId="31" applyFont="1" applyAlignment="1">
      <alignment horizontal="center" vertical="center"/>
    </xf>
    <xf numFmtId="0" fontId="64" fillId="0" borderId="0" xfId="31" applyFont="1" applyAlignment="1">
      <alignment horizontal="center" vertical="center"/>
    </xf>
    <xf numFmtId="0" fontId="63" fillId="0" borderId="0" xfId="31" applyFont="1" applyAlignment="1">
      <alignment horizontal="justify" vertical="center"/>
    </xf>
    <xf numFmtId="0" fontId="63" fillId="0" borderId="3" xfId="31" applyFont="1" applyBorder="1" applyAlignment="1">
      <alignment horizontal="justify" vertical="center" wrapText="1"/>
    </xf>
    <xf numFmtId="0" fontId="67" fillId="0" borderId="12" xfId="31" applyFont="1" applyBorder="1" applyAlignment="1">
      <alignment horizontal="justify" vertical="center" wrapText="1"/>
    </xf>
    <xf numFmtId="0" fontId="67" fillId="0" borderId="14" xfId="31" applyFont="1" applyBorder="1" applyAlignment="1">
      <alignment horizontal="justify" vertical="center" wrapText="1"/>
    </xf>
    <xf numFmtId="0" fontId="63" fillId="0" borderId="9" xfId="31" applyFont="1" applyBorder="1" applyAlignment="1">
      <alignment horizontal="justify" vertical="center" wrapText="1"/>
    </xf>
    <xf numFmtId="0" fontId="63" fillId="0" borderId="12" xfId="31" applyFont="1" applyBorder="1" applyAlignment="1">
      <alignment horizontal="justify" vertical="center" wrapText="1"/>
    </xf>
    <xf numFmtId="0" fontId="63" fillId="0" borderId="14" xfId="31" applyFont="1" applyBorder="1" applyAlignment="1">
      <alignment horizontal="justify" vertical="center" wrapText="1"/>
    </xf>
    <xf numFmtId="0" fontId="63" fillId="0" borderId="1" xfId="31" applyFont="1" applyBorder="1" applyAlignment="1">
      <alignment horizontal="justify" vertical="center" wrapText="1"/>
    </xf>
    <xf numFmtId="0" fontId="63" fillId="0" borderId="3" xfId="31" applyFont="1" applyBorder="1" applyAlignment="1">
      <alignment horizontal="center" vertical="center" wrapText="1"/>
    </xf>
    <xf numFmtId="0" fontId="63" fillId="0" borderId="64" xfId="31" applyFont="1" applyBorder="1" applyAlignment="1">
      <alignment horizontal="center" vertical="center" wrapText="1"/>
    </xf>
    <xf numFmtId="0" fontId="63" fillId="0" borderId="2" xfId="31" applyFont="1" applyBorder="1" applyAlignment="1">
      <alignment horizontal="center" vertical="center" wrapText="1"/>
    </xf>
    <xf numFmtId="0" fontId="69" fillId="0" borderId="9" xfId="31" applyFont="1" applyBorder="1" applyAlignment="1">
      <alignment horizontal="center" vertical="center" wrapText="1"/>
    </xf>
    <xf numFmtId="0" fontId="69" fillId="0" borderId="14" xfId="31" applyFont="1" applyBorder="1" applyAlignment="1">
      <alignment horizontal="center" vertical="center" wrapText="1"/>
    </xf>
    <xf numFmtId="0" fontId="69" fillId="0" borderId="3" xfId="31" applyFont="1" applyBorder="1" applyAlignment="1">
      <alignment horizontal="center" vertical="center" wrapText="1"/>
    </xf>
    <xf numFmtId="0" fontId="69" fillId="0" borderId="2" xfId="31" applyFont="1" applyBorder="1" applyAlignment="1">
      <alignment horizontal="center" vertical="center" wrapText="1"/>
    </xf>
    <xf numFmtId="0" fontId="63" fillId="0" borderId="64" xfId="31" applyFont="1" applyBorder="1" applyAlignment="1">
      <alignment horizontal="justify" vertical="center" wrapText="1"/>
    </xf>
    <xf numFmtId="0" fontId="4" fillId="0" borderId="0" xfId="31" applyFont="1">
      <alignment vertical="center"/>
    </xf>
    <xf numFmtId="0" fontId="4" fillId="0" borderId="1" xfId="31" applyFont="1" applyBorder="1" applyAlignment="1">
      <alignment horizontal="center" vertical="center"/>
    </xf>
    <xf numFmtId="0" fontId="5" fillId="0" borderId="1" xfId="31" applyBorder="1">
      <alignment vertical="center"/>
    </xf>
    <xf numFmtId="0" fontId="5" fillId="0" borderId="1" xfId="31" applyBorder="1" applyAlignment="1">
      <alignment horizontal="left" vertical="center"/>
    </xf>
    <xf numFmtId="0" fontId="4" fillId="0" borderId="1" xfId="31" applyFont="1" applyBorder="1" applyAlignment="1">
      <alignment horizontal="left" vertical="center"/>
    </xf>
    <xf numFmtId="0" fontId="4" fillId="0" borderId="1" xfId="31" applyFont="1" applyBorder="1">
      <alignment vertical="center"/>
    </xf>
    <xf numFmtId="0" fontId="4" fillId="0" borderId="1" xfId="31" applyFont="1" applyBorder="1" applyAlignment="1">
      <alignment horizontal="right" vertical="center"/>
    </xf>
    <xf numFmtId="0" fontId="4" fillId="0" borderId="1" xfId="31" applyFont="1" applyBorder="1" applyAlignment="1">
      <alignment horizontal="left" vertical="center" shrinkToFit="1"/>
    </xf>
    <xf numFmtId="0" fontId="58" fillId="0" borderId="104" xfId="12" applyFont="1" applyBorder="1" applyAlignment="1">
      <alignment horizontal="center" shrinkToFit="1"/>
    </xf>
    <xf numFmtId="0" fontId="56" fillId="0" borderId="46" xfId="30" quotePrefix="1" applyFont="1" applyBorder="1" applyAlignment="1">
      <alignment horizontal="center" vertical="center" shrinkToFit="1"/>
    </xf>
    <xf numFmtId="0" fontId="48" fillId="0" borderId="0" xfId="12" applyFont="1" applyAlignment="1">
      <alignment horizontal="center" vertical="center"/>
    </xf>
    <xf numFmtId="182" fontId="51" fillId="0" borderId="6" xfId="12" applyNumberFormat="1" applyFont="1" applyBorder="1">
      <alignment vertical="center"/>
    </xf>
    <xf numFmtId="182" fontId="51" fillId="0" borderId="7" xfId="12" applyNumberFormat="1" applyFont="1" applyBorder="1">
      <alignment vertical="center"/>
    </xf>
    <xf numFmtId="0" fontId="0" fillId="2" borderId="48" xfId="0" applyFill="1" applyBorder="1" applyAlignment="1">
      <alignment horizontal="center" vertical="center"/>
    </xf>
    <xf numFmtId="177" fontId="34" fillId="2" borderId="49" xfId="27" applyNumberFormat="1" applyFont="1" applyFill="1" applyBorder="1" applyAlignment="1">
      <alignment horizontal="center" vertical="center"/>
    </xf>
    <xf numFmtId="177" fontId="60" fillId="2" borderId="48" xfId="27" applyNumberFormat="1" applyFont="1" applyFill="1" applyBorder="1" applyAlignment="1">
      <alignment horizontal="center" vertical="center"/>
    </xf>
    <xf numFmtId="0" fontId="72" fillId="2" borderId="27" xfId="0" applyFont="1" applyFill="1" applyBorder="1" applyAlignment="1">
      <alignment horizontal="center" vertical="center"/>
    </xf>
    <xf numFmtId="0" fontId="72" fillId="2" borderId="111" xfId="0" applyFont="1" applyFill="1" applyBorder="1" applyAlignment="1">
      <alignment horizontal="center" vertical="center"/>
    </xf>
    <xf numFmtId="0" fontId="72" fillId="2" borderId="112" xfId="0" applyFont="1" applyFill="1" applyBorder="1" applyAlignment="1">
      <alignment horizontal="center" vertical="center"/>
    </xf>
    <xf numFmtId="0" fontId="7" fillId="0" borderId="0" xfId="12">
      <alignment vertical="center"/>
    </xf>
    <xf numFmtId="0" fontId="7" fillId="0" borderId="0" xfId="12" applyAlignment="1">
      <alignment horizontal="center" vertical="center"/>
    </xf>
    <xf numFmtId="0" fontId="7" fillId="0" borderId="0" xfId="12" applyAlignment="1">
      <alignment vertical="center" shrinkToFit="1"/>
    </xf>
    <xf numFmtId="20" fontId="7" fillId="0" borderId="117" xfId="12" applyNumberFormat="1" applyBorder="1" applyAlignment="1">
      <alignment horizontal="center" vertical="center" shrinkToFit="1"/>
    </xf>
    <xf numFmtId="20" fontId="7" fillId="0" borderId="118" xfId="12" applyNumberFormat="1" applyBorder="1" applyAlignment="1">
      <alignment horizontal="center" vertical="center" shrinkToFit="1"/>
    </xf>
    <xf numFmtId="0" fontId="7" fillId="0" borderId="118" xfId="12" applyBorder="1" applyAlignment="1">
      <alignment horizontal="center" vertical="center" shrinkToFit="1"/>
    </xf>
    <xf numFmtId="20" fontId="7" fillId="0" borderId="102" xfId="12" applyNumberFormat="1" applyBorder="1" applyAlignment="1">
      <alignment horizontal="center" vertical="center" shrinkToFit="1"/>
    </xf>
    <xf numFmtId="0" fontId="7" fillId="0" borderId="121" xfId="12" applyBorder="1" applyAlignment="1">
      <alignment horizontal="center" vertical="center" shrinkToFit="1"/>
    </xf>
    <xf numFmtId="0" fontId="21" fillId="0" borderId="7" xfId="12" applyFont="1" applyBorder="1" applyAlignment="1">
      <alignment vertical="center" textRotation="255"/>
    </xf>
    <xf numFmtId="0" fontId="21" fillId="0" borderId="121" xfId="12" applyFont="1" applyBorder="1" applyAlignment="1">
      <alignment vertical="center" textRotation="255"/>
    </xf>
    <xf numFmtId="0" fontId="21" fillId="0" borderId="121" xfId="12" applyFont="1" applyBorder="1" applyAlignment="1">
      <alignment vertical="center" textRotation="255" wrapText="1"/>
    </xf>
    <xf numFmtId="0" fontId="21" fillId="0" borderId="6" xfId="12" applyFont="1" applyBorder="1" applyAlignment="1">
      <alignment vertical="center" textRotation="255"/>
    </xf>
    <xf numFmtId="0" fontId="75" fillId="0" borderId="123" xfId="12" applyFont="1" applyBorder="1" applyAlignment="1">
      <alignment vertical="center" textRotation="255"/>
    </xf>
    <xf numFmtId="0" fontId="7" fillId="0" borderId="0" xfId="12" applyAlignment="1">
      <alignment horizontal="right" vertical="center"/>
    </xf>
    <xf numFmtId="0" fontId="21" fillId="0" borderId="6" xfId="12" applyFont="1" applyBorder="1" applyAlignment="1">
      <alignment vertical="center" textRotation="255" wrapText="1"/>
    </xf>
    <xf numFmtId="0" fontId="75" fillId="0" borderId="129" xfId="12" applyFont="1" applyBorder="1" applyAlignment="1">
      <alignment vertical="center" textRotation="255"/>
    </xf>
    <xf numFmtId="0" fontId="21" fillId="0" borderId="121" xfId="12" applyFont="1" applyBorder="1" applyAlignment="1">
      <alignment horizontal="center" vertical="center" textRotation="255" wrapText="1"/>
    </xf>
    <xf numFmtId="0" fontId="76" fillId="0" borderId="0" xfId="12" applyFont="1" applyAlignment="1">
      <alignment horizontal="center" vertical="center"/>
    </xf>
    <xf numFmtId="0" fontId="78" fillId="0" borderId="0" xfId="32" applyFont="1">
      <alignment vertical="center"/>
    </xf>
    <xf numFmtId="0" fontId="78" fillId="0" borderId="1" xfId="32" applyFont="1" applyBorder="1" applyAlignment="1">
      <alignment horizontal="center" vertical="center" wrapText="1"/>
    </xf>
    <xf numFmtId="0" fontId="78" fillId="0" borderId="1" xfId="32" applyFont="1" applyBorder="1" applyAlignment="1">
      <alignment horizontal="center" vertical="center"/>
    </xf>
    <xf numFmtId="0" fontId="78" fillId="0" borderId="1" xfId="32" applyFont="1" applyBorder="1" applyAlignment="1">
      <alignment vertical="center" wrapText="1"/>
    </xf>
    <xf numFmtId="0" fontId="78" fillId="0" borderId="0" xfId="32" applyFont="1" applyAlignment="1">
      <alignment horizontal="center" vertical="center"/>
    </xf>
    <xf numFmtId="0" fontId="79" fillId="0" borderId="0" xfId="28" applyFont="1"/>
    <xf numFmtId="0" fontId="78" fillId="0" borderId="0" xfId="33" applyFont="1" applyAlignment="1">
      <alignment horizontal="center" vertical="center"/>
    </xf>
    <xf numFmtId="0" fontId="78" fillId="0" borderId="0" xfId="32" applyFont="1" applyAlignment="1">
      <alignment horizontal="right" vertical="center"/>
    </xf>
    <xf numFmtId="0" fontId="81" fillId="0" borderId="0" xfId="0" applyFont="1"/>
    <xf numFmtId="0" fontId="81" fillId="0" borderId="0" xfId="0" applyFont="1" applyAlignment="1">
      <alignment horizontal="right"/>
    </xf>
    <xf numFmtId="0" fontId="81" fillId="0" borderId="0" xfId="0" applyFont="1" applyAlignment="1">
      <alignment horizontal="left"/>
    </xf>
    <xf numFmtId="0" fontId="81" fillId="0" borderId="1" xfId="0" applyFont="1" applyBorder="1" applyAlignment="1">
      <alignment vertical="center" wrapText="1"/>
    </xf>
    <xf numFmtId="0" fontId="81" fillId="0" borderId="0" xfId="0" applyFont="1" applyAlignment="1">
      <alignment horizontal="left" vertical="center" wrapText="1"/>
    </xf>
    <xf numFmtId="0" fontId="81" fillId="0" borderId="0" xfId="0" applyFont="1" applyAlignment="1">
      <alignment vertical="center"/>
    </xf>
    <xf numFmtId="0" fontId="81" fillId="0" borderId="10" xfId="0" applyFont="1" applyBorder="1" applyAlignment="1">
      <alignment vertical="center" wrapText="1"/>
    </xf>
    <xf numFmtId="0" fontId="81" fillId="0" borderId="10" xfId="0" applyFont="1" applyBorder="1" applyAlignment="1">
      <alignment horizontal="center" vertical="center"/>
    </xf>
    <xf numFmtId="0" fontId="81" fillId="0" borderId="0" xfId="0" applyFont="1" applyAlignment="1">
      <alignment horizontal="left" vertical="center"/>
    </xf>
    <xf numFmtId="0" fontId="81" fillId="0" borderId="1" xfId="0" applyFont="1" applyBorder="1" applyAlignment="1">
      <alignment horizontal="center" vertical="center" wrapText="1"/>
    </xf>
    <xf numFmtId="0" fontId="83" fillId="0" borderId="0" xfId="32" applyFont="1">
      <alignment vertical="center"/>
    </xf>
    <xf numFmtId="0" fontId="86" fillId="0" borderId="0" xfId="0" applyFont="1" applyAlignment="1">
      <alignment horizontal="left"/>
    </xf>
    <xf numFmtId="0" fontId="86" fillId="0" borderId="0" xfId="0" applyFont="1"/>
    <xf numFmtId="0" fontId="8" fillId="0" borderId="0" xfId="0" applyFont="1" applyAlignment="1">
      <alignment horizontal="left" vertical="center"/>
    </xf>
    <xf numFmtId="0" fontId="10" fillId="0" borderId="0" xfId="0" applyFont="1" applyAlignment="1">
      <alignment horizontal="center" vertical="center"/>
    </xf>
    <xf numFmtId="0" fontId="0" fillId="2" borderId="1" xfId="0" applyFill="1" applyBorder="1" applyAlignment="1">
      <alignment horizontal="center" vertical="center"/>
    </xf>
    <xf numFmtId="177" fontId="48" fillId="2" borderId="2" xfId="0" applyNumberFormat="1" applyFont="1" applyFill="1" applyBorder="1" applyAlignment="1">
      <alignment horizontal="center" vertical="center"/>
    </xf>
    <xf numFmtId="177" fontId="0" fillId="2" borderId="1" xfId="0" applyNumberFormat="1" applyFill="1" applyBorder="1" applyAlignment="1">
      <alignment vertical="center"/>
    </xf>
    <xf numFmtId="0" fontId="70" fillId="0" borderId="0" xfId="0" applyFont="1" applyAlignment="1">
      <alignment vertical="center"/>
    </xf>
    <xf numFmtId="0" fontId="70" fillId="0" borderId="1" xfId="0" applyFont="1" applyBorder="1" applyAlignment="1">
      <alignment horizontal="center" vertical="center"/>
    </xf>
    <xf numFmtId="0" fontId="20" fillId="0" borderId="14" xfId="0" applyFont="1" applyBorder="1" applyAlignment="1">
      <alignment horizontal="center" vertical="center" wrapText="1"/>
    </xf>
    <xf numFmtId="0" fontId="34" fillId="0" borderId="0" xfId="12" applyFont="1">
      <alignment vertical="center"/>
    </xf>
    <xf numFmtId="0" fontId="27" fillId="0" borderId="9" xfId="0" applyFont="1" applyBorder="1" applyAlignment="1">
      <alignment horizontal="center" vertical="center"/>
    </xf>
    <xf numFmtId="14" fontId="48" fillId="0" borderId="65" xfId="12" applyNumberFormat="1" applyFont="1" applyBorder="1">
      <alignment vertical="center"/>
    </xf>
    <xf numFmtId="0" fontId="48" fillId="0" borderId="130" xfId="12" applyFont="1" applyBorder="1">
      <alignment vertical="center"/>
    </xf>
    <xf numFmtId="14" fontId="48" fillId="0" borderId="67" xfId="12" applyNumberFormat="1" applyFont="1" applyBorder="1">
      <alignment vertical="center"/>
    </xf>
    <xf numFmtId="0" fontId="48" fillId="0" borderId="51" xfId="12" applyFont="1" applyBorder="1">
      <alignment vertical="center"/>
    </xf>
    <xf numFmtId="14" fontId="48" fillId="0" borderId="97" xfId="12" applyNumberFormat="1" applyFont="1" applyBorder="1">
      <alignment vertical="center"/>
    </xf>
    <xf numFmtId="0" fontId="48" fillId="0" borderId="54" xfId="12" applyFont="1" applyBorder="1">
      <alignment vertical="center"/>
    </xf>
    <xf numFmtId="0" fontId="0" fillId="0" borderId="0" xfId="0" applyAlignment="1">
      <alignment horizontal="right"/>
    </xf>
    <xf numFmtId="0" fontId="10" fillId="0" borderId="0" xfId="0" applyFont="1" applyAlignment="1">
      <alignment vertical="center"/>
    </xf>
    <xf numFmtId="0" fontId="10" fillId="0" borderId="0" xfId="0" applyFont="1"/>
    <xf numFmtId="0" fontId="0" fillId="0" borderId="0" xfId="0" applyAlignment="1">
      <alignment horizontal="center" vertical="center"/>
    </xf>
    <xf numFmtId="0" fontId="92" fillId="6" borderId="1" xfId="0" applyFont="1" applyFill="1" applyBorder="1" applyAlignment="1">
      <alignment horizontal="center" vertical="center"/>
    </xf>
    <xf numFmtId="0" fontId="37" fillId="0" borderId="0" xfId="28" applyFont="1" applyAlignment="1">
      <alignment horizontal="distributed" vertical="center" indent="2"/>
    </xf>
    <xf numFmtId="0" fontId="10" fillId="0" borderId="0" xfId="0" applyFont="1" applyAlignment="1">
      <alignment horizontal="center"/>
    </xf>
    <xf numFmtId="0" fontId="10" fillId="0" borderId="0" xfId="0" applyFont="1" applyAlignment="1">
      <alignment vertical="center" textRotation="255"/>
    </xf>
    <xf numFmtId="0" fontId="10" fillId="0" borderId="132" xfId="0" applyFont="1" applyBorder="1" applyAlignment="1">
      <alignment horizontal="center" vertical="center"/>
    </xf>
    <xf numFmtId="0" fontId="10" fillId="0" borderId="1" xfId="0" applyFont="1" applyBorder="1" applyAlignment="1">
      <alignment horizontal="left" vertical="center" shrinkToFit="1"/>
    </xf>
    <xf numFmtId="0" fontId="10" fillId="0" borderId="5" xfId="0" applyFont="1" applyBorder="1" applyAlignment="1">
      <alignment vertical="top" textRotation="255" shrinkToFit="1"/>
    </xf>
    <xf numFmtId="0" fontId="10" fillId="0" borderId="5" xfId="0" applyFont="1" applyBorder="1" applyAlignment="1">
      <alignment horizontal="left" vertical="center" shrinkToFit="1"/>
    </xf>
    <xf numFmtId="0" fontId="10" fillId="0" borderId="2" xfId="0" applyFont="1" applyBorder="1" applyAlignment="1">
      <alignment horizontal="left" vertical="center" shrinkToFit="1"/>
    </xf>
    <xf numFmtId="0" fontId="10" fillId="0" borderId="1" xfId="0" applyFont="1" applyBorder="1" applyAlignment="1">
      <alignment horizontal="center" vertical="top" textRotation="255" shrinkToFit="1"/>
    </xf>
    <xf numFmtId="0" fontId="10" fillId="0" borderId="1" xfId="0" applyFont="1" applyBorder="1" applyAlignment="1">
      <alignment vertical="top" textRotation="255" shrinkToFit="1"/>
    </xf>
    <xf numFmtId="0" fontId="48" fillId="0" borderId="20" xfId="12" applyFont="1" applyBorder="1">
      <alignment vertical="center"/>
    </xf>
    <xf numFmtId="0" fontId="77" fillId="0" borderId="0" xfId="12" applyFont="1" applyAlignment="1">
      <alignment horizontal="center" vertical="center"/>
    </xf>
    <xf numFmtId="0" fontId="75" fillId="0" borderId="0" xfId="12" applyFont="1" applyAlignment="1">
      <alignment vertical="center" shrinkToFit="1"/>
    </xf>
    <xf numFmtId="0" fontId="7" fillId="0" borderId="13" xfId="12" applyBorder="1" applyAlignment="1">
      <alignment horizontal="center" vertical="center" wrapText="1"/>
    </xf>
    <xf numFmtId="0" fontId="20" fillId="0" borderId="1" xfId="0" applyFont="1" applyBorder="1" applyAlignment="1">
      <alignment horizontal="distributed" vertical="center"/>
    </xf>
    <xf numFmtId="14" fontId="48" fillId="0" borderId="96" xfId="12" applyNumberFormat="1" applyFont="1" applyBorder="1">
      <alignment vertical="center"/>
    </xf>
    <xf numFmtId="0" fontId="48" fillId="0" borderId="98" xfId="12" applyFont="1" applyBorder="1">
      <alignment vertical="center"/>
    </xf>
    <xf numFmtId="0" fontId="10" fillId="0" borderId="137" xfId="10" applyFont="1" applyBorder="1" applyAlignment="1">
      <alignment horizontal="center" vertical="center"/>
    </xf>
    <xf numFmtId="0" fontId="10" fillId="0" borderId="36" xfId="10" applyFont="1" applyBorder="1" applyAlignment="1">
      <alignment horizontal="center" vertical="center"/>
    </xf>
    <xf numFmtId="0" fontId="44" fillId="0" borderId="0" xfId="10" applyFont="1" applyAlignment="1">
      <alignment vertical="center"/>
    </xf>
    <xf numFmtId="0" fontId="12" fillId="0" borderId="0" xfId="10" applyAlignment="1">
      <alignment vertical="center"/>
    </xf>
    <xf numFmtId="0" fontId="10" fillId="0" borderId="1" xfId="10" applyFont="1" applyBorder="1" applyAlignment="1">
      <alignment horizontal="center" vertical="center"/>
    </xf>
    <xf numFmtId="0" fontId="8" fillId="0" borderId="1" xfId="10" applyFont="1" applyBorder="1" applyAlignment="1">
      <alignment vertical="center" wrapText="1"/>
    </xf>
    <xf numFmtId="0" fontId="10" fillId="0" borderId="1" xfId="10" applyFont="1" applyBorder="1" applyAlignment="1">
      <alignment horizontal="center" vertical="center" wrapText="1"/>
    </xf>
    <xf numFmtId="0" fontId="35" fillId="0" borderId="1" xfId="10" applyFont="1" applyBorder="1" applyAlignment="1">
      <alignment horizontal="center" vertical="center"/>
    </xf>
    <xf numFmtId="0" fontId="35" fillId="0" borderId="19" xfId="10" applyFont="1" applyBorder="1" applyAlignment="1">
      <alignment horizontal="center" vertical="center"/>
    </xf>
    <xf numFmtId="0" fontId="8" fillId="0" borderId="4" xfId="10" applyFont="1" applyBorder="1" applyAlignment="1">
      <alignment horizontal="center" vertical="center" wrapText="1"/>
    </xf>
    <xf numFmtId="0" fontId="10" fillId="0" borderId="14" xfId="10" applyFont="1" applyBorder="1" applyAlignment="1">
      <alignment vertical="center" wrapText="1"/>
    </xf>
    <xf numFmtId="0" fontId="35" fillId="0" borderId="138" xfId="10" applyFont="1" applyBorder="1" applyAlignment="1">
      <alignment horizontal="center" vertical="center"/>
    </xf>
    <xf numFmtId="0" fontId="35" fillId="0" borderId="139" xfId="10" applyFont="1" applyBorder="1" applyAlignment="1">
      <alignment horizontal="center" vertical="center"/>
    </xf>
    <xf numFmtId="0" fontId="35" fillId="0" borderId="140" xfId="10" applyFont="1" applyBorder="1" applyAlignment="1">
      <alignment horizontal="center" vertical="center"/>
    </xf>
    <xf numFmtId="0" fontId="10" fillId="0" borderId="1" xfId="10" applyFont="1" applyBorder="1" applyAlignment="1">
      <alignment vertical="center" wrapText="1"/>
    </xf>
    <xf numFmtId="0" fontId="35" fillId="0" borderId="142" xfId="10" applyFont="1" applyBorder="1" applyAlignment="1">
      <alignment horizontal="center" vertical="center"/>
    </xf>
    <xf numFmtId="0" fontId="35" fillId="0" borderId="7" xfId="10" applyFont="1" applyBorder="1" applyAlignment="1">
      <alignment horizontal="center" vertical="center"/>
    </xf>
    <xf numFmtId="0" fontId="10" fillId="0" borderId="1" xfId="10" applyFont="1" applyBorder="1" applyAlignment="1">
      <alignment vertical="center"/>
    </xf>
    <xf numFmtId="0" fontId="10" fillId="0" borderId="1" xfId="10" applyFont="1" applyBorder="1" applyAlignment="1">
      <alignment horizontal="left" vertical="center"/>
    </xf>
    <xf numFmtId="0" fontId="10" fillId="0" borderId="1" xfId="10" applyFont="1" applyBorder="1" applyAlignment="1">
      <alignment vertical="center" wrapText="1" shrinkToFit="1"/>
    </xf>
    <xf numFmtId="0" fontId="8" fillId="0" borderId="1" xfId="10" applyFont="1" applyBorder="1" applyAlignment="1">
      <alignment vertical="center" wrapText="1" shrinkToFit="1"/>
    </xf>
    <xf numFmtId="0" fontId="10" fillId="0" borderId="5" xfId="10" applyFont="1" applyBorder="1" applyAlignment="1">
      <alignment horizontal="center" vertical="center"/>
    </xf>
    <xf numFmtId="0" fontId="35" fillId="0" borderId="51" xfId="10" applyFont="1" applyBorder="1" applyAlignment="1">
      <alignment horizontal="center" vertical="center"/>
    </xf>
    <xf numFmtId="0" fontId="35" fillId="0" borderId="143" xfId="10" applyFont="1" applyBorder="1" applyAlignment="1">
      <alignment horizontal="center" vertical="center"/>
    </xf>
    <xf numFmtId="0" fontId="35" fillId="0" borderId="58" xfId="10" applyFont="1" applyBorder="1" applyAlignment="1">
      <alignment horizontal="center" vertical="center"/>
    </xf>
    <xf numFmtId="0" fontId="99" fillId="0" borderId="0" xfId="12" applyFont="1">
      <alignment vertical="center"/>
    </xf>
    <xf numFmtId="0" fontId="100" fillId="0" borderId="0" xfId="37" applyFont="1" applyAlignment="1">
      <alignment vertical="center" shrinkToFit="1"/>
    </xf>
    <xf numFmtId="0" fontId="101" fillId="0" borderId="0" xfId="37" applyFont="1" applyAlignment="1">
      <alignment vertical="center" shrinkToFit="1"/>
    </xf>
    <xf numFmtId="0" fontId="102" fillId="0" borderId="0" xfId="37" applyFont="1" applyAlignment="1">
      <alignment vertical="center" shrinkToFit="1"/>
    </xf>
    <xf numFmtId="0" fontId="104" fillId="0" borderId="0" xfId="37" applyFont="1" applyAlignment="1">
      <alignment vertical="center" shrinkToFit="1"/>
    </xf>
    <xf numFmtId="0" fontId="105" fillId="0" borderId="0" xfId="12" applyFont="1">
      <alignment vertical="center"/>
    </xf>
    <xf numFmtId="0" fontId="106" fillId="0" borderId="0" xfId="12" applyFont="1">
      <alignment vertical="center"/>
    </xf>
    <xf numFmtId="0" fontId="77" fillId="0" borderId="5" xfId="12" applyFont="1" applyBorder="1" applyAlignment="1">
      <alignment horizontal="center" vertical="center"/>
    </xf>
    <xf numFmtId="0" fontId="76" fillId="0" borderId="5" xfId="12" applyFont="1" applyBorder="1" applyAlignment="1">
      <alignment horizontal="center" vertical="center"/>
    </xf>
    <xf numFmtId="0" fontId="76" fillId="0" borderId="121" xfId="12" applyFont="1" applyBorder="1" applyAlignment="1">
      <alignment horizontal="center" vertical="center"/>
    </xf>
    <xf numFmtId="0" fontId="76" fillId="0" borderId="6" xfId="12" applyFont="1" applyBorder="1" applyAlignment="1">
      <alignment horizontal="center" vertical="center"/>
    </xf>
    <xf numFmtId="0" fontId="76" fillId="0" borderId="7" xfId="12" applyFont="1" applyBorder="1" applyAlignment="1">
      <alignment horizontal="center" vertical="center"/>
    </xf>
    <xf numFmtId="0" fontId="99" fillId="0" borderId="11" xfId="12" applyFont="1" applyBorder="1">
      <alignment vertical="center"/>
    </xf>
    <xf numFmtId="185" fontId="76" fillId="0" borderId="39" xfId="12" applyNumberFormat="1" applyFont="1" applyBorder="1" applyAlignment="1">
      <alignment horizontal="center" vertical="center"/>
    </xf>
    <xf numFmtId="185" fontId="76" fillId="0" borderId="144" xfId="12" applyNumberFormat="1" applyFont="1" applyBorder="1" applyAlignment="1">
      <alignment horizontal="center" vertical="center"/>
    </xf>
    <xf numFmtId="185" fontId="82" fillId="7" borderId="144" xfId="12" applyNumberFormat="1" applyFont="1" applyFill="1" applyBorder="1" applyAlignment="1">
      <alignment horizontal="center" vertical="center"/>
    </xf>
    <xf numFmtId="185" fontId="76" fillId="0" borderId="115" xfId="12" applyNumberFormat="1" applyFont="1" applyBorder="1" applyAlignment="1">
      <alignment horizontal="center" vertical="center"/>
    </xf>
    <xf numFmtId="0" fontId="76" fillId="8" borderId="1" xfId="12" applyFont="1" applyFill="1" applyBorder="1" applyAlignment="1">
      <alignment horizontal="center" vertical="center" textRotation="255" wrapText="1"/>
    </xf>
    <xf numFmtId="0" fontId="75" fillId="0" borderId="127" xfId="12" applyFont="1" applyBorder="1" applyAlignment="1">
      <alignment vertical="top" textRotation="255" wrapText="1"/>
    </xf>
    <xf numFmtId="0" fontId="75" fillId="0" borderId="121" xfId="12" applyFont="1" applyBorder="1" applyAlignment="1">
      <alignment horizontal="center" vertical="center" textRotation="255" wrapText="1"/>
    </xf>
    <xf numFmtId="0" fontId="75" fillId="0" borderId="121" xfId="12" applyFont="1" applyBorder="1" applyAlignment="1">
      <alignment horizontal="center" vertical="center" textRotation="255" wrapText="1" shrinkToFit="1"/>
    </xf>
    <xf numFmtId="0" fontId="75" fillId="0" borderId="126" xfId="10" applyFont="1" applyBorder="1" applyAlignment="1">
      <alignment vertical="center" textRotation="255" wrapText="1"/>
    </xf>
    <xf numFmtId="0" fontId="75" fillId="0" borderId="123" xfId="12" applyFont="1" applyBorder="1" applyAlignment="1">
      <alignment horizontal="center" vertical="center" textRotation="255" wrapText="1" shrinkToFit="1"/>
    </xf>
    <xf numFmtId="0" fontId="75" fillId="0" borderId="115" xfId="12" applyFont="1" applyBorder="1" applyAlignment="1">
      <alignment horizontal="center" vertical="center" textRotation="255" wrapText="1"/>
    </xf>
    <xf numFmtId="0" fontId="76" fillId="0" borderId="13" xfId="12" applyFont="1" applyBorder="1" applyAlignment="1">
      <alignment horizontal="center"/>
    </xf>
    <xf numFmtId="0" fontId="21" fillId="0" borderId="5" xfId="12" applyFont="1" applyBorder="1" applyAlignment="1">
      <alignment horizontal="center" vertical="center" wrapText="1" shrinkToFit="1"/>
    </xf>
    <xf numFmtId="0" fontId="76" fillId="0" borderId="5" xfId="12" applyFont="1" applyBorder="1">
      <alignment vertical="center"/>
    </xf>
    <xf numFmtId="0" fontId="108" fillId="0" borderId="6" xfId="12" applyFont="1" applyBorder="1" applyAlignment="1">
      <alignment horizontal="center" vertical="center"/>
    </xf>
    <xf numFmtId="0" fontId="108" fillId="0" borderId="121" xfId="12" applyFont="1" applyBorder="1" applyAlignment="1">
      <alignment horizontal="center" vertical="center"/>
    </xf>
    <xf numFmtId="0" fontId="76" fillId="0" borderId="102" xfId="12" applyFont="1" applyBorder="1" applyAlignment="1">
      <alignment horizontal="center" vertical="center"/>
    </xf>
    <xf numFmtId="0" fontId="108" fillId="0" borderId="115" xfId="12" applyFont="1" applyBorder="1" applyAlignment="1">
      <alignment horizontal="center" vertical="center"/>
    </xf>
    <xf numFmtId="0" fontId="21" fillId="0" borderId="13" xfId="12" applyFont="1" applyBorder="1" applyAlignment="1">
      <alignment horizontal="center" vertical="center" wrapText="1"/>
    </xf>
    <xf numFmtId="0" fontId="108" fillId="0" borderId="13" xfId="12" applyFont="1" applyBorder="1" applyAlignment="1">
      <alignment horizontal="center" vertical="center"/>
    </xf>
    <xf numFmtId="0" fontId="108" fillId="0" borderId="118" xfId="12" applyFont="1" applyBorder="1" applyAlignment="1">
      <alignment horizontal="center" vertical="center"/>
    </xf>
    <xf numFmtId="0" fontId="108" fillId="0" borderId="117" xfId="12" applyFont="1" applyBorder="1" applyAlignment="1">
      <alignment horizontal="center" vertical="center"/>
    </xf>
    <xf numFmtId="0" fontId="76" fillId="9" borderId="13" xfId="12" applyFont="1" applyFill="1" applyBorder="1" applyAlignment="1">
      <alignment horizontal="center" vertical="center" textRotation="255"/>
    </xf>
    <xf numFmtId="0" fontId="21" fillId="0" borderId="5" xfId="12" applyFont="1" applyBorder="1" applyAlignment="1">
      <alignment vertical="top" textRotation="255" wrapText="1"/>
    </xf>
    <xf numFmtId="0" fontId="111" fillId="0" borderId="6" xfId="12" applyFont="1" applyBorder="1" applyAlignment="1">
      <alignment vertical="center" textRotation="255" wrapText="1"/>
    </xf>
    <xf numFmtId="0" fontId="76" fillId="0" borderId="121" xfId="12" applyFont="1" applyBorder="1" applyAlignment="1">
      <alignment vertical="top" textRotation="255" wrapText="1"/>
    </xf>
    <xf numFmtId="0" fontId="76" fillId="0" borderId="121" xfId="12" applyFont="1" applyBorder="1" applyAlignment="1">
      <alignment vertical="center" textRotation="255" wrapText="1"/>
    </xf>
    <xf numFmtId="0" fontId="21" fillId="0" borderId="128" xfId="12" applyFont="1" applyBorder="1" applyAlignment="1">
      <alignment horizontal="center" vertical="center" textRotation="255" wrapText="1"/>
    </xf>
    <xf numFmtId="0" fontId="21" fillId="0" borderId="121" xfId="12" applyFont="1" applyBorder="1" applyAlignment="1">
      <alignment vertical="top" textRotation="255" wrapText="1"/>
    </xf>
    <xf numFmtId="0" fontId="21" fillId="0" borderId="123" xfId="12" applyFont="1" applyBorder="1" applyAlignment="1">
      <alignment vertical="top" textRotation="255" wrapText="1"/>
    </xf>
    <xf numFmtId="0" fontId="21" fillId="0" borderId="122" xfId="12" applyFont="1" applyBorder="1" applyAlignment="1">
      <alignment vertical="top" textRotation="255" wrapText="1"/>
    </xf>
    <xf numFmtId="0" fontId="99" fillId="0" borderId="113" xfId="12" applyFont="1" applyBorder="1" applyAlignment="1"/>
    <xf numFmtId="0" fontId="7" fillId="0" borderId="120" xfId="12" applyBorder="1" applyAlignment="1">
      <alignment horizontal="center" vertical="center" wrapText="1"/>
    </xf>
    <xf numFmtId="20" fontId="76" fillId="0" borderId="13" xfId="12" applyNumberFormat="1" applyFont="1" applyBorder="1" applyAlignment="1">
      <alignment horizontal="center" vertical="center" shrinkToFit="1"/>
    </xf>
    <xf numFmtId="0" fontId="76" fillId="0" borderId="118" xfId="12" applyFont="1" applyBorder="1" applyAlignment="1">
      <alignment horizontal="center" vertical="center" shrinkToFit="1"/>
    </xf>
    <xf numFmtId="0" fontId="76" fillId="0" borderId="4" xfId="12" applyFont="1" applyBorder="1" applyAlignment="1">
      <alignment horizontal="center" vertical="center" shrinkToFit="1"/>
    </xf>
    <xf numFmtId="20" fontId="76" fillId="0" borderId="118" xfId="12" applyNumberFormat="1" applyFont="1" applyBorder="1" applyAlignment="1">
      <alignment horizontal="center" vertical="center" shrinkToFit="1"/>
    </xf>
    <xf numFmtId="0" fontId="76" fillId="0" borderId="127" xfId="12" applyFont="1" applyBorder="1" applyAlignment="1">
      <alignment horizontal="center" vertical="center" shrinkToFit="1"/>
    </xf>
    <xf numFmtId="0" fontId="76" fillId="0" borderId="121" xfId="12" applyFont="1" applyBorder="1" applyAlignment="1">
      <alignment horizontal="center" vertical="center" shrinkToFit="1"/>
    </xf>
    <xf numFmtId="0" fontId="7" fillId="0" borderId="102" xfId="12" applyBorder="1" applyAlignment="1">
      <alignment horizontal="center" vertical="center" shrinkToFit="1"/>
    </xf>
    <xf numFmtId="0" fontId="99" fillId="0" borderId="11" xfId="12" applyFont="1" applyBorder="1" applyAlignment="1">
      <alignment horizontal="center" wrapText="1" shrinkToFit="1"/>
    </xf>
    <xf numFmtId="0" fontId="7" fillId="0" borderId="117" xfId="12" applyBorder="1" applyAlignment="1">
      <alignment horizontal="center" vertical="center" shrinkToFit="1"/>
    </xf>
    <xf numFmtId="20" fontId="76" fillId="0" borderId="4" xfId="12" applyNumberFormat="1" applyFont="1" applyBorder="1" applyAlignment="1">
      <alignment horizontal="center" vertical="center" shrinkToFit="1"/>
    </xf>
    <xf numFmtId="0" fontId="76" fillId="0" borderId="13" xfId="12" applyFont="1" applyBorder="1" applyAlignment="1">
      <alignment horizontal="center" wrapText="1" shrinkToFit="1"/>
    </xf>
    <xf numFmtId="0" fontId="108" fillId="0" borderId="7" xfId="12" applyFont="1" applyBorder="1" applyAlignment="1">
      <alignment horizontal="center" vertical="center"/>
    </xf>
    <xf numFmtId="0" fontId="108" fillId="0" borderId="13" xfId="12" applyFont="1" applyBorder="1" applyAlignment="1">
      <alignment horizontal="center" vertical="center" shrinkToFit="1"/>
    </xf>
    <xf numFmtId="0" fontId="108" fillId="0" borderId="118" xfId="12" applyFont="1" applyBorder="1" applyAlignment="1">
      <alignment horizontal="center" vertical="center" shrinkToFit="1"/>
    </xf>
    <xf numFmtId="0" fontId="108" fillId="0" borderId="4" xfId="12" applyFont="1" applyBorder="1" applyAlignment="1">
      <alignment horizontal="center" vertical="center" shrinkToFit="1"/>
    </xf>
    <xf numFmtId="0" fontId="108" fillId="0" borderId="117" xfId="12" applyFont="1" applyBorder="1" applyAlignment="1">
      <alignment horizontal="center" vertical="center" shrinkToFit="1"/>
    </xf>
    <xf numFmtId="0" fontId="77" fillId="0" borderId="0" xfId="12" applyFont="1" applyAlignment="1">
      <alignment horizontal="right" vertical="center"/>
    </xf>
    <xf numFmtId="0" fontId="76" fillId="0" borderId="0" xfId="12" applyFont="1" applyAlignment="1">
      <alignment horizontal="right" vertical="center"/>
    </xf>
    <xf numFmtId="0" fontId="99" fillId="0" borderId="0" xfId="12" applyFont="1" applyAlignment="1">
      <alignment horizontal="center" vertical="center"/>
    </xf>
    <xf numFmtId="0" fontId="76" fillId="5" borderId="101" xfId="12" applyFont="1" applyFill="1" applyBorder="1" applyAlignment="1">
      <alignment horizontal="center" vertical="center"/>
    </xf>
    <xf numFmtId="0" fontId="99" fillId="0" borderId="113" xfId="12" applyFont="1" applyBorder="1">
      <alignment vertical="center"/>
    </xf>
    <xf numFmtId="0" fontId="76" fillId="0" borderId="0" xfId="12" applyFont="1">
      <alignment vertical="center"/>
    </xf>
    <xf numFmtId="0" fontId="75" fillId="0" borderId="124" xfId="12" applyFont="1" applyBorder="1" applyAlignment="1">
      <alignment vertical="center" textRotation="255" wrapText="1"/>
    </xf>
    <xf numFmtId="0" fontId="75" fillId="0" borderId="121" xfId="12" applyFont="1" applyBorder="1" applyAlignment="1">
      <alignment vertical="center" textRotation="255" wrapText="1"/>
    </xf>
    <xf numFmtId="0" fontId="7" fillId="0" borderId="121" xfId="12" applyBorder="1" applyAlignment="1">
      <alignment vertical="center" textRotation="255" wrapText="1"/>
    </xf>
    <xf numFmtId="0" fontId="112" fillId="0" borderId="121" xfId="12" applyFont="1" applyBorder="1" applyAlignment="1">
      <alignment vertical="center" textRotation="255" wrapText="1"/>
    </xf>
    <xf numFmtId="0" fontId="107" fillId="0" borderId="121" xfId="12" applyFont="1" applyBorder="1" applyAlignment="1">
      <alignment vertical="center" textRotation="255" wrapText="1"/>
    </xf>
    <xf numFmtId="0" fontId="113" fillId="0" borderId="121" xfId="12" applyFont="1" applyBorder="1" applyAlignment="1">
      <alignment vertical="center" textRotation="255"/>
    </xf>
    <xf numFmtId="0" fontId="75" fillId="0" borderId="102" xfId="12" applyFont="1" applyBorder="1" applyAlignment="1">
      <alignment horizontal="center" vertical="center"/>
    </xf>
    <xf numFmtId="0" fontId="7" fillId="0" borderId="1" xfId="12" applyBorder="1" applyAlignment="1">
      <alignment horizontal="center" vertical="center" wrapText="1" shrinkToFit="1"/>
    </xf>
    <xf numFmtId="0" fontId="114" fillId="0" borderId="101" xfId="12" applyFont="1" applyBorder="1" applyAlignment="1">
      <alignment horizontal="center" vertical="center"/>
    </xf>
    <xf numFmtId="0" fontId="108" fillId="0" borderId="102" xfId="12" applyFont="1" applyBorder="1" applyAlignment="1">
      <alignment horizontal="center" vertical="center"/>
    </xf>
    <xf numFmtId="0" fontId="115" fillId="0" borderId="119" xfId="12" applyFont="1" applyBorder="1" applyAlignment="1">
      <alignment horizontal="center" vertical="center"/>
    </xf>
    <xf numFmtId="0" fontId="109" fillId="0" borderId="5" xfId="12" applyFont="1" applyBorder="1" applyAlignment="1">
      <alignment vertical="center" textRotation="255"/>
    </xf>
    <xf numFmtId="0" fontId="76" fillId="0" borderId="128" xfId="12" applyFont="1" applyBorder="1" applyAlignment="1">
      <alignment vertical="top" textRotation="255"/>
    </xf>
    <xf numFmtId="0" fontId="76" fillId="0" borderId="123" xfId="12" applyFont="1" applyBorder="1" applyAlignment="1">
      <alignment vertical="top" textRotation="255"/>
    </xf>
    <xf numFmtId="0" fontId="74" fillId="0" borderId="121" xfId="12" applyFont="1" applyBorder="1" applyAlignment="1">
      <alignment vertical="top" textRotation="255"/>
    </xf>
    <xf numFmtId="0" fontId="76" fillId="0" borderId="14" xfId="12" applyFont="1" applyBorder="1" applyAlignment="1">
      <alignment horizontal="center" vertical="center" shrinkToFit="1"/>
    </xf>
    <xf numFmtId="0" fontId="76" fillId="0" borderId="11" xfId="12" applyFont="1" applyBorder="1" applyAlignment="1">
      <alignment horizontal="center" wrapText="1" shrinkToFit="1"/>
    </xf>
    <xf numFmtId="0" fontId="108" fillId="0" borderId="14" xfId="12" applyFont="1" applyBorder="1" applyAlignment="1">
      <alignment horizontal="center" vertical="center" shrinkToFit="1"/>
    </xf>
    <xf numFmtId="0" fontId="77" fillId="5" borderId="0" xfId="12" applyFont="1" applyFill="1" applyAlignment="1">
      <alignment horizontal="center" vertical="center" textRotation="255"/>
    </xf>
    <xf numFmtId="0" fontId="77" fillId="5" borderId="0" xfId="12" applyFont="1" applyFill="1" applyAlignment="1">
      <alignment horizontal="center" vertical="center" wrapText="1"/>
    </xf>
    <xf numFmtId="0" fontId="7" fillId="5" borderId="0" xfId="12" applyFill="1" applyAlignment="1">
      <alignment horizontal="center" vertical="center" wrapText="1"/>
    </xf>
    <xf numFmtId="0" fontId="99" fillId="5" borderId="0" xfId="12" applyFont="1" applyFill="1" applyAlignment="1">
      <alignment horizontal="center" vertical="center"/>
    </xf>
    <xf numFmtId="0" fontId="108" fillId="0" borderId="0" xfId="12" applyFont="1">
      <alignment vertical="center"/>
    </xf>
    <xf numFmtId="0" fontId="76" fillId="0" borderId="101" xfId="12" applyFont="1" applyBorder="1" applyAlignment="1">
      <alignment horizontal="center" vertical="center"/>
    </xf>
    <xf numFmtId="0" fontId="75" fillId="0" borderId="128" xfId="12" applyFont="1" applyBorder="1" applyAlignment="1">
      <alignment vertical="center" textRotation="255"/>
    </xf>
    <xf numFmtId="0" fontId="21" fillId="0" borderId="128" xfId="12" applyFont="1" applyBorder="1" applyAlignment="1">
      <alignment vertical="top" textRotation="255"/>
    </xf>
    <xf numFmtId="0" fontId="21" fillId="0" borderId="115" xfId="12" applyFont="1" applyBorder="1" applyAlignment="1">
      <alignment vertical="center" textRotation="255"/>
    </xf>
    <xf numFmtId="0" fontId="108" fillId="0" borderId="4" xfId="12" applyFont="1" applyBorder="1" applyAlignment="1">
      <alignment horizontal="center" vertical="center"/>
    </xf>
    <xf numFmtId="0" fontId="109" fillId="0" borderId="127" xfId="12" applyFont="1" applyBorder="1" applyAlignment="1">
      <alignment vertical="center" textRotation="255"/>
    </xf>
    <xf numFmtId="0" fontId="21" fillId="0" borderId="121" xfId="12" applyFont="1" applyBorder="1" applyAlignment="1">
      <alignment vertical="top" textRotation="255"/>
    </xf>
    <xf numFmtId="0" fontId="21" fillId="0" borderId="128" xfId="12" applyFont="1" applyBorder="1" applyAlignment="1">
      <alignment vertical="center" textRotation="255" wrapText="1"/>
    </xf>
    <xf numFmtId="0" fontId="109" fillId="0" borderId="121" xfId="12" applyFont="1" applyBorder="1" applyAlignment="1">
      <alignment vertical="top" textRotation="255"/>
    </xf>
    <xf numFmtId="0" fontId="75" fillId="0" borderId="102" xfId="12" applyFont="1" applyBorder="1" applyAlignment="1">
      <alignment vertical="top" textRotation="255" wrapText="1"/>
    </xf>
    <xf numFmtId="0" fontId="99" fillId="0" borderId="114" xfId="12" applyFont="1" applyBorder="1" applyAlignment="1"/>
    <xf numFmtId="20" fontId="76" fillId="0" borderId="117" xfId="12" applyNumberFormat="1" applyFont="1" applyBorder="1" applyAlignment="1">
      <alignment horizontal="center" vertical="center" shrinkToFit="1"/>
    </xf>
    <xf numFmtId="0" fontId="76" fillId="0" borderId="126" xfId="12" applyFont="1" applyBorder="1" applyAlignment="1">
      <alignment horizontal="center" vertical="center" shrinkToFit="1"/>
    </xf>
    <xf numFmtId="20" fontId="76" fillId="0" borderId="121" xfId="12" applyNumberFormat="1" applyFont="1" applyBorder="1" applyAlignment="1">
      <alignment horizontal="center" vertical="center" shrinkToFit="1"/>
    </xf>
    <xf numFmtId="20" fontId="76" fillId="0" borderId="102" xfId="12" applyNumberFormat="1" applyFont="1" applyBorder="1" applyAlignment="1">
      <alignment horizontal="center" vertical="center" shrinkToFit="1"/>
    </xf>
    <xf numFmtId="0" fontId="75" fillId="0" borderId="0" xfId="12" applyFont="1" applyAlignment="1">
      <alignment horizontal="center" vertical="center" shrinkToFit="1"/>
    </xf>
    <xf numFmtId="186" fontId="99" fillId="0" borderId="0" xfId="12" applyNumberFormat="1" applyFont="1" applyAlignment="1">
      <alignment horizontal="center" vertical="center"/>
    </xf>
    <xf numFmtId="0" fontId="76" fillId="0" borderId="5" xfId="12" applyFont="1" applyBorder="1" applyAlignment="1">
      <alignment horizontal="center" vertical="center" shrinkToFit="1"/>
    </xf>
    <xf numFmtId="0" fontId="76" fillId="0" borderId="6" xfId="12" applyFont="1" applyBorder="1" applyAlignment="1">
      <alignment horizontal="center" vertical="center" shrinkToFit="1"/>
    </xf>
    <xf numFmtId="0" fontId="76" fillId="0" borderId="7" xfId="12" applyFont="1" applyBorder="1" applyAlignment="1">
      <alignment horizontal="center" vertical="center" shrinkToFit="1"/>
    </xf>
    <xf numFmtId="0" fontId="76" fillId="0" borderId="31" xfId="12" applyFont="1" applyBorder="1" applyAlignment="1">
      <alignment vertical="center" shrinkToFit="1"/>
    </xf>
    <xf numFmtId="0" fontId="76" fillId="0" borderId="33" xfId="12" applyFont="1" applyBorder="1" applyAlignment="1">
      <alignment vertical="center" shrinkToFit="1"/>
    </xf>
    <xf numFmtId="0" fontId="76" fillId="0" borderId="46" xfId="12" applyFont="1" applyBorder="1" applyAlignment="1">
      <alignment vertical="center" shrinkToFit="1"/>
    </xf>
    <xf numFmtId="0" fontId="122" fillId="0" borderId="0" xfId="12" applyFont="1" applyAlignment="1">
      <alignment horizontal="left" vertical="center"/>
    </xf>
    <xf numFmtId="0" fontId="77" fillId="0" borderId="0" xfId="12" applyFont="1" applyAlignment="1">
      <alignment horizontal="left" vertical="center"/>
    </xf>
    <xf numFmtId="0" fontId="21" fillId="0" borderId="124" xfId="12" applyFont="1" applyBorder="1" applyAlignment="1">
      <alignment vertical="top" textRotation="255"/>
    </xf>
    <xf numFmtId="0" fontId="108" fillId="0" borderId="101" xfId="12" applyFont="1" applyBorder="1" applyAlignment="1">
      <alignment horizontal="center" vertical="center"/>
    </xf>
    <xf numFmtId="0" fontId="108" fillId="0" borderId="126" xfId="12" applyFont="1" applyBorder="1" applyAlignment="1">
      <alignment horizontal="center" vertical="center"/>
    </xf>
    <xf numFmtId="0" fontId="108" fillId="0" borderId="119" xfId="12" applyFont="1" applyBorder="1" applyAlignment="1">
      <alignment horizontal="center" vertical="center"/>
    </xf>
    <xf numFmtId="0" fontId="108" fillId="0" borderId="125" xfId="12" applyFont="1" applyBorder="1" applyAlignment="1">
      <alignment horizontal="center" vertical="center"/>
    </xf>
    <xf numFmtId="0" fontId="118" fillId="0" borderId="5" xfId="12" applyFont="1" applyBorder="1" applyAlignment="1">
      <alignment vertical="top" textRotation="255" wrapText="1"/>
    </xf>
    <xf numFmtId="0" fontId="21" fillId="0" borderId="126" xfId="12" applyFont="1" applyBorder="1" applyAlignment="1">
      <alignment vertical="center" textRotation="255"/>
    </xf>
    <xf numFmtId="0" fontId="109" fillId="0" borderId="121" xfId="12" applyFont="1" applyBorder="1" applyAlignment="1">
      <alignment vertical="center" textRotation="255"/>
    </xf>
    <xf numFmtId="0" fontId="76" fillId="0" borderId="13" xfId="12" applyFont="1" applyBorder="1" applyAlignment="1">
      <alignment horizontal="center" vertical="center" shrinkToFit="1"/>
    </xf>
    <xf numFmtId="0" fontId="76" fillId="0" borderId="125" xfId="12" applyFont="1" applyBorder="1" applyAlignment="1">
      <alignment horizontal="center" vertical="center" shrinkToFit="1"/>
    </xf>
    <xf numFmtId="0" fontId="108" fillId="0" borderId="125" xfId="12" applyFont="1" applyBorder="1" applyAlignment="1">
      <alignment horizontal="center" vertical="center" shrinkToFit="1"/>
    </xf>
    <xf numFmtId="0" fontId="75" fillId="0" borderId="121" xfId="12" applyFont="1" applyBorder="1" applyAlignment="1">
      <alignment vertical="center" textRotation="255"/>
    </xf>
    <xf numFmtId="0" fontId="75" fillId="0" borderId="114" xfId="12" applyFont="1" applyBorder="1" applyAlignment="1">
      <alignment vertical="center" textRotation="255" wrapText="1"/>
    </xf>
    <xf numFmtId="0" fontId="107" fillId="0" borderId="121" xfId="12" applyFont="1" applyBorder="1" applyAlignment="1">
      <alignment vertical="center" textRotation="255"/>
    </xf>
    <xf numFmtId="0" fontId="75" fillId="0" borderId="127" xfId="12" applyFont="1" applyBorder="1" applyAlignment="1">
      <alignment vertical="center" textRotation="255" wrapText="1"/>
    </xf>
    <xf numFmtId="0" fontId="108" fillId="0" borderId="127" xfId="12" applyFont="1" applyBorder="1" applyAlignment="1">
      <alignment horizontal="center" vertical="center"/>
    </xf>
    <xf numFmtId="0" fontId="7" fillId="0" borderId="121" xfId="12" applyBorder="1" applyAlignment="1">
      <alignment vertical="center" textRotation="255"/>
    </xf>
    <xf numFmtId="0" fontId="107" fillId="0" borderId="121" xfId="12" applyFont="1" applyBorder="1" applyAlignment="1">
      <alignment horizontal="center" vertical="center" textRotation="255" wrapText="1" shrinkToFit="1"/>
    </xf>
    <xf numFmtId="0" fontId="75" fillId="0" borderId="126" xfId="12" applyFont="1" applyBorder="1" applyAlignment="1">
      <alignment horizontal="center" vertical="center" textRotation="255" wrapText="1" shrinkToFit="1"/>
    </xf>
    <xf numFmtId="0" fontId="76" fillId="0" borderId="6" xfId="12" applyFont="1" applyBorder="1" applyAlignment="1">
      <alignment vertical="center" textRotation="255" wrapText="1"/>
    </xf>
    <xf numFmtId="0" fontId="117" fillId="0" borderId="0" xfId="12" applyFont="1">
      <alignment vertical="center"/>
    </xf>
    <xf numFmtId="0" fontId="108" fillId="0" borderId="20" xfId="12" applyFont="1" applyBorder="1" applyAlignment="1">
      <alignment vertical="center" shrinkToFit="1"/>
    </xf>
    <xf numFmtId="0" fontId="108" fillId="0" borderId="0" xfId="12" applyFont="1" applyAlignment="1">
      <alignment vertical="center" shrinkToFit="1"/>
    </xf>
    <xf numFmtId="0" fontId="77" fillId="0" borderId="0" xfId="12" applyFont="1">
      <alignment vertical="center"/>
    </xf>
    <xf numFmtId="187" fontId="76" fillId="0" borderId="38" xfId="12" applyNumberFormat="1" applyFont="1" applyBorder="1" applyAlignment="1">
      <alignment horizontal="center" vertical="center"/>
    </xf>
    <xf numFmtId="187" fontId="76" fillId="0" borderId="61" xfId="12" applyNumberFormat="1" applyFont="1" applyBorder="1" applyAlignment="1">
      <alignment horizontal="center" vertical="center"/>
    </xf>
    <xf numFmtId="187" fontId="76" fillId="0" borderId="7" xfId="12" applyNumberFormat="1" applyFont="1" applyBorder="1" applyAlignment="1">
      <alignment horizontal="center" vertical="center"/>
    </xf>
    <xf numFmtId="0" fontId="7" fillId="0" borderId="101" xfId="12" applyBorder="1" applyAlignment="1">
      <alignment horizontal="center" vertical="center"/>
    </xf>
    <xf numFmtId="0" fontId="21" fillId="0" borderId="5" xfId="12" applyFont="1" applyBorder="1" applyAlignment="1">
      <alignment vertical="center" textRotation="255"/>
    </xf>
    <xf numFmtId="0" fontId="123" fillId="0" borderId="121" xfId="12" applyFont="1" applyBorder="1" applyAlignment="1">
      <alignment vertical="center" textRotation="255" wrapText="1"/>
    </xf>
    <xf numFmtId="0" fontId="20" fillId="0" borderId="1" xfId="0" applyFont="1" applyBorder="1" applyAlignment="1">
      <alignment horizontal="left" vertical="center"/>
    </xf>
    <xf numFmtId="188" fontId="9" fillId="0" borderId="16" xfId="0" applyNumberFormat="1" applyFont="1" applyBorder="1" applyAlignment="1">
      <alignment vertical="center"/>
    </xf>
    <xf numFmtId="188" fontId="5" fillId="0" borderId="1" xfId="31" applyNumberFormat="1" applyBorder="1" applyAlignment="1">
      <alignment horizontal="center" vertical="center"/>
    </xf>
    <xf numFmtId="0" fontId="108" fillId="0" borderId="29" xfId="12" applyFont="1" applyBorder="1">
      <alignment vertical="center"/>
    </xf>
    <xf numFmtId="0" fontId="72" fillId="0" borderId="0" xfId="0" applyFont="1"/>
    <xf numFmtId="0" fontId="127" fillId="0" borderId="0" xfId="40" applyFont="1" applyAlignment="1">
      <alignment horizontal="left" vertical="center"/>
    </xf>
    <xf numFmtId="0" fontId="129" fillId="0" borderId="0" xfId="29" applyFont="1" applyAlignment="1">
      <alignment horizontal="center" vertical="center"/>
    </xf>
    <xf numFmtId="0" fontId="46" fillId="0" borderId="0" xfId="29" applyAlignment="1">
      <alignment wrapText="1"/>
    </xf>
    <xf numFmtId="0" fontId="130" fillId="0" borderId="0" xfId="29" applyFont="1" applyAlignment="1">
      <alignment horizontal="right"/>
    </xf>
    <xf numFmtId="0" fontId="131" fillId="0" borderId="0" xfId="34" applyFont="1">
      <alignment vertical="center"/>
    </xf>
    <xf numFmtId="0" fontId="46" fillId="0" borderId="0" xfId="29"/>
    <xf numFmtId="0" fontId="132" fillId="2" borderId="131" xfId="29" applyFont="1" applyFill="1" applyBorder="1" applyAlignment="1">
      <alignment horizontal="center" vertical="center" wrapText="1"/>
    </xf>
    <xf numFmtId="0" fontId="132" fillId="2" borderId="48" xfId="29" applyFont="1" applyFill="1" applyBorder="1" applyAlignment="1">
      <alignment horizontal="center" vertical="center" wrapText="1"/>
    </xf>
    <xf numFmtId="0" fontId="132" fillId="2" borderId="27" xfId="29" applyFont="1" applyFill="1" applyBorder="1" applyAlignment="1">
      <alignment horizontal="center" vertical="center" wrapText="1"/>
    </xf>
    <xf numFmtId="0" fontId="133" fillId="2" borderId="24" xfId="29" applyFont="1" applyFill="1" applyBorder="1" applyAlignment="1">
      <alignment horizontal="center" vertical="center" wrapText="1"/>
    </xf>
    <xf numFmtId="0" fontId="134" fillId="2" borderId="49" xfId="29" applyFont="1" applyFill="1" applyBorder="1" applyAlignment="1">
      <alignment horizontal="center" vertical="center" wrapText="1"/>
    </xf>
    <xf numFmtId="0" fontId="132" fillId="0" borderId="11" xfId="29" applyFont="1" applyBorder="1" applyAlignment="1">
      <alignment horizontal="left" vertical="center" wrapText="1"/>
    </xf>
    <xf numFmtId="0" fontId="132" fillId="0" borderId="20" xfId="29" applyFont="1" applyBorder="1" applyAlignment="1">
      <alignment horizontal="left" vertical="center" wrapText="1"/>
    </xf>
    <xf numFmtId="0" fontId="132" fillId="0" borderId="94" xfId="29" applyFont="1" applyBorder="1" applyAlignment="1">
      <alignment horizontal="center" vertical="center" wrapText="1"/>
    </xf>
    <xf numFmtId="0" fontId="132" fillId="0" borderId="147" xfId="29" applyFont="1" applyBorder="1" applyAlignment="1">
      <alignment horizontal="left" vertical="center" wrapText="1"/>
    </xf>
    <xf numFmtId="0" fontId="132" fillId="0" borderId="148" xfId="29" applyFont="1" applyBorder="1" applyAlignment="1">
      <alignment horizontal="left" vertical="center" wrapText="1"/>
    </xf>
    <xf numFmtId="0" fontId="132" fillId="0" borderId="149" xfId="29" applyFont="1" applyBorder="1" applyAlignment="1">
      <alignment horizontal="center" vertical="center" wrapText="1"/>
    </xf>
    <xf numFmtId="0" fontId="132" fillId="0" borderId="3" xfId="29" applyFont="1" applyBorder="1" applyAlignment="1">
      <alignment horizontal="left" vertical="center" wrapText="1"/>
    </xf>
    <xf numFmtId="0" fontId="132" fillId="0" borderId="150" xfId="29" applyFont="1" applyBorder="1" applyAlignment="1">
      <alignment horizontal="left" vertical="center" wrapText="1"/>
    </xf>
    <xf numFmtId="0" fontId="132" fillId="0" borderId="141" xfId="29" applyFont="1" applyBorder="1" applyAlignment="1">
      <alignment horizontal="left" vertical="center" wrapText="1"/>
    </xf>
    <xf numFmtId="0" fontId="132" fillId="0" borderId="151" xfId="29" applyFont="1" applyBorder="1" applyAlignment="1">
      <alignment horizontal="center" vertical="center" wrapText="1"/>
    </xf>
    <xf numFmtId="0" fontId="132" fillId="0" borderId="78" xfId="29" applyFont="1" applyBorder="1" applyAlignment="1">
      <alignment horizontal="left" vertical="center" wrapText="1"/>
    </xf>
    <xf numFmtId="0" fontId="132" fillId="0" borderId="28" xfId="29" applyFont="1" applyBorder="1" applyAlignment="1">
      <alignment horizontal="left" vertical="center" wrapText="1"/>
    </xf>
    <xf numFmtId="0" fontId="132" fillId="0" borderId="91" xfId="29" applyFont="1" applyBorder="1" applyAlignment="1">
      <alignment horizontal="center" vertical="center" wrapText="1"/>
    </xf>
    <xf numFmtId="0" fontId="132" fillId="0" borderId="152" xfId="29" applyFont="1" applyBorder="1" applyAlignment="1">
      <alignment horizontal="left" vertical="center" wrapText="1"/>
    </xf>
    <xf numFmtId="0" fontId="132" fillId="0" borderId="153" xfId="29" applyFont="1" applyBorder="1" applyAlignment="1">
      <alignment horizontal="left" vertical="center" wrapText="1"/>
    </xf>
    <xf numFmtId="0" fontId="132" fillId="0" borderId="154" xfId="29" applyFont="1" applyBorder="1" applyAlignment="1">
      <alignment horizontal="center" vertical="center" wrapText="1"/>
    </xf>
    <xf numFmtId="0" fontId="132" fillId="0" borderId="0" xfId="29" applyFont="1" applyAlignment="1">
      <alignment horizontal="center" vertical="center"/>
    </xf>
    <xf numFmtId="0" fontId="132" fillId="0" borderId="0" xfId="29" applyFont="1" applyAlignment="1">
      <alignment horizontal="left" vertical="center" wrapText="1"/>
    </xf>
    <xf numFmtId="0" fontId="135" fillId="0" borderId="0" xfId="29" applyFont="1" applyAlignment="1">
      <alignment horizontal="left" vertical="center" wrapText="1"/>
    </xf>
    <xf numFmtId="0" fontId="136" fillId="0" borderId="0" xfId="29" applyFont="1"/>
    <xf numFmtId="0" fontId="137" fillId="0" borderId="0" xfId="29" applyFont="1"/>
    <xf numFmtId="0" fontId="138" fillId="0" borderId="0" xfId="29" applyFont="1" applyAlignment="1">
      <alignment horizontal="left"/>
    </xf>
    <xf numFmtId="0" fontId="138" fillId="0" borderId="0" xfId="29" applyFont="1"/>
    <xf numFmtId="0" fontId="1" fillId="0" borderId="0" xfId="41">
      <alignment vertical="center"/>
    </xf>
    <xf numFmtId="0" fontId="1" fillId="0" borderId="0" xfId="41" applyAlignment="1">
      <alignment vertical="distributed"/>
    </xf>
    <xf numFmtId="0" fontId="78" fillId="0" borderId="0" xfId="41" applyFont="1" applyAlignment="1">
      <alignment horizontal="left" vertical="center" indent="1"/>
    </xf>
    <xf numFmtId="0" fontId="78" fillId="0" borderId="3" xfId="41" applyFont="1" applyBorder="1" applyAlignment="1">
      <alignment horizontal="left" vertical="center" wrapText="1" indent="1"/>
    </xf>
    <xf numFmtId="0" fontId="140" fillId="0" borderId="115" xfId="41" applyFont="1" applyBorder="1" applyAlignment="1">
      <alignment horizontal="center" vertical="center" wrapText="1"/>
    </xf>
    <xf numFmtId="0" fontId="78" fillId="0" borderId="2" xfId="41" applyFont="1" applyBorder="1" applyAlignment="1">
      <alignment horizontal="left" vertical="center" wrapText="1" indent="1"/>
    </xf>
    <xf numFmtId="0" fontId="78" fillId="0" borderId="64" xfId="41" applyFont="1" applyBorder="1" applyAlignment="1">
      <alignment horizontal="left" vertical="center" wrapText="1" indent="1"/>
    </xf>
    <xf numFmtId="0" fontId="78" fillId="0" borderId="64" xfId="41" applyFont="1" applyBorder="1" applyAlignment="1">
      <alignment horizontal="left" vertical="center" wrapText="1" indent="2"/>
    </xf>
    <xf numFmtId="0" fontId="78" fillId="0" borderId="2" xfId="41" applyFont="1" applyBorder="1" applyAlignment="1">
      <alignment horizontal="left" vertical="center" wrapText="1" indent="2"/>
    </xf>
    <xf numFmtId="0" fontId="78" fillId="0" borderId="64" xfId="41" applyFont="1" applyBorder="1" applyAlignment="1">
      <alignment vertical="top" wrapText="1"/>
    </xf>
    <xf numFmtId="0" fontId="78" fillId="0" borderId="2" xfId="41" applyFont="1" applyBorder="1" applyAlignment="1">
      <alignment vertical="top" wrapText="1"/>
    </xf>
    <xf numFmtId="0" fontId="78" fillId="0" borderId="0" xfId="41" applyFont="1">
      <alignment vertical="center"/>
    </xf>
    <xf numFmtId="0" fontId="127" fillId="0" borderId="0" xfId="40" applyFont="1" applyFill="1" applyAlignment="1">
      <alignment horizontal="left" vertical="center"/>
    </xf>
    <xf numFmtId="0" fontId="130" fillId="0" borderId="0" xfId="29" applyFont="1" applyAlignment="1">
      <alignment horizontal="right" wrapText="1"/>
    </xf>
    <xf numFmtId="0" fontId="132" fillId="0" borderId="131" xfId="29" applyFont="1" applyBorder="1" applyAlignment="1">
      <alignment horizontal="center" vertical="center" wrapText="1"/>
    </xf>
    <xf numFmtId="0" fontId="132" fillId="0" borderId="48" xfId="29" applyFont="1" applyBorder="1" applyAlignment="1">
      <alignment horizontal="center" vertical="center" wrapText="1"/>
    </xf>
    <xf numFmtId="0" fontId="142" fillId="0" borderId="27" xfId="29" applyFont="1" applyBorder="1" applyAlignment="1">
      <alignment horizontal="center" vertical="center" wrapText="1"/>
    </xf>
    <xf numFmtId="0" fontId="132" fillId="0" borderId="27" xfId="29" applyFont="1" applyBorder="1" applyAlignment="1">
      <alignment horizontal="center" vertical="center" wrapText="1"/>
    </xf>
    <xf numFmtId="0" fontId="133" fillId="0" borderId="155" xfId="29" applyFont="1" applyBorder="1" applyAlignment="1">
      <alignment horizontal="center" vertical="center" wrapText="1"/>
    </xf>
    <xf numFmtId="0" fontId="132" fillId="0" borderId="156" xfId="29" applyFont="1" applyBorder="1" applyAlignment="1">
      <alignment horizontal="left" vertical="center" wrapText="1"/>
    </xf>
    <xf numFmtId="0" fontId="132" fillId="0" borderId="157" xfId="29" applyFont="1" applyBorder="1" applyAlignment="1">
      <alignment horizontal="left" vertical="center" wrapText="1"/>
    </xf>
    <xf numFmtId="0" fontId="132" fillId="0" borderId="3" xfId="29" applyFont="1" applyBorder="1" applyAlignment="1">
      <alignment horizontal="center" vertical="center" wrapText="1"/>
    </xf>
    <xf numFmtId="0" fontId="132" fillId="0" borderId="158" xfId="29" applyFont="1" applyBorder="1" applyAlignment="1">
      <alignment horizontal="left" vertical="center" wrapText="1"/>
    </xf>
    <xf numFmtId="0" fontId="142" fillId="0" borderId="150" xfId="29" applyFont="1" applyBorder="1" applyAlignment="1">
      <alignment horizontal="center" vertical="center" wrapText="1"/>
    </xf>
    <xf numFmtId="0" fontId="132" fillId="0" borderId="159" xfId="29" applyFont="1" applyBorder="1" applyAlignment="1">
      <alignment horizontal="left" vertical="center" wrapText="1"/>
    </xf>
    <xf numFmtId="0" fontId="132" fillId="0" borderId="160" xfId="29" applyFont="1" applyBorder="1" applyAlignment="1">
      <alignment horizontal="left" vertical="center" wrapText="1"/>
    </xf>
    <xf numFmtId="0" fontId="132" fillId="0" borderId="161" xfId="29" applyFont="1" applyBorder="1" applyAlignment="1">
      <alignment horizontal="left" vertical="center" wrapText="1"/>
    </xf>
    <xf numFmtId="0" fontId="132" fillId="0" borderId="162" xfId="29" applyFont="1" applyBorder="1" applyAlignment="1">
      <alignment horizontal="left" vertical="center" wrapText="1"/>
    </xf>
    <xf numFmtId="0" fontId="132" fillId="0" borderId="163" xfId="29" applyFont="1" applyBorder="1" applyAlignment="1">
      <alignment horizontal="left" vertical="center" wrapText="1"/>
    </xf>
    <xf numFmtId="0" fontId="132" fillId="0" borderId="164" xfId="29" applyFont="1" applyBorder="1" applyAlignment="1">
      <alignment horizontal="left" vertical="center" wrapText="1"/>
    </xf>
    <xf numFmtId="0" fontId="132" fillId="0" borderId="35" xfId="29" applyFont="1" applyBorder="1" applyAlignment="1">
      <alignment horizontal="left" vertical="center" wrapText="1"/>
    </xf>
    <xf numFmtId="0" fontId="132" fillId="0" borderId="165" xfId="29" applyFont="1" applyBorder="1" applyAlignment="1">
      <alignment horizontal="left" vertical="center" wrapText="1"/>
    </xf>
    <xf numFmtId="0" fontId="132" fillId="0" borderId="167" xfId="29" applyFont="1" applyBorder="1" applyAlignment="1">
      <alignment horizontal="left" vertical="center" wrapText="1"/>
    </xf>
    <xf numFmtId="0" fontId="132" fillId="0" borderId="120" xfId="29" applyFont="1" applyBorder="1" applyAlignment="1">
      <alignment horizontal="left" vertical="center" wrapText="1"/>
    </xf>
    <xf numFmtId="0" fontId="132" fillId="0" borderId="168" xfId="29" applyFont="1" applyBorder="1" applyAlignment="1">
      <alignment horizontal="left" vertical="center" wrapText="1"/>
    </xf>
    <xf numFmtId="0" fontId="132" fillId="0" borderId="169" xfId="29" applyFont="1" applyBorder="1" applyAlignment="1">
      <alignment horizontal="left" vertical="center" wrapText="1"/>
    </xf>
    <xf numFmtId="0" fontId="20" fillId="0" borderId="1" xfId="28" applyFont="1" applyBorder="1" applyAlignment="1">
      <alignment horizontal="distributed" vertical="center"/>
    </xf>
    <xf numFmtId="0" fontId="20" fillId="0" borderId="1" xfId="28" applyFont="1" applyBorder="1" applyAlignment="1">
      <alignment horizontal="left" vertical="center"/>
    </xf>
    <xf numFmtId="0" fontId="12" fillId="0" borderId="0" xfId="0" applyFont="1" applyAlignment="1">
      <alignment vertical="center"/>
    </xf>
    <xf numFmtId="0" fontId="59" fillId="0" borderId="1" xfId="28" applyFont="1" applyBorder="1" applyAlignment="1">
      <alignment horizontal="left" vertical="center" indent="1"/>
    </xf>
    <xf numFmtId="188" fontId="88" fillId="0" borderId="1" xfId="31" applyNumberFormat="1" applyFont="1" applyBorder="1" applyAlignment="1">
      <alignment horizontal="center" vertical="center"/>
    </xf>
    <xf numFmtId="0" fontId="88" fillId="0" borderId="0" xfId="31" applyFont="1">
      <alignment vertical="center"/>
    </xf>
    <xf numFmtId="0" fontId="124" fillId="0" borderId="64" xfId="41" applyFont="1" applyBorder="1" applyAlignment="1">
      <alignment horizontal="left" vertical="center" wrapText="1" indent="1"/>
    </xf>
    <xf numFmtId="0" fontId="10" fillId="0" borderId="5" xfId="0" applyFont="1" applyBorder="1" applyAlignment="1">
      <alignment horizontal="left" vertical="center" shrinkToFit="1"/>
    </xf>
    <xf numFmtId="0" fontId="10" fillId="0" borderId="7" xfId="0" applyFont="1" applyBorder="1" applyAlignment="1">
      <alignment horizontal="left" vertical="center" shrinkToFit="1"/>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5" xfId="0" applyFont="1" applyBorder="1" applyAlignment="1">
      <alignment horizontal="center" vertical="center" wrapText="1" shrinkToFit="1"/>
    </xf>
    <xf numFmtId="0" fontId="10" fillId="0" borderId="7" xfId="0" applyFont="1" applyBorder="1" applyAlignment="1">
      <alignment horizontal="center" vertical="center" wrapText="1" shrinkToFit="1"/>
    </xf>
    <xf numFmtId="0" fontId="10" fillId="0" borderId="1" xfId="0" applyFont="1" applyBorder="1" applyAlignment="1">
      <alignment horizontal="center" vertical="top" textRotation="255" shrinkToFit="1"/>
    </xf>
    <xf numFmtId="0" fontId="10" fillId="0" borderId="13" xfId="0" applyFont="1" applyBorder="1" applyAlignment="1">
      <alignment horizontal="left" wrapText="1"/>
    </xf>
    <xf numFmtId="0" fontId="10" fillId="0" borderId="4" xfId="0" applyFont="1" applyBorder="1" applyAlignment="1">
      <alignment horizontal="left"/>
    </xf>
    <xf numFmtId="0" fontId="10" fillId="0" borderId="113" xfId="0" applyFont="1" applyBorder="1" applyAlignment="1">
      <alignment horizontal="right" vertical="center" indent="1"/>
    </xf>
    <xf numFmtId="0" fontId="10" fillId="0" borderId="114" xfId="0" applyFont="1" applyBorder="1" applyAlignment="1">
      <alignment horizontal="right" vertical="center" indent="1"/>
    </xf>
    <xf numFmtId="0" fontId="10" fillId="0" borderId="3" xfId="0" applyFont="1" applyBorder="1" applyAlignment="1">
      <alignment horizontal="center" vertical="center" textRotation="255" shrinkToFit="1"/>
    </xf>
    <xf numFmtId="0" fontId="10" fillId="0" borderId="64" xfId="0" applyFont="1" applyBorder="1" applyAlignment="1">
      <alignment horizontal="center" vertical="center" textRotation="255" shrinkToFit="1"/>
    </xf>
    <xf numFmtId="0" fontId="37" fillId="0" borderId="5" xfId="28" applyFont="1" applyBorder="1" applyAlignment="1">
      <alignment horizontal="distributed" vertical="center" indent="1"/>
    </xf>
    <xf numFmtId="0" fontId="37" fillId="0" borderId="6" xfId="28" applyFont="1" applyBorder="1" applyAlignment="1">
      <alignment horizontal="distributed" vertical="center" indent="1"/>
    </xf>
    <xf numFmtId="0" fontId="10" fillId="0" borderId="0" xfId="0" applyFont="1" applyAlignment="1">
      <alignment horizontal="center" vertical="center"/>
    </xf>
    <xf numFmtId="0" fontId="10" fillId="0" borderId="5" xfId="0" applyFont="1" applyBorder="1" applyAlignment="1">
      <alignment horizontal="left" vertical="center" indent="1"/>
    </xf>
    <xf numFmtId="0" fontId="10" fillId="0" borderId="6" xfId="0" applyFont="1" applyBorder="1" applyAlignment="1">
      <alignment horizontal="left" vertical="center" indent="1"/>
    </xf>
    <xf numFmtId="0" fontId="10" fillId="0" borderId="7" xfId="0" applyFont="1" applyBorder="1" applyAlignment="1">
      <alignment horizontal="left" vertical="center" indent="1"/>
    </xf>
    <xf numFmtId="0" fontId="37" fillId="0" borderId="5" xfId="0" applyFont="1" applyBorder="1" applyAlignment="1">
      <alignment horizontal="distributed" vertical="center" indent="1"/>
    </xf>
    <xf numFmtId="0" fontId="37" fillId="0" borderId="6" xfId="0" applyFont="1" applyBorder="1" applyAlignment="1">
      <alignment horizontal="distributed" vertical="center" indent="1"/>
    </xf>
    <xf numFmtId="0" fontId="0" fillId="0" borderId="8" xfId="0" applyBorder="1" applyAlignment="1">
      <alignment vertical="top" wrapText="1"/>
    </xf>
    <xf numFmtId="0" fontId="0" fillId="0" borderId="10" xfId="0" applyBorder="1" applyAlignment="1">
      <alignment vertical="top" wrapText="1"/>
    </xf>
    <xf numFmtId="0" fontId="0" fillId="0" borderId="9" xfId="0" applyBorder="1" applyAlignment="1">
      <alignment vertical="top" wrapText="1"/>
    </xf>
    <xf numFmtId="0" fontId="0" fillId="0" borderId="11" xfId="0" applyBorder="1" applyAlignment="1">
      <alignment vertical="top" wrapText="1"/>
    </xf>
    <xf numFmtId="0" fontId="0" fillId="0" borderId="0" xfId="0" applyAlignment="1">
      <alignment vertical="top" wrapText="1"/>
    </xf>
    <xf numFmtId="0" fontId="0" fillId="0" borderId="12" xfId="0" applyBorder="1" applyAlignment="1">
      <alignment vertical="top" wrapText="1"/>
    </xf>
    <xf numFmtId="0" fontId="0" fillId="0" borderId="13" xfId="0" applyBorder="1" applyAlignment="1">
      <alignment vertical="top" wrapText="1"/>
    </xf>
    <xf numFmtId="0" fontId="0" fillId="0" borderId="4" xfId="0" applyBorder="1" applyAlignment="1">
      <alignment vertical="top" wrapText="1"/>
    </xf>
    <xf numFmtId="0" fontId="0" fillId="0" borderId="14" xfId="0" applyBorder="1" applyAlignment="1">
      <alignment vertical="top" wrapText="1"/>
    </xf>
    <xf numFmtId="0" fontId="20" fillId="0" borderId="5" xfId="28" applyFont="1" applyBorder="1" applyAlignment="1">
      <alignment horizontal="distributed" vertical="center" indent="1"/>
    </xf>
    <xf numFmtId="0" fontId="20" fillId="0" borderId="6" xfId="28" applyFont="1" applyBorder="1" applyAlignment="1">
      <alignment horizontal="distributed" vertical="center" indent="1"/>
    </xf>
    <xf numFmtId="0" fontId="20" fillId="0" borderId="7" xfId="28" applyFont="1" applyBorder="1" applyAlignment="1">
      <alignment horizontal="distributed" vertical="center" indent="1"/>
    </xf>
    <xf numFmtId="188" fontId="20" fillId="0" borderId="5" xfId="28" applyNumberFormat="1" applyFont="1" applyBorder="1" applyAlignment="1">
      <alignment horizontal="left" vertical="center" indent="1"/>
    </xf>
    <xf numFmtId="188" fontId="20" fillId="0" borderId="6" xfId="28" applyNumberFormat="1" applyFont="1" applyBorder="1" applyAlignment="1">
      <alignment horizontal="left" vertical="center" indent="1"/>
    </xf>
    <xf numFmtId="188" fontId="20" fillId="0" borderId="7" xfId="28" applyNumberFormat="1" applyFont="1" applyBorder="1" applyAlignment="1">
      <alignment horizontal="left" vertical="center" indent="1"/>
    </xf>
    <xf numFmtId="0" fontId="35" fillId="0" borderId="0" xfId="0" applyFont="1" applyAlignment="1">
      <alignment horizontal="center" vertical="center"/>
    </xf>
    <xf numFmtId="0" fontId="27" fillId="0" borderId="5" xfId="0" applyFont="1" applyBorder="1" applyAlignment="1">
      <alignment horizontal="distributed" vertical="center" indent="1"/>
    </xf>
    <xf numFmtId="0" fontId="27" fillId="0" borderId="6" xfId="0" applyFont="1" applyBorder="1" applyAlignment="1">
      <alignment horizontal="distributed" vertical="center" indent="1"/>
    </xf>
    <xf numFmtId="0" fontId="27" fillId="0" borderId="7" xfId="0" applyFont="1" applyBorder="1" applyAlignment="1">
      <alignment horizontal="distributed" vertical="center" indent="1"/>
    </xf>
    <xf numFmtId="0" fontId="20" fillId="0" borderId="5" xfId="0" applyFont="1" applyBorder="1" applyAlignment="1">
      <alignment horizontal="distributed" vertical="center" indent="1"/>
    </xf>
    <xf numFmtId="0" fontId="20" fillId="0" borderId="6" xfId="0" applyFont="1" applyBorder="1" applyAlignment="1">
      <alignment horizontal="distributed" vertical="center" indent="1"/>
    </xf>
    <xf numFmtId="0" fontId="20" fillId="0" borderId="7" xfId="0" applyFont="1" applyBorder="1" applyAlignment="1">
      <alignment horizontal="distributed" vertical="center" inden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8" xfId="0" applyFont="1" applyBorder="1" applyAlignment="1">
      <alignment vertical="center"/>
    </xf>
    <xf numFmtId="0" fontId="20" fillId="0" borderId="9" xfId="0" applyFont="1" applyBorder="1" applyAlignment="1">
      <alignment vertical="center"/>
    </xf>
    <xf numFmtId="0" fontId="0" fillId="0" borderId="10" xfId="0" applyBorder="1" applyAlignment="1">
      <alignment vertical="center"/>
    </xf>
    <xf numFmtId="0" fontId="20" fillId="0" borderId="13" xfId="0" applyFont="1" applyBorder="1" applyAlignment="1">
      <alignment vertical="center" wrapText="1"/>
    </xf>
    <xf numFmtId="0" fontId="20" fillId="0" borderId="14" xfId="0" applyFont="1" applyBorder="1" applyAlignment="1">
      <alignment vertical="center"/>
    </xf>
    <xf numFmtId="0" fontId="20" fillId="0" borderId="13" xfId="0" applyFont="1" applyBorder="1" applyAlignment="1">
      <alignment vertical="center"/>
    </xf>
    <xf numFmtId="0" fontId="0" fillId="0" borderId="4" xfId="0" applyBorder="1" applyAlignment="1">
      <alignment vertical="center"/>
    </xf>
    <xf numFmtId="0" fontId="22" fillId="0" borderId="0" xfId="0" applyFont="1" applyAlignment="1">
      <alignment horizontal="center" vertical="center"/>
    </xf>
    <xf numFmtId="0" fontId="20" fillId="0" borderId="5" xfId="0" applyFont="1" applyBorder="1" applyAlignment="1">
      <alignment horizontal="center" vertical="center"/>
    </xf>
    <xf numFmtId="0" fontId="20" fillId="0" borderId="7" xfId="0" applyFont="1" applyBorder="1" applyAlignment="1">
      <alignment horizontal="center" vertical="center"/>
    </xf>
    <xf numFmtId="0" fontId="20" fillId="0" borderId="5" xfId="0" applyFont="1" applyBorder="1" applyAlignment="1">
      <alignment vertical="center"/>
    </xf>
    <xf numFmtId="0" fontId="20" fillId="0" borderId="6" xfId="0" applyFont="1" applyBorder="1" applyAlignment="1">
      <alignment vertical="center"/>
    </xf>
    <xf numFmtId="0" fontId="20" fillId="0" borderId="7" xfId="0" applyFont="1" applyBorder="1" applyAlignment="1">
      <alignment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20" fillId="0" borderId="10" xfId="0" applyFont="1" applyBorder="1" applyAlignment="1">
      <alignment vertical="center"/>
    </xf>
    <xf numFmtId="0" fontId="20" fillId="0" borderId="11" xfId="0" applyFont="1" applyBorder="1" applyAlignment="1">
      <alignment vertical="center"/>
    </xf>
    <xf numFmtId="0" fontId="20" fillId="0" borderId="0" xfId="0" applyFont="1" applyAlignment="1">
      <alignment vertical="center"/>
    </xf>
    <xf numFmtId="0" fontId="20" fillId="0" borderId="12" xfId="0" applyFont="1" applyBorder="1" applyAlignment="1">
      <alignment vertical="center"/>
    </xf>
    <xf numFmtId="0" fontId="20" fillId="0" borderId="4" xfId="0" applyFont="1" applyBorder="1" applyAlignment="1">
      <alignment vertical="center"/>
    </xf>
    <xf numFmtId="0" fontId="20" fillId="0" borderId="1" xfId="0" applyFont="1" applyBorder="1" applyAlignment="1">
      <alignment horizontal="distributed" vertical="center" indent="2"/>
    </xf>
    <xf numFmtId="0" fontId="20" fillId="0" borderId="1" xfId="28" applyFont="1" applyBorder="1" applyAlignment="1">
      <alignment horizontal="distributed" vertical="center" indent="2"/>
    </xf>
    <xf numFmtId="0" fontId="20" fillId="0" borderId="6" xfId="0" applyFont="1" applyBorder="1" applyAlignment="1">
      <alignment horizontal="center" vertical="center"/>
    </xf>
    <xf numFmtId="0" fontId="28" fillId="0" borderId="9" xfId="0" applyFont="1" applyBorder="1" applyAlignment="1">
      <alignment horizontal="center" vertical="center" wrapText="1"/>
    </xf>
    <xf numFmtId="0" fontId="28" fillId="0" borderId="14" xfId="0" applyFont="1" applyBorder="1" applyAlignment="1">
      <alignment horizontal="center" vertical="center" wrapText="1"/>
    </xf>
    <xf numFmtId="0" fontId="20" fillId="0" borderId="5" xfId="0" applyFont="1" applyBorder="1" applyAlignment="1">
      <alignment horizontal="center" vertical="center" wrapText="1"/>
    </xf>
    <xf numFmtId="38" fontId="20" fillId="0" borderId="5" xfId="23" applyFont="1" applyBorder="1" applyAlignment="1">
      <alignment horizontal="center" vertical="center"/>
    </xf>
    <xf numFmtId="38" fontId="20" fillId="0" borderId="7" xfId="23" applyFont="1" applyBorder="1" applyAlignment="1">
      <alignment horizontal="center" vertical="center"/>
    </xf>
    <xf numFmtId="0" fontId="20" fillId="0" borderId="10" xfId="0" applyFont="1" applyBorder="1" applyAlignment="1">
      <alignment horizontal="center" vertical="center" wrapText="1"/>
    </xf>
    <xf numFmtId="0" fontId="20" fillId="0" borderId="4" xfId="0" applyFont="1" applyBorder="1" applyAlignment="1">
      <alignment horizontal="center" vertical="center" wrapText="1"/>
    </xf>
    <xf numFmtId="0" fontId="29" fillId="0" borderId="8" xfId="0" applyFont="1" applyBorder="1" applyAlignment="1">
      <alignment vertical="center"/>
    </xf>
    <xf numFmtId="0" fontId="29" fillId="0" borderId="10" xfId="0" applyFont="1" applyBorder="1" applyAlignment="1">
      <alignment vertical="center"/>
    </xf>
    <xf numFmtId="0" fontId="29" fillId="0" borderId="9" xfId="0" applyFont="1" applyBorder="1" applyAlignment="1">
      <alignment vertical="center"/>
    </xf>
    <xf numFmtId="0" fontId="73" fillId="0" borderId="11" xfId="0" applyFont="1" applyBorder="1" applyAlignment="1">
      <alignment vertical="center" wrapText="1"/>
    </xf>
    <xf numFmtId="0" fontId="73" fillId="0" borderId="0" xfId="0" applyFont="1" applyAlignment="1">
      <alignment vertical="center"/>
    </xf>
    <xf numFmtId="0" fontId="73" fillId="0" borderId="12" xfId="0" applyFont="1" applyBorder="1" applyAlignment="1">
      <alignment vertical="center"/>
    </xf>
    <xf numFmtId="0" fontId="73" fillId="0" borderId="13" xfId="0" applyFont="1" applyBorder="1" applyAlignment="1">
      <alignment vertical="center"/>
    </xf>
    <xf numFmtId="0" fontId="73" fillId="0" borderId="4" xfId="0" applyFont="1" applyBorder="1" applyAlignment="1">
      <alignment vertical="center"/>
    </xf>
    <xf numFmtId="0" fontId="73" fillId="0" borderId="14" xfId="0" applyFont="1" applyBorder="1" applyAlignment="1">
      <alignment vertical="center"/>
    </xf>
    <xf numFmtId="0" fontId="20" fillId="0" borderId="10" xfId="0" applyFont="1" applyBorder="1" applyAlignment="1">
      <alignment horizontal="center" vertical="center"/>
    </xf>
    <xf numFmtId="0" fontId="20" fillId="0" borderId="4" xfId="0" applyFont="1" applyBorder="1" applyAlignment="1">
      <alignment horizontal="center" vertical="center"/>
    </xf>
    <xf numFmtId="0" fontId="20" fillId="0" borderId="3" xfId="0" applyFont="1" applyBorder="1" applyAlignment="1">
      <alignment horizontal="center" vertical="center"/>
    </xf>
    <xf numFmtId="0" fontId="20" fillId="0" borderId="2" xfId="0" applyFont="1" applyBorder="1" applyAlignment="1">
      <alignment horizontal="center" vertical="center"/>
    </xf>
    <xf numFmtId="0" fontId="24" fillId="0" borderId="8" xfId="28" applyFont="1" applyBorder="1" applyAlignment="1">
      <alignment vertical="top" wrapText="1"/>
    </xf>
    <xf numFmtId="0" fontId="24" fillId="0" borderId="10" xfId="28" applyFont="1" applyBorder="1" applyAlignment="1">
      <alignment vertical="top" wrapText="1"/>
    </xf>
    <xf numFmtId="0" fontId="24" fillId="0" borderId="9" xfId="28" applyFont="1" applyBorder="1" applyAlignment="1">
      <alignment vertical="top" wrapText="1"/>
    </xf>
    <xf numFmtId="0" fontId="24" fillId="0" borderId="11" xfId="28" applyFont="1" applyBorder="1" applyAlignment="1">
      <alignment vertical="top" wrapText="1"/>
    </xf>
    <xf numFmtId="0" fontId="24" fillId="0" borderId="0" xfId="28" applyFont="1" applyAlignment="1">
      <alignment vertical="top" wrapText="1"/>
    </xf>
    <xf numFmtId="0" fontId="24" fillId="0" borderId="12" xfId="28" applyFont="1" applyBorder="1" applyAlignment="1">
      <alignment vertical="top" wrapText="1"/>
    </xf>
    <xf numFmtId="0" fontId="24" fillId="0" borderId="13" xfId="28" applyFont="1" applyBorder="1" applyAlignment="1">
      <alignment vertical="top" wrapText="1"/>
    </xf>
    <xf numFmtId="0" fontId="24" fillId="0" borderId="4" xfId="28" applyFont="1" applyBorder="1" applyAlignment="1">
      <alignment vertical="top" wrapText="1"/>
    </xf>
    <xf numFmtId="0" fontId="24" fillId="0" borderId="14" xfId="28" applyFont="1" applyBorder="1" applyAlignment="1">
      <alignment vertical="top" wrapText="1"/>
    </xf>
    <xf numFmtId="0" fontId="37" fillId="0" borderId="5" xfId="28" applyFont="1" applyBorder="1" applyAlignment="1">
      <alignment horizontal="left" vertical="center"/>
    </xf>
    <xf numFmtId="0" fontId="37" fillId="0" borderId="7" xfId="28" applyFont="1" applyBorder="1" applyAlignment="1">
      <alignment horizontal="left" vertical="center"/>
    </xf>
    <xf numFmtId="0" fontId="24" fillId="0" borderId="7" xfId="28" applyFont="1" applyBorder="1" applyAlignment="1">
      <alignment horizontal="left" vertical="center"/>
    </xf>
    <xf numFmtId="0" fontId="24" fillId="0" borderId="6" xfId="28" applyFont="1" applyBorder="1" applyAlignment="1">
      <alignment horizontal="left" vertical="center"/>
    </xf>
    <xf numFmtId="0" fontId="37" fillId="0" borderId="0" xfId="28" applyFont="1" applyAlignment="1">
      <alignment horizontal="left" vertical="center"/>
    </xf>
    <xf numFmtId="0" fontId="24" fillId="0" borderId="0" xfId="28" applyFont="1" applyAlignment="1">
      <alignment horizontal="left"/>
    </xf>
    <xf numFmtId="0" fontId="37" fillId="0" borderId="0" xfId="28" applyFont="1" applyAlignment="1">
      <alignment vertical="center"/>
    </xf>
    <xf numFmtId="0" fontId="24" fillId="0" borderId="3" xfId="28" applyFont="1" applyBorder="1" applyAlignment="1">
      <alignment horizontal="center" vertical="center" textRotation="255"/>
    </xf>
    <xf numFmtId="0" fontId="24" fillId="0" borderId="64" xfId="28" applyFont="1" applyBorder="1" applyAlignment="1">
      <alignment horizontal="center" vertical="center" textRotation="255"/>
    </xf>
    <xf numFmtId="0" fontId="24" fillId="0" borderId="2" xfId="28" applyFont="1" applyBorder="1" applyAlignment="1">
      <alignment horizontal="center" vertical="center" textRotation="255"/>
    </xf>
    <xf numFmtId="0" fontId="37" fillId="0" borderId="5" xfId="28" applyFont="1" applyBorder="1" applyAlignment="1">
      <alignment horizontal="left" vertical="center" shrinkToFit="1"/>
    </xf>
    <xf numFmtId="0" fontId="41" fillId="0" borderId="6" xfId="28" applyFont="1" applyBorder="1" applyAlignment="1">
      <alignment horizontal="left" vertical="center" shrinkToFit="1"/>
    </xf>
    <xf numFmtId="0" fontId="37" fillId="0" borderId="5" xfId="28" applyFont="1" applyBorder="1" applyAlignment="1">
      <alignment horizontal="left" vertical="center" wrapText="1"/>
    </xf>
    <xf numFmtId="0" fontId="24" fillId="0" borderId="7" xfId="28" applyFont="1" applyBorder="1" applyAlignment="1">
      <alignment horizontal="left" vertical="center" wrapText="1"/>
    </xf>
    <xf numFmtId="0" fontId="24" fillId="0" borderId="6" xfId="28" applyFont="1" applyBorder="1" applyAlignment="1">
      <alignment horizontal="left" vertical="center" shrinkToFit="1"/>
    </xf>
    <xf numFmtId="0" fontId="24" fillId="0" borderId="6" xfId="28" applyFont="1" applyBorder="1" applyAlignment="1">
      <alignment vertical="center"/>
    </xf>
    <xf numFmtId="0" fontId="37" fillId="0" borderId="6" xfId="28" applyFont="1" applyBorder="1" applyAlignment="1">
      <alignment horizontal="left" vertical="center"/>
    </xf>
    <xf numFmtId="0" fontId="37" fillId="0" borderId="8" xfId="28" applyFont="1" applyBorder="1" applyAlignment="1">
      <alignment horizontal="left" vertical="center"/>
    </xf>
    <xf numFmtId="0" fontId="37" fillId="0" borderId="10" xfId="28" applyFont="1" applyBorder="1" applyAlignment="1">
      <alignment horizontal="left" vertical="center"/>
    </xf>
    <xf numFmtId="0" fontId="37" fillId="0" borderId="9" xfId="28" applyFont="1" applyBorder="1" applyAlignment="1">
      <alignment horizontal="left" vertical="center"/>
    </xf>
    <xf numFmtId="0" fontId="37" fillId="0" borderId="6" xfId="28" applyFont="1" applyBorder="1" applyAlignment="1">
      <alignment horizontal="left" vertical="center" shrinkToFit="1"/>
    </xf>
    <xf numFmtId="0" fontId="24" fillId="0" borderId="7" xfId="28" applyFont="1" applyBorder="1" applyAlignment="1">
      <alignment horizontal="left" vertical="center" shrinkToFit="1"/>
    </xf>
    <xf numFmtId="0" fontId="24" fillId="0" borderId="3" xfId="28" applyFont="1" applyBorder="1" applyAlignment="1">
      <alignment vertical="center"/>
    </xf>
    <xf numFmtId="0" fontId="24" fillId="0" borderId="2" xfId="28" applyFont="1" applyBorder="1" applyAlignment="1">
      <alignment vertical="center"/>
    </xf>
    <xf numFmtId="0" fontId="24" fillId="0" borderId="9" xfId="28" applyFont="1" applyBorder="1" applyAlignment="1">
      <alignment horizontal="left" vertical="center"/>
    </xf>
    <xf numFmtId="0" fontId="37" fillId="0" borderId="13" xfId="28" applyFont="1" applyBorder="1" applyAlignment="1">
      <alignment horizontal="left" vertical="center"/>
    </xf>
    <xf numFmtId="0" fontId="24" fillId="0" borderId="14" xfId="28" applyFont="1" applyBorder="1" applyAlignment="1">
      <alignment horizontal="left" vertical="center"/>
    </xf>
    <xf numFmtId="0" fontId="39" fillId="0" borderId="0" xfId="28" applyFont="1" applyAlignment="1">
      <alignment horizontal="center" vertical="center"/>
    </xf>
    <xf numFmtId="0" fontId="24" fillId="0" borderId="62" xfId="28" applyFont="1" applyBorder="1"/>
    <xf numFmtId="0" fontId="24" fillId="0" borderId="63" xfId="28" applyFont="1" applyBorder="1"/>
    <xf numFmtId="0" fontId="22" fillId="0" borderId="5" xfId="28" applyFont="1" applyBorder="1" applyAlignment="1">
      <alignment horizontal="center" vertical="center"/>
    </xf>
    <xf numFmtId="0" fontId="24" fillId="0" borderId="7" xfId="28" applyFont="1" applyBorder="1" applyAlignment="1">
      <alignment horizontal="center" vertical="center"/>
    </xf>
    <xf numFmtId="0" fontId="22" fillId="0" borderId="6" xfId="28" applyFont="1" applyBorder="1" applyAlignment="1">
      <alignment horizontal="center" vertical="center"/>
    </xf>
    <xf numFmtId="0" fontId="22" fillId="0" borderId="7" xfId="28" applyFont="1" applyBorder="1" applyAlignment="1">
      <alignment horizontal="center" vertical="center"/>
    </xf>
    <xf numFmtId="0" fontId="37" fillId="0" borderId="0" xfId="28" applyFont="1" applyAlignment="1">
      <alignment horizontal="center" vertical="center" shrinkToFit="1"/>
    </xf>
    <xf numFmtId="0" fontId="24" fillId="0" borderId="0" xfId="28" applyFont="1" applyAlignment="1">
      <alignment horizontal="center" vertical="center" shrinkToFit="1"/>
    </xf>
    <xf numFmtId="0" fontId="22" fillId="0" borderId="5" xfId="0" applyFont="1" applyBorder="1" applyAlignment="1">
      <alignment horizontal="distributed" vertical="center" indent="1"/>
    </xf>
    <xf numFmtId="0" fontId="22" fillId="0" borderId="6" xfId="0" applyFont="1" applyBorder="1" applyAlignment="1">
      <alignment horizontal="distributed" vertical="center" indent="1"/>
    </xf>
    <xf numFmtId="0" fontId="22" fillId="0" borderId="7" xfId="0" applyFont="1" applyBorder="1" applyAlignment="1">
      <alignment horizontal="distributed" vertical="center" indent="1"/>
    </xf>
    <xf numFmtId="0" fontId="22" fillId="0" borderId="5" xfId="28" applyFont="1" applyBorder="1" applyAlignment="1">
      <alignment horizontal="distributed" vertical="center" indent="1"/>
    </xf>
    <xf numFmtId="0" fontId="22" fillId="0" borderId="6" xfId="28" applyFont="1" applyBorder="1" applyAlignment="1">
      <alignment horizontal="distributed" vertical="center" indent="1"/>
    </xf>
    <xf numFmtId="0" fontId="22" fillId="0" borderId="7" xfId="28" applyFont="1" applyBorder="1" applyAlignment="1">
      <alignment horizontal="distributed" vertical="center" indent="1"/>
    </xf>
    <xf numFmtId="188" fontId="22" fillId="0" borderId="5" xfId="28" applyNumberFormat="1" applyFont="1" applyBorder="1" applyAlignment="1">
      <alignment horizontal="left" vertical="center" indent="1"/>
    </xf>
    <xf numFmtId="188" fontId="22" fillId="0" borderId="6" xfId="28" applyNumberFormat="1" applyFont="1" applyBorder="1" applyAlignment="1">
      <alignment horizontal="left" vertical="center" indent="1"/>
    </xf>
    <xf numFmtId="188" fontId="22" fillId="0" borderId="7" xfId="28" applyNumberFormat="1" applyFont="1" applyBorder="1" applyAlignment="1">
      <alignment horizontal="left" vertical="center" indent="1"/>
    </xf>
    <xf numFmtId="0" fontId="17" fillId="0" borderId="96" xfId="0" applyFont="1" applyBorder="1" applyAlignment="1">
      <alignment horizontal="distributed" vertical="center"/>
    </xf>
    <xf numFmtId="0" fontId="17" fillId="0" borderId="2" xfId="0" applyFont="1" applyBorder="1" applyAlignment="1">
      <alignment horizontal="distributed" vertical="center"/>
    </xf>
    <xf numFmtId="188" fontId="8" fillId="0" borderId="13" xfId="0" applyNumberFormat="1" applyFont="1" applyBorder="1" applyAlignment="1">
      <alignment horizontal="left" vertical="center"/>
    </xf>
    <xf numFmtId="188" fontId="8" fillId="0" borderId="4" xfId="0" applyNumberFormat="1" applyFont="1" applyBorder="1" applyAlignment="1">
      <alignment horizontal="left" vertical="center"/>
    </xf>
    <xf numFmtId="188" fontId="8" fillId="0" borderId="14" xfId="0" applyNumberFormat="1" applyFont="1" applyBorder="1" applyAlignment="1">
      <alignment horizontal="left" vertical="center"/>
    </xf>
    <xf numFmtId="0" fontId="18" fillId="0" borderId="0" xfId="0" applyFont="1" applyAlignment="1">
      <alignment horizontal="center" vertical="center"/>
    </xf>
    <xf numFmtId="188" fontId="8" fillId="0" borderId="0" xfId="0" applyNumberFormat="1" applyFont="1" applyAlignment="1">
      <alignment horizontal="left" vertical="center"/>
    </xf>
    <xf numFmtId="0" fontId="8" fillId="0" borderId="15" xfId="0" applyFont="1" applyBorder="1" applyAlignment="1">
      <alignment horizontal="distributed" vertical="center"/>
    </xf>
    <xf numFmtId="0" fontId="8" fillId="0" borderId="16" xfId="0" applyFont="1" applyBorder="1" applyAlignment="1">
      <alignment horizontal="distributed" vertical="center"/>
    </xf>
    <xf numFmtId="0" fontId="8" fillId="0" borderId="66" xfId="0" applyFont="1" applyBorder="1" applyAlignment="1">
      <alignment horizontal="distributed" vertical="center"/>
    </xf>
    <xf numFmtId="188" fontId="8" fillId="0" borderId="17" xfId="0" applyNumberFormat="1" applyFont="1" applyBorder="1" applyAlignment="1">
      <alignment horizontal="center" vertical="center" shrinkToFit="1"/>
    </xf>
    <xf numFmtId="188" fontId="8" fillId="0" borderId="66" xfId="0" applyNumberFormat="1" applyFont="1" applyBorder="1" applyAlignment="1">
      <alignment horizontal="center" vertical="center" shrinkToFit="1"/>
    </xf>
    <xf numFmtId="188" fontId="8" fillId="0" borderId="16" xfId="0" applyNumberFormat="1" applyFont="1" applyBorder="1" applyAlignment="1">
      <alignment horizontal="center" vertical="center"/>
    </xf>
    <xf numFmtId="188" fontId="8" fillId="0" borderId="18" xfId="0" applyNumberFormat="1" applyFont="1" applyBorder="1" applyAlignment="1">
      <alignment horizontal="center" vertical="center"/>
    </xf>
    <xf numFmtId="0" fontId="8" fillId="0" borderId="67" xfId="0" applyFont="1" applyBorder="1" applyAlignment="1">
      <alignment horizontal="distributed" vertical="center"/>
    </xf>
    <xf numFmtId="0" fontId="8" fillId="0" borderId="1" xfId="0" applyFont="1" applyBorder="1" applyAlignment="1">
      <alignment horizontal="distributed" vertical="center"/>
    </xf>
    <xf numFmtId="0" fontId="8" fillId="0" borderId="68" xfId="0" applyFont="1" applyBorder="1" applyAlignment="1">
      <alignment horizontal="distributed" vertical="center"/>
    </xf>
    <xf numFmtId="0" fontId="8" fillId="0" borderId="6" xfId="0" applyFont="1" applyBorder="1" applyAlignment="1">
      <alignment horizontal="distributed" vertical="center"/>
    </xf>
    <xf numFmtId="0" fontId="8" fillId="0" borderId="7" xfId="0" applyFont="1" applyBorder="1" applyAlignment="1">
      <alignment horizontal="distributed" vertical="center"/>
    </xf>
    <xf numFmtId="0" fontId="17" fillId="0" borderId="5" xfId="0" applyFont="1" applyBorder="1" applyAlignment="1">
      <alignment vertical="center" wrapText="1"/>
    </xf>
    <xf numFmtId="0" fontId="17" fillId="0" borderId="6" xfId="0" applyFont="1" applyBorder="1" applyAlignment="1">
      <alignment vertical="center" wrapText="1"/>
    </xf>
    <xf numFmtId="0" fontId="17" fillId="0" borderId="19" xfId="0" applyFont="1" applyBorder="1" applyAlignment="1">
      <alignment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textRotation="255"/>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5" xfId="0" applyFont="1" applyBorder="1" applyAlignment="1">
      <alignment horizontal="center" vertical="center"/>
    </xf>
    <xf numFmtId="0" fontId="9" fillId="0" borderId="1" xfId="0" applyFont="1" applyBorder="1" applyAlignment="1">
      <alignment vertical="center" wrapText="1"/>
    </xf>
    <xf numFmtId="0" fontId="9" fillId="0" borderId="5" xfId="0" applyFont="1" applyBorder="1" applyAlignment="1">
      <alignment vertical="center" wrapText="1"/>
    </xf>
    <xf numFmtId="0" fontId="9" fillId="0" borderId="51" xfId="0" applyFont="1" applyBorder="1" applyAlignment="1">
      <alignment vertical="center" wrapText="1"/>
    </xf>
    <xf numFmtId="0" fontId="8" fillId="0" borderId="20" xfId="0" applyFont="1" applyBorder="1" applyAlignment="1">
      <alignment horizontal="distributed" vertical="center"/>
    </xf>
    <xf numFmtId="0" fontId="8" fillId="0" borderId="0" xfId="0" applyFont="1" applyAlignment="1">
      <alignment horizontal="distributed" vertical="center"/>
    </xf>
    <xf numFmtId="0" fontId="8" fillId="0" borderId="12" xfId="0" applyFont="1" applyBorder="1" applyAlignment="1">
      <alignment horizontal="distributed" vertical="center"/>
    </xf>
    <xf numFmtId="0" fontId="8" fillId="0" borderId="30" xfId="0" applyFont="1" applyBorder="1" applyAlignment="1">
      <alignment horizontal="distributed" vertical="center"/>
    </xf>
    <xf numFmtId="0" fontId="8" fillId="0" borderId="32" xfId="0" applyFont="1" applyBorder="1" applyAlignment="1">
      <alignment horizontal="distributed" vertical="center"/>
    </xf>
    <xf numFmtId="0" fontId="8" fillId="0" borderId="72" xfId="0" applyFont="1" applyBorder="1" applyAlignment="1">
      <alignment horizontal="distributed" vertical="center"/>
    </xf>
    <xf numFmtId="0" fontId="9" fillId="0" borderId="70" xfId="0" applyFont="1" applyBorder="1" applyAlignment="1">
      <alignment vertical="center" wrapText="1"/>
    </xf>
    <xf numFmtId="0" fontId="9" fillId="0" borderId="71" xfId="0" applyFont="1" applyBorder="1" applyAlignment="1">
      <alignment vertical="center" wrapText="1"/>
    </xf>
    <xf numFmtId="0" fontId="9" fillId="0" borderId="73" xfId="0" applyFont="1" applyBorder="1" applyAlignment="1">
      <alignment vertical="center" wrapText="1"/>
    </xf>
    <xf numFmtId="0" fontId="9" fillId="0" borderId="74" xfId="0" applyFont="1" applyBorder="1" applyAlignment="1">
      <alignment vertical="center" wrapText="1"/>
    </xf>
    <xf numFmtId="0" fontId="8" fillId="0" borderId="75" xfId="0" applyFont="1" applyBorder="1" applyAlignment="1">
      <alignment horizontal="center" vertical="center" textRotation="255"/>
    </xf>
    <xf numFmtId="0" fontId="8" fillId="0" borderId="80" xfId="0" applyFont="1" applyBorder="1" applyAlignment="1">
      <alignment horizontal="center" vertical="center" textRotation="255"/>
    </xf>
    <xf numFmtId="0" fontId="8" fillId="0" borderId="20" xfId="0" applyFont="1" applyBorder="1" applyAlignment="1">
      <alignment horizontal="center" vertical="center" textRotation="255"/>
    </xf>
    <xf numFmtId="0" fontId="8" fillId="0" borderId="86" xfId="0" applyFont="1" applyBorder="1" applyAlignment="1">
      <alignment horizontal="center" vertical="center" textRotation="255"/>
    </xf>
    <xf numFmtId="0" fontId="8" fillId="0" borderId="76" xfId="0" applyFont="1" applyBorder="1" applyAlignment="1">
      <alignment horizontal="center" vertical="center"/>
    </xf>
    <xf numFmtId="0" fontId="8" fillId="0" borderId="29"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79" xfId="0" applyFont="1" applyBorder="1" applyAlignment="1">
      <alignment horizontal="center" vertical="center"/>
    </xf>
    <xf numFmtId="0" fontId="8" fillId="0" borderId="81" xfId="0" applyFont="1" applyBorder="1" applyAlignment="1">
      <alignment horizontal="center" vertical="center" textRotation="255"/>
    </xf>
    <xf numFmtId="0" fontId="8" fillId="0" borderId="82" xfId="0" applyFont="1" applyBorder="1" applyAlignment="1">
      <alignment horizontal="center" vertical="center" textRotation="255"/>
    </xf>
    <xf numFmtId="0" fontId="8" fillId="0" borderId="83" xfId="0" applyFont="1" applyBorder="1" applyAlignment="1">
      <alignment horizontal="center" vertical="center" textRotation="255"/>
    </xf>
    <xf numFmtId="0" fontId="8" fillId="0" borderId="1" xfId="0" applyFont="1" applyBorder="1" applyAlignment="1">
      <alignment horizontal="center" vertical="center" wrapText="1"/>
    </xf>
    <xf numFmtId="0" fontId="8" fillId="0" borderId="84" xfId="0" applyFont="1" applyBorder="1" applyAlignment="1">
      <alignment horizontal="center" vertical="center"/>
    </xf>
    <xf numFmtId="0" fontId="8" fillId="0" borderId="24" xfId="0" applyFont="1" applyBorder="1" applyAlignment="1">
      <alignment horizontal="left" vertical="top"/>
    </xf>
    <xf numFmtId="0" fontId="8" fillId="0" borderId="25" xfId="0" applyFont="1" applyBorder="1" applyAlignment="1">
      <alignment horizontal="left" vertical="top"/>
    </xf>
    <xf numFmtId="0" fontId="8" fillId="0" borderId="116" xfId="0" applyFont="1" applyBorder="1" applyAlignment="1">
      <alignment horizontal="left" vertical="top"/>
    </xf>
    <xf numFmtId="0" fontId="8" fillId="0" borderId="44" xfId="0" applyFont="1" applyBorder="1" applyAlignment="1">
      <alignment horizontal="center" vertical="center"/>
    </xf>
    <xf numFmtId="0" fontId="8" fillId="0" borderId="33" xfId="0" applyFont="1" applyBorder="1" applyAlignment="1">
      <alignment horizontal="center" vertical="center"/>
    </xf>
    <xf numFmtId="0" fontId="8" fillId="0" borderId="87" xfId="0" applyFont="1" applyBorder="1" applyAlignment="1">
      <alignment horizontal="center" vertical="center"/>
    </xf>
    <xf numFmtId="0" fontId="8" fillId="0" borderId="13" xfId="0" applyFont="1" applyBorder="1" applyAlignment="1">
      <alignment horizontal="right" vertical="center"/>
    </xf>
    <xf numFmtId="0" fontId="8" fillId="0" borderId="23" xfId="0" applyFont="1" applyBorder="1" applyAlignment="1">
      <alignment horizontal="righ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19" xfId="0" applyFont="1" applyBorder="1" applyAlignment="1">
      <alignment vertical="center"/>
    </xf>
    <xf numFmtId="0" fontId="8" fillId="0" borderId="67" xfId="0" applyFont="1" applyBorder="1" applyAlignment="1">
      <alignment horizontal="center" vertical="center" textRotation="255"/>
    </xf>
    <xf numFmtId="0" fontId="9" fillId="0" borderId="24" xfId="0" applyFont="1" applyBorder="1" applyAlignment="1">
      <alignment horizontal="left" vertical="top" wrapText="1"/>
    </xf>
    <xf numFmtId="0" fontId="9" fillId="0" borderId="25" xfId="0" applyFont="1" applyBorder="1" applyAlignment="1">
      <alignment horizontal="left" vertical="top" wrapText="1"/>
    </xf>
    <xf numFmtId="0" fontId="9" fillId="0" borderId="116" xfId="0" applyFont="1" applyBorder="1" applyAlignment="1">
      <alignment horizontal="left" vertical="top" wrapText="1"/>
    </xf>
    <xf numFmtId="0" fontId="10" fillId="0" borderId="1" xfId="10" applyFont="1" applyBorder="1" applyAlignment="1">
      <alignment horizontal="left" vertical="center" wrapText="1"/>
    </xf>
    <xf numFmtId="0" fontId="10" fillId="0" borderId="1" xfId="10" applyFont="1" applyBorder="1" applyAlignment="1">
      <alignment horizontal="center" vertical="center"/>
    </xf>
    <xf numFmtId="0" fontId="10" fillId="0" borderId="5" xfId="10" applyFont="1" applyBorder="1" applyAlignment="1">
      <alignment horizontal="center" vertical="center"/>
    </xf>
    <xf numFmtId="0" fontId="10" fillId="0" borderId="6" xfId="10" applyFont="1" applyBorder="1" applyAlignment="1">
      <alignment horizontal="center" vertical="center"/>
    </xf>
    <xf numFmtId="0" fontId="10" fillId="0" borderId="44" xfId="10" applyFont="1" applyBorder="1" applyAlignment="1">
      <alignment horizontal="center" vertical="center"/>
    </xf>
    <xf numFmtId="0" fontId="10" fillId="0" borderId="33" xfId="10" applyFont="1" applyBorder="1" applyAlignment="1">
      <alignment horizontal="center" vertical="center"/>
    </xf>
    <xf numFmtId="0" fontId="10" fillId="0" borderId="141" xfId="10" applyFont="1" applyBorder="1" applyAlignment="1">
      <alignment horizontal="center" vertical="center" textRotation="255"/>
    </xf>
    <xf numFmtId="0" fontId="10" fillId="0" borderId="115" xfId="10" applyFont="1" applyBorder="1" applyAlignment="1">
      <alignment horizontal="center" vertical="center" textRotation="255"/>
    </xf>
    <xf numFmtId="0" fontId="10" fillId="0" borderId="20" xfId="10" applyFont="1" applyBorder="1" applyAlignment="1">
      <alignment horizontal="center" vertical="center" textRotation="255"/>
    </xf>
    <xf numFmtId="0" fontId="10" fillId="0" borderId="12" xfId="10" applyFont="1" applyBorder="1" applyAlignment="1">
      <alignment horizontal="center" vertical="center" textRotation="255"/>
    </xf>
    <xf numFmtId="0" fontId="10" fillId="0" borderId="86" xfId="10" applyFont="1" applyBorder="1" applyAlignment="1">
      <alignment horizontal="center" vertical="center" textRotation="255"/>
    </xf>
    <xf numFmtId="0" fontId="10" fillId="0" borderId="14" xfId="10" applyFont="1" applyBorder="1" applyAlignment="1">
      <alignment horizontal="center" vertical="center" textRotation="255"/>
    </xf>
    <xf numFmtId="0" fontId="8" fillId="0" borderId="1" xfId="10" applyFont="1" applyBorder="1" applyAlignment="1">
      <alignment horizontal="left" vertical="center" wrapText="1"/>
    </xf>
    <xf numFmtId="0" fontId="10" fillId="0" borderId="28" xfId="10" applyFont="1" applyBorder="1" applyAlignment="1">
      <alignment horizontal="center" vertical="center" textRotation="255" wrapText="1"/>
    </xf>
    <xf numFmtId="0" fontId="10" fillId="0" borderId="29" xfId="10" applyFont="1" applyBorder="1" applyAlignment="1">
      <alignment horizontal="center" vertical="center" textRotation="255" wrapText="1"/>
    </xf>
    <xf numFmtId="0" fontId="10" fillId="0" borderId="20" xfId="10" applyFont="1" applyBorder="1" applyAlignment="1">
      <alignment horizontal="center" vertical="center" textRotation="255" wrapText="1"/>
    </xf>
    <xf numFmtId="0" fontId="10" fillId="0" borderId="0" xfId="10" applyFont="1" applyAlignment="1">
      <alignment horizontal="center" vertical="center" textRotation="255" wrapText="1"/>
    </xf>
    <xf numFmtId="0" fontId="10" fillId="0" borderId="86" xfId="10" applyFont="1" applyBorder="1" applyAlignment="1">
      <alignment horizontal="center" vertical="center" textRotation="255" wrapText="1"/>
    </xf>
    <xf numFmtId="0" fontId="10" fillId="0" borderId="4" xfId="10" applyFont="1" applyBorder="1" applyAlignment="1">
      <alignment horizontal="center" vertical="center" textRotation="255" wrapText="1"/>
    </xf>
    <xf numFmtId="0" fontId="10" fillId="0" borderId="17" xfId="10" applyFont="1" applyBorder="1" applyAlignment="1">
      <alignment horizontal="center" vertical="center"/>
    </xf>
    <xf numFmtId="0" fontId="10" fillId="0" borderId="66" xfId="10" applyFont="1" applyBorder="1" applyAlignment="1">
      <alignment horizontal="center" vertical="center"/>
    </xf>
    <xf numFmtId="0" fontId="10" fillId="0" borderId="16" xfId="10" applyFont="1" applyBorder="1" applyAlignment="1">
      <alignment horizontal="center" vertical="center"/>
    </xf>
    <xf numFmtId="0" fontId="10" fillId="0" borderId="5" xfId="10" applyFont="1" applyBorder="1" applyAlignment="1">
      <alignment horizontal="left" vertical="center" wrapText="1"/>
    </xf>
    <xf numFmtId="0" fontId="10" fillId="0" borderId="6" xfId="10" applyFont="1" applyBorder="1" applyAlignment="1">
      <alignment horizontal="left" vertical="center" wrapText="1"/>
    </xf>
    <xf numFmtId="0" fontId="10" fillId="0" borderId="3" xfId="10" applyFont="1" applyBorder="1" applyAlignment="1">
      <alignment horizontal="center" vertical="center"/>
    </xf>
    <xf numFmtId="0" fontId="10" fillId="0" borderId="2" xfId="10" applyFont="1" applyBorder="1" applyAlignment="1">
      <alignment horizontal="center" vertical="center"/>
    </xf>
    <xf numFmtId="0" fontId="10" fillId="0" borderId="3" xfId="10" applyFont="1" applyBorder="1" applyAlignment="1">
      <alignment horizontal="center" vertical="center" wrapText="1"/>
    </xf>
    <xf numFmtId="0" fontId="10" fillId="0" borderId="2" xfId="10" applyFont="1" applyBorder="1" applyAlignment="1">
      <alignment horizontal="center" vertical="center" wrapText="1"/>
    </xf>
    <xf numFmtId="0" fontId="10" fillId="0" borderId="5" xfId="10" applyFont="1" applyBorder="1" applyAlignment="1">
      <alignment horizontal="center" vertical="center" wrapText="1"/>
    </xf>
    <xf numFmtId="0" fontId="10" fillId="0" borderId="6" xfId="10" applyFont="1" applyBorder="1" applyAlignment="1">
      <alignment horizontal="center" vertical="center" wrapText="1"/>
    </xf>
    <xf numFmtId="0" fontId="10" fillId="0" borderId="7" xfId="10" applyFont="1" applyBorder="1" applyAlignment="1">
      <alignment horizontal="center" vertical="center" wrapText="1"/>
    </xf>
    <xf numFmtId="0" fontId="10" fillId="0" borderId="84" xfId="10" applyFont="1" applyBorder="1" applyAlignment="1">
      <alignment horizontal="center" vertical="center"/>
    </xf>
    <xf numFmtId="0" fontId="8" fillId="0" borderId="67" xfId="0" applyFont="1" applyBorder="1" applyAlignment="1">
      <alignment horizontal="center" vertical="center"/>
    </xf>
    <xf numFmtId="0" fontId="9" fillId="0" borderId="6" xfId="0" applyFont="1" applyBorder="1" applyAlignment="1">
      <alignment vertical="center" wrapText="1"/>
    </xf>
    <xf numFmtId="0" fontId="9" fillId="0" borderId="19" xfId="0" applyFont="1" applyBorder="1" applyAlignment="1">
      <alignment vertical="center" wrapText="1"/>
    </xf>
    <xf numFmtId="0" fontId="8" fillId="0" borderId="20" xfId="0" applyFont="1" applyBorder="1" applyAlignment="1">
      <alignment horizontal="center" vertical="center"/>
    </xf>
    <xf numFmtId="0" fontId="8" fillId="0" borderId="0" xfId="0" applyFont="1" applyAlignment="1">
      <alignment horizontal="center" vertical="center"/>
    </xf>
    <xf numFmtId="0" fontId="8" fillId="0" borderId="12" xfId="0" applyFont="1" applyBorder="1" applyAlignment="1">
      <alignment horizontal="center" vertical="center"/>
    </xf>
    <xf numFmtId="0" fontId="8" fillId="0" borderId="30" xfId="0" applyFont="1" applyBorder="1" applyAlignment="1">
      <alignment horizontal="center" vertical="center"/>
    </xf>
    <xf numFmtId="0" fontId="8" fillId="0" borderId="32" xfId="0" applyFont="1" applyBorder="1" applyAlignment="1">
      <alignment horizontal="center" vertical="center"/>
    </xf>
    <xf numFmtId="0" fontId="8" fillId="0" borderId="72" xfId="0" applyFont="1" applyBorder="1" applyAlignment="1">
      <alignment horizontal="center" vertical="center"/>
    </xf>
    <xf numFmtId="0" fontId="17" fillId="0" borderId="133" xfId="0" applyFont="1" applyBorder="1" applyAlignment="1">
      <alignment vertical="center" wrapText="1"/>
    </xf>
    <xf numFmtId="0" fontId="17" fillId="0" borderId="134" xfId="0" applyFont="1" applyBorder="1" applyAlignment="1">
      <alignment vertical="center" wrapText="1"/>
    </xf>
    <xf numFmtId="0" fontId="17" fillId="0" borderId="135" xfId="0" applyFont="1" applyBorder="1" applyAlignment="1">
      <alignment vertical="center" wrapText="1"/>
    </xf>
    <xf numFmtId="0" fontId="9" fillId="0" borderId="136" xfId="0" applyFont="1" applyBorder="1" applyAlignment="1">
      <alignment vertical="center" wrapText="1"/>
    </xf>
    <xf numFmtId="0" fontId="8" fillId="0" borderId="68" xfId="0" applyFont="1" applyBorder="1" applyAlignment="1">
      <alignment horizontal="center" vertical="center"/>
    </xf>
    <xf numFmtId="0" fontId="8" fillId="0" borderId="5" xfId="0" applyFont="1" applyBorder="1" applyAlignment="1">
      <alignment vertical="center" wrapText="1"/>
    </xf>
    <xf numFmtId="0" fontId="8" fillId="0" borderId="6" xfId="0" applyFont="1" applyBorder="1" applyAlignment="1">
      <alignment vertical="center" wrapText="1"/>
    </xf>
    <xf numFmtId="0" fontId="8" fillId="0" borderId="19" xfId="0" applyFont="1" applyBorder="1" applyAlignment="1">
      <alignment vertical="center" wrapText="1"/>
    </xf>
    <xf numFmtId="0" fontId="8" fillId="0" borderId="5" xfId="0" applyFont="1" applyBorder="1" applyAlignment="1">
      <alignment horizontal="right" vertical="center"/>
    </xf>
    <xf numFmtId="0" fontId="8" fillId="0" borderId="19" xfId="0" applyFont="1" applyBorder="1" applyAlignment="1">
      <alignment horizontal="right"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66" xfId="0" applyFont="1" applyBorder="1" applyAlignment="1">
      <alignment horizontal="center" vertical="center"/>
    </xf>
    <xf numFmtId="0" fontId="8" fillId="0" borderId="17" xfId="0" applyFont="1" applyBorder="1" applyAlignment="1">
      <alignment horizontal="center" vertical="center" shrinkToFit="1"/>
    </xf>
    <xf numFmtId="0" fontId="8" fillId="0" borderId="66" xfId="0" applyFont="1" applyBorder="1" applyAlignment="1">
      <alignment horizontal="center" vertical="center" shrinkToFit="1"/>
    </xf>
    <xf numFmtId="0" fontId="9" fillId="0" borderId="1" xfId="0" applyFont="1" applyBorder="1" applyAlignment="1">
      <alignment horizontal="center" vertical="center" wrapText="1"/>
    </xf>
    <xf numFmtId="0" fontId="9" fillId="0" borderId="60" xfId="0" applyFont="1" applyBorder="1" applyAlignment="1">
      <alignment horizontal="center" vertical="center" wrapText="1"/>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88" fillId="0" borderId="4" xfId="0" applyFont="1" applyBorder="1" applyAlignment="1">
      <alignment horizontal="left" vertical="center" wrapText="1"/>
    </xf>
    <xf numFmtId="0" fontId="48" fillId="0" borderId="4" xfId="0" applyFont="1" applyBorder="1" applyAlignment="1">
      <alignment horizontal="left" vertical="center" wrapText="1"/>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48" fillId="0" borderId="0" xfId="12" applyFont="1" applyAlignment="1">
      <alignment horizontal="right" vertical="center" shrinkToFit="1"/>
    </xf>
    <xf numFmtId="0" fontId="49" fillId="0" borderId="0" xfId="12" applyFont="1" applyAlignment="1">
      <alignment horizontal="center"/>
    </xf>
    <xf numFmtId="49" fontId="51" fillId="0" borderId="5" xfId="12" quotePrefix="1" applyNumberFormat="1" applyFont="1" applyBorder="1">
      <alignment vertical="center"/>
    </xf>
    <xf numFmtId="49" fontId="51" fillId="0" borderId="6" xfId="12" quotePrefix="1" applyNumberFormat="1" applyFont="1" applyBorder="1">
      <alignment vertical="center"/>
    </xf>
    <xf numFmtId="188" fontId="52" fillId="0" borderId="1" xfId="30" applyNumberFormat="1" applyFont="1" applyBorder="1" applyAlignment="1">
      <alignment horizontal="center" vertical="center"/>
    </xf>
    <xf numFmtId="49" fontId="51" fillId="0" borderId="7" xfId="12" quotePrefix="1" applyNumberFormat="1" applyFont="1" applyBorder="1">
      <alignment vertical="center"/>
    </xf>
    <xf numFmtId="188" fontId="52" fillId="0" borderId="5" xfId="30" applyNumberFormat="1" applyFont="1" applyBorder="1" applyAlignment="1">
      <alignment horizontal="center" vertical="center"/>
    </xf>
    <xf numFmtId="188" fontId="52" fillId="0" borderId="6" xfId="30" applyNumberFormat="1" applyFont="1" applyBorder="1" applyAlignment="1">
      <alignment horizontal="center" vertical="center"/>
    </xf>
    <xf numFmtId="188" fontId="52" fillId="0" borderId="7" xfId="30" applyNumberFormat="1" applyFont="1" applyBorder="1" applyAlignment="1">
      <alignment horizontal="center" vertical="center"/>
    </xf>
    <xf numFmtId="0" fontId="52" fillId="0" borderId="5" xfId="30" applyFont="1" applyBorder="1" applyAlignment="1">
      <alignment vertical="center"/>
    </xf>
    <xf numFmtId="0" fontId="52" fillId="0" borderId="6" xfId="30" applyFont="1" applyBorder="1" applyAlignment="1">
      <alignment vertical="center"/>
    </xf>
    <xf numFmtId="178" fontId="51" fillId="6" borderId="13" xfId="12" applyNumberFormat="1" applyFont="1" applyFill="1" applyBorder="1" applyAlignment="1">
      <alignment horizontal="center" vertical="center"/>
    </xf>
    <xf numFmtId="178" fontId="51" fillId="6" borderId="4" xfId="12" applyNumberFormat="1" applyFont="1" applyFill="1" applyBorder="1" applyAlignment="1">
      <alignment horizontal="center" vertical="center"/>
    </xf>
    <xf numFmtId="182" fontId="51" fillId="6" borderId="6" xfId="12" applyNumberFormat="1" applyFont="1" applyFill="1" applyBorder="1" applyAlignment="1">
      <alignment horizontal="center" vertical="center"/>
    </xf>
    <xf numFmtId="0" fontId="51" fillId="0" borderId="5" xfId="30" applyFont="1" applyBorder="1" applyAlignment="1">
      <alignment vertical="center"/>
    </xf>
    <xf numFmtId="0" fontId="51" fillId="0" borderId="6" xfId="30" applyFont="1" applyBorder="1" applyAlignment="1">
      <alignment vertical="center"/>
    </xf>
    <xf numFmtId="0" fontId="51" fillId="0" borderId="1" xfId="30" applyFont="1" applyBorder="1" applyAlignment="1">
      <alignment vertical="center"/>
    </xf>
    <xf numFmtId="0" fontId="51" fillId="0" borderId="131" xfId="12" applyFont="1" applyBorder="1" applyAlignment="1">
      <alignment horizontal="center" vertical="center"/>
    </xf>
    <xf numFmtId="0" fontId="51" fillId="0" borderId="49" xfId="12" applyFont="1" applyBorder="1" applyAlignment="1">
      <alignment horizontal="center" vertical="center"/>
    </xf>
    <xf numFmtId="0" fontId="56" fillId="0" borderId="28" xfId="30" quotePrefix="1" applyFont="1" applyBorder="1" applyAlignment="1">
      <alignment horizontal="center" vertical="center"/>
    </xf>
    <xf numFmtId="0" fontId="56" fillId="0" borderId="29" xfId="30" quotePrefix="1" applyFont="1" applyBorder="1" applyAlignment="1">
      <alignment horizontal="center" vertical="center"/>
    </xf>
    <xf numFmtId="0" fontId="56" fillId="0" borderId="36" xfId="30" quotePrefix="1" applyFont="1" applyBorder="1" applyAlignment="1">
      <alignment horizontal="center" vertical="center"/>
    </xf>
    <xf numFmtId="181" fontId="57" fillId="0" borderId="6" xfId="30" applyNumberFormat="1" applyFont="1" applyBorder="1" applyAlignment="1">
      <alignment horizontal="center" vertical="center" shrinkToFit="1"/>
    </xf>
    <xf numFmtId="181" fontId="57" fillId="0" borderId="19" xfId="30" applyNumberFormat="1" applyFont="1" applyBorder="1" applyAlignment="1">
      <alignment horizontal="center" vertical="center" shrinkToFit="1"/>
    </xf>
    <xf numFmtId="0" fontId="56" fillId="0" borderId="31" xfId="30" quotePrefix="1" applyFont="1" applyBorder="1" applyAlignment="1">
      <alignment horizontal="center" vertical="center" shrinkToFit="1"/>
    </xf>
    <xf numFmtId="0" fontId="56" fillId="0" borderId="46" xfId="30" quotePrefix="1" applyFont="1" applyBorder="1" applyAlignment="1">
      <alignment horizontal="center" vertical="center" shrinkToFit="1"/>
    </xf>
    <xf numFmtId="0" fontId="56" fillId="0" borderId="17" xfId="30" applyFont="1" applyBorder="1" applyAlignment="1">
      <alignment horizontal="center" vertical="center"/>
    </xf>
    <xf numFmtId="0" fontId="56" fillId="0" borderId="16" xfId="30" applyFont="1" applyBorder="1" applyAlignment="1">
      <alignment horizontal="center" vertical="center"/>
    </xf>
    <xf numFmtId="0" fontId="56" fillId="0" borderId="66" xfId="30" applyFont="1" applyBorder="1" applyAlignment="1">
      <alignment horizontal="center" vertical="center"/>
    </xf>
    <xf numFmtId="0" fontId="56" fillId="0" borderId="18" xfId="30" applyFont="1" applyBorder="1" applyAlignment="1">
      <alignment horizontal="center" vertical="center"/>
    </xf>
    <xf numFmtId="56" fontId="57" fillId="0" borderId="5" xfId="30" applyNumberFormat="1" applyFont="1" applyBorder="1" applyAlignment="1">
      <alignment horizontal="center" vertical="center" shrinkToFit="1"/>
    </xf>
    <xf numFmtId="56" fontId="57" fillId="0" borderId="6" xfId="30" applyNumberFormat="1" applyFont="1" applyBorder="1" applyAlignment="1">
      <alignment horizontal="center" vertical="center" shrinkToFit="1"/>
    </xf>
    <xf numFmtId="0" fontId="48" fillId="0" borderId="0" xfId="12" applyFont="1" applyAlignment="1">
      <alignment horizontal="left" vertical="center"/>
    </xf>
    <xf numFmtId="0" fontId="48" fillId="0" borderId="0" xfId="12" applyFont="1" applyAlignment="1">
      <alignment horizontal="center" vertical="center"/>
    </xf>
    <xf numFmtId="179" fontId="56" fillId="0" borderId="5" xfId="30" applyNumberFormat="1" applyFont="1" applyBorder="1" applyAlignment="1">
      <alignment horizontal="center" vertical="center"/>
    </xf>
    <xf numFmtId="179" fontId="56" fillId="0" borderId="6" xfId="30" applyNumberFormat="1" applyFont="1" applyBorder="1" applyAlignment="1">
      <alignment horizontal="center" vertical="center"/>
    </xf>
    <xf numFmtId="179" fontId="56" fillId="0" borderId="7" xfId="30" applyNumberFormat="1" applyFont="1" applyBorder="1" applyAlignment="1">
      <alignment horizontal="center" vertical="center"/>
    </xf>
    <xf numFmtId="179" fontId="56" fillId="0" borderId="19" xfId="30" applyNumberFormat="1" applyFont="1" applyBorder="1" applyAlignment="1">
      <alignment horizontal="center" vertical="center"/>
    </xf>
    <xf numFmtId="179" fontId="56" fillId="0" borderId="31" xfId="30" applyNumberFormat="1" applyFont="1" applyBorder="1" applyAlignment="1">
      <alignment horizontal="center" vertical="center"/>
    </xf>
    <xf numFmtId="179" fontId="56" fillId="0" borderId="33" xfId="30" applyNumberFormat="1" applyFont="1" applyBorder="1" applyAlignment="1">
      <alignment horizontal="center" vertical="center"/>
    </xf>
    <xf numFmtId="179" fontId="56" fillId="0" borderId="46" xfId="30" applyNumberFormat="1" applyFont="1" applyBorder="1" applyAlignment="1">
      <alignment horizontal="center" vertical="center"/>
    </xf>
    <xf numFmtId="179" fontId="56" fillId="0" borderId="34" xfId="30" applyNumberFormat="1" applyFont="1" applyBorder="1" applyAlignment="1">
      <alignment horizontal="center" vertical="center"/>
    </xf>
    <xf numFmtId="180" fontId="56" fillId="0" borderId="5" xfId="30" applyNumberFormat="1" applyFont="1" applyBorder="1" applyAlignment="1">
      <alignment horizontal="center" vertical="center"/>
    </xf>
    <xf numFmtId="180" fontId="56" fillId="0" borderId="6" xfId="30" applyNumberFormat="1" applyFont="1" applyBorder="1" applyAlignment="1">
      <alignment horizontal="center" vertical="center"/>
    </xf>
    <xf numFmtId="180" fontId="56" fillId="0" borderId="19" xfId="30" applyNumberFormat="1" applyFont="1" applyBorder="1" applyAlignment="1">
      <alignment horizontal="center" vertical="center"/>
    </xf>
    <xf numFmtId="180" fontId="56" fillId="0" borderId="7" xfId="30" applyNumberFormat="1" applyFont="1" applyBorder="1" applyAlignment="1">
      <alignment horizontal="center" vertical="center"/>
    </xf>
    <xf numFmtId="188" fontId="51" fillId="0" borderId="5" xfId="30" applyNumberFormat="1" applyFont="1" applyBorder="1" applyAlignment="1">
      <alignment horizontal="center" vertical="center"/>
    </xf>
    <xf numFmtId="188" fontId="51" fillId="0" borderId="6" xfId="30" applyNumberFormat="1" applyFont="1" applyBorder="1" applyAlignment="1">
      <alignment horizontal="center" vertical="center"/>
    </xf>
    <xf numFmtId="188" fontId="51" fillId="0" borderId="7" xfId="30" applyNumberFormat="1" applyFont="1" applyBorder="1" applyAlignment="1">
      <alignment horizontal="center" vertical="center"/>
    </xf>
    <xf numFmtId="183" fontId="51" fillId="6" borderId="6" xfId="12" applyNumberFormat="1" applyFont="1" applyFill="1" applyBorder="1" applyAlignment="1">
      <alignment horizontal="center" vertical="center"/>
    </xf>
    <xf numFmtId="184" fontId="51" fillId="6" borderId="6" xfId="12" applyNumberFormat="1" applyFont="1" applyFill="1" applyBorder="1" applyAlignment="1">
      <alignment horizontal="center" vertical="center"/>
    </xf>
    <xf numFmtId="0" fontId="48" fillId="0" borderId="0" xfId="12" applyFont="1" applyAlignment="1">
      <alignment horizontal="left"/>
    </xf>
    <xf numFmtId="0" fontId="56" fillId="0" borderId="35" xfId="30" quotePrefix="1" applyFont="1" applyBorder="1" applyAlignment="1">
      <alignment horizontal="center" vertical="center" shrinkToFit="1"/>
    </xf>
    <xf numFmtId="0" fontId="56" fillId="0" borderId="72" xfId="30" quotePrefix="1" applyFont="1" applyBorder="1" applyAlignment="1">
      <alignment horizontal="center" vertical="center" shrinkToFit="1"/>
    </xf>
    <xf numFmtId="49" fontId="51" fillId="0" borderId="1" xfId="12" quotePrefix="1" applyNumberFormat="1" applyFont="1" applyBorder="1" applyAlignment="1">
      <alignment horizontal="left" vertical="center"/>
    </xf>
    <xf numFmtId="0" fontId="52" fillId="0" borderId="1" xfId="30" applyFont="1" applyBorder="1" applyAlignment="1">
      <alignment horizontal="left" vertical="center"/>
    </xf>
    <xf numFmtId="0" fontId="56" fillId="0" borderId="15" xfId="30" quotePrefix="1" applyFont="1" applyBorder="1" applyAlignment="1">
      <alignment horizontal="center" vertical="center"/>
    </xf>
    <xf numFmtId="0" fontId="56" fillId="0" borderId="16" xfId="30" quotePrefix="1" applyFont="1" applyBorder="1" applyAlignment="1">
      <alignment horizontal="center" vertical="center"/>
    </xf>
    <xf numFmtId="0" fontId="56" fillId="0" borderId="18" xfId="30" quotePrefix="1" applyFont="1" applyBorder="1" applyAlignment="1">
      <alignment horizontal="center" vertical="center"/>
    </xf>
    <xf numFmtId="178" fontId="51" fillId="6" borderId="5" xfId="12" applyNumberFormat="1" applyFont="1" applyFill="1" applyBorder="1" applyAlignment="1">
      <alignment horizontal="center" vertical="center"/>
    </xf>
    <xf numFmtId="178" fontId="51" fillId="6" borderId="6" xfId="12" applyNumberFormat="1" applyFont="1" applyFill="1" applyBorder="1" applyAlignment="1">
      <alignment horizontal="center" vertical="center"/>
    </xf>
    <xf numFmtId="184" fontId="51" fillId="6" borderId="7" xfId="12" applyNumberFormat="1" applyFont="1" applyFill="1" applyBorder="1" applyAlignment="1">
      <alignment horizontal="center" vertical="center"/>
    </xf>
    <xf numFmtId="0" fontId="52" fillId="0" borderId="5" xfId="30" applyFont="1" applyBorder="1" applyAlignment="1">
      <alignment horizontal="left" vertical="center"/>
    </xf>
    <xf numFmtId="0" fontId="52" fillId="0" borderId="6" xfId="30" applyFont="1" applyBorder="1" applyAlignment="1">
      <alignment horizontal="left" vertical="center"/>
    </xf>
    <xf numFmtId="0" fontId="52" fillId="0" borderId="7" xfId="30" applyFont="1" applyBorder="1" applyAlignment="1">
      <alignment horizontal="left" vertical="center"/>
    </xf>
    <xf numFmtId="0" fontId="98" fillId="0" borderId="0" xfId="12" applyFont="1" applyAlignment="1">
      <alignment horizontal="center" vertical="center"/>
    </xf>
    <xf numFmtId="0" fontId="103" fillId="0" borderId="5" xfId="37" applyFont="1" applyBorder="1" applyAlignment="1">
      <alignment horizontal="left" vertical="center" shrinkToFit="1"/>
    </xf>
    <xf numFmtId="0" fontId="103" fillId="0" borderId="6" xfId="37" applyFont="1" applyBorder="1" applyAlignment="1">
      <alignment horizontal="left" vertical="center" shrinkToFit="1"/>
    </xf>
    <xf numFmtId="0" fontId="103" fillId="0" borderId="7" xfId="37" applyFont="1" applyBorder="1" applyAlignment="1">
      <alignment horizontal="left" vertical="center" shrinkToFit="1"/>
    </xf>
    <xf numFmtId="0" fontId="103" fillId="0" borderId="1" xfId="38" applyFont="1" applyBorder="1" applyAlignment="1">
      <alignment horizontal="left" vertical="center" shrinkToFit="1"/>
    </xf>
    <xf numFmtId="0" fontId="103" fillId="0" borderId="1" xfId="37" applyFont="1" applyBorder="1" applyAlignment="1">
      <alignment horizontal="left" vertical="center" shrinkToFit="1"/>
    </xf>
    <xf numFmtId="0" fontId="108" fillId="0" borderId="5" xfId="37" applyFont="1" applyBorder="1" applyAlignment="1">
      <alignment horizontal="left" vertical="center" shrinkToFit="1"/>
    </xf>
    <xf numFmtId="0" fontId="108" fillId="0" borderId="6" xfId="37" applyFont="1" applyBorder="1" applyAlignment="1">
      <alignment horizontal="left" vertical="center" shrinkToFit="1"/>
    </xf>
    <xf numFmtId="0" fontId="108" fillId="0" borderId="7" xfId="37" applyFont="1" applyBorder="1" applyAlignment="1">
      <alignment horizontal="left" vertical="center" shrinkToFit="1"/>
    </xf>
    <xf numFmtId="188" fontId="103" fillId="0" borderId="5" xfId="38" applyNumberFormat="1" applyFont="1" applyBorder="1" applyAlignment="1">
      <alignment horizontal="left" vertical="center" shrinkToFit="1"/>
    </xf>
    <xf numFmtId="188" fontId="103" fillId="0" borderId="6" xfId="38" applyNumberFormat="1" applyFont="1" applyBorder="1" applyAlignment="1">
      <alignment horizontal="left" vertical="center" shrinkToFit="1"/>
    </xf>
    <xf numFmtId="188" fontId="103" fillId="0" borderId="7" xfId="38" applyNumberFormat="1" applyFont="1" applyBorder="1" applyAlignment="1">
      <alignment horizontal="left" vertical="center" shrinkToFit="1"/>
    </xf>
    <xf numFmtId="57" fontId="103" fillId="0" borderId="1" xfId="38" applyNumberFormat="1" applyFont="1" applyBorder="1" applyAlignment="1">
      <alignment horizontal="left" vertical="center" shrinkToFit="1"/>
    </xf>
    <xf numFmtId="0" fontId="105" fillId="0" borderId="0" xfId="12" applyFont="1" applyAlignment="1">
      <alignment horizontal="left" vertical="center"/>
    </xf>
    <xf numFmtId="0" fontId="77" fillId="0" borderId="3" xfId="12" applyFont="1" applyBorder="1" applyAlignment="1">
      <alignment horizontal="center" vertical="center" textRotation="255"/>
    </xf>
    <xf numFmtId="0" fontId="77" fillId="0" borderId="64" xfId="12" applyFont="1" applyBorder="1" applyAlignment="1">
      <alignment horizontal="center" vertical="center" textRotation="255"/>
    </xf>
    <xf numFmtId="0" fontId="77" fillId="0" borderId="2" xfId="12" applyFont="1" applyBorder="1" applyAlignment="1">
      <alignment horizontal="center" vertical="center" textRotation="255"/>
    </xf>
    <xf numFmtId="0" fontId="77" fillId="0" borderId="113" xfId="12" applyFont="1" applyBorder="1" applyAlignment="1">
      <alignment horizontal="center" vertical="center" wrapText="1"/>
    </xf>
    <xf numFmtId="0" fontId="77" fillId="0" borderId="11" xfId="12" applyFont="1" applyBorder="1" applyAlignment="1">
      <alignment horizontal="center" vertical="center" wrapText="1"/>
    </xf>
    <xf numFmtId="0" fontId="77" fillId="0" borderId="13" xfId="12" applyFont="1" applyBorder="1" applyAlignment="1">
      <alignment horizontal="center" vertical="center" wrapText="1"/>
    </xf>
    <xf numFmtId="0" fontId="115" fillId="0" borderId="0" xfId="12" applyFont="1" applyAlignment="1">
      <alignment horizontal="left" vertical="center"/>
    </xf>
    <xf numFmtId="0" fontId="108" fillId="0" borderId="0" xfId="12" applyFont="1" applyAlignment="1">
      <alignment horizontal="left" vertical="center"/>
    </xf>
    <xf numFmtId="0" fontId="98" fillId="0" borderId="0" xfId="12" applyFont="1" applyAlignment="1">
      <alignment horizontal="center"/>
    </xf>
    <xf numFmtId="188" fontId="103" fillId="0" borderId="1" xfId="37" applyNumberFormat="1" applyFont="1" applyBorder="1" applyAlignment="1">
      <alignment horizontal="left" vertical="center" shrinkToFit="1"/>
    </xf>
    <xf numFmtId="0" fontId="76" fillId="0" borderId="65" xfId="12" applyFont="1" applyBorder="1" applyAlignment="1">
      <alignment horizontal="center" vertical="center"/>
    </xf>
    <xf numFmtId="0" fontId="76" fillId="0" borderId="145" xfId="12" applyFont="1" applyBorder="1" applyAlignment="1">
      <alignment horizontal="center" vertical="center"/>
    </xf>
    <xf numFmtId="0" fontId="76" fillId="0" borderId="145" xfId="12" applyFont="1" applyBorder="1" applyAlignment="1">
      <alignment horizontal="center" vertical="center" shrinkToFit="1"/>
    </xf>
    <xf numFmtId="0" fontId="76" fillId="0" borderId="130" xfId="12" applyFont="1" applyBorder="1" applyAlignment="1">
      <alignment horizontal="center" vertical="center" shrinkToFit="1"/>
    </xf>
    <xf numFmtId="0" fontId="76" fillId="0" borderId="50" xfId="12" applyFont="1" applyBorder="1" applyAlignment="1">
      <alignment horizontal="center" vertical="center" shrinkToFit="1"/>
    </xf>
    <xf numFmtId="0" fontId="76" fillId="0" borderId="64" xfId="12" applyFont="1" applyBorder="1" applyAlignment="1">
      <alignment horizontal="center" vertical="center" shrinkToFit="1"/>
    </xf>
    <xf numFmtId="0" fontId="76" fillId="0" borderId="11" xfId="12" applyFont="1" applyBorder="1" applyAlignment="1">
      <alignment horizontal="center" vertical="center" shrinkToFit="1"/>
    </xf>
    <xf numFmtId="0" fontId="76" fillId="0" borderId="12" xfId="12" applyFont="1" applyBorder="1" applyAlignment="1">
      <alignment horizontal="center" vertical="center" shrinkToFit="1"/>
    </xf>
    <xf numFmtId="0" fontId="76" fillId="0" borderId="67" xfId="12" applyFont="1" applyBorder="1" applyAlignment="1">
      <alignment horizontal="center" vertical="center"/>
    </xf>
    <xf numFmtId="0" fontId="76" fillId="0" borderId="1" xfId="12" applyFont="1" applyBorder="1" applyAlignment="1">
      <alignment horizontal="center" vertical="center"/>
    </xf>
    <xf numFmtId="0" fontId="101" fillId="8" borderId="1" xfId="39" applyFont="1" applyFill="1" applyBorder="1" applyAlignment="1">
      <alignment horizontal="center" vertical="center" wrapText="1"/>
    </xf>
    <xf numFmtId="0" fontId="103" fillId="0" borderId="1" xfId="39" applyFont="1" applyBorder="1" applyAlignment="1">
      <alignment horizontal="center" vertical="center" wrapText="1"/>
    </xf>
    <xf numFmtId="0" fontId="103" fillId="0" borderId="50" xfId="39" applyFont="1" applyBorder="1" applyAlignment="1">
      <alignment horizontal="center" vertical="center" wrapText="1"/>
    </xf>
    <xf numFmtId="0" fontId="103" fillId="0" borderId="64" xfId="39" applyFont="1" applyBorder="1" applyAlignment="1">
      <alignment horizontal="center" vertical="center" wrapText="1"/>
    </xf>
    <xf numFmtId="0" fontId="103" fillId="0" borderId="11" xfId="39" applyFont="1" applyBorder="1" applyAlignment="1">
      <alignment horizontal="center" vertical="center" wrapText="1"/>
    </xf>
    <xf numFmtId="0" fontId="108" fillId="0" borderId="12" xfId="12" applyFont="1" applyBorder="1" applyAlignment="1">
      <alignment horizontal="center" vertical="center" shrinkToFit="1"/>
    </xf>
    <xf numFmtId="0" fontId="108" fillId="0" borderId="64" xfId="12" applyFont="1" applyBorder="1" applyAlignment="1">
      <alignment horizontal="center" vertical="center" shrinkToFit="1"/>
    </xf>
    <xf numFmtId="0" fontId="108" fillId="0" borderId="11" xfId="12" applyFont="1" applyBorder="1" applyAlignment="1">
      <alignment horizontal="center" vertical="center" shrinkToFit="1"/>
    </xf>
    <xf numFmtId="0" fontId="101" fillId="9" borderId="1" xfId="39" applyFont="1" applyFill="1" applyBorder="1" applyAlignment="1">
      <alignment horizontal="center" vertical="center" wrapText="1"/>
    </xf>
    <xf numFmtId="0" fontId="108" fillId="9" borderId="1" xfId="12" applyFont="1" applyFill="1" applyBorder="1" applyAlignment="1">
      <alignment horizontal="center" vertical="center" shrinkToFit="1"/>
    </xf>
    <xf numFmtId="0" fontId="108" fillId="9" borderId="51" xfId="12" applyFont="1" applyFill="1" applyBorder="1" applyAlignment="1">
      <alignment horizontal="center" vertical="center" shrinkToFit="1"/>
    </xf>
    <xf numFmtId="0" fontId="108" fillId="8" borderId="1" xfId="12" applyFont="1" applyFill="1" applyBorder="1" applyAlignment="1">
      <alignment horizontal="center" vertical="center" shrinkToFit="1"/>
    </xf>
    <xf numFmtId="0" fontId="108" fillId="8" borderId="51" xfId="12" applyFont="1" applyFill="1" applyBorder="1" applyAlignment="1">
      <alignment horizontal="center" vertical="center" shrinkToFit="1"/>
    </xf>
    <xf numFmtId="0" fontId="108" fillId="0" borderId="1" xfId="12" applyFont="1" applyBorder="1" applyAlignment="1">
      <alignment horizontal="center" vertical="center" shrinkToFit="1"/>
    </xf>
    <xf numFmtId="0" fontId="108" fillId="0" borderId="51" xfId="12" applyFont="1" applyBorder="1" applyAlignment="1">
      <alignment horizontal="center" vertical="center" shrinkToFit="1"/>
    </xf>
    <xf numFmtId="0" fontId="122" fillId="0" borderId="0" xfId="12" applyFont="1" applyAlignment="1">
      <alignment horizontal="left" vertical="center"/>
    </xf>
    <xf numFmtId="0" fontId="76" fillId="0" borderId="97" xfId="12" applyFont="1" applyBorder="1" applyAlignment="1">
      <alignment horizontal="center" vertical="center"/>
    </xf>
    <xf numFmtId="0" fontId="76" fillId="0" borderId="47" xfId="12" applyFont="1" applyBorder="1" applyAlignment="1">
      <alignment horizontal="center" vertical="center"/>
    </xf>
    <xf numFmtId="0" fontId="108" fillId="0" borderId="47" xfId="12" applyFont="1" applyBorder="1" applyAlignment="1">
      <alignment horizontal="center" vertical="center" shrinkToFit="1"/>
    </xf>
    <xf numFmtId="0" fontId="108" fillId="0" borderId="54" xfId="12" applyFont="1" applyBorder="1" applyAlignment="1">
      <alignment horizontal="center" vertical="center" shrinkToFit="1"/>
    </xf>
    <xf numFmtId="0" fontId="108" fillId="0" borderId="50" xfId="12" applyFont="1" applyBorder="1" applyAlignment="1">
      <alignment horizontal="center" vertical="center" shrinkToFit="1"/>
    </xf>
    <xf numFmtId="0" fontId="20" fillId="0" borderId="5" xfId="0" applyFont="1" applyBorder="1" applyAlignment="1">
      <alignment horizontal="left" vertical="center"/>
    </xf>
    <xf numFmtId="0" fontId="20" fillId="0" borderId="7" xfId="0" applyFont="1" applyBorder="1" applyAlignment="1">
      <alignment horizontal="left" vertical="center"/>
    </xf>
    <xf numFmtId="0" fontId="20" fillId="0" borderId="5" xfId="28" applyFont="1" applyBorder="1" applyAlignment="1">
      <alignment horizontal="left" vertical="center"/>
    </xf>
    <xf numFmtId="0" fontId="20" fillId="0" borderId="7" xfId="28" applyFont="1" applyBorder="1" applyAlignment="1">
      <alignment horizontal="left" vertical="center"/>
    </xf>
    <xf numFmtId="188" fontId="20" fillId="0" borderId="5" xfId="0" applyNumberFormat="1" applyFont="1" applyBorder="1" applyAlignment="1">
      <alignment horizontal="center" vertical="center"/>
    </xf>
    <xf numFmtId="188" fontId="20" fillId="0" borderId="6" xfId="0" applyNumberFormat="1" applyFont="1" applyBorder="1" applyAlignment="1">
      <alignment horizontal="center" vertical="center"/>
    </xf>
    <xf numFmtId="188" fontId="20" fillId="0" borderId="7" xfId="0" applyNumberFormat="1" applyFont="1" applyBorder="1" applyAlignment="1">
      <alignment horizontal="center" vertical="center"/>
    </xf>
    <xf numFmtId="188" fontId="20" fillId="0" borderId="5" xfId="28" applyNumberFormat="1" applyFont="1" applyBorder="1" applyAlignment="1">
      <alignment horizontal="center" vertical="center"/>
    </xf>
    <xf numFmtId="188" fontId="20" fillId="0" borderId="6" xfId="28" applyNumberFormat="1" applyFont="1" applyBorder="1" applyAlignment="1">
      <alignment horizontal="center" vertical="center"/>
    </xf>
    <xf numFmtId="188" fontId="20" fillId="0" borderId="7" xfId="28" applyNumberFormat="1" applyFont="1" applyBorder="1" applyAlignment="1">
      <alignment horizontal="center" vertical="center"/>
    </xf>
    <xf numFmtId="0" fontId="20" fillId="0" borderId="0" xfId="0" applyFont="1" applyAlignment="1">
      <alignment vertical="center" shrinkToFit="1"/>
    </xf>
    <xf numFmtId="188" fontId="20" fillId="0" borderId="1" xfId="0" applyNumberFormat="1" applyFont="1" applyBorder="1" applyAlignment="1">
      <alignment horizontal="center" vertical="center"/>
    </xf>
    <xf numFmtId="188" fontId="20" fillId="0" borderId="1" xfId="28" applyNumberFormat="1" applyFont="1" applyBorder="1" applyAlignment="1">
      <alignment horizontal="center" vertical="center"/>
    </xf>
    <xf numFmtId="0" fontId="89" fillId="0" borderId="4" xfId="0" applyFont="1" applyBorder="1" applyAlignment="1">
      <alignment horizontal="left" vertical="center"/>
    </xf>
    <xf numFmtId="0" fontId="56" fillId="0" borderId="4" xfId="0" applyFont="1" applyBorder="1" applyAlignment="1">
      <alignment horizontal="left" vertical="center"/>
    </xf>
    <xf numFmtId="0" fontId="9" fillId="0" borderId="4" xfId="0" applyFont="1" applyBorder="1" applyAlignment="1">
      <alignment horizontal="center" vertical="center" wrapText="1"/>
    </xf>
    <xf numFmtId="0" fontId="9" fillId="0" borderId="10" xfId="0" applyFont="1" applyBorder="1" applyAlignment="1">
      <alignment horizontal="center" vertical="center"/>
    </xf>
    <xf numFmtId="0" fontId="9" fillId="0" borderId="106" xfId="0" applyFont="1" applyBorder="1" applyAlignment="1">
      <alignment horizontal="center" vertical="center" wrapText="1"/>
    </xf>
    <xf numFmtId="0" fontId="9" fillId="0" borderId="107" xfId="0" applyFont="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9" fillId="0" borderId="0" xfId="0" applyFont="1" applyAlignment="1">
      <alignment horizontal="left" vertical="center" wrapText="1"/>
    </xf>
    <xf numFmtId="0" fontId="9" fillId="0" borderId="64" xfId="0" applyFont="1" applyBorder="1" applyAlignment="1">
      <alignment horizontal="center" vertical="center" wrapText="1"/>
    </xf>
    <xf numFmtId="0" fontId="9" fillId="0" borderId="40" xfId="0" applyFont="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3" xfId="0" applyFont="1" applyFill="1" applyBorder="1" applyAlignment="1">
      <alignment horizontal="center" vertical="center"/>
    </xf>
    <xf numFmtId="188" fontId="9" fillId="0" borderId="16" xfId="0" applyNumberFormat="1" applyFont="1" applyBorder="1" applyAlignment="1">
      <alignment horizontal="center" vertical="center"/>
    </xf>
    <xf numFmtId="188" fontId="9" fillId="0" borderId="18" xfId="0" applyNumberFormat="1" applyFont="1" applyBorder="1" applyAlignment="1">
      <alignment horizontal="center" vertical="center"/>
    </xf>
    <xf numFmtId="0" fontId="9" fillId="0" borderId="31" xfId="0" applyFont="1" applyBorder="1" applyAlignment="1">
      <alignment horizontal="left" vertical="center" wrapText="1"/>
    </xf>
    <xf numFmtId="0" fontId="0" fillId="0" borderId="33" xfId="0" applyBorder="1" applyAlignment="1">
      <alignment horizontal="left" vertical="center"/>
    </xf>
    <xf numFmtId="0" fontId="0" fillId="0" borderId="34" xfId="0" applyBorder="1" applyAlignment="1">
      <alignment horizontal="left" vertical="center"/>
    </xf>
    <xf numFmtId="0" fontId="9" fillId="0" borderId="8" xfId="0" applyFont="1" applyBorder="1" applyAlignment="1">
      <alignment horizontal="left" vertical="center" wrapText="1"/>
    </xf>
    <xf numFmtId="0" fontId="0" fillId="0" borderId="10" xfId="0" applyBorder="1" applyAlignment="1">
      <alignment horizontal="left" vertical="center"/>
    </xf>
    <xf numFmtId="0" fontId="0" fillId="0" borderId="21" xfId="0" applyBorder="1" applyAlignment="1">
      <alignment horizontal="left" vertical="center"/>
    </xf>
    <xf numFmtId="188" fontId="9" fillId="0" borderId="6" xfId="0" applyNumberFormat="1" applyFont="1" applyBorder="1" applyAlignment="1">
      <alignment horizontal="center" vertical="center"/>
    </xf>
    <xf numFmtId="188" fontId="0" fillId="0" borderId="6" xfId="0" applyNumberFormat="1" applyBorder="1" applyAlignment="1">
      <alignment vertical="center"/>
    </xf>
    <xf numFmtId="188" fontId="0" fillId="0" borderId="19" xfId="0" applyNumberFormat="1" applyBorder="1" applyAlignment="1">
      <alignment vertical="center"/>
    </xf>
    <xf numFmtId="0" fontId="0" fillId="0" borderId="6" xfId="0" applyBorder="1" applyAlignment="1">
      <alignment vertical="center"/>
    </xf>
    <xf numFmtId="0" fontId="0" fillId="0" borderId="19" xfId="0" applyBorder="1" applyAlignment="1">
      <alignment vertical="center"/>
    </xf>
    <xf numFmtId="188" fontId="9" fillId="0" borderId="19" xfId="0" applyNumberFormat="1" applyFont="1" applyBorder="1" applyAlignment="1">
      <alignment horizontal="center" vertical="center"/>
    </xf>
    <xf numFmtId="0" fontId="9" fillId="0" borderId="68" xfId="0" applyFont="1" applyBorder="1" applyAlignment="1">
      <alignment horizontal="left" vertical="center"/>
    </xf>
    <xf numFmtId="0" fontId="9" fillId="0" borderId="6" xfId="0" applyFont="1" applyBorder="1" applyAlignment="1">
      <alignment horizontal="left" vertical="center"/>
    </xf>
    <xf numFmtId="0" fontId="9" fillId="0" borderId="8" xfId="0" applyFont="1" applyBorder="1" applyAlignment="1">
      <alignment horizontal="center" vertical="top"/>
    </xf>
    <xf numFmtId="0" fontId="0" fillId="0" borderId="13" xfId="0" applyBorder="1" applyAlignment="1">
      <alignment horizontal="center" vertical="top"/>
    </xf>
    <xf numFmtId="0" fontId="9" fillId="0" borderId="8" xfId="0" applyFont="1" applyBorder="1" applyAlignment="1">
      <alignment vertical="center" wrapText="1"/>
    </xf>
    <xf numFmtId="0" fontId="0" fillId="0" borderId="21" xfId="0" applyBorder="1" applyAlignment="1">
      <alignment vertical="center"/>
    </xf>
    <xf numFmtId="0" fontId="0" fillId="0" borderId="13" xfId="0" applyBorder="1" applyAlignment="1">
      <alignment vertical="center"/>
    </xf>
    <xf numFmtId="0" fontId="0" fillId="0" borderId="23" xfId="0" applyBorder="1" applyAlignment="1">
      <alignment vertical="center"/>
    </xf>
    <xf numFmtId="0" fontId="9" fillId="0" borderId="44" xfId="0" applyFont="1" applyBorder="1" applyAlignment="1">
      <alignment horizontal="left" vertical="center"/>
    </xf>
    <xf numFmtId="0" fontId="9" fillId="0" borderId="33" xfId="0" applyFont="1" applyBorder="1" applyAlignment="1">
      <alignment horizontal="left" vertical="center"/>
    </xf>
    <xf numFmtId="0" fontId="9" fillId="0" borderId="5" xfId="0" applyFont="1" applyBorder="1" applyAlignment="1">
      <alignment horizontal="left" vertical="center" shrinkToFit="1"/>
    </xf>
    <xf numFmtId="0" fontId="9" fillId="0" borderId="6" xfId="0" applyFont="1" applyBorder="1" applyAlignment="1">
      <alignment horizontal="left" vertical="center" shrinkToFit="1"/>
    </xf>
    <xf numFmtId="0" fontId="9" fillId="0" borderId="19" xfId="0" applyFont="1" applyBorder="1" applyAlignment="1">
      <alignment horizontal="left" vertical="center" shrinkToFit="1"/>
    </xf>
    <xf numFmtId="0" fontId="9" fillId="0" borderId="27" xfId="0" applyFont="1" applyBorder="1" applyAlignment="1">
      <alignment vertical="center" wrapText="1"/>
    </xf>
    <xf numFmtId="0" fontId="0" fillId="0" borderId="26" xfId="0" applyBorder="1" applyAlignment="1">
      <alignment vertical="center"/>
    </xf>
    <xf numFmtId="0" fontId="9" fillId="0" borderId="5" xfId="0" applyFont="1" applyBorder="1" applyAlignment="1">
      <alignment vertical="center"/>
    </xf>
    <xf numFmtId="0" fontId="0" fillId="0" borderId="7" xfId="0" applyBorder="1" applyAlignment="1">
      <alignment vertical="center"/>
    </xf>
    <xf numFmtId="0" fontId="0" fillId="0" borderId="46" xfId="0" applyBorder="1" applyAlignment="1">
      <alignment vertical="center"/>
    </xf>
    <xf numFmtId="0" fontId="9" fillId="0" borderId="6" xfId="0" applyFont="1" applyBorder="1" applyAlignment="1">
      <alignment horizontal="center" vertical="center"/>
    </xf>
    <xf numFmtId="0" fontId="9" fillId="0" borderId="19" xfId="0" applyFont="1" applyBorder="1" applyAlignment="1">
      <alignment horizontal="center" vertical="center"/>
    </xf>
    <xf numFmtId="0" fontId="9" fillId="0" borderId="68" xfId="0" applyFont="1" applyBorder="1" applyAlignment="1">
      <alignment horizontal="left" vertical="center" shrinkToFit="1"/>
    </xf>
    <xf numFmtId="0" fontId="0" fillId="0" borderId="10" xfId="0" applyBorder="1" applyAlignment="1">
      <alignment vertical="center" wrapText="1"/>
    </xf>
    <xf numFmtId="0" fontId="0" fillId="0" borderId="21" xfId="0" applyBorder="1" applyAlignment="1">
      <alignment vertical="center" wrapText="1"/>
    </xf>
    <xf numFmtId="0" fontId="0" fillId="0" borderId="11" xfId="0" applyBorder="1" applyAlignment="1">
      <alignment vertical="center" wrapText="1"/>
    </xf>
    <xf numFmtId="0" fontId="0" fillId="0" borderId="0" xfId="0" applyAlignment="1">
      <alignment vertical="center" wrapText="1"/>
    </xf>
    <xf numFmtId="0" fontId="0" fillId="0" borderId="22" xfId="0" applyBorder="1" applyAlignment="1">
      <alignment vertical="center" wrapText="1"/>
    </xf>
    <xf numFmtId="0" fontId="0" fillId="0" borderId="35" xfId="0" applyBorder="1" applyAlignment="1">
      <alignment vertical="center" wrapText="1"/>
    </xf>
    <xf numFmtId="0" fontId="0" fillId="0" borderId="32" xfId="0" applyBorder="1" applyAlignment="1">
      <alignment vertical="center" wrapText="1"/>
    </xf>
    <xf numFmtId="0" fontId="0" fillId="0" borderId="58" xfId="0" applyBorder="1" applyAlignment="1">
      <alignment vertical="center" wrapText="1"/>
    </xf>
    <xf numFmtId="0" fontId="9" fillId="0" borderId="5" xfId="0" applyFont="1" applyBorder="1" applyAlignment="1">
      <alignment horizontal="left" vertical="center" wrapText="1"/>
    </xf>
    <xf numFmtId="0" fontId="0" fillId="0" borderId="6" xfId="0" applyBorder="1" applyAlignment="1">
      <alignment horizontal="left" vertical="center"/>
    </xf>
    <xf numFmtId="0" fontId="9" fillId="0" borderId="55" xfId="0" applyFont="1"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178" fontId="9" fillId="0" borderId="1" xfId="0" applyNumberFormat="1" applyFont="1" applyBorder="1" applyAlignment="1">
      <alignment horizontal="center" vertical="center"/>
    </xf>
    <xf numFmtId="178" fontId="0" fillId="0" borderId="51" xfId="0" applyNumberFormat="1" applyBorder="1" applyAlignment="1">
      <alignment horizontal="center" vertical="center"/>
    </xf>
    <xf numFmtId="0" fontId="0" fillId="0" borderId="10" xfId="0" applyBorder="1" applyAlignment="1">
      <alignment horizontal="left" vertical="center" wrapText="1"/>
    </xf>
    <xf numFmtId="0" fontId="0" fillId="0" borderId="21" xfId="0" applyBorder="1" applyAlignment="1">
      <alignment horizontal="left" vertical="center" wrapText="1"/>
    </xf>
    <xf numFmtId="0" fontId="0" fillId="0" borderId="35" xfId="0" applyBorder="1" applyAlignment="1">
      <alignment horizontal="left" vertical="center" wrapText="1"/>
    </xf>
    <xf numFmtId="0" fontId="0" fillId="0" borderId="32" xfId="0" applyBorder="1" applyAlignment="1">
      <alignment horizontal="left" vertical="center" wrapText="1"/>
    </xf>
    <xf numFmtId="0" fontId="0" fillId="0" borderId="58" xfId="0" applyBorder="1" applyAlignment="1">
      <alignment horizontal="left" vertical="center" wrapText="1"/>
    </xf>
    <xf numFmtId="38" fontId="62" fillId="0" borderId="5" xfId="23" applyFont="1" applyFill="1" applyBorder="1">
      <alignment vertical="center"/>
    </xf>
    <xf numFmtId="38" fontId="62" fillId="0" borderId="7" xfId="23" applyFont="1" applyFill="1" applyBorder="1">
      <alignment vertical="center"/>
    </xf>
    <xf numFmtId="38" fontId="49" fillId="0" borderId="28" xfId="23" applyFont="1" applyFill="1" applyBorder="1" applyAlignment="1">
      <alignment vertical="center"/>
    </xf>
    <xf numFmtId="38" fontId="49" fillId="0" borderId="29" xfId="23" applyFont="1" applyFill="1" applyBorder="1" applyAlignment="1">
      <alignment vertical="center"/>
    </xf>
    <xf numFmtId="38" fontId="49" fillId="0" borderId="36" xfId="23" applyFont="1" applyFill="1" applyBorder="1" applyAlignment="1">
      <alignment vertical="center"/>
    </xf>
    <xf numFmtId="38" fontId="49" fillId="0" borderId="30" xfId="23" applyFont="1" applyFill="1" applyBorder="1" applyAlignment="1">
      <alignment vertical="center"/>
    </xf>
    <xf numFmtId="38" fontId="49" fillId="0" borderId="32" xfId="23" applyFont="1" applyFill="1" applyBorder="1" applyAlignment="1">
      <alignment vertical="center"/>
    </xf>
    <xf numFmtId="38" fontId="49" fillId="0" borderId="58" xfId="23" applyFont="1" applyFill="1" applyBorder="1" applyAlignment="1">
      <alignment vertical="center"/>
    </xf>
    <xf numFmtId="0" fontId="48" fillId="0" borderId="8" xfId="0" applyFont="1" applyBorder="1" applyAlignment="1">
      <alignment horizontal="right" vertical="center"/>
    </xf>
    <xf numFmtId="0" fontId="48" fillId="0" borderId="10" xfId="0" applyFont="1" applyBorder="1" applyAlignment="1">
      <alignment horizontal="right" vertical="center"/>
    </xf>
    <xf numFmtId="0" fontId="48" fillId="0" borderId="21" xfId="0" applyFont="1" applyBorder="1" applyAlignment="1">
      <alignment horizontal="right" vertical="center"/>
    </xf>
    <xf numFmtId="0" fontId="59" fillId="0" borderId="13" xfId="0" applyFont="1" applyBorder="1" applyAlignment="1">
      <alignment horizontal="right" vertical="center"/>
    </xf>
    <xf numFmtId="0" fontId="59" fillId="0" borderId="4" xfId="0" applyFont="1" applyBorder="1" applyAlignment="1">
      <alignment horizontal="right" vertical="center"/>
    </xf>
    <xf numFmtId="0" fontId="59" fillId="0" borderId="23" xfId="0" applyFont="1" applyBorder="1" applyAlignment="1">
      <alignment horizontal="right" vertical="center"/>
    </xf>
    <xf numFmtId="0" fontId="50" fillId="4" borderId="5" xfId="0" applyFont="1" applyFill="1" applyBorder="1" applyAlignment="1">
      <alignment horizontal="center" vertical="center"/>
    </xf>
    <xf numFmtId="0" fontId="50" fillId="4" borderId="7" xfId="0" applyFont="1" applyFill="1" applyBorder="1" applyAlignment="1">
      <alignment horizontal="center" vertical="center"/>
    </xf>
    <xf numFmtId="188" fontId="59" fillId="0" borderId="1" xfId="0" applyNumberFormat="1" applyFont="1" applyBorder="1" applyAlignment="1">
      <alignment horizontal="center" vertical="center"/>
    </xf>
    <xf numFmtId="0" fontId="48" fillId="0" borderId="5" xfId="0" applyFont="1" applyBorder="1" applyAlignment="1">
      <alignment horizontal="center" vertical="center" shrinkToFit="1"/>
    </xf>
    <xf numFmtId="0" fontId="48" fillId="0" borderId="6" xfId="0" applyFont="1" applyBorder="1" applyAlignment="1">
      <alignment horizontal="center" vertical="center" shrinkToFit="1"/>
    </xf>
    <xf numFmtId="0" fontId="48" fillId="0" borderId="5" xfId="0" applyFont="1" applyBorder="1" applyAlignment="1">
      <alignment horizontal="center" vertical="center"/>
    </xf>
    <xf numFmtId="0" fontId="48" fillId="0" borderId="6" xfId="0" applyFont="1" applyBorder="1" applyAlignment="1">
      <alignment horizontal="center" vertical="center"/>
    </xf>
    <xf numFmtId="188" fontId="59" fillId="0" borderId="1" xfId="28" applyNumberFormat="1" applyFont="1" applyBorder="1" applyAlignment="1">
      <alignment horizontal="center" vertical="center"/>
    </xf>
    <xf numFmtId="0" fontId="59" fillId="0" borderId="5" xfId="0" applyFont="1" applyBorder="1" applyAlignment="1">
      <alignment horizontal="center" vertical="center" shrinkToFit="1"/>
    </xf>
    <xf numFmtId="0" fontId="59" fillId="0" borderId="6" xfId="0" applyFont="1" applyBorder="1" applyAlignment="1">
      <alignment horizontal="center" vertical="center" shrinkToFit="1"/>
    </xf>
    <xf numFmtId="0" fontId="59" fillId="0" borderId="5" xfId="0" applyFont="1" applyBorder="1" applyAlignment="1">
      <alignment horizontal="center" vertical="center"/>
    </xf>
    <xf numFmtId="0" fontId="59" fillId="0" borderId="6" xfId="0" applyFont="1" applyBorder="1" applyAlignment="1">
      <alignment horizontal="center" vertical="center"/>
    </xf>
    <xf numFmtId="0" fontId="59" fillId="0" borderId="0" xfId="0" applyFont="1" applyAlignment="1">
      <alignment horizontal="left" vertical="center" wrapText="1"/>
    </xf>
    <xf numFmtId="0" fontId="59" fillId="0" borderId="0" xfId="0" applyFont="1" applyAlignment="1">
      <alignment horizontal="left" vertical="center"/>
    </xf>
    <xf numFmtId="0" fontId="59" fillId="0" borderId="10" xfId="0" applyFont="1" applyBorder="1" applyAlignment="1">
      <alignment horizontal="left" vertical="center" shrinkToFit="1"/>
    </xf>
    <xf numFmtId="0" fontId="63" fillId="0" borderId="8" xfId="31" applyFont="1" applyBorder="1" applyAlignment="1">
      <alignment horizontal="justify" vertical="center" wrapText="1"/>
    </xf>
    <xf numFmtId="0" fontId="63" fillId="0" borderId="9" xfId="31" applyFont="1" applyBorder="1" applyAlignment="1">
      <alignment horizontal="justify" vertical="center" wrapText="1"/>
    </xf>
    <xf numFmtId="0" fontId="63" fillId="0" borderId="11" xfId="31" applyFont="1" applyBorder="1" applyAlignment="1">
      <alignment horizontal="justify" vertical="center" wrapText="1"/>
    </xf>
    <xf numFmtId="0" fontId="63" fillId="0" borderId="12" xfId="31" applyFont="1" applyBorder="1" applyAlignment="1">
      <alignment horizontal="justify" vertical="center" wrapText="1"/>
    </xf>
    <xf numFmtId="0" fontId="63" fillId="0" borderId="13" xfId="31" applyFont="1" applyBorder="1" applyAlignment="1">
      <alignment horizontal="justify" vertical="center" wrapText="1"/>
    </xf>
    <xf numFmtId="0" fontId="63" fillId="0" borderId="14" xfId="31" applyFont="1" applyBorder="1" applyAlignment="1">
      <alignment horizontal="justify" vertical="center" wrapText="1"/>
    </xf>
    <xf numFmtId="0" fontId="63" fillId="0" borderId="0" xfId="31" applyFont="1" applyAlignment="1">
      <alignment horizontal="right" vertical="center"/>
    </xf>
    <xf numFmtId="0" fontId="64" fillId="0" borderId="0" xfId="31" applyFont="1" applyAlignment="1">
      <alignment horizontal="center" vertical="center"/>
    </xf>
    <xf numFmtId="0" fontId="65" fillId="0" borderId="4" xfId="31" applyFont="1" applyBorder="1" applyAlignment="1">
      <alignment horizontal="left" vertical="center"/>
    </xf>
    <xf numFmtId="0" fontId="63" fillId="0" borderId="1" xfId="31" applyFont="1" applyBorder="1" applyAlignment="1">
      <alignment horizontal="left" vertical="center" wrapText="1"/>
    </xf>
    <xf numFmtId="0" fontId="125" fillId="0" borderId="1" xfId="31" applyFont="1" applyBorder="1" applyAlignment="1">
      <alignment horizontal="left" vertical="center" wrapText="1"/>
    </xf>
    <xf numFmtId="0" fontId="63" fillId="0" borderId="10" xfId="31" applyFont="1" applyBorder="1" applyAlignment="1">
      <alignment horizontal="justify" vertical="center" wrapText="1"/>
    </xf>
    <xf numFmtId="0" fontId="63" fillId="0" borderId="5" xfId="31" applyFont="1" applyBorder="1" applyAlignment="1">
      <alignment horizontal="left" vertical="center" wrapText="1"/>
    </xf>
    <xf numFmtId="0" fontId="63" fillId="0" borderId="7" xfId="31" applyFont="1" applyBorder="1" applyAlignment="1">
      <alignment horizontal="left" vertical="center" wrapText="1"/>
    </xf>
    <xf numFmtId="0" fontId="63" fillId="0" borderId="11" xfId="31" applyFont="1" applyBorder="1" applyAlignment="1">
      <alignment horizontal="left" vertical="center" wrapText="1"/>
    </xf>
    <xf numFmtId="0" fontId="63" fillId="0" borderId="0" xfId="31" applyFont="1" applyAlignment="1">
      <alignment horizontal="left" vertical="center" wrapText="1"/>
    </xf>
    <xf numFmtId="0" fontId="63" fillId="0" borderId="8" xfId="31" applyFont="1" applyBorder="1" applyAlignment="1">
      <alignment horizontal="left" vertical="center" wrapText="1"/>
    </xf>
    <xf numFmtId="0" fontId="63" fillId="0" borderId="9" xfId="31" applyFont="1" applyBorder="1" applyAlignment="1">
      <alignment horizontal="left" vertical="center" wrapText="1"/>
    </xf>
    <xf numFmtId="0" fontId="63" fillId="0" borderId="12" xfId="31" applyFont="1" applyBorder="1" applyAlignment="1">
      <alignment horizontal="left" vertical="center" wrapText="1"/>
    </xf>
    <xf numFmtId="0" fontId="63" fillId="0" borderId="13" xfId="31" applyFont="1" applyBorder="1" applyAlignment="1">
      <alignment horizontal="left" vertical="center" wrapText="1"/>
    </xf>
    <xf numFmtId="0" fontId="63" fillId="0" borderId="14" xfId="31" applyFont="1" applyBorder="1" applyAlignment="1">
      <alignment horizontal="left" vertical="center" wrapText="1"/>
    </xf>
    <xf numFmtId="0" fontId="4" fillId="0" borderId="10" xfId="31" applyFont="1" applyBorder="1" applyAlignment="1">
      <alignment horizontal="right" vertical="center"/>
    </xf>
    <xf numFmtId="0" fontId="5" fillId="0" borderId="10" xfId="31" applyBorder="1" applyAlignment="1">
      <alignment horizontal="right" vertical="center"/>
    </xf>
    <xf numFmtId="0" fontId="4" fillId="0" borderId="0" xfId="31" applyFont="1" applyAlignment="1">
      <alignment horizontal="left" vertical="center"/>
    </xf>
    <xf numFmtId="0" fontId="4" fillId="0" borderId="1" xfId="31" applyFont="1" applyBorder="1" applyAlignment="1">
      <alignment horizontal="right" vertical="center"/>
    </xf>
    <xf numFmtId="0" fontId="4" fillId="0" borderId="10" xfId="31" applyFont="1" applyBorder="1" applyAlignment="1">
      <alignment horizontal="left" vertical="center" wrapText="1"/>
    </xf>
    <xf numFmtId="0" fontId="5" fillId="0" borderId="9" xfId="31" applyBorder="1" applyAlignment="1">
      <alignment horizontal="left" vertical="center" wrapText="1"/>
    </xf>
    <xf numFmtId="0" fontId="5" fillId="0" borderId="0" xfId="31" applyAlignment="1">
      <alignment horizontal="left" vertical="center" wrapText="1"/>
    </xf>
    <xf numFmtId="0" fontId="5" fillId="0" borderId="12" xfId="31" applyBorder="1" applyAlignment="1">
      <alignment horizontal="left" vertical="center" wrapText="1"/>
    </xf>
    <xf numFmtId="0" fontId="4" fillId="0" borderId="1" xfId="31" applyFont="1" applyBorder="1" applyAlignment="1">
      <alignment horizontal="center" vertical="center" wrapText="1"/>
    </xf>
    <xf numFmtId="0" fontId="5" fillId="0" borderId="1" xfId="31" applyBorder="1" applyAlignment="1">
      <alignment horizontal="center" vertical="center"/>
    </xf>
    <xf numFmtId="0" fontId="5" fillId="0" borderId="1" xfId="31" applyBorder="1" applyAlignment="1">
      <alignment horizontal="right" vertical="center"/>
    </xf>
    <xf numFmtId="0" fontId="5" fillId="0" borderId="0" xfId="31" applyAlignment="1">
      <alignment horizontal="left" vertical="center"/>
    </xf>
    <xf numFmtId="0" fontId="4" fillId="0" borderId="1" xfId="31" applyFont="1" applyBorder="1" applyAlignment="1">
      <alignment horizontal="left" vertical="center" wrapText="1"/>
    </xf>
    <xf numFmtId="0" fontId="5" fillId="0" borderId="1" xfId="31" applyBorder="1" applyAlignment="1">
      <alignment horizontal="left" vertical="center" wrapText="1"/>
    </xf>
    <xf numFmtId="188" fontId="5" fillId="0" borderId="5" xfId="31" applyNumberFormat="1" applyBorder="1" applyAlignment="1">
      <alignment horizontal="center" vertical="center"/>
    </xf>
    <xf numFmtId="188" fontId="5" fillId="0" borderId="6" xfId="31" applyNumberFormat="1" applyBorder="1" applyAlignment="1">
      <alignment horizontal="center" vertical="center"/>
    </xf>
    <xf numFmtId="188" fontId="5" fillId="0" borderId="7" xfId="31" applyNumberFormat="1" applyBorder="1" applyAlignment="1">
      <alignment horizontal="center" vertical="center"/>
    </xf>
    <xf numFmtId="0" fontId="63" fillId="0" borderId="1" xfId="31" applyFont="1" applyBorder="1" applyAlignment="1">
      <alignment horizontal="center" vertical="center" wrapText="1"/>
    </xf>
    <xf numFmtId="0" fontId="63" fillId="0" borderId="1" xfId="31" applyFont="1" applyBorder="1" applyAlignment="1">
      <alignment horizontal="justify" vertical="center" wrapText="1"/>
    </xf>
    <xf numFmtId="0" fontId="63" fillId="0" borderId="0" xfId="31" applyFont="1" applyAlignment="1">
      <alignment horizontal="left" vertical="center"/>
    </xf>
    <xf numFmtId="0" fontId="63" fillId="0" borderId="8" xfId="31" applyFont="1" applyBorder="1" applyAlignment="1">
      <alignment horizontal="center" vertical="center" wrapText="1"/>
    </xf>
    <xf numFmtId="0" fontId="63" fillId="0" borderId="13" xfId="31" applyFont="1" applyBorder="1" applyAlignment="1">
      <alignment horizontal="center" vertical="center" wrapText="1"/>
    </xf>
    <xf numFmtId="0" fontId="86" fillId="0" borderId="4" xfId="0" applyFont="1" applyBorder="1" applyAlignment="1">
      <alignment horizontal="center"/>
    </xf>
    <xf numFmtId="0" fontId="0" fillId="0" borderId="0" xfId="0" applyAlignment="1">
      <alignment horizontal="right"/>
    </xf>
    <xf numFmtId="0" fontId="18" fillId="0" borderId="0" xfId="0" applyFont="1" applyAlignment="1">
      <alignment horizontal="center"/>
    </xf>
    <xf numFmtId="0" fontId="0" fillId="0" borderId="113" xfId="0" applyBorder="1" applyAlignment="1">
      <alignment horizontal="left" vertical="center" wrapText="1"/>
    </xf>
    <xf numFmtId="0" fontId="0" fillId="0" borderId="114" xfId="0" applyBorder="1" applyAlignment="1">
      <alignment horizontal="left" vertical="center"/>
    </xf>
    <xf numFmtId="0" fontId="0" fillId="0" borderId="115" xfId="0" applyBorder="1" applyAlignment="1">
      <alignment horizontal="left" vertical="center"/>
    </xf>
    <xf numFmtId="0" fontId="0" fillId="0" borderId="11" xfId="0" applyBorder="1" applyAlignment="1">
      <alignment horizontal="left" vertical="center"/>
    </xf>
    <xf numFmtId="0" fontId="0" fillId="0" borderId="0" xfId="0"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4" xfId="0" applyBorder="1" applyAlignment="1">
      <alignment horizontal="left" vertical="center"/>
    </xf>
    <xf numFmtId="0" fontId="0" fillId="0" borderId="14" xfId="0" applyBorder="1" applyAlignment="1">
      <alignment horizontal="left" vertical="center"/>
    </xf>
    <xf numFmtId="0" fontId="0" fillId="0" borderId="113" xfId="0" applyBorder="1" applyAlignment="1">
      <alignment horizontal="center" vertical="center" wrapText="1"/>
    </xf>
    <xf numFmtId="0" fontId="0" fillId="0" borderId="114" xfId="0" applyBorder="1" applyAlignment="1">
      <alignment horizontal="center" vertical="center"/>
    </xf>
    <xf numFmtId="0" fontId="0" fillId="0" borderId="115"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0" fillId="0" borderId="14" xfId="0" applyBorder="1" applyAlignment="1">
      <alignment horizontal="center" vertical="center"/>
    </xf>
    <xf numFmtId="0" fontId="70" fillId="0" borderId="0" xfId="0" applyFont="1" applyAlignment="1">
      <alignment horizontal="center"/>
    </xf>
    <xf numFmtId="0" fontId="81" fillId="0" borderId="0" xfId="0" applyFont="1" applyAlignment="1">
      <alignment horizontal="center"/>
    </xf>
    <xf numFmtId="0" fontId="81" fillId="0" borderId="5" xfId="0" applyFont="1" applyBorder="1" applyAlignment="1">
      <alignment horizontal="left" vertical="center" wrapText="1"/>
    </xf>
    <xf numFmtId="0" fontId="81" fillId="0" borderId="6" xfId="0" applyFont="1" applyBorder="1" applyAlignment="1">
      <alignment horizontal="left" vertical="center"/>
    </xf>
    <xf numFmtId="0" fontId="81" fillId="0" borderId="7" xfId="0" applyFont="1" applyBorder="1" applyAlignment="1">
      <alignment horizontal="left" vertical="center"/>
    </xf>
    <xf numFmtId="0" fontId="81" fillId="0" borderId="5" xfId="0" applyFont="1" applyBorder="1" applyAlignment="1">
      <alignment horizontal="left" vertical="center"/>
    </xf>
    <xf numFmtId="0" fontId="81" fillId="0" borderId="4" xfId="0" applyFont="1" applyBorder="1" applyAlignment="1">
      <alignment horizontal="left"/>
    </xf>
    <xf numFmtId="0" fontId="81" fillId="0" borderId="113" xfId="0" applyFont="1" applyBorder="1" applyAlignment="1">
      <alignment horizontal="left" vertical="top" wrapText="1"/>
    </xf>
    <xf numFmtId="0" fontId="81" fillId="0" borderId="114" xfId="0" applyFont="1" applyBorder="1" applyAlignment="1">
      <alignment horizontal="left" vertical="top"/>
    </xf>
    <xf numFmtId="0" fontId="81" fillId="0" borderId="115" xfId="0" applyFont="1" applyBorder="1" applyAlignment="1">
      <alignment horizontal="left" vertical="top"/>
    </xf>
    <xf numFmtId="0" fontId="81" fillId="0" borderId="11" xfId="0" applyFont="1" applyBorder="1" applyAlignment="1">
      <alignment horizontal="left" vertical="top"/>
    </xf>
    <xf numFmtId="0" fontId="81" fillId="0" borderId="0" xfId="0" applyFont="1" applyAlignment="1">
      <alignment horizontal="left" vertical="top"/>
    </xf>
    <xf numFmtId="0" fontId="81" fillId="0" borderId="12" xfId="0" applyFont="1" applyBorder="1" applyAlignment="1">
      <alignment horizontal="left" vertical="top"/>
    </xf>
    <xf numFmtId="0" fontId="81" fillId="0" borderId="13" xfId="0" applyFont="1" applyBorder="1" applyAlignment="1">
      <alignment horizontal="left" vertical="top"/>
    </xf>
    <xf numFmtId="0" fontId="81" fillId="0" borderId="4" xfId="0" applyFont="1" applyBorder="1" applyAlignment="1">
      <alignment horizontal="left" vertical="top"/>
    </xf>
    <xf numFmtId="0" fontId="81" fillId="0" borderId="14" xfId="0" applyFont="1" applyBorder="1" applyAlignment="1">
      <alignment horizontal="left" vertical="top"/>
    </xf>
    <xf numFmtId="0" fontId="81" fillId="0" borderId="4" xfId="0" applyFont="1" applyBorder="1" applyAlignment="1">
      <alignment horizontal="left" vertical="center" wrapText="1"/>
    </xf>
    <xf numFmtId="0" fontId="78" fillId="0" borderId="1" xfId="32" applyFont="1" applyBorder="1" applyAlignment="1">
      <alignment vertical="center" wrapText="1"/>
    </xf>
    <xf numFmtId="0" fontId="78" fillId="0" borderId="1" xfId="32" applyFont="1" applyBorder="1" applyAlignment="1">
      <alignment horizontal="center" vertical="center"/>
    </xf>
    <xf numFmtId="0" fontId="80" fillId="0" borderId="0" xfId="32" applyFont="1" applyAlignment="1">
      <alignment horizontal="center" vertical="center"/>
    </xf>
    <xf numFmtId="0" fontId="78" fillId="0" borderId="1" xfId="32" applyFont="1" applyBorder="1" applyAlignment="1">
      <alignment horizontal="center" vertical="center" wrapText="1"/>
    </xf>
    <xf numFmtId="0" fontId="78" fillId="0" borderId="1" xfId="32" applyFont="1" applyBorder="1" applyAlignment="1">
      <alignment horizontal="left" vertical="center" wrapText="1"/>
    </xf>
    <xf numFmtId="0" fontId="78" fillId="0" borderId="0" xfId="32" applyFont="1" applyAlignment="1">
      <alignment horizontal="center" vertical="center"/>
    </xf>
    <xf numFmtId="0" fontId="78" fillId="0" borderId="0" xfId="33" applyFont="1" applyAlignment="1">
      <alignment horizontal="center" vertical="center"/>
    </xf>
    <xf numFmtId="188" fontId="78" fillId="0" borderId="1" xfId="33" applyNumberFormat="1" applyFont="1" applyBorder="1" applyAlignment="1">
      <alignment horizontal="center" vertical="center"/>
    </xf>
    <xf numFmtId="0" fontId="78" fillId="0" borderId="5" xfId="33" applyFont="1" applyBorder="1" applyAlignment="1">
      <alignment horizontal="left" vertical="center"/>
    </xf>
    <xf numFmtId="0" fontId="78" fillId="0" borderId="6" xfId="33" applyFont="1" applyBorder="1" applyAlignment="1">
      <alignment horizontal="left" vertical="center"/>
    </xf>
    <xf numFmtId="0" fontId="78" fillId="0" borderId="7" xfId="33" applyFont="1" applyBorder="1" applyAlignment="1">
      <alignment horizontal="left" vertical="center"/>
    </xf>
    <xf numFmtId="0" fontId="79" fillId="0" borderId="5" xfId="33" applyFont="1" applyBorder="1" applyAlignment="1">
      <alignment horizontal="left" vertical="center"/>
    </xf>
    <xf numFmtId="0" fontId="79" fillId="0" borderId="6" xfId="33" applyFont="1" applyBorder="1" applyAlignment="1">
      <alignment horizontal="left" vertical="center"/>
    </xf>
    <xf numFmtId="0" fontId="79" fillId="0" borderId="7" xfId="33" applyFont="1" applyBorder="1" applyAlignment="1">
      <alignment horizontal="left" vertical="center"/>
    </xf>
    <xf numFmtId="0" fontId="132" fillId="0" borderId="45" xfId="29" applyFont="1" applyBorder="1" applyAlignment="1">
      <alignment horizontal="center" vertical="center" textRotation="255"/>
    </xf>
    <xf numFmtId="0" fontId="132" fillId="0" borderId="50" xfId="29" applyFont="1" applyBorder="1" applyAlignment="1">
      <alignment horizontal="center" vertical="center" textRotation="255"/>
    </xf>
    <xf numFmtId="0" fontId="132" fillId="0" borderId="52" xfId="29" applyFont="1" applyBorder="1" applyAlignment="1">
      <alignment horizontal="center" vertical="center" textRotation="255"/>
    </xf>
    <xf numFmtId="0" fontId="132" fillId="0" borderId="146" xfId="29" applyFont="1" applyBorder="1" applyAlignment="1">
      <alignment horizontal="left" vertical="center" wrapText="1"/>
    </xf>
    <xf numFmtId="0" fontId="132" fillId="0" borderId="64" xfId="29" applyFont="1" applyBorder="1" applyAlignment="1">
      <alignment horizontal="left" vertical="center" wrapText="1"/>
    </xf>
    <xf numFmtId="0" fontId="132" fillId="0" borderId="2" xfId="29" applyFont="1" applyBorder="1" applyAlignment="1">
      <alignment horizontal="left" vertical="center" wrapText="1"/>
    </xf>
    <xf numFmtId="0" fontId="132" fillId="0" borderId="3" xfId="29" applyFont="1" applyBorder="1" applyAlignment="1">
      <alignment horizontal="left" vertical="center" wrapText="1"/>
    </xf>
    <xf numFmtId="0" fontId="132" fillId="0" borderId="53" xfId="29" applyFont="1" applyBorder="1" applyAlignment="1">
      <alignment horizontal="left" vertical="center" wrapText="1"/>
    </xf>
    <xf numFmtId="0" fontId="132" fillId="0" borderId="45" xfId="29" applyFont="1" applyBorder="1" applyAlignment="1">
      <alignment horizontal="center" vertical="center" textRotation="255" wrapText="1"/>
    </xf>
    <xf numFmtId="0" fontId="132" fillId="0" borderId="50" xfId="29" applyFont="1" applyBorder="1" applyAlignment="1">
      <alignment horizontal="center" vertical="center" textRotation="255" wrapText="1"/>
    </xf>
    <xf numFmtId="0" fontId="132" fillId="0" borderId="52" xfId="29" applyFont="1" applyBorder="1" applyAlignment="1">
      <alignment horizontal="center" vertical="center" textRotation="255" wrapText="1"/>
    </xf>
    <xf numFmtId="0" fontId="143" fillId="0" borderId="12" xfId="41" applyFont="1" applyBorder="1" applyAlignment="1">
      <alignment horizontal="center" vertical="center" wrapText="1"/>
    </xf>
    <xf numFmtId="0" fontId="141" fillId="0" borderId="115" xfId="41" applyFont="1" applyBorder="1" applyAlignment="1">
      <alignment horizontal="center" vertical="center" wrapText="1"/>
    </xf>
    <xf numFmtId="0" fontId="141" fillId="0" borderId="14" xfId="41" applyFont="1" applyBorder="1" applyAlignment="1">
      <alignment horizontal="center" vertical="center" wrapText="1"/>
    </xf>
    <xf numFmtId="0" fontId="141" fillId="0" borderId="12" xfId="41" applyFont="1" applyBorder="1" applyAlignment="1">
      <alignment horizontal="center" vertical="center" wrapText="1"/>
    </xf>
    <xf numFmtId="0" fontId="78" fillId="0" borderId="0" xfId="41" applyFont="1" applyAlignment="1">
      <alignment horizontal="justify" vertical="center" wrapText="1"/>
    </xf>
    <xf numFmtId="0" fontId="1" fillId="0" borderId="0" xfId="41">
      <alignment vertical="center"/>
    </xf>
    <xf numFmtId="0" fontId="139" fillId="0" borderId="0" xfId="41" applyFont="1" applyAlignment="1">
      <alignment horizontal="center" vertical="top" wrapText="1"/>
    </xf>
    <xf numFmtId="0" fontId="1" fillId="0" borderId="0" xfId="41" applyAlignment="1">
      <alignment vertical="top"/>
    </xf>
    <xf numFmtId="0" fontId="78" fillId="0" borderId="0" xfId="41" applyFont="1" applyAlignment="1">
      <alignment horizontal="left" vertical="distributed" wrapText="1"/>
    </xf>
    <xf numFmtId="0" fontId="1" fillId="0" borderId="0" xfId="41" applyAlignment="1">
      <alignment vertical="distributed"/>
    </xf>
    <xf numFmtId="0" fontId="132" fillId="0" borderId="146" xfId="29" applyFont="1" applyBorder="1" applyAlignment="1">
      <alignment vertical="center" wrapText="1"/>
    </xf>
    <xf numFmtId="0" fontId="132" fillId="0" borderId="64" xfId="29" applyFont="1" applyBorder="1" applyAlignment="1">
      <alignment vertical="center" wrapText="1"/>
    </xf>
    <xf numFmtId="0" fontId="132" fillId="0" borderId="2" xfId="29" applyFont="1" applyBorder="1" applyAlignment="1">
      <alignment vertical="center" wrapText="1"/>
    </xf>
    <xf numFmtId="0" fontId="142" fillId="0" borderId="146" xfId="29" applyFont="1" applyBorder="1" applyAlignment="1">
      <alignment horizontal="center" vertical="center" wrapText="1"/>
    </xf>
    <xf numFmtId="0" fontId="142" fillId="0" borderId="2" xfId="29" applyFont="1" applyBorder="1" applyAlignment="1">
      <alignment horizontal="center" vertical="center" wrapText="1"/>
    </xf>
    <xf numFmtId="0" fontId="132" fillId="0" borderId="166" xfId="29" applyFont="1" applyBorder="1" applyAlignment="1">
      <alignment horizontal="left" vertical="center" wrapText="1"/>
    </xf>
    <xf numFmtId="0" fontId="142" fillId="0" borderId="3" xfId="29" applyFont="1" applyBorder="1" applyAlignment="1">
      <alignment horizontal="center" vertical="center" wrapText="1"/>
    </xf>
    <xf numFmtId="0" fontId="142" fillId="0" borderId="64" xfId="29" applyFont="1" applyBorder="1" applyAlignment="1">
      <alignment horizontal="center" vertical="center" wrapText="1"/>
    </xf>
    <xf numFmtId="0" fontId="132" fillId="0" borderId="3" xfId="29" applyFont="1" applyBorder="1" applyAlignment="1">
      <alignment vertical="center" wrapText="1"/>
    </xf>
    <xf numFmtId="0" fontId="132" fillId="0" borderId="53" xfId="29" applyFont="1" applyBorder="1" applyAlignment="1">
      <alignment vertical="center" wrapText="1"/>
    </xf>
    <xf numFmtId="0" fontId="142" fillId="0" borderId="53" xfId="29" applyFont="1" applyBorder="1" applyAlignment="1">
      <alignment horizontal="center" vertical="center" wrapText="1"/>
    </xf>
    <xf numFmtId="0" fontId="132" fillId="0" borderId="146" xfId="29" applyFont="1" applyBorder="1" applyAlignment="1">
      <alignment horizontal="center" vertical="center" wrapText="1"/>
    </xf>
    <xf numFmtId="0" fontId="132" fillId="0" borderId="64" xfId="29" applyFont="1" applyBorder="1" applyAlignment="1">
      <alignment horizontal="center" vertical="center" wrapText="1"/>
    </xf>
    <xf numFmtId="0" fontId="132" fillId="0" borderId="2" xfId="29" applyFont="1" applyBorder="1" applyAlignment="1">
      <alignment horizontal="center" vertical="center" wrapText="1"/>
    </xf>
    <xf numFmtId="0" fontId="132" fillId="0" borderId="3" xfId="29" applyFont="1" applyBorder="1" applyAlignment="1">
      <alignment horizontal="center" vertical="center" wrapText="1"/>
    </xf>
  </cellXfs>
  <cellStyles count="42">
    <cellStyle name="タイトル" xfId="40" builtinId="15"/>
    <cellStyle name="パーセント" xfId="27" builtinId="5"/>
    <cellStyle name="パーセント 2" xfId="1" xr:uid="{00000000-0005-0000-0000-000001000000}"/>
    <cellStyle name="パーセント 3" xfId="2" xr:uid="{00000000-0005-0000-0000-000002000000}"/>
    <cellStyle name="パーセント 4" xfId="26" xr:uid="{00000000-0005-0000-0000-000003000000}"/>
    <cellStyle name="パーセント 5" xfId="35" xr:uid="{00000000-0005-0000-0000-000004000000}"/>
    <cellStyle name="ハイパーリンク 2" xfId="3" xr:uid="{00000000-0005-0000-0000-000005000000}"/>
    <cellStyle name="桁区切り" xfId="23" builtinId="6"/>
    <cellStyle name="桁区切り 2" xfId="4" xr:uid="{00000000-0005-0000-0000-000007000000}"/>
    <cellStyle name="桁区切り 3" xfId="5" xr:uid="{00000000-0005-0000-0000-000008000000}"/>
    <cellStyle name="桁区切り 3 2" xfId="6" xr:uid="{00000000-0005-0000-0000-000009000000}"/>
    <cellStyle name="桁区切り 4" xfId="7" xr:uid="{00000000-0005-0000-0000-00000A000000}"/>
    <cellStyle name="桁区切り 5" xfId="24" xr:uid="{00000000-0005-0000-0000-00000B000000}"/>
    <cellStyle name="通貨 2" xfId="8" xr:uid="{00000000-0005-0000-0000-00000C000000}"/>
    <cellStyle name="標準" xfId="0" builtinId="0"/>
    <cellStyle name="標準 10" xfId="31" xr:uid="{00000000-0005-0000-0000-00000E000000}"/>
    <cellStyle name="標準 11" xfId="41" xr:uid="{1F444838-E48B-4BDE-8108-2D50B4B27153}"/>
    <cellStyle name="標準 16" xfId="32" xr:uid="{00000000-0005-0000-0000-00000F000000}"/>
    <cellStyle name="標準 2" xfId="9" xr:uid="{00000000-0005-0000-0000-000010000000}"/>
    <cellStyle name="標準 2 2" xfId="10" xr:uid="{00000000-0005-0000-0000-000011000000}"/>
    <cellStyle name="標準 2 2 2" xfId="11" xr:uid="{00000000-0005-0000-0000-000012000000}"/>
    <cellStyle name="標準 2 2 3" xfId="12" xr:uid="{00000000-0005-0000-0000-000013000000}"/>
    <cellStyle name="標準 2 2 4" xfId="34" xr:uid="{00000000-0005-0000-0000-000014000000}"/>
    <cellStyle name="標準 2 3" xfId="13" xr:uid="{00000000-0005-0000-0000-000015000000}"/>
    <cellStyle name="標準 2 3 2" xfId="36" xr:uid="{00000000-0005-0000-0000-000016000000}"/>
    <cellStyle name="標準 2 4" xfId="33" xr:uid="{00000000-0005-0000-0000-000017000000}"/>
    <cellStyle name="標準 2_5月以降実施カリキュラム" xfId="14" xr:uid="{00000000-0005-0000-0000-000018000000}"/>
    <cellStyle name="標準 3" xfId="15" xr:uid="{00000000-0005-0000-0000-000019000000}"/>
    <cellStyle name="標準 3 2" xfId="16" xr:uid="{00000000-0005-0000-0000-00001A000000}"/>
    <cellStyle name="標準 4" xfId="17" xr:uid="{00000000-0005-0000-0000-00001B000000}"/>
    <cellStyle name="標準 4 2" xfId="18" xr:uid="{00000000-0005-0000-0000-00001C000000}"/>
    <cellStyle name="標準 5" xfId="19" xr:uid="{00000000-0005-0000-0000-00001D000000}"/>
    <cellStyle name="標準 5 2" xfId="20" xr:uid="{00000000-0005-0000-0000-00001E000000}"/>
    <cellStyle name="標準 6" xfId="21" xr:uid="{00000000-0005-0000-0000-00001F000000}"/>
    <cellStyle name="標準 7" xfId="25" xr:uid="{00000000-0005-0000-0000-000020000000}"/>
    <cellStyle name="標準 8" xfId="28" xr:uid="{00000000-0005-0000-0000-000021000000}"/>
    <cellStyle name="標準 9" xfId="29" xr:uid="{00000000-0005-0000-0000-000022000000}"/>
    <cellStyle name="標準 9 3 2 2 2 2 2" xfId="38" xr:uid="{2D02C217-FA4A-46A8-A2DE-0D4919B22D00}"/>
    <cellStyle name="標準 9 3 2 2 3 2" xfId="37" xr:uid="{D99F9522-FA6E-4DBC-9674-5CD4C65C5D6A}"/>
    <cellStyle name="標準 9 3 2 4 2" xfId="39" xr:uid="{810F2279-1719-4251-9A20-73D49FF3AD01}"/>
    <cellStyle name="標準_Sheet1" xfId="30" xr:uid="{00000000-0005-0000-0000-000023000000}"/>
    <cellStyle name="未定義" xfId="22" xr:uid="{00000000-0005-0000-0000-000024000000}"/>
  </cellStyles>
  <dxfs count="152">
    <dxf>
      <font>
        <color rgb="FFFF0000"/>
      </font>
      <fill>
        <patternFill>
          <bgColor theme="5" tint="0.59996337778862885"/>
        </patternFill>
      </fill>
    </dxf>
    <dxf>
      <fill>
        <patternFill>
          <bgColor theme="8" tint="0.79998168889431442"/>
        </patternFill>
      </fill>
    </dxf>
    <dxf>
      <fill>
        <patternFill>
          <bgColor theme="5" tint="0.59996337778862885"/>
        </patternFill>
      </fill>
    </dxf>
    <dxf>
      <font>
        <color rgb="FFFF0000"/>
      </font>
      <fill>
        <patternFill>
          <bgColor theme="5" tint="0.59996337778862885"/>
        </patternFill>
      </fill>
    </dxf>
    <dxf>
      <fill>
        <patternFill>
          <bgColor theme="8" tint="0.79998168889431442"/>
        </patternFill>
      </fill>
    </dxf>
    <dxf>
      <fill>
        <patternFill>
          <bgColor theme="5" tint="0.59996337778862885"/>
        </patternFill>
      </fill>
    </dxf>
    <dxf>
      <font>
        <color rgb="FFFF0000"/>
      </font>
      <fill>
        <patternFill>
          <bgColor theme="5" tint="0.59996337778862885"/>
        </patternFill>
      </fill>
    </dxf>
    <dxf>
      <fill>
        <patternFill>
          <bgColor theme="8" tint="0.79998168889431442"/>
        </patternFill>
      </fill>
    </dxf>
    <dxf>
      <fill>
        <patternFill>
          <bgColor theme="5" tint="0.59996337778862885"/>
        </patternFill>
      </fill>
    </dxf>
    <dxf>
      <font>
        <color rgb="FFFF0000"/>
      </font>
      <fill>
        <patternFill>
          <bgColor theme="5" tint="0.59996337778862885"/>
        </patternFill>
      </fill>
    </dxf>
    <dxf>
      <fill>
        <patternFill>
          <bgColor theme="8" tint="0.79998168889431442"/>
        </patternFill>
      </fill>
    </dxf>
    <dxf>
      <fill>
        <patternFill>
          <bgColor theme="5" tint="0.59996337778862885"/>
        </patternFill>
      </fill>
    </dxf>
    <dxf>
      <font>
        <color rgb="FFFF0000"/>
      </font>
      <fill>
        <patternFill>
          <bgColor theme="5" tint="0.59996337778862885"/>
        </patternFill>
      </fill>
    </dxf>
    <dxf>
      <fill>
        <patternFill>
          <bgColor theme="8" tint="0.79998168889431442"/>
        </patternFill>
      </fill>
    </dxf>
    <dxf>
      <fill>
        <patternFill>
          <bgColor theme="5" tint="0.59996337778862885"/>
        </patternFill>
      </fill>
    </dxf>
    <dxf>
      <font>
        <color rgb="FFFF0000"/>
      </font>
      <fill>
        <patternFill>
          <bgColor theme="5" tint="0.59996337778862885"/>
        </patternFill>
      </fill>
    </dxf>
    <dxf>
      <fill>
        <patternFill>
          <bgColor theme="8" tint="0.79998168889431442"/>
        </patternFill>
      </fill>
    </dxf>
    <dxf>
      <fill>
        <patternFill>
          <bgColor theme="5" tint="0.59996337778862885"/>
        </patternFill>
      </fill>
    </dxf>
    <dxf>
      <font>
        <color rgb="FFFF0000"/>
      </font>
      <fill>
        <patternFill>
          <bgColor theme="5" tint="0.59996337778862885"/>
        </patternFill>
      </fill>
    </dxf>
    <dxf>
      <fill>
        <patternFill>
          <bgColor theme="8" tint="0.79998168889431442"/>
        </patternFill>
      </fill>
    </dxf>
    <dxf>
      <fill>
        <patternFill>
          <bgColor theme="5" tint="0.59996337778862885"/>
        </patternFill>
      </fill>
    </dxf>
    <dxf>
      <font>
        <color rgb="FFFF0000"/>
      </font>
      <fill>
        <patternFill>
          <bgColor theme="5" tint="0.59996337778862885"/>
        </patternFill>
      </fill>
    </dxf>
    <dxf>
      <fill>
        <patternFill>
          <bgColor theme="8" tint="0.79998168889431442"/>
        </patternFill>
      </fill>
    </dxf>
    <dxf>
      <fill>
        <patternFill>
          <bgColor theme="5" tint="0.59996337778862885"/>
        </patternFill>
      </fill>
    </dxf>
    <dxf>
      <font>
        <color rgb="FFFF0000"/>
      </font>
      <fill>
        <patternFill>
          <bgColor theme="5" tint="0.59996337778862885"/>
        </patternFill>
      </fill>
    </dxf>
    <dxf>
      <fill>
        <patternFill>
          <bgColor theme="8" tint="0.79998168889431442"/>
        </patternFill>
      </fill>
    </dxf>
    <dxf>
      <fill>
        <patternFill>
          <bgColor theme="5" tint="0.59996337778862885"/>
        </patternFill>
      </fill>
    </dxf>
    <dxf>
      <font>
        <color rgb="FFFF0000"/>
      </font>
      <fill>
        <patternFill>
          <bgColor theme="5" tint="0.59996337778862885"/>
        </patternFill>
      </fill>
    </dxf>
    <dxf>
      <fill>
        <patternFill>
          <bgColor theme="8" tint="0.79998168889431442"/>
        </patternFill>
      </fill>
    </dxf>
    <dxf>
      <fill>
        <patternFill>
          <bgColor theme="5" tint="0.59996337778862885"/>
        </patternFill>
      </fill>
    </dxf>
    <dxf>
      <font>
        <color rgb="FFFF0000"/>
      </font>
      <fill>
        <patternFill>
          <bgColor theme="5" tint="0.59996337778862885"/>
        </patternFill>
      </fill>
    </dxf>
    <dxf>
      <fill>
        <patternFill>
          <bgColor theme="8" tint="0.79998168889431442"/>
        </patternFill>
      </fill>
    </dxf>
    <dxf>
      <fill>
        <patternFill>
          <bgColor theme="5" tint="0.59996337778862885"/>
        </patternFill>
      </fill>
    </dxf>
    <dxf>
      <font>
        <color rgb="FFFF0000"/>
      </font>
      <fill>
        <patternFill>
          <bgColor theme="5" tint="0.59996337778862885"/>
        </patternFill>
      </fill>
    </dxf>
    <dxf>
      <fill>
        <patternFill>
          <bgColor theme="8" tint="0.79998168889431442"/>
        </patternFill>
      </fill>
    </dxf>
    <dxf>
      <fill>
        <patternFill>
          <bgColor theme="5" tint="0.59996337778862885"/>
        </patternFill>
      </fill>
    </dxf>
    <dxf>
      <font>
        <color rgb="FFFF0000"/>
      </font>
      <fill>
        <patternFill>
          <bgColor theme="5" tint="0.59996337778862885"/>
        </patternFill>
      </fill>
    </dxf>
    <dxf>
      <fill>
        <patternFill>
          <bgColor theme="8" tint="0.79998168889431442"/>
        </patternFill>
      </fill>
    </dxf>
    <dxf>
      <fill>
        <patternFill>
          <bgColor theme="5" tint="0.59996337778862885"/>
        </patternFill>
      </fill>
    </dxf>
    <dxf>
      <font>
        <color rgb="FFFF0000"/>
      </font>
      <fill>
        <patternFill>
          <bgColor theme="5" tint="0.59996337778862885"/>
        </patternFill>
      </fill>
    </dxf>
    <dxf>
      <fill>
        <patternFill>
          <bgColor theme="8" tint="0.79998168889431442"/>
        </patternFill>
      </fill>
    </dxf>
    <dxf>
      <fill>
        <patternFill>
          <bgColor theme="5" tint="0.59996337778862885"/>
        </patternFill>
      </fill>
    </dxf>
    <dxf>
      <font>
        <color rgb="FFFF0000"/>
      </font>
      <fill>
        <patternFill>
          <bgColor theme="5" tint="0.59996337778862885"/>
        </patternFill>
      </fill>
    </dxf>
    <dxf>
      <fill>
        <patternFill>
          <bgColor theme="8" tint="0.79998168889431442"/>
        </patternFill>
      </fill>
    </dxf>
    <dxf>
      <fill>
        <patternFill>
          <bgColor theme="5" tint="0.59996337778862885"/>
        </patternFill>
      </fill>
    </dxf>
    <dxf>
      <font>
        <color rgb="FFFF0000"/>
      </font>
      <fill>
        <patternFill>
          <bgColor theme="5" tint="0.59996337778862885"/>
        </patternFill>
      </fill>
    </dxf>
    <dxf>
      <fill>
        <patternFill>
          <bgColor theme="8" tint="0.79998168889431442"/>
        </patternFill>
      </fill>
    </dxf>
    <dxf>
      <fill>
        <patternFill>
          <bgColor theme="5" tint="0.59996337778862885"/>
        </patternFill>
      </fill>
    </dxf>
    <dxf>
      <font>
        <color rgb="FFFF0000"/>
      </font>
      <fill>
        <patternFill>
          <bgColor theme="5" tint="0.59996337778862885"/>
        </patternFill>
      </fill>
    </dxf>
    <dxf>
      <fill>
        <patternFill>
          <bgColor theme="8" tint="0.79998168889431442"/>
        </patternFill>
      </fill>
    </dxf>
    <dxf>
      <fill>
        <patternFill>
          <bgColor theme="5" tint="0.59996337778862885"/>
        </patternFill>
      </fill>
    </dxf>
    <dxf>
      <font>
        <color rgb="FFFF0000"/>
      </font>
      <fill>
        <patternFill>
          <bgColor theme="5" tint="0.59996337778862885"/>
        </patternFill>
      </fill>
    </dxf>
    <dxf>
      <fill>
        <patternFill>
          <bgColor theme="8" tint="0.79998168889431442"/>
        </patternFill>
      </fill>
    </dxf>
    <dxf>
      <fill>
        <patternFill>
          <bgColor theme="5" tint="0.59996337778862885"/>
        </patternFill>
      </fill>
    </dxf>
    <dxf>
      <font>
        <color rgb="FFFF0000"/>
      </font>
      <fill>
        <patternFill>
          <bgColor theme="5" tint="0.59996337778862885"/>
        </patternFill>
      </fill>
    </dxf>
    <dxf>
      <fill>
        <patternFill>
          <bgColor theme="8" tint="0.79998168889431442"/>
        </patternFill>
      </fill>
    </dxf>
    <dxf>
      <fill>
        <patternFill>
          <bgColor theme="5" tint="0.59996337778862885"/>
        </patternFill>
      </fill>
    </dxf>
    <dxf>
      <font>
        <color rgb="FFFF0000"/>
      </font>
      <fill>
        <patternFill>
          <bgColor theme="5" tint="0.59996337778862885"/>
        </patternFill>
      </fill>
    </dxf>
    <dxf>
      <fill>
        <patternFill>
          <bgColor theme="8" tint="0.79998168889431442"/>
        </patternFill>
      </fill>
    </dxf>
    <dxf>
      <fill>
        <patternFill>
          <bgColor theme="5" tint="0.59996337778862885"/>
        </patternFill>
      </fill>
    </dxf>
    <dxf>
      <font>
        <color rgb="FFFF0000"/>
      </font>
      <fill>
        <patternFill>
          <bgColor theme="5" tint="0.59996337778862885"/>
        </patternFill>
      </fill>
    </dxf>
    <dxf>
      <fill>
        <patternFill>
          <bgColor theme="8" tint="0.79998168889431442"/>
        </patternFill>
      </fill>
    </dxf>
    <dxf>
      <fill>
        <patternFill>
          <bgColor theme="5" tint="0.59996337778862885"/>
        </patternFill>
      </fill>
    </dxf>
    <dxf>
      <font>
        <color rgb="FFFF0000"/>
      </font>
      <fill>
        <patternFill>
          <bgColor theme="9" tint="0.39994506668294322"/>
        </patternFill>
      </fill>
    </dxf>
    <dxf>
      <font>
        <color rgb="FF002060"/>
      </font>
      <fill>
        <patternFill>
          <bgColor theme="3" tint="0.39994506668294322"/>
        </patternFill>
      </fill>
    </dxf>
    <dxf>
      <font>
        <color rgb="FFFF0000"/>
      </font>
      <fill>
        <patternFill>
          <bgColor theme="9" tint="0.39994506668294322"/>
        </patternFill>
      </fill>
    </dxf>
    <dxf>
      <fill>
        <patternFill>
          <bgColor theme="9" tint="0.39994506668294322"/>
        </patternFill>
      </fill>
    </dxf>
    <dxf>
      <fill>
        <patternFill>
          <bgColor theme="9" tint="0.39994506668294322"/>
        </patternFill>
      </fill>
    </dxf>
    <dxf>
      <font>
        <color rgb="FFFF0000"/>
      </font>
      <fill>
        <patternFill>
          <bgColor theme="9" tint="0.39994506668294322"/>
        </patternFill>
      </fill>
    </dxf>
    <dxf>
      <font>
        <color rgb="FF002060"/>
      </font>
      <fill>
        <patternFill>
          <bgColor theme="3" tint="0.39994506668294322"/>
        </patternFill>
      </fill>
    </dxf>
    <dxf>
      <font>
        <color rgb="FFFF0000"/>
      </font>
      <fill>
        <patternFill>
          <bgColor theme="9" tint="0.39994506668294322"/>
        </patternFill>
      </fill>
    </dxf>
    <dxf>
      <fill>
        <patternFill>
          <bgColor theme="9" tint="0.39994506668294322"/>
        </patternFill>
      </fill>
    </dxf>
    <dxf>
      <font>
        <color rgb="FFFF0000"/>
      </font>
      <fill>
        <patternFill>
          <bgColor theme="9" tint="0.39994506668294322"/>
        </patternFill>
      </fill>
    </dxf>
    <dxf>
      <font>
        <color rgb="FF002060"/>
      </font>
      <fill>
        <patternFill>
          <bgColor theme="3" tint="0.39994506668294322"/>
        </patternFill>
      </fill>
    </dxf>
    <dxf>
      <font>
        <color rgb="FFFF0000"/>
      </font>
      <fill>
        <patternFill>
          <bgColor theme="9" tint="0.39994506668294322"/>
        </patternFill>
      </fill>
    </dxf>
    <dxf>
      <fill>
        <patternFill>
          <bgColor theme="9" tint="0.39994506668294322"/>
        </patternFill>
      </fill>
    </dxf>
    <dxf>
      <font>
        <color rgb="FFFF0000"/>
      </font>
      <fill>
        <patternFill>
          <bgColor theme="9" tint="0.39994506668294322"/>
        </patternFill>
      </fill>
    </dxf>
    <dxf>
      <font>
        <color rgb="FF002060"/>
      </font>
      <fill>
        <patternFill>
          <bgColor theme="3" tint="0.39994506668294322"/>
        </patternFill>
      </fill>
    </dxf>
    <dxf>
      <font>
        <color rgb="FFFF0000"/>
      </font>
      <fill>
        <patternFill>
          <bgColor theme="9" tint="0.39994506668294322"/>
        </patternFill>
      </fill>
    </dxf>
    <dxf>
      <fill>
        <patternFill>
          <bgColor theme="9" tint="0.39994506668294322"/>
        </patternFill>
      </fill>
    </dxf>
    <dxf>
      <font>
        <color rgb="FFFF0000"/>
      </font>
      <fill>
        <patternFill>
          <bgColor theme="9" tint="0.39994506668294322"/>
        </patternFill>
      </fill>
    </dxf>
    <dxf>
      <font>
        <color theme="3" tint="-0.24994659260841701"/>
      </font>
      <fill>
        <patternFill>
          <bgColor theme="3" tint="0.39994506668294322"/>
        </patternFill>
      </fill>
    </dxf>
    <dxf>
      <font>
        <color rgb="FFFF0000"/>
      </font>
      <fill>
        <patternFill>
          <bgColor theme="9" tint="0.39994506668294322"/>
        </patternFill>
      </fill>
    </dxf>
    <dxf>
      <font>
        <color rgb="FFFF0000"/>
      </font>
      <fill>
        <patternFill>
          <bgColor theme="9" tint="0.39994506668294322"/>
        </patternFill>
      </fill>
    </dxf>
    <dxf>
      <font>
        <color theme="3" tint="-0.24994659260841701"/>
      </font>
      <fill>
        <patternFill>
          <bgColor theme="3" tint="0.39994506668294322"/>
        </patternFill>
      </fill>
    </dxf>
    <dxf>
      <fill>
        <patternFill>
          <bgColor theme="9" tint="0.39994506668294322"/>
        </patternFill>
      </fill>
    </dxf>
    <dxf>
      <font>
        <color rgb="FFFF0000"/>
      </font>
      <fill>
        <patternFill>
          <bgColor theme="9" tint="0.39994506668294322"/>
        </patternFill>
      </fill>
    </dxf>
    <dxf>
      <font>
        <color theme="3" tint="-0.24994659260841701"/>
      </font>
      <fill>
        <patternFill>
          <bgColor theme="3" tint="0.39994506668294322"/>
        </patternFill>
      </fill>
    </dxf>
    <dxf>
      <font>
        <color rgb="FFFF0000"/>
      </font>
      <fill>
        <patternFill>
          <bgColor theme="9" tint="0.39994506668294322"/>
        </patternFill>
      </fill>
    </dxf>
    <dxf>
      <font>
        <color rgb="FFFF0000"/>
      </font>
      <fill>
        <patternFill>
          <bgColor theme="9" tint="0.39994506668294322"/>
        </patternFill>
      </fill>
    </dxf>
    <dxf>
      <font>
        <color rgb="FF002060"/>
      </font>
      <fill>
        <patternFill>
          <bgColor theme="3" tint="0.39994506668294322"/>
        </patternFill>
      </fill>
    </dxf>
    <dxf>
      <fill>
        <patternFill>
          <bgColor theme="9" tint="0.39994506668294322"/>
        </patternFill>
      </fill>
    </dxf>
    <dxf>
      <font>
        <color rgb="FFFF0000"/>
      </font>
      <fill>
        <patternFill>
          <bgColor theme="9" tint="0.39994506668294322"/>
        </patternFill>
      </fill>
    </dxf>
    <dxf>
      <font>
        <color rgb="FF002060"/>
      </font>
      <fill>
        <patternFill>
          <bgColor theme="3" tint="0.39994506668294322"/>
        </patternFill>
      </fill>
    </dxf>
    <dxf>
      <font>
        <color rgb="FFFF0000"/>
      </font>
      <fill>
        <patternFill>
          <bgColor theme="9" tint="0.39994506668294322"/>
        </patternFill>
      </fill>
    </dxf>
    <dxf>
      <fill>
        <patternFill>
          <bgColor theme="9" tint="0.39994506668294322"/>
        </patternFill>
      </fill>
    </dxf>
    <dxf>
      <fill>
        <patternFill>
          <bgColor theme="9" tint="0.39994506668294322"/>
        </patternFill>
      </fill>
    </dxf>
    <dxf>
      <font>
        <color rgb="FFFF0000"/>
      </font>
      <fill>
        <patternFill>
          <bgColor theme="9" tint="0.39994506668294322"/>
        </patternFill>
      </fill>
    </dxf>
    <dxf>
      <font>
        <color rgb="FF002060"/>
      </font>
      <fill>
        <patternFill>
          <bgColor theme="3" tint="0.39994506668294322"/>
        </patternFill>
      </fill>
    </dxf>
    <dxf>
      <fill>
        <patternFill>
          <bgColor theme="9" tint="0.39994506668294322"/>
        </patternFill>
      </fill>
    </dxf>
    <dxf>
      <font>
        <color rgb="FFFF0000"/>
      </font>
      <fill>
        <patternFill>
          <bgColor theme="9" tint="0.39994506668294322"/>
        </patternFill>
      </fill>
    </dxf>
    <dxf>
      <font>
        <color rgb="FF002060"/>
      </font>
      <fill>
        <patternFill>
          <bgColor theme="3" tint="0.39994506668294322"/>
        </patternFill>
      </fill>
    </dxf>
    <dxf>
      <fill>
        <patternFill>
          <bgColor theme="9" tint="0.39994506668294322"/>
        </patternFill>
      </fill>
    </dxf>
    <dxf>
      <font>
        <color rgb="FFFF0000"/>
      </font>
      <fill>
        <patternFill>
          <bgColor theme="9" tint="0.39994506668294322"/>
        </patternFill>
      </fill>
    </dxf>
    <dxf>
      <font>
        <color theme="3" tint="-0.24994659260841701"/>
      </font>
      <fill>
        <patternFill>
          <bgColor theme="3" tint="0.39994506668294322"/>
        </patternFill>
      </fill>
    </dxf>
    <dxf>
      <font>
        <color rgb="FFFF0000"/>
      </font>
      <fill>
        <patternFill>
          <bgColor theme="9" tint="0.39994506668294322"/>
        </patternFill>
      </fill>
    </dxf>
    <dxf>
      <font>
        <color theme="3" tint="-0.24994659260841701"/>
      </font>
      <fill>
        <patternFill>
          <bgColor theme="3" tint="0.39994506668294322"/>
        </patternFill>
      </fill>
    </dxf>
    <dxf>
      <fill>
        <patternFill>
          <bgColor theme="9" tint="0.39994506668294322"/>
        </patternFill>
      </fill>
    </dxf>
    <dxf>
      <font>
        <color rgb="FFFF0000"/>
      </font>
      <fill>
        <patternFill>
          <bgColor theme="9" tint="0.39994506668294322"/>
        </patternFill>
      </fill>
    </dxf>
    <dxf>
      <font>
        <color theme="3" tint="-0.24994659260841701"/>
      </font>
      <fill>
        <patternFill>
          <bgColor theme="3" tint="0.39994506668294322"/>
        </patternFill>
      </fill>
    </dxf>
    <dxf>
      <fill>
        <patternFill>
          <bgColor theme="9" tint="0.39994506668294322"/>
        </patternFill>
      </fill>
    </dxf>
    <dxf>
      <font>
        <color rgb="FFFF0000"/>
      </font>
      <fill>
        <patternFill>
          <bgColor theme="9" tint="0.39994506668294322"/>
        </patternFill>
      </fill>
    </dxf>
    <dxf>
      <font>
        <color rgb="FF002060"/>
      </font>
      <fill>
        <patternFill>
          <bgColor theme="3" tint="0.39994506668294322"/>
        </patternFill>
      </fill>
    </dxf>
    <dxf>
      <fill>
        <patternFill>
          <bgColor theme="9" tint="0.39994506668294322"/>
        </patternFill>
      </fill>
    </dxf>
    <dxf>
      <font>
        <color rgb="FFFF0000"/>
      </font>
      <fill>
        <patternFill>
          <bgColor theme="9" tint="0.39994506668294322"/>
        </patternFill>
      </fill>
    </dxf>
    <dxf>
      <font>
        <color rgb="FF002060"/>
      </font>
      <fill>
        <patternFill>
          <bgColor theme="3" tint="0.39994506668294322"/>
        </patternFill>
      </fill>
    </dxf>
    <dxf>
      <fill>
        <patternFill>
          <bgColor theme="9" tint="0.39994506668294322"/>
        </patternFill>
      </fill>
    </dxf>
    <dxf>
      <font>
        <color rgb="FFFF0000"/>
      </font>
      <fill>
        <patternFill>
          <bgColor theme="9" tint="0.39994506668294322"/>
        </patternFill>
      </fill>
    </dxf>
    <dxf>
      <font>
        <color rgb="FF002060"/>
      </font>
      <fill>
        <patternFill>
          <bgColor theme="3" tint="0.39994506668294322"/>
        </patternFill>
      </fill>
    </dxf>
    <dxf>
      <fill>
        <patternFill>
          <bgColor theme="9" tint="0.39994506668294322"/>
        </patternFill>
      </fill>
    </dxf>
    <dxf>
      <font>
        <color rgb="FFFF0000"/>
      </font>
      <fill>
        <patternFill>
          <bgColor theme="9" tint="0.39994506668294322"/>
        </patternFill>
      </fill>
    </dxf>
    <dxf>
      <font>
        <color theme="3" tint="-0.24994659260841701"/>
      </font>
      <fill>
        <patternFill>
          <bgColor theme="3" tint="0.39994506668294322"/>
        </patternFill>
      </fill>
    </dxf>
    <dxf>
      <font>
        <color rgb="FFFF0000"/>
      </font>
      <fill>
        <patternFill>
          <bgColor theme="9" tint="0.39994506668294322"/>
        </patternFill>
      </fill>
    </dxf>
    <dxf>
      <font>
        <color theme="3" tint="-0.24994659260841701"/>
      </font>
      <fill>
        <patternFill>
          <bgColor theme="3" tint="0.39994506668294322"/>
        </patternFill>
      </fill>
    </dxf>
    <dxf>
      <fill>
        <patternFill>
          <bgColor theme="9" tint="0.39994506668294322"/>
        </patternFill>
      </fill>
    </dxf>
    <dxf>
      <font>
        <color rgb="FFFF0000"/>
      </font>
      <fill>
        <patternFill>
          <bgColor theme="9" tint="0.39994506668294322"/>
        </patternFill>
      </fill>
    </dxf>
    <dxf>
      <font>
        <color theme="3" tint="-0.24994659260841701"/>
      </font>
      <fill>
        <patternFill>
          <bgColor theme="3" tint="0.39994506668294322"/>
        </patternFill>
      </fill>
    </dxf>
    <dxf>
      <fill>
        <patternFill>
          <bgColor theme="9" tint="0.39994506668294322"/>
        </patternFill>
      </fill>
    </dxf>
    <dxf>
      <font>
        <color rgb="FFFF0000"/>
      </font>
      <fill>
        <patternFill>
          <bgColor theme="9" tint="0.39994506668294322"/>
        </patternFill>
      </fill>
    </dxf>
    <dxf>
      <font>
        <color rgb="FF002060"/>
      </font>
      <fill>
        <patternFill>
          <bgColor theme="3" tint="0.39994506668294322"/>
        </patternFill>
      </fill>
    </dxf>
    <dxf>
      <fill>
        <patternFill>
          <bgColor theme="9" tint="0.39994506668294322"/>
        </patternFill>
      </fill>
    </dxf>
    <dxf>
      <font>
        <color rgb="FFFF0000"/>
      </font>
      <fill>
        <patternFill>
          <bgColor theme="9" tint="0.39994506668294322"/>
        </patternFill>
      </fill>
    </dxf>
    <dxf>
      <font>
        <color rgb="FF002060"/>
      </font>
      <fill>
        <patternFill>
          <bgColor theme="3" tint="0.39994506668294322"/>
        </patternFill>
      </fill>
    </dxf>
    <dxf>
      <fill>
        <patternFill>
          <bgColor theme="9" tint="0.39994506668294322"/>
        </patternFill>
      </fill>
    </dxf>
    <dxf>
      <font>
        <color rgb="FFFF0000"/>
      </font>
      <fill>
        <patternFill>
          <bgColor theme="9" tint="0.39994506668294322"/>
        </patternFill>
      </fill>
    </dxf>
    <dxf>
      <font>
        <color theme="3" tint="-0.24994659260841701"/>
      </font>
      <fill>
        <patternFill>
          <bgColor theme="3" tint="0.39994506668294322"/>
        </patternFill>
      </fill>
    </dxf>
    <dxf>
      <font>
        <color rgb="FFFF0000"/>
      </font>
      <fill>
        <patternFill>
          <bgColor theme="9" tint="0.39994506668294322"/>
        </patternFill>
      </fill>
    </dxf>
    <dxf>
      <font>
        <color theme="3" tint="-0.24994659260841701"/>
      </font>
      <fill>
        <patternFill>
          <bgColor theme="3" tint="0.39994506668294322"/>
        </patternFill>
      </fill>
    </dxf>
    <dxf>
      <fill>
        <patternFill>
          <bgColor theme="9" tint="0.39994506668294322"/>
        </patternFill>
      </fill>
    </dxf>
    <dxf>
      <font>
        <color rgb="FFFF0000"/>
      </font>
      <fill>
        <patternFill>
          <bgColor theme="9" tint="0.39994506668294322"/>
        </patternFill>
      </fill>
    </dxf>
    <dxf>
      <font>
        <color theme="3" tint="-0.24994659260841701"/>
      </font>
      <fill>
        <patternFill>
          <bgColor theme="3" tint="0.39994506668294322"/>
        </patternFill>
      </fill>
    </dxf>
    <dxf>
      <fill>
        <patternFill>
          <bgColor theme="9" tint="0.39994506668294322"/>
        </patternFill>
      </fill>
    </dxf>
    <dxf>
      <font>
        <color rgb="FFFF0000"/>
      </font>
      <fill>
        <patternFill>
          <bgColor theme="9" tint="0.39994506668294322"/>
        </patternFill>
      </fill>
    </dxf>
    <dxf>
      <font>
        <color rgb="FF002060"/>
      </font>
      <fill>
        <patternFill>
          <bgColor theme="3" tint="0.39994506668294322"/>
        </patternFill>
      </fill>
    </dxf>
    <dxf>
      <fill>
        <patternFill>
          <bgColor theme="9" tint="0.39994506668294322"/>
        </patternFill>
      </fill>
    </dxf>
    <dxf>
      <font>
        <color rgb="FFFF0000"/>
      </font>
      <fill>
        <patternFill>
          <bgColor theme="9" tint="0.39994506668294322"/>
        </patternFill>
      </fill>
    </dxf>
    <dxf>
      <font>
        <color theme="3" tint="-0.24994659260841701"/>
      </font>
      <fill>
        <patternFill>
          <bgColor theme="3" tint="0.39994506668294322"/>
        </patternFill>
      </fill>
    </dxf>
    <dxf>
      <font>
        <color rgb="FFFF0000"/>
      </font>
      <fill>
        <patternFill>
          <bgColor theme="9" tint="0.39994506668294322"/>
        </patternFill>
      </fill>
    </dxf>
    <dxf>
      <font>
        <color theme="3" tint="-0.24994659260841701"/>
      </font>
      <fill>
        <patternFill>
          <bgColor theme="3" tint="0.39994506668294322"/>
        </patternFill>
      </fill>
    </dxf>
    <dxf>
      <fill>
        <patternFill>
          <bgColor theme="9" tint="0.39994506668294322"/>
        </patternFill>
      </fill>
    </dxf>
    <dxf>
      <font>
        <color rgb="FFFF0000"/>
      </font>
      <fill>
        <patternFill>
          <bgColor theme="9" tint="0.39994506668294322"/>
        </patternFill>
      </fill>
    </dxf>
    <dxf>
      <font>
        <color theme="3" tint="-0.24994659260841701"/>
      </font>
      <fill>
        <patternFill>
          <bgColor theme="3" tint="0.39994506668294322"/>
        </patternFill>
      </fill>
    </dxf>
  </dxfs>
  <tableStyles count="0" defaultTableStyle="TableStyleMedium9" defaultPivotStyle="PivotStyleLight16"/>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1.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11</xdr:row>
      <xdr:rowOff>0</xdr:rowOff>
    </xdr:from>
    <xdr:to>
      <xdr:col>2</xdr:col>
      <xdr:colOff>0</xdr:colOff>
      <xdr:row>13</xdr:row>
      <xdr:rowOff>5443</xdr:rowOff>
    </xdr:to>
    <xdr:cxnSp macro="">
      <xdr:nvCxnSpPr>
        <xdr:cNvPr id="3" name="直線コネクタ 2">
          <a:extLst>
            <a:ext uri="{FF2B5EF4-FFF2-40B4-BE49-F238E27FC236}">
              <a16:creationId xmlns:a16="http://schemas.microsoft.com/office/drawing/2014/main" id="{498EAF57-19B9-4F9E-B775-068B503C62D5}"/>
            </a:ext>
          </a:extLst>
        </xdr:cNvPr>
        <xdr:cNvCxnSpPr/>
      </xdr:nvCxnSpPr>
      <xdr:spPr>
        <a:xfrm>
          <a:off x="0" y="816429"/>
          <a:ext cx="2057400" cy="292281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557893</xdr:colOff>
      <xdr:row>2</xdr:row>
      <xdr:rowOff>95250</xdr:rowOff>
    </xdr:from>
    <xdr:to>
      <xdr:col>20</xdr:col>
      <xdr:colOff>381000</xdr:colOff>
      <xdr:row>4</xdr:row>
      <xdr:rowOff>163286</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8926286" y="272143"/>
          <a:ext cx="1524000" cy="489857"/>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2085976</xdr:colOff>
      <xdr:row>12</xdr:row>
      <xdr:rowOff>123094</xdr:rowOff>
    </xdr:from>
    <xdr:to>
      <xdr:col>2</xdr:col>
      <xdr:colOff>4454770</xdr:colOff>
      <xdr:row>14</xdr:row>
      <xdr:rowOff>351692</xdr:rowOff>
    </xdr:to>
    <xdr:sp macro="" textlink="">
      <xdr:nvSpPr>
        <xdr:cNvPr id="2" name="大かっこ 1">
          <a:extLst>
            <a:ext uri="{FF2B5EF4-FFF2-40B4-BE49-F238E27FC236}">
              <a16:creationId xmlns:a16="http://schemas.microsoft.com/office/drawing/2014/main" id="{00000000-0008-0000-1500-000002000000}"/>
            </a:ext>
          </a:extLst>
        </xdr:cNvPr>
        <xdr:cNvSpPr>
          <a:spLocks noChangeArrowheads="1"/>
        </xdr:cNvSpPr>
      </xdr:nvSpPr>
      <xdr:spPr bwMode="auto">
        <a:xfrm>
          <a:off x="4064245" y="3999036"/>
          <a:ext cx="2368794" cy="1063868"/>
        </a:xfrm>
        <a:prstGeom prst="bracketPair">
          <a:avLst>
            <a:gd name="adj" fmla="val 6921"/>
          </a:avLst>
        </a:prstGeom>
        <a:noFill/>
        <a:ln w="635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lnSpc>
              <a:spcPts val="1500"/>
            </a:lnSpc>
            <a:defRPr sz="1000"/>
          </a:pPr>
          <a:r>
            <a:rPr lang="ja-JP" altLang="en-US" sz="1100" b="0" i="0" u="none" strike="noStrike" baseline="0">
              <a:solidFill>
                <a:srgbClr val="000000"/>
              </a:solidFill>
              <a:latin typeface="Meiryo UI"/>
              <a:ea typeface="Meiryo UI"/>
              <a:cs typeface="Meiryo UI"/>
            </a:rPr>
            <a:t>児童福祉法又は就学前の子どもに関する教育、保育等の総合的な提供に関する法律に定める種類のうち、該当するものを選択してください。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73268</xdr:colOff>
      <xdr:row>29</xdr:row>
      <xdr:rowOff>28575</xdr:rowOff>
    </xdr:from>
    <xdr:to>
      <xdr:col>0</xdr:col>
      <xdr:colOff>5581649</xdr:colOff>
      <xdr:row>30</xdr:row>
      <xdr:rowOff>205154</xdr:rowOff>
    </xdr:to>
    <xdr:sp macro="" textlink="">
      <xdr:nvSpPr>
        <xdr:cNvPr id="2" name="大かっこ 2">
          <a:extLst>
            <a:ext uri="{FF2B5EF4-FFF2-40B4-BE49-F238E27FC236}">
              <a16:creationId xmlns:a16="http://schemas.microsoft.com/office/drawing/2014/main" id="{844800E7-E5BE-46CC-9D02-FFAB52D7A9E0}"/>
            </a:ext>
          </a:extLst>
        </xdr:cNvPr>
        <xdr:cNvSpPr>
          <a:spLocks noChangeArrowheads="1"/>
        </xdr:cNvSpPr>
      </xdr:nvSpPr>
      <xdr:spPr bwMode="auto">
        <a:xfrm>
          <a:off x="73268" y="8769350"/>
          <a:ext cx="5508381" cy="300404"/>
        </a:xfrm>
        <a:prstGeom prst="bracketPair">
          <a:avLst>
            <a:gd name="adj" fmla="val 16667"/>
          </a:avLst>
        </a:prstGeom>
        <a:noFill/>
        <a:ln w="63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387350</xdr:colOff>
          <xdr:row>4</xdr:row>
          <xdr:rowOff>44450</xdr:rowOff>
        </xdr:from>
        <xdr:to>
          <xdr:col>1</xdr:col>
          <xdr:colOff>685800</xdr:colOff>
          <xdr:row>5</xdr:row>
          <xdr:rowOff>184150</xdr:rowOff>
        </xdr:to>
        <xdr:sp macro="" textlink="">
          <xdr:nvSpPr>
            <xdr:cNvPr id="108545" name="Check Box 1" hidden="1">
              <a:extLst>
                <a:ext uri="{63B3BB69-23CF-44E3-9099-C40C66FF867C}">
                  <a14:compatExt spid="_x0000_s108545"/>
                </a:ext>
                <a:ext uri="{FF2B5EF4-FFF2-40B4-BE49-F238E27FC236}">
                  <a16:creationId xmlns:a16="http://schemas.microsoft.com/office/drawing/2014/main" id="{00000000-0008-0000-2200-000001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387350</xdr:colOff>
          <xdr:row>6</xdr:row>
          <xdr:rowOff>114300</xdr:rowOff>
        </xdr:from>
        <xdr:to>
          <xdr:col>1</xdr:col>
          <xdr:colOff>685800</xdr:colOff>
          <xdr:row>7</xdr:row>
          <xdr:rowOff>241300</xdr:rowOff>
        </xdr:to>
        <xdr:sp macro="" textlink="">
          <xdr:nvSpPr>
            <xdr:cNvPr id="108546" name="Check Box 2" hidden="1">
              <a:extLst>
                <a:ext uri="{63B3BB69-23CF-44E3-9099-C40C66FF867C}">
                  <a14:compatExt spid="_x0000_s108546"/>
                </a:ext>
                <a:ext uri="{FF2B5EF4-FFF2-40B4-BE49-F238E27FC236}">
                  <a16:creationId xmlns:a16="http://schemas.microsoft.com/office/drawing/2014/main" id="{00000000-0008-0000-2200-000002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387350</xdr:colOff>
          <xdr:row>8</xdr:row>
          <xdr:rowOff>63500</xdr:rowOff>
        </xdr:from>
        <xdr:to>
          <xdr:col>1</xdr:col>
          <xdr:colOff>679450</xdr:colOff>
          <xdr:row>9</xdr:row>
          <xdr:rowOff>184150</xdr:rowOff>
        </xdr:to>
        <xdr:sp macro="" textlink="">
          <xdr:nvSpPr>
            <xdr:cNvPr id="108547" name="Check Box 3" hidden="1">
              <a:extLst>
                <a:ext uri="{63B3BB69-23CF-44E3-9099-C40C66FF867C}">
                  <a14:compatExt spid="_x0000_s108547"/>
                </a:ext>
                <a:ext uri="{FF2B5EF4-FFF2-40B4-BE49-F238E27FC236}">
                  <a16:creationId xmlns:a16="http://schemas.microsoft.com/office/drawing/2014/main" id="{00000000-0008-0000-2200-000003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387350</xdr:colOff>
          <xdr:row>10</xdr:row>
          <xdr:rowOff>38100</xdr:rowOff>
        </xdr:from>
        <xdr:to>
          <xdr:col>1</xdr:col>
          <xdr:colOff>679450</xdr:colOff>
          <xdr:row>11</xdr:row>
          <xdr:rowOff>165100</xdr:rowOff>
        </xdr:to>
        <xdr:sp macro="" textlink="">
          <xdr:nvSpPr>
            <xdr:cNvPr id="108548" name="Check Box 4" hidden="1">
              <a:extLst>
                <a:ext uri="{63B3BB69-23CF-44E3-9099-C40C66FF867C}">
                  <a14:compatExt spid="_x0000_s108548"/>
                </a:ext>
                <a:ext uri="{FF2B5EF4-FFF2-40B4-BE49-F238E27FC236}">
                  <a16:creationId xmlns:a16="http://schemas.microsoft.com/office/drawing/2014/main" id="{00000000-0008-0000-2200-000004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387350</xdr:colOff>
          <xdr:row>14</xdr:row>
          <xdr:rowOff>44450</xdr:rowOff>
        </xdr:from>
        <xdr:to>
          <xdr:col>1</xdr:col>
          <xdr:colOff>679450</xdr:colOff>
          <xdr:row>15</xdr:row>
          <xdr:rowOff>184150</xdr:rowOff>
        </xdr:to>
        <xdr:sp macro="" textlink="">
          <xdr:nvSpPr>
            <xdr:cNvPr id="108549" name="Check Box 5" hidden="1">
              <a:extLst>
                <a:ext uri="{63B3BB69-23CF-44E3-9099-C40C66FF867C}">
                  <a14:compatExt spid="_x0000_s108549"/>
                </a:ext>
                <a:ext uri="{FF2B5EF4-FFF2-40B4-BE49-F238E27FC236}">
                  <a16:creationId xmlns:a16="http://schemas.microsoft.com/office/drawing/2014/main" id="{00000000-0008-0000-2200-000005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387350</xdr:colOff>
          <xdr:row>16</xdr:row>
          <xdr:rowOff>114300</xdr:rowOff>
        </xdr:from>
        <xdr:to>
          <xdr:col>1</xdr:col>
          <xdr:colOff>685800</xdr:colOff>
          <xdr:row>17</xdr:row>
          <xdr:rowOff>241300</xdr:rowOff>
        </xdr:to>
        <xdr:sp macro="" textlink="">
          <xdr:nvSpPr>
            <xdr:cNvPr id="108550" name="Check Box 6" hidden="1">
              <a:extLst>
                <a:ext uri="{63B3BB69-23CF-44E3-9099-C40C66FF867C}">
                  <a14:compatExt spid="_x0000_s108550"/>
                </a:ext>
                <a:ext uri="{FF2B5EF4-FFF2-40B4-BE49-F238E27FC236}">
                  <a16:creationId xmlns:a16="http://schemas.microsoft.com/office/drawing/2014/main" id="{00000000-0008-0000-2200-000006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387350</xdr:colOff>
          <xdr:row>18</xdr:row>
          <xdr:rowOff>177800</xdr:rowOff>
        </xdr:from>
        <xdr:to>
          <xdr:col>1</xdr:col>
          <xdr:colOff>679450</xdr:colOff>
          <xdr:row>19</xdr:row>
          <xdr:rowOff>298450</xdr:rowOff>
        </xdr:to>
        <xdr:sp macro="" textlink="">
          <xdr:nvSpPr>
            <xdr:cNvPr id="108551" name="Check Box 7" hidden="1">
              <a:extLst>
                <a:ext uri="{63B3BB69-23CF-44E3-9099-C40C66FF867C}">
                  <a14:compatExt spid="_x0000_s108551"/>
                </a:ext>
                <a:ext uri="{FF2B5EF4-FFF2-40B4-BE49-F238E27FC236}">
                  <a16:creationId xmlns:a16="http://schemas.microsoft.com/office/drawing/2014/main" id="{00000000-0008-0000-2200-000007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387350</xdr:colOff>
          <xdr:row>20</xdr:row>
          <xdr:rowOff>38100</xdr:rowOff>
        </xdr:from>
        <xdr:to>
          <xdr:col>1</xdr:col>
          <xdr:colOff>679450</xdr:colOff>
          <xdr:row>21</xdr:row>
          <xdr:rowOff>184150</xdr:rowOff>
        </xdr:to>
        <xdr:sp macro="" textlink="">
          <xdr:nvSpPr>
            <xdr:cNvPr id="108552" name="Check Box 8" hidden="1">
              <a:extLst>
                <a:ext uri="{63B3BB69-23CF-44E3-9099-C40C66FF867C}">
                  <a14:compatExt spid="_x0000_s108552"/>
                </a:ext>
                <a:ext uri="{FF2B5EF4-FFF2-40B4-BE49-F238E27FC236}">
                  <a16:creationId xmlns:a16="http://schemas.microsoft.com/office/drawing/2014/main" id="{00000000-0008-0000-2200-000008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387350</xdr:colOff>
          <xdr:row>22</xdr:row>
          <xdr:rowOff>82550</xdr:rowOff>
        </xdr:from>
        <xdr:to>
          <xdr:col>1</xdr:col>
          <xdr:colOff>679450</xdr:colOff>
          <xdr:row>23</xdr:row>
          <xdr:rowOff>222250</xdr:rowOff>
        </xdr:to>
        <xdr:sp macro="" textlink="">
          <xdr:nvSpPr>
            <xdr:cNvPr id="108553" name="Check Box 9" hidden="1">
              <a:extLst>
                <a:ext uri="{63B3BB69-23CF-44E3-9099-C40C66FF867C}">
                  <a14:compatExt spid="_x0000_s108553"/>
                </a:ext>
                <a:ext uri="{FF2B5EF4-FFF2-40B4-BE49-F238E27FC236}">
                  <a16:creationId xmlns:a16="http://schemas.microsoft.com/office/drawing/2014/main" id="{00000000-0008-0000-2200-000009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387350</xdr:colOff>
          <xdr:row>24</xdr:row>
          <xdr:rowOff>63500</xdr:rowOff>
        </xdr:from>
        <xdr:to>
          <xdr:col>1</xdr:col>
          <xdr:colOff>679450</xdr:colOff>
          <xdr:row>25</xdr:row>
          <xdr:rowOff>184150</xdr:rowOff>
        </xdr:to>
        <xdr:sp macro="" textlink="">
          <xdr:nvSpPr>
            <xdr:cNvPr id="108554" name="Check Box 10" hidden="1">
              <a:extLst>
                <a:ext uri="{63B3BB69-23CF-44E3-9099-C40C66FF867C}">
                  <a14:compatExt spid="_x0000_s108554"/>
                </a:ext>
                <a:ext uri="{FF2B5EF4-FFF2-40B4-BE49-F238E27FC236}">
                  <a16:creationId xmlns:a16="http://schemas.microsoft.com/office/drawing/2014/main" id="{00000000-0008-0000-2200-00000A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387350</xdr:colOff>
          <xdr:row>26</xdr:row>
          <xdr:rowOff>107950</xdr:rowOff>
        </xdr:from>
        <xdr:to>
          <xdr:col>1</xdr:col>
          <xdr:colOff>679450</xdr:colOff>
          <xdr:row>27</xdr:row>
          <xdr:rowOff>228600</xdr:rowOff>
        </xdr:to>
        <xdr:sp macro="" textlink="">
          <xdr:nvSpPr>
            <xdr:cNvPr id="108555" name="Check Box 11" hidden="1">
              <a:extLst>
                <a:ext uri="{63B3BB69-23CF-44E3-9099-C40C66FF867C}">
                  <a14:compatExt spid="_x0000_s108555"/>
                </a:ext>
                <a:ext uri="{FF2B5EF4-FFF2-40B4-BE49-F238E27FC236}">
                  <a16:creationId xmlns:a16="http://schemas.microsoft.com/office/drawing/2014/main" id="{00000000-0008-0000-2200-00000B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387350</xdr:colOff>
          <xdr:row>28</xdr:row>
          <xdr:rowOff>184150</xdr:rowOff>
        </xdr:from>
        <xdr:to>
          <xdr:col>1</xdr:col>
          <xdr:colOff>685800</xdr:colOff>
          <xdr:row>30</xdr:row>
          <xdr:rowOff>146050</xdr:rowOff>
        </xdr:to>
        <xdr:sp macro="" textlink="">
          <xdr:nvSpPr>
            <xdr:cNvPr id="108556" name="Check Box 12" hidden="1">
              <a:extLst>
                <a:ext uri="{63B3BB69-23CF-44E3-9099-C40C66FF867C}">
                  <a14:compatExt spid="_x0000_s108556"/>
                </a:ext>
                <a:ext uri="{FF2B5EF4-FFF2-40B4-BE49-F238E27FC236}">
                  <a16:creationId xmlns:a16="http://schemas.microsoft.com/office/drawing/2014/main" id="{00000000-0008-0000-2200-00000C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387350</xdr:colOff>
          <xdr:row>12</xdr:row>
          <xdr:rowOff>38100</xdr:rowOff>
        </xdr:from>
        <xdr:to>
          <xdr:col>1</xdr:col>
          <xdr:colOff>673100</xdr:colOff>
          <xdr:row>13</xdr:row>
          <xdr:rowOff>158750</xdr:rowOff>
        </xdr:to>
        <xdr:sp macro="" textlink="">
          <xdr:nvSpPr>
            <xdr:cNvPr id="108557" name="Check Box 13" hidden="1">
              <a:extLst>
                <a:ext uri="{63B3BB69-23CF-44E3-9099-C40C66FF867C}">
                  <a14:compatExt spid="_x0000_s108557"/>
                </a:ext>
                <a:ext uri="{FF2B5EF4-FFF2-40B4-BE49-F238E27FC236}">
                  <a16:creationId xmlns:a16="http://schemas.microsoft.com/office/drawing/2014/main" id="{00000000-0008-0000-2200-00000D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file01w\&#27714;&#32887;&#32773;&#25903;&#25588;&#35347;&#32244;&#37096;\&#9679;&#35347;&#32244;&#35469;&#23450;&#35506;\&#24179;&#25104;29&#24180;&#24230;\210_&#20225;&#30011;&#20418;\01_&#30003;&#35531;&#12395;&#24403;&#12383;&#12387;&#12390;&#12398;&#30041;&#24847;&#20107;&#38917;\&#24179;&#25104;30&#24180;&#24230;&#31532;1&#22235;&#21322;&#26399;\&#27096;&#24335;\&#27096;&#24335;&#25913;&#35330;&#29256;&#65288;H30&#24180;&#24230;&#31532;2&#22235;&#21322;&#26399;&#12391;&#30330;&#20986;&#65289;\290914&#24179;&#25104;30&#24180;1&#26376;&#20197;&#38477;&#12395;&#38283;&#35611;&#12377;&#12427;&#35347;&#32244;&#31185;&#12363;&#12425;&#12398;&#35469;&#23450;&#30003;&#35531;&#12395;&#12388;&#12356;&#12390;\03&#12304;&#21029;&#28155;&#65298;&#12305;&#35469;&#23450;&#27096;&#24335;&#12304;&#22522;&#30990;&#12467;&#12540;&#12473;&#12305;(30.1&#653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表"/>
      <sheetName val="様式1"/>
      <sheetName val="様式2"/>
      <sheetName val="様式3"/>
      <sheetName val="様式4"/>
      <sheetName val="様式5"/>
      <sheetName val="様式6"/>
      <sheetName val="様式6 (記入例)"/>
      <sheetName val="様式7の1"/>
      <sheetName val="様式7の2"/>
      <sheetName val="様式7の3"/>
      <sheetName val="様式8"/>
      <sheetName val="様式9"/>
      <sheetName val="様式10"/>
      <sheetName val="様式11"/>
      <sheetName val="様式12"/>
      <sheetName val="様式13の１"/>
      <sheetName val="様式13の２(自己評価)"/>
      <sheetName val="様式14 "/>
      <sheetName val="様式15の１"/>
      <sheetName val="様式15の２"/>
      <sheetName val="様式16の１"/>
      <sheetName val="様式16の２"/>
      <sheetName val="様式17"/>
      <sheetName val="様式18"/>
      <sheetName val="登録用"/>
    </sheetNames>
    <sheetDataSet>
      <sheetData sheetId="0" refreshError="1"/>
      <sheetData sheetId="1"/>
      <sheetData sheetId="2"/>
      <sheetData sheetId="3" refreshError="1"/>
      <sheetData sheetId="4" refreshError="1"/>
      <sheetData sheetId="5">
        <row r="1">
          <cell r="AO1" t="str">
            <v>00 基礎分野</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xml"/><Relationship Id="rId1" Type="http://schemas.openxmlformats.org/officeDocument/2006/relationships/printerSettings" Target="../printerSettings/printerSettings13.bin"/><Relationship Id="rId4" Type="http://schemas.openxmlformats.org/officeDocument/2006/relationships/comments" Target="../comments8.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9.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4.xml"/><Relationship Id="rId16" Type="http://schemas.openxmlformats.org/officeDocument/2006/relationships/ctrlProp" Target="../ctrlProps/ctrlProp13.xml"/><Relationship Id="rId1" Type="http://schemas.openxmlformats.org/officeDocument/2006/relationships/printerSettings" Target="../printerSettings/printerSettings3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52C64-4C80-4E3E-9140-F76A20FB1988}">
  <sheetPr>
    <tabColor rgb="FFFFFF00"/>
  </sheetPr>
  <dimension ref="A1:R41"/>
  <sheetViews>
    <sheetView view="pageBreakPreview" zoomScale="115" zoomScaleNormal="115" zoomScaleSheetLayoutView="115" workbookViewId="0">
      <selection activeCell="H11" sqref="H11"/>
    </sheetView>
  </sheetViews>
  <sheetFormatPr defaultRowHeight="12.5"/>
  <cols>
    <col min="1" max="1" width="5.6328125" customWidth="1"/>
    <col min="2" max="2" width="30.453125" customWidth="1"/>
    <col min="3" max="10" width="7.6328125" customWidth="1"/>
  </cols>
  <sheetData>
    <row r="1" spans="1:18" ht="20.149999999999999" customHeight="1">
      <c r="J1" s="160" t="s">
        <v>659</v>
      </c>
    </row>
    <row r="2" spans="1:18" s="469" customFormat="1" ht="20.149999999999999" customHeight="1">
      <c r="A2" s="758" t="s">
        <v>658</v>
      </c>
      <c r="B2" s="758"/>
      <c r="C2" s="758"/>
      <c r="D2" s="758"/>
      <c r="E2" s="758"/>
      <c r="F2" s="758"/>
      <c r="G2" s="758"/>
      <c r="H2" s="758"/>
      <c r="I2" s="758"/>
      <c r="J2" s="758"/>
    </row>
    <row r="3" spans="1:18" s="469" customFormat="1" ht="20.149999999999999" customHeight="1"/>
    <row r="4" spans="1:18" s="469" customFormat="1" ht="20.149999999999999" customHeight="1">
      <c r="A4" s="468" t="s">
        <v>652</v>
      </c>
      <c r="B4" s="468"/>
    </row>
    <row r="5" spans="1:18" s="469" customFormat="1" ht="30" customHeight="1">
      <c r="A5" s="762" t="s">
        <v>498</v>
      </c>
      <c r="B5" s="763"/>
      <c r="C5" s="759"/>
      <c r="D5" s="760"/>
      <c r="E5" s="760"/>
      <c r="F5" s="760"/>
      <c r="G5" s="760"/>
      <c r="H5" s="760"/>
      <c r="I5" s="760"/>
      <c r="J5" s="761"/>
    </row>
    <row r="6" spans="1:18" s="469" customFormat="1" ht="30" customHeight="1">
      <c r="A6" s="762" t="s">
        <v>285</v>
      </c>
      <c r="B6" s="763"/>
      <c r="C6" s="759"/>
      <c r="D6" s="760"/>
      <c r="E6" s="760"/>
      <c r="F6" s="760"/>
      <c r="G6" s="760"/>
      <c r="H6" s="760"/>
      <c r="I6" s="760"/>
      <c r="J6" s="761"/>
      <c r="L6" s="468" t="s">
        <v>638</v>
      </c>
    </row>
    <row r="7" spans="1:18" s="469" customFormat="1" ht="30" customHeight="1">
      <c r="A7" s="762" t="s">
        <v>246</v>
      </c>
      <c r="B7" s="763"/>
      <c r="C7" s="759"/>
      <c r="D7" s="760"/>
      <c r="E7" s="760"/>
      <c r="F7" s="760"/>
      <c r="G7" s="760"/>
      <c r="H7" s="760"/>
      <c r="I7" s="760"/>
      <c r="J7" s="761"/>
      <c r="L7" s="468" t="s">
        <v>647</v>
      </c>
      <c r="Q7" s="756"/>
      <c r="R7" s="757"/>
    </row>
    <row r="8" spans="1:18" s="469" customFormat="1" ht="30" customHeight="1">
      <c r="A8" s="756" t="s">
        <v>667</v>
      </c>
      <c r="B8" s="757"/>
      <c r="C8" s="759"/>
      <c r="D8" s="760"/>
      <c r="E8" s="760"/>
      <c r="F8" s="760"/>
      <c r="G8" s="760"/>
      <c r="H8" s="760"/>
      <c r="I8" s="760"/>
      <c r="J8" s="761"/>
      <c r="L8" s="468" t="s">
        <v>642</v>
      </c>
    </row>
    <row r="9" spans="1:18" s="469" customFormat="1" ht="30" customHeight="1">
      <c r="A9" s="762" t="s">
        <v>666</v>
      </c>
      <c r="B9" s="763"/>
      <c r="C9" s="759"/>
      <c r="D9" s="760"/>
      <c r="E9" s="760"/>
      <c r="F9" s="760"/>
      <c r="G9" s="760"/>
      <c r="H9" s="760"/>
      <c r="I9" s="760"/>
      <c r="J9" s="761"/>
      <c r="L9" s="468" t="s">
        <v>643</v>
      </c>
    </row>
    <row r="10" spans="1:18" s="469" customFormat="1" ht="20.149999999999999" customHeight="1">
      <c r="A10" s="472"/>
      <c r="B10" s="472"/>
      <c r="C10" s="473"/>
      <c r="D10" s="473"/>
      <c r="E10" s="473"/>
      <c r="F10" s="473"/>
      <c r="G10" s="473"/>
      <c r="H10" s="473"/>
      <c r="I10" s="473"/>
      <c r="J10" s="473"/>
      <c r="L10" s="468"/>
    </row>
    <row r="11" spans="1:18" s="469" customFormat="1" ht="20.149999999999999" customHeight="1">
      <c r="A11" s="468" t="s">
        <v>657</v>
      </c>
      <c r="C11" s="468"/>
    </row>
    <row r="12" spans="1:18" s="469" customFormat="1" ht="30" customHeight="1">
      <c r="A12" s="752" t="s">
        <v>641</v>
      </c>
      <c r="B12" s="753"/>
      <c r="C12" s="744" t="s">
        <v>646</v>
      </c>
      <c r="D12" s="745"/>
      <c r="E12" s="746"/>
      <c r="F12" s="749" t="s">
        <v>647</v>
      </c>
      <c r="G12" s="749" t="s">
        <v>642</v>
      </c>
      <c r="H12" s="747" t="s">
        <v>651</v>
      </c>
      <c r="I12" s="748"/>
    </row>
    <row r="13" spans="1:18" s="469" customFormat="1" ht="200.15" customHeight="1">
      <c r="A13" s="750" t="s">
        <v>656</v>
      </c>
      <c r="B13" s="751"/>
      <c r="C13" s="477" t="s">
        <v>649</v>
      </c>
      <c r="D13" s="480" t="s">
        <v>640</v>
      </c>
      <c r="E13" s="480" t="s">
        <v>639</v>
      </c>
      <c r="F13" s="749"/>
      <c r="G13" s="749"/>
      <c r="H13" s="481" t="s">
        <v>650</v>
      </c>
      <c r="I13" s="480" t="s">
        <v>639</v>
      </c>
      <c r="J13" s="474"/>
    </row>
    <row r="14" spans="1:18" s="469" customFormat="1" ht="30" customHeight="1">
      <c r="A14" s="742" t="s">
        <v>634</v>
      </c>
      <c r="B14" s="743"/>
      <c r="C14" s="471"/>
      <c r="D14" s="471"/>
      <c r="E14" s="471"/>
      <c r="F14" s="471"/>
      <c r="G14" s="471"/>
      <c r="H14" s="471"/>
      <c r="I14" s="471"/>
      <c r="K14" s="452" t="s">
        <v>648</v>
      </c>
    </row>
    <row r="15" spans="1:18" s="469" customFormat="1" ht="30" customHeight="1">
      <c r="A15" s="742" t="s">
        <v>635</v>
      </c>
      <c r="B15" s="743"/>
      <c r="C15" s="471"/>
      <c r="D15" s="471"/>
      <c r="E15" s="471"/>
      <c r="F15" s="475"/>
      <c r="G15" s="475"/>
      <c r="H15" s="475"/>
      <c r="I15" s="475"/>
    </row>
    <row r="16" spans="1:18" s="469" customFormat="1" ht="30" customHeight="1">
      <c r="A16" s="742" t="s">
        <v>633</v>
      </c>
      <c r="B16" s="743"/>
      <c r="C16" s="475"/>
      <c r="D16" s="475"/>
      <c r="E16" s="475"/>
      <c r="F16" s="475"/>
      <c r="G16" s="471"/>
      <c r="H16" s="475"/>
      <c r="I16" s="475"/>
    </row>
    <row r="17" spans="1:10" s="469" customFormat="1" ht="30" customHeight="1">
      <c r="A17" s="742" t="s">
        <v>636</v>
      </c>
      <c r="B17" s="743"/>
      <c r="C17" s="475"/>
      <c r="D17" s="475"/>
      <c r="E17" s="475"/>
      <c r="F17" s="475"/>
      <c r="G17" s="471"/>
      <c r="H17" s="475"/>
      <c r="I17" s="475"/>
    </row>
    <row r="18" spans="1:10" s="469" customFormat="1" ht="30" customHeight="1">
      <c r="A18" s="742" t="s">
        <v>637</v>
      </c>
      <c r="B18" s="743"/>
      <c r="C18" s="475"/>
      <c r="D18" s="471"/>
      <c r="E18" s="475"/>
      <c r="F18" s="475"/>
      <c r="G18" s="475"/>
      <c r="H18" s="475"/>
      <c r="I18" s="475"/>
    </row>
    <row r="19" spans="1:10" s="469" customFormat="1" ht="30" customHeight="1">
      <c r="A19" s="754" t="s">
        <v>644</v>
      </c>
      <c r="B19" s="478" t="s">
        <v>653</v>
      </c>
      <c r="C19" s="475"/>
      <c r="D19" s="475"/>
      <c r="E19" s="471"/>
      <c r="F19" s="475"/>
      <c r="G19" s="475"/>
      <c r="H19" s="475"/>
      <c r="I19" s="471"/>
    </row>
    <row r="20" spans="1:10" s="469" customFormat="1" ht="30" customHeight="1">
      <c r="A20" s="755"/>
      <c r="B20" s="476" t="s">
        <v>654</v>
      </c>
      <c r="C20" s="475"/>
      <c r="D20" s="475"/>
      <c r="E20" s="471"/>
      <c r="F20" s="475"/>
      <c r="G20" s="475"/>
      <c r="H20" s="475"/>
      <c r="I20" s="471"/>
    </row>
    <row r="21" spans="1:10" s="469" customFormat="1" ht="30" customHeight="1">
      <c r="A21" s="755"/>
      <c r="B21" s="479" t="s">
        <v>655</v>
      </c>
      <c r="C21" s="475"/>
      <c r="D21" s="475"/>
      <c r="E21" s="471"/>
      <c r="F21" s="475"/>
      <c r="G21" s="475"/>
      <c r="H21" s="475"/>
      <c r="I21" s="471"/>
    </row>
    <row r="22" spans="1:10" s="469" customFormat="1" ht="30" customHeight="1">
      <c r="A22" s="742" t="s">
        <v>645</v>
      </c>
      <c r="B22" s="743"/>
      <c r="C22" s="475"/>
      <c r="D22" s="475"/>
      <c r="E22" s="471"/>
      <c r="F22" s="475"/>
      <c r="G22" s="475"/>
      <c r="H22" s="475"/>
      <c r="I22" s="475"/>
    </row>
    <row r="23" spans="1:10" s="469" customFormat="1" ht="30" customHeight="1">
      <c r="A23" s="742" t="s">
        <v>632</v>
      </c>
      <c r="B23" s="743"/>
      <c r="C23" s="475"/>
      <c r="D23" s="475"/>
      <c r="E23" s="475"/>
      <c r="F23" s="475"/>
      <c r="G23" s="475"/>
      <c r="H23" s="475"/>
      <c r="I23" s="471"/>
    </row>
    <row r="24" spans="1:10" s="469" customFormat="1" ht="30" customHeight="1">
      <c r="A24" s="742" t="s">
        <v>661</v>
      </c>
      <c r="B24" s="743"/>
      <c r="C24" s="471"/>
      <c r="D24" s="475"/>
      <c r="E24" s="475"/>
      <c r="F24" s="475"/>
      <c r="G24" s="475"/>
      <c r="H24" s="475"/>
      <c r="I24" s="475"/>
    </row>
    <row r="25" spans="1:10" s="469" customFormat="1" ht="30" customHeight="1"/>
    <row r="26" spans="1:10" s="469" customFormat="1" ht="30" customHeight="1"/>
    <row r="27" spans="1:10" ht="30" customHeight="1"/>
    <row r="28" spans="1:10" ht="30" customHeight="1"/>
    <row r="29" spans="1:10" ht="30" customHeight="1">
      <c r="J29" s="470"/>
    </row>
    <row r="30" spans="1:10" ht="30" customHeight="1"/>
    <row r="31" spans="1:10" ht="30" customHeight="1"/>
    <row r="32" spans="1:10" ht="30" customHeight="1"/>
    <row r="33" ht="30" customHeight="1"/>
    <row r="34" ht="30" customHeight="1"/>
    <row r="35" ht="30" customHeight="1"/>
    <row r="36" ht="30" customHeight="1"/>
    <row r="37" ht="30" customHeight="1"/>
    <row r="38" ht="30" customHeight="1"/>
    <row r="39" ht="30" customHeight="1"/>
    <row r="40" ht="30" customHeight="1"/>
    <row r="41" ht="30" customHeight="1"/>
  </sheetData>
  <mergeCells count="27">
    <mergeCell ref="Q7:R7"/>
    <mergeCell ref="A2:J2"/>
    <mergeCell ref="C9:J9"/>
    <mergeCell ref="C5:J5"/>
    <mergeCell ref="C6:J6"/>
    <mergeCell ref="C7:J7"/>
    <mergeCell ref="A5:B5"/>
    <mergeCell ref="A6:B6"/>
    <mergeCell ref="A7:B7"/>
    <mergeCell ref="A9:B9"/>
    <mergeCell ref="A8:B8"/>
    <mergeCell ref="C8:J8"/>
    <mergeCell ref="A24:B24"/>
    <mergeCell ref="A19:A21"/>
    <mergeCell ref="A22:B22"/>
    <mergeCell ref="A23:B23"/>
    <mergeCell ref="A18:B18"/>
    <mergeCell ref="A16:B16"/>
    <mergeCell ref="A17:B17"/>
    <mergeCell ref="C12:E12"/>
    <mergeCell ref="H12:I12"/>
    <mergeCell ref="F12:F13"/>
    <mergeCell ref="G12:G13"/>
    <mergeCell ref="A13:B13"/>
    <mergeCell ref="A12:B12"/>
    <mergeCell ref="A14:B14"/>
    <mergeCell ref="A15:B15"/>
  </mergeCells>
  <phoneticPr fontId="11"/>
  <dataValidations count="2">
    <dataValidation type="list" allowBlank="1" showInputMessage="1" showErrorMessage="1" sqref="C14:E15 E19:E22 F14:I14 G16:G17 D18 I23 I19:I21 C24" xr:uid="{8A851BBF-77D5-40B5-AD54-91344F9C2C38}">
      <formula1>$K$14:$K$15</formula1>
    </dataValidation>
    <dataValidation type="list" allowBlank="1" showInputMessage="1" showErrorMessage="1" sqref="C6:J6" xr:uid="{7678624E-395D-4977-8403-666A9F8D69A8}">
      <formula1>$L$6:$L$10</formula1>
    </dataValidation>
  </dataValidations>
  <pageMargins left="0.70866141732283472" right="0.70866141732283472" top="0.94488188976377963" bottom="0.15748031496062992" header="0.31496062992125984" footer="0.31496062992125984"/>
  <pageSetup paperSize="9" scale="94" orientation="portrait"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99"/>
    <pageSetUpPr fitToPage="1"/>
  </sheetPr>
  <dimension ref="A1:X57"/>
  <sheetViews>
    <sheetView view="pageBreakPreview" zoomScale="85" zoomScaleNormal="100" zoomScaleSheetLayoutView="85" workbookViewId="0">
      <selection activeCell="A9" sqref="A9:L9"/>
    </sheetView>
  </sheetViews>
  <sheetFormatPr defaultRowHeight="13"/>
  <cols>
    <col min="1" max="1" width="8.6328125" style="216" customWidth="1"/>
    <col min="2" max="2" width="5.36328125" style="216" bestFit="1" customWidth="1"/>
    <col min="3" max="4" width="12.90625" style="216" customWidth="1"/>
    <col min="5" max="5" width="2.90625" style="217" bestFit="1" customWidth="1"/>
    <col min="6" max="6" width="8.90625" style="216" customWidth="1"/>
    <col min="7" max="7" width="5.36328125" style="216" bestFit="1" customWidth="1"/>
    <col min="8" max="9" width="12.90625" style="216" customWidth="1"/>
    <col min="10" max="10" width="2.90625" style="217" bestFit="1" customWidth="1"/>
    <col min="11" max="11" width="8.54296875" style="216" customWidth="1"/>
    <col min="12" max="12" width="5.08984375" style="216" bestFit="1" customWidth="1"/>
    <col min="13" max="14" width="12.90625" style="216" customWidth="1"/>
    <col min="15" max="15" width="2.90625" style="217" bestFit="1" customWidth="1"/>
    <col min="16" max="16" width="7.08984375" style="216" customWidth="1"/>
    <col min="17" max="17" width="5.08984375" style="216" bestFit="1" customWidth="1"/>
    <col min="18" max="18" width="13.54296875" style="216" bestFit="1" customWidth="1"/>
    <col min="19" max="19" width="13.36328125" style="216" customWidth="1"/>
    <col min="20" max="20" width="2.54296875" style="216" bestFit="1" customWidth="1"/>
    <col min="21" max="22" width="9.08984375" style="216"/>
    <col min="23" max="23" width="13.54296875" style="216" bestFit="1" customWidth="1"/>
    <col min="24" max="24" width="17.54296875" style="216" bestFit="1" customWidth="1"/>
    <col min="25" max="259" width="9.08984375" style="216"/>
    <col min="260" max="260" width="8.6328125" style="216" customWidth="1"/>
    <col min="261" max="261" width="7.90625" style="216" customWidth="1"/>
    <col min="262" max="262" width="9.453125" style="216" customWidth="1"/>
    <col min="263" max="263" width="5.08984375" style="216" customWidth="1"/>
    <col min="264" max="264" width="8.90625" style="216" customWidth="1"/>
    <col min="265" max="265" width="7.90625" style="216" customWidth="1"/>
    <col min="266" max="266" width="10.36328125" style="216" customWidth="1"/>
    <col min="267" max="267" width="5.453125" style="216" customWidth="1"/>
    <col min="268" max="268" width="8.54296875" style="216" customWidth="1"/>
    <col min="269" max="269" width="7.90625" style="216" customWidth="1"/>
    <col min="270" max="270" width="9.54296875" style="216" customWidth="1"/>
    <col min="271" max="271" width="5.453125" style="216" customWidth="1"/>
    <col min="272" max="272" width="7.08984375" style="216" customWidth="1"/>
    <col min="273" max="273" width="2.453125" style="216" customWidth="1"/>
    <col min="274" max="274" width="13.36328125" style="216" bestFit="1" customWidth="1"/>
    <col min="275" max="275" width="14.90625" style="216" bestFit="1" customWidth="1"/>
    <col min="276" max="515" width="9.08984375" style="216"/>
    <col min="516" max="516" width="8.6328125" style="216" customWidth="1"/>
    <col min="517" max="517" width="7.90625" style="216" customWidth="1"/>
    <col min="518" max="518" width="9.453125" style="216" customWidth="1"/>
    <col min="519" max="519" width="5.08984375" style="216" customWidth="1"/>
    <col min="520" max="520" width="8.90625" style="216" customWidth="1"/>
    <col min="521" max="521" width="7.90625" style="216" customWidth="1"/>
    <col min="522" max="522" width="10.36328125" style="216" customWidth="1"/>
    <col min="523" max="523" width="5.453125" style="216" customWidth="1"/>
    <col min="524" max="524" width="8.54296875" style="216" customWidth="1"/>
    <col min="525" max="525" width="7.90625" style="216" customWidth="1"/>
    <col min="526" max="526" width="9.54296875" style="216" customWidth="1"/>
    <col min="527" max="527" width="5.453125" style="216" customWidth="1"/>
    <col min="528" max="528" width="7.08984375" style="216" customWidth="1"/>
    <col min="529" max="529" width="2.453125" style="216" customWidth="1"/>
    <col min="530" max="530" width="13.36328125" style="216" bestFit="1" customWidth="1"/>
    <col min="531" max="531" width="14.90625" style="216" bestFit="1" customWidth="1"/>
    <col min="532" max="771" width="9.08984375" style="216"/>
    <col min="772" max="772" width="8.6328125" style="216" customWidth="1"/>
    <col min="773" max="773" width="7.90625" style="216" customWidth="1"/>
    <col min="774" max="774" width="9.453125" style="216" customWidth="1"/>
    <col min="775" max="775" width="5.08984375" style="216" customWidth="1"/>
    <col min="776" max="776" width="8.90625" style="216" customWidth="1"/>
    <col min="777" max="777" width="7.90625" style="216" customWidth="1"/>
    <col min="778" max="778" width="10.36328125" style="216" customWidth="1"/>
    <col min="779" max="779" width="5.453125" style="216" customWidth="1"/>
    <col min="780" max="780" width="8.54296875" style="216" customWidth="1"/>
    <col min="781" max="781" width="7.90625" style="216" customWidth="1"/>
    <col min="782" max="782" width="9.54296875" style="216" customWidth="1"/>
    <col min="783" max="783" width="5.453125" style="216" customWidth="1"/>
    <col min="784" max="784" width="7.08984375" style="216" customWidth="1"/>
    <col min="785" max="785" width="2.453125" style="216" customWidth="1"/>
    <col min="786" max="786" width="13.36328125" style="216" bestFit="1" customWidth="1"/>
    <col min="787" max="787" width="14.90625" style="216" bestFit="1" customWidth="1"/>
    <col min="788" max="1027" width="9.08984375" style="216"/>
    <col min="1028" max="1028" width="8.6328125" style="216" customWidth="1"/>
    <col min="1029" max="1029" width="7.90625" style="216" customWidth="1"/>
    <col min="1030" max="1030" width="9.453125" style="216" customWidth="1"/>
    <col min="1031" max="1031" width="5.08984375" style="216" customWidth="1"/>
    <col min="1032" max="1032" width="8.90625" style="216" customWidth="1"/>
    <col min="1033" max="1033" width="7.90625" style="216" customWidth="1"/>
    <col min="1034" max="1034" width="10.36328125" style="216" customWidth="1"/>
    <col min="1035" max="1035" width="5.453125" style="216" customWidth="1"/>
    <col min="1036" max="1036" width="8.54296875" style="216" customWidth="1"/>
    <col min="1037" max="1037" width="7.90625" style="216" customWidth="1"/>
    <col min="1038" max="1038" width="9.54296875" style="216" customWidth="1"/>
    <col min="1039" max="1039" width="5.453125" style="216" customWidth="1"/>
    <col min="1040" max="1040" width="7.08984375" style="216" customWidth="1"/>
    <col min="1041" max="1041" width="2.453125" style="216" customWidth="1"/>
    <col min="1042" max="1042" width="13.36328125" style="216" bestFit="1" customWidth="1"/>
    <col min="1043" max="1043" width="14.90625" style="216" bestFit="1" customWidth="1"/>
    <col min="1044" max="1283" width="9.08984375" style="216"/>
    <col min="1284" max="1284" width="8.6328125" style="216" customWidth="1"/>
    <col min="1285" max="1285" width="7.90625" style="216" customWidth="1"/>
    <col min="1286" max="1286" width="9.453125" style="216" customWidth="1"/>
    <col min="1287" max="1287" width="5.08984375" style="216" customWidth="1"/>
    <col min="1288" max="1288" width="8.90625" style="216" customWidth="1"/>
    <col min="1289" max="1289" width="7.90625" style="216" customWidth="1"/>
    <col min="1290" max="1290" width="10.36328125" style="216" customWidth="1"/>
    <col min="1291" max="1291" width="5.453125" style="216" customWidth="1"/>
    <col min="1292" max="1292" width="8.54296875" style="216" customWidth="1"/>
    <col min="1293" max="1293" width="7.90625" style="216" customWidth="1"/>
    <col min="1294" max="1294" width="9.54296875" style="216" customWidth="1"/>
    <col min="1295" max="1295" width="5.453125" style="216" customWidth="1"/>
    <col min="1296" max="1296" width="7.08984375" style="216" customWidth="1"/>
    <col min="1297" max="1297" width="2.453125" style="216" customWidth="1"/>
    <col min="1298" max="1298" width="13.36328125" style="216" bestFit="1" customWidth="1"/>
    <col min="1299" max="1299" width="14.90625" style="216" bestFit="1" customWidth="1"/>
    <col min="1300" max="1539" width="9.08984375" style="216"/>
    <col min="1540" max="1540" width="8.6328125" style="216" customWidth="1"/>
    <col min="1541" max="1541" width="7.90625" style="216" customWidth="1"/>
    <col min="1542" max="1542" width="9.453125" style="216" customWidth="1"/>
    <col min="1543" max="1543" width="5.08984375" style="216" customWidth="1"/>
    <col min="1544" max="1544" width="8.90625" style="216" customWidth="1"/>
    <col min="1545" max="1545" width="7.90625" style="216" customWidth="1"/>
    <col min="1546" max="1546" width="10.36328125" style="216" customWidth="1"/>
    <col min="1547" max="1547" width="5.453125" style="216" customWidth="1"/>
    <col min="1548" max="1548" width="8.54296875" style="216" customWidth="1"/>
    <col min="1549" max="1549" width="7.90625" style="216" customWidth="1"/>
    <col min="1550" max="1550" width="9.54296875" style="216" customWidth="1"/>
    <col min="1551" max="1551" width="5.453125" style="216" customWidth="1"/>
    <col min="1552" max="1552" width="7.08984375" style="216" customWidth="1"/>
    <col min="1553" max="1553" width="2.453125" style="216" customWidth="1"/>
    <col min="1554" max="1554" width="13.36328125" style="216" bestFit="1" customWidth="1"/>
    <col min="1555" max="1555" width="14.90625" style="216" bestFit="1" customWidth="1"/>
    <col min="1556" max="1795" width="9.08984375" style="216"/>
    <col min="1796" max="1796" width="8.6328125" style="216" customWidth="1"/>
    <col min="1797" max="1797" width="7.90625" style="216" customWidth="1"/>
    <col min="1798" max="1798" width="9.453125" style="216" customWidth="1"/>
    <col min="1799" max="1799" width="5.08984375" style="216" customWidth="1"/>
    <col min="1800" max="1800" width="8.90625" style="216" customWidth="1"/>
    <col min="1801" max="1801" width="7.90625" style="216" customWidth="1"/>
    <col min="1802" max="1802" width="10.36328125" style="216" customWidth="1"/>
    <col min="1803" max="1803" width="5.453125" style="216" customWidth="1"/>
    <col min="1804" max="1804" width="8.54296875" style="216" customWidth="1"/>
    <col min="1805" max="1805" width="7.90625" style="216" customWidth="1"/>
    <col min="1806" max="1806" width="9.54296875" style="216" customWidth="1"/>
    <col min="1807" max="1807" width="5.453125" style="216" customWidth="1"/>
    <col min="1808" max="1808" width="7.08984375" style="216" customWidth="1"/>
    <col min="1809" max="1809" width="2.453125" style="216" customWidth="1"/>
    <col min="1810" max="1810" width="13.36328125" style="216" bestFit="1" customWidth="1"/>
    <col min="1811" max="1811" width="14.90625" style="216" bestFit="1" customWidth="1"/>
    <col min="1812" max="2051" width="9.08984375" style="216"/>
    <col min="2052" max="2052" width="8.6328125" style="216" customWidth="1"/>
    <col min="2053" max="2053" width="7.90625" style="216" customWidth="1"/>
    <col min="2054" max="2054" width="9.453125" style="216" customWidth="1"/>
    <col min="2055" max="2055" width="5.08984375" style="216" customWidth="1"/>
    <col min="2056" max="2056" width="8.90625" style="216" customWidth="1"/>
    <col min="2057" max="2057" width="7.90625" style="216" customWidth="1"/>
    <col min="2058" max="2058" width="10.36328125" style="216" customWidth="1"/>
    <col min="2059" max="2059" width="5.453125" style="216" customWidth="1"/>
    <col min="2060" max="2060" width="8.54296875" style="216" customWidth="1"/>
    <col min="2061" max="2061" width="7.90625" style="216" customWidth="1"/>
    <col min="2062" max="2062" width="9.54296875" style="216" customWidth="1"/>
    <col min="2063" max="2063" width="5.453125" style="216" customWidth="1"/>
    <col min="2064" max="2064" width="7.08984375" style="216" customWidth="1"/>
    <col min="2065" max="2065" width="2.453125" style="216" customWidth="1"/>
    <col min="2066" max="2066" width="13.36328125" style="216" bestFit="1" customWidth="1"/>
    <col min="2067" max="2067" width="14.90625" style="216" bestFit="1" customWidth="1"/>
    <col min="2068" max="2307" width="9.08984375" style="216"/>
    <col min="2308" max="2308" width="8.6328125" style="216" customWidth="1"/>
    <col min="2309" max="2309" width="7.90625" style="216" customWidth="1"/>
    <col min="2310" max="2310" width="9.453125" style="216" customWidth="1"/>
    <col min="2311" max="2311" width="5.08984375" style="216" customWidth="1"/>
    <col min="2312" max="2312" width="8.90625" style="216" customWidth="1"/>
    <col min="2313" max="2313" width="7.90625" style="216" customWidth="1"/>
    <col min="2314" max="2314" width="10.36328125" style="216" customWidth="1"/>
    <col min="2315" max="2315" width="5.453125" style="216" customWidth="1"/>
    <col min="2316" max="2316" width="8.54296875" style="216" customWidth="1"/>
    <col min="2317" max="2317" width="7.90625" style="216" customWidth="1"/>
    <col min="2318" max="2318" width="9.54296875" style="216" customWidth="1"/>
    <col min="2319" max="2319" width="5.453125" style="216" customWidth="1"/>
    <col min="2320" max="2320" width="7.08984375" style="216" customWidth="1"/>
    <col min="2321" max="2321" width="2.453125" style="216" customWidth="1"/>
    <col min="2322" max="2322" width="13.36328125" style="216" bestFit="1" customWidth="1"/>
    <col min="2323" max="2323" width="14.90625" style="216" bestFit="1" customWidth="1"/>
    <col min="2324" max="2563" width="9.08984375" style="216"/>
    <col min="2564" max="2564" width="8.6328125" style="216" customWidth="1"/>
    <col min="2565" max="2565" width="7.90625" style="216" customWidth="1"/>
    <col min="2566" max="2566" width="9.453125" style="216" customWidth="1"/>
    <col min="2567" max="2567" width="5.08984375" style="216" customWidth="1"/>
    <col min="2568" max="2568" width="8.90625" style="216" customWidth="1"/>
    <col min="2569" max="2569" width="7.90625" style="216" customWidth="1"/>
    <col min="2570" max="2570" width="10.36328125" style="216" customWidth="1"/>
    <col min="2571" max="2571" width="5.453125" style="216" customWidth="1"/>
    <col min="2572" max="2572" width="8.54296875" style="216" customWidth="1"/>
    <col min="2573" max="2573" width="7.90625" style="216" customWidth="1"/>
    <col min="2574" max="2574" width="9.54296875" style="216" customWidth="1"/>
    <col min="2575" max="2575" width="5.453125" style="216" customWidth="1"/>
    <col min="2576" max="2576" width="7.08984375" style="216" customWidth="1"/>
    <col min="2577" max="2577" width="2.453125" style="216" customWidth="1"/>
    <col min="2578" max="2578" width="13.36328125" style="216" bestFit="1" customWidth="1"/>
    <col min="2579" max="2579" width="14.90625" style="216" bestFit="1" customWidth="1"/>
    <col min="2580" max="2819" width="9.08984375" style="216"/>
    <col min="2820" max="2820" width="8.6328125" style="216" customWidth="1"/>
    <col min="2821" max="2821" width="7.90625" style="216" customWidth="1"/>
    <col min="2822" max="2822" width="9.453125" style="216" customWidth="1"/>
    <col min="2823" max="2823" width="5.08984375" style="216" customWidth="1"/>
    <col min="2824" max="2824" width="8.90625" style="216" customWidth="1"/>
    <col min="2825" max="2825" width="7.90625" style="216" customWidth="1"/>
    <col min="2826" max="2826" width="10.36328125" style="216" customWidth="1"/>
    <col min="2827" max="2827" width="5.453125" style="216" customWidth="1"/>
    <col min="2828" max="2828" width="8.54296875" style="216" customWidth="1"/>
    <col min="2829" max="2829" width="7.90625" style="216" customWidth="1"/>
    <col min="2830" max="2830" width="9.54296875" style="216" customWidth="1"/>
    <col min="2831" max="2831" width="5.453125" style="216" customWidth="1"/>
    <col min="2832" max="2832" width="7.08984375" style="216" customWidth="1"/>
    <col min="2833" max="2833" width="2.453125" style="216" customWidth="1"/>
    <col min="2834" max="2834" width="13.36328125" style="216" bestFit="1" customWidth="1"/>
    <col min="2835" max="2835" width="14.90625" style="216" bestFit="1" customWidth="1"/>
    <col min="2836" max="3075" width="9.08984375" style="216"/>
    <col min="3076" max="3076" width="8.6328125" style="216" customWidth="1"/>
    <col min="3077" max="3077" width="7.90625" style="216" customWidth="1"/>
    <col min="3078" max="3078" width="9.453125" style="216" customWidth="1"/>
    <col min="3079" max="3079" width="5.08984375" style="216" customWidth="1"/>
    <col min="3080" max="3080" width="8.90625" style="216" customWidth="1"/>
    <col min="3081" max="3081" width="7.90625" style="216" customWidth="1"/>
    <col min="3082" max="3082" width="10.36328125" style="216" customWidth="1"/>
    <col min="3083" max="3083" width="5.453125" style="216" customWidth="1"/>
    <col min="3084" max="3084" width="8.54296875" style="216" customWidth="1"/>
    <col min="3085" max="3085" width="7.90625" style="216" customWidth="1"/>
    <col min="3086" max="3086" width="9.54296875" style="216" customWidth="1"/>
    <col min="3087" max="3087" width="5.453125" style="216" customWidth="1"/>
    <col min="3088" max="3088" width="7.08984375" style="216" customWidth="1"/>
    <col min="3089" max="3089" width="2.453125" style="216" customWidth="1"/>
    <col min="3090" max="3090" width="13.36328125" style="216" bestFit="1" customWidth="1"/>
    <col min="3091" max="3091" width="14.90625" style="216" bestFit="1" customWidth="1"/>
    <col min="3092" max="3331" width="9.08984375" style="216"/>
    <col min="3332" max="3332" width="8.6328125" style="216" customWidth="1"/>
    <col min="3333" max="3333" width="7.90625" style="216" customWidth="1"/>
    <col min="3334" max="3334" width="9.453125" style="216" customWidth="1"/>
    <col min="3335" max="3335" width="5.08984375" style="216" customWidth="1"/>
    <col min="3336" max="3336" width="8.90625" style="216" customWidth="1"/>
    <col min="3337" max="3337" width="7.90625" style="216" customWidth="1"/>
    <col min="3338" max="3338" width="10.36328125" style="216" customWidth="1"/>
    <col min="3339" max="3339" width="5.453125" style="216" customWidth="1"/>
    <col min="3340" max="3340" width="8.54296875" style="216" customWidth="1"/>
    <col min="3341" max="3341" width="7.90625" style="216" customWidth="1"/>
    <col min="3342" max="3342" width="9.54296875" style="216" customWidth="1"/>
    <col min="3343" max="3343" width="5.453125" style="216" customWidth="1"/>
    <col min="3344" max="3344" width="7.08984375" style="216" customWidth="1"/>
    <col min="3345" max="3345" width="2.453125" style="216" customWidth="1"/>
    <col min="3346" max="3346" width="13.36328125" style="216" bestFit="1" customWidth="1"/>
    <col min="3347" max="3347" width="14.90625" style="216" bestFit="1" customWidth="1"/>
    <col min="3348" max="3587" width="9.08984375" style="216"/>
    <col min="3588" max="3588" width="8.6328125" style="216" customWidth="1"/>
    <col min="3589" max="3589" width="7.90625" style="216" customWidth="1"/>
    <col min="3590" max="3590" width="9.453125" style="216" customWidth="1"/>
    <col min="3591" max="3591" width="5.08984375" style="216" customWidth="1"/>
    <col min="3592" max="3592" width="8.90625" style="216" customWidth="1"/>
    <col min="3593" max="3593" width="7.90625" style="216" customWidth="1"/>
    <col min="3594" max="3594" width="10.36328125" style="216" customWidth="1"/>
    <col min="3595" max="3595" width="5.453125" style="216" customWidth="1"/>
    <col min="3596" max="3596" width="8.54296875" style="216" customWidth="1"/>
    <col min="3597" max="3597" width="7.90625" style="216" customWidth="1"/>
    <col min="3598" max="3598" width="9.54296875" style="216" customWidth="1"/>
    <col min="3599" max="3599" width="5.453125" style="216" customWidth="1"/>
    <col min="3600" max="3600" width="7.08984375" style="216" customWidth="1"/>
    <col min="3601" max="3601" width="2.453125" style="216" customWidth="1"/>
    <col min="3602" max="3602" width="13.36328125" style="216" bestFit="1" customWidth="1"/>
    <col min="3603" max="3603" width="14.90625" style="216" bestFit="1" customWidth="1"/>
    <col min="3604" max="3843" width="9.08984375" style="216"/>
    <col min="3844" max="3844" width="8.6328125" style="216" customWidth="1"/>
    <col min="3845" max="3845" width="7.90625" style="216" customWidth="1"/>
    <col min="3846" max="3846" width="9.453125" style="216" customWidth="1"/>
    <col min="3847" max="3847" width="5.08984375" style="216" customWidth="1"/>
    <col min="3848" max="3848" width="8.90625" style="216" customWidth="1"/>
    <col min="3849" max="3849" width="7.90625" style="216" customWidth="1"/>
    <col min="3850" max="3850" width="10.36328125" style="216" customWidth="1"/>
    <col min="3851" max="3851" width="5.453125" style="216" customWidth="1"/>
    <col min="3852" max="3852" width="8.54296875" style="216" customWidth="1"/>
    <col min="3853" max="3853" width="7.90625" style="216" customWidth="1"/>
    <col min="3854" max="3854" width="9.54296875" style="216" customWidth="1"/>
    <col min="3855" max="3855" width="5.453125" style="216" customWidth="1"/>
    <col min="3856" max="3856" width="7.08984375" style="216" customWidth="1"/>
    <col min="3857" max="3857" width="2.453125" style="216" customWidth="1"/>
    <col min="3858" max="3858" width="13.36328125" style="216" bestFit="1" customWidth="1"/>
    <col min="3859" max="3859" width="14.90625" style="216" bestFit="1" customWidth="1"/>
    <col min="3860" max="4099" width="9.08984375" style="216"/>
    <col min="4100" max="4100" width="8.6328125" style="216" customWidth="1"/>
    <col min="4101" max="4101" width="7.90625" style="216" customWidth="1"/>
    <col min="4102" max="4102" width="9.453125" style="216" customWidth="1"/>
    <col min="4103" max="4103" width="5.08984375" style="216" customWidth="1"/>
    <col min="4104" max="4104" width="8.90625" style="216" customWidth="1"/>
    <col min="4105" max="4105" width="7.90625" style="216" customWidth="1"/>
    <col min="4106" max="4106" width="10.36328125" style="216" customWidth="1"/>
    <col min="4107" max="4107" width="5.453125" style="216" customWidth="1"/>
    <col min="4108" max="4108" width="8.54296875" style="216" customWidth="1"/>
    <col min="4109" max="4109" width="7.90625" style="216" customWidth="1"/>
    <col min="4110" max="4110" width="9.54296875" style="216" customWidth="1"/>
    <col min="4111" max="4111" width="5.453125" style="216" customWidth="1"/>
    <col min="4112" max="4112" width="7.08984375" style="216" customWidth="1"/>
    <col min="4113" max="4113" width="2.453125" style="216" customWidth="1"/>
    <col min="4114" max="4114" width="13.36328125" style="216" bestFit="1" customWidth="1"/>
    <col min="4115" max="4115" width="14.90625" style="216" bestFit="1" customWidth="1"/>
    <col min="4116" max="4355" width="9.08984375" style="216"/>
    <col min="4356" max="4356" width="8.6328125" style="216" customWidth="1"/>
    <col min="4357" max="4357" width="7.90625" style="216" customWidth="1"/>
    <col min="4358" max="4358" width="9.453125" style="216" customWidth="1"/>
    <col min="4359" max="4359" width="5.08984375" style="216" customWidth="1"/>
    <col min="4360" max="4360" width="8.90625" style="216" customWidth="1"/>
    <col min="4361" max="4361" width="7.90625" style="216" customWidth="1"/>
    <col min="4362" max="4362" width="10.36328125" style="216" customWidth="1"/>
    <col min="4363" max="4363" width="5.453125" style="216" customWidth="1"/>
    <col min="4364" max="4364" width="8.54296875" style="216" customWidth="1"/>
    <col min="4365" max="4365" width="7.90625" style="216" customWidth="1"/>
    <col min="4366" max="4366" width="9.54296875" style="216" customWidth="1"/>
    <col min="4367" max="4367" width="5.453125" style="216" customWidth="1"/>
    <col min="4368" max="4368" width="7.08984375" style="216" customWidth="1"/>
    <col min="4369" max="4369" width="2.453125" style="216" customWidth="1"/>
    <col min="4370" max="4370" width="13.36328125" style="216" bestFit="1" customWidth="1"/>
    <col min="4371" max="4371" width="14.90625" style="216" bestFit="1" customWidth="1"/>
    <col min="4372" max="4611" width="9.08984375" style="216"/>
    <col min="4612" max="4612" width="8.6328125" style="216" customWidth="1"/>
    <col min="4613" max="4613" width="7.90625" style="216" customWidth="1"/>
    <col min="4614" max="4614" width="9.453125" style="216" customWidth="1"/>
    <col min="4615" max="4615" width="5.08984375" style="216" customWidth="1"/>
    <col min="4616" max="4616" width="8.90625" style="216" customWidth="1"/>
    <col min="4617" max="4617" width="7.90625" style="216" customWidth="1"/>
    <col min="4618" max="4618" width="10.36328125" style="216" customWidth="1"/>
    <col min="4619" max="4619" width="5.453125" style="216" customWidth="1"/>
    <col min="4620" max="4620" width="8.54296875" style="216" customWidth="1"/>
    <col min="4621" max="4621" width="7.90625" style="216" customWidth="1"/>
    <col min="4622" max="4622" width="9.54296875" style="216" customWidth="1"/>
    <col min="4623" max="4623" width="5.453125" style="216" customWidth="1"/>
    <col min="4624" max="4624" width="7.08984375" style="216" customWidth="1"/>
    <col min="4625" max="4625" width="2.453125" style="216" customWidth="1"/>
    <col min="4626" max="4626" width="13.36328125" style="216" bestFit="1" customWidth="1"/>
    <col min="4627" max="4627" width="14.90625" style="216" bestFit="1" customWidth="1"/>
    <col min="4628" max="4867" width="9.08984375" style="216"/>
    <col min="4868" max="4868" width="8.6328125" style="216" customWidth="1"/>
    <col min="4869" max="4869" width="7.90625" style="216" customWidth="1"/>
    <col min="4870" max="4870" width="9.453125" style="216" customWidth="1"/>
    <col min="4871" max="4871" width="5.08984375" style="216" customWidth="1"/>
    <col min="4872" max="4872" width="8.90625" style="216" customWidth="1"/>
    <col min="4873" max="4873" width="7.90625" style="216" customWidth="1"/>
    <col min="4874" max="4874" width="10.36328125" style="216" customWidth="1"/>
    <col min="4875" max="4875" width="5.453125" style="216" customWidth="1"/>
    <col min="4876" max="4876" width="8.54296875" style="216" customWidth="1"/>
    <col min="4877" max="4877" width="7.90625" style="216" customWidth="1"/>
    <col min="4878" max="4878" width="9.54296875" style="216" customWidth="1"/>
    <col min="4879" max="4879" width="5.453125" style="216" customWidth="1"/>
    <col min="4880" max="4880" width="7.08984375" style="216" customWidth="1"/>
    <col min="4881" max="4881" width="2.453125" style="216" customWidth="1"/>
    <col min="4882" max="4882" width="13.36328125" style="216" bestFit="1" customWidth="1"/>
    <col min="4883" max="4883" width="14.90625" style="216" bestFit="1" customWidth="1"/>
    <col min="4884" max="5123" width="9.08984375" style="216"/>
    <col min="5124" max="5124" width="8.6328125" style="216" customWidth="1"/>
    <col min="5125" max="5125" width="7.90625" style="216" customWidth="1"/>
    <col min="5126" max="5126" width="9.453125" style="216" customWidth="1"/>
    <col min="5127" max="5127" width="5.08984375" style="216" customWidth="1"/>
    <col min="5128" max="5128" width="8.90625" style="216" customWidth="1"/>
    <col min="5129" max="5129" width="7.90625" style="216" customWidth="1"/>
    <col min="5130" max="5130" width="10.36328125" style="216" customWidth="1"/>
    <col min="5131" max="5131" width="5.453125" style="216" customWidth="1"/>
    <col min="5132" max="5132" width="8.54296875" style="216" customWidth="1"/>
    <col min="5133" max="5133" width="7.90625" style="216" customWidth="1"/>
    <col min="5134" max="5134" width="9.54296875" style="216" customWidth="1"/>
    <col min="5135" max="5135" width="5.453125" style="216" customWidth="1"/>
    <col min="5136" max="5136" width="7.08984375" style="216" customWidth="1"/>
    <col min="5137" max="5137" width="2.453125" style="216" customWidth="1"/>
    <col min="5138" max="5138" width="13.36328125" style="216" bestFit="1" customWidth="1"/>
    <col min="5139" max="5139" width="14.90625" style="216" bestFit="1" customWidth="1"/>
    <col min="5140" max="5379" width="9.08984375" style="216"/>
    <col min="5380" max="5380" width="8.6328125" style="216" customWidth="1"/>
    <col min="5381" max="5381" width="7.90625" style="216" customWidth="1"/>
    <col min="5382" max="5382" width="9.453125" style="216" customWidth="1"/>
    <col min="5383" max="5383" width="5.08984375" style="216" customWidth="1"/>
    <col min="5384" max="5384" width="8.90625" style="216" customWidth="1"/>
    <col min="5385" max="5385" width="7.90625" style="216" customWidth="1"/>
    <col min="5386" max="5386" width="10.36328125" style="216" customWidth="1"/>
    <col min="5387" max="5387" width="5.453125" style="216" customWidth="1"/>
    <col min="5388" max="5388" width="8.54296875" style="216" customWidth="1"/>
    <col min="5389" max="5389" width="7.90625" style="216" customWidth="1"/>
    <col min="5390" max="5390" width="9.54296875" style="216" customWidth="1"/>
    <col min="5391" max="5391" width="5.453125" style="216" customWidth="1"/>
    <col min="5392" max="5392" width="7.08984375" style="216" customWidth="1"/>
    <col min="5393" max="5393" width="2.453125" style="216" customWidth="1"/>
    <col min="5394" max="5394" width="13.36328125" style="216" bestFit="1" customWidth="1"/>
    <col min="5395" max="5395" width="14.90625" style="216" bestFit="1" customWidth="1"/>
    <col min="5396" max="5635" width="9.08984375" style="216"/>
    <col min="5636" max="5636" width="8.6328125" style="216" customWidth="1"/>
    <col min="5637" max="5637" width="7.90625" style="216" customWidth="1"/>
    <col min="5638" max="5638" width="9.453125" style="216" customWidth="1"/>
    <col min="5639" max="5639" width="5.08984375" style="216" customWidth="1"/>
    <col min="5640" max="5640" width="8.90625" style="216" customWidth="1"/>
    <col min="5641" max="5641" width="7.90625" style="216" customWidth="1"/>
    <col min="5642" max="5642" width="10.36328125" style="216" customWidth="1"/>
    <col min="5643" max="5643" width="5.453125" style="216" customWidth="1"/>
    <col min="5644" max="5644" width="8.54296875" style="216" customWidth="1"/>
    <col min="5645" max="5645" width="7.90625" style="216" customWidth="1"/>
    <col min="5646" max="5646" width="9.54296875" style="216" customWidth="1"/>
    <col min="5647" max="5647" width="5.453125" style="216" customWidth="1"/>
    <col min="5648" max="5648" width="7.08984375" style="216" customWidth="1"/>
    <col min="5649" max="5649" width="2.453125" style="216" customWidth="1"/>
    <col min="5650" max="5650" width="13.36328125" style="216" bestFit="1" customWidth="1"/>
    <col min="5651" max="5651" width="14.90625" style="216" bestFit="1" customWidth="1"/>
    <col min="5652" max="5891" width="9.08984375" style="216"/>
    <col min="5892" max="5892" width="8.6328125" style="216" customWidth="1"/>
    <col min="5893" max="5893" width="7.90625" style="216" customWidth="1"/>
    <col min="5894" max="5894" width="9.453125" style="216" customWidth="1"/>
    <col min="5895" max="5895" width="5.08984375" style="216" customWidth="1"/>
    <col min="5896" max="5896" width="8.90625" style="216" customWidth="1"/>
    <col min="5897" max="5897" width="7.90625" style="216" customWidth="1"/>
    <col min="5898" max="5898" width="10.36328125" style="216" customWidth="1"/>
    <col min="5899" max="5899" width="5.453125" style="216" customWidth="1"/>
    <col min="5900" max="5900" width="8.54296875" style="216" customWidth="1"/>
    <col min="5901" max="5901" width="7.90625" style="216" customWidth="1"/>
    <col min="5902" max="5902" width="9.54296875" style="216" customWidth="1"/>
    <col min="5903" max="5903" width="5.453125" style="216" customWidth="1"/>
    <col min="5904" max="5904" width="7.08984375" style="216" customWidth="1"/>
    <col min="5905" max="5905" width="2.453125" style="216" customWidth="1"/>
    <col min="5906" max="5906" width="13.36328125" style="216" bestFit="1" customWidth="1"/>
    <col min="5907" max="5907" width="14.90625" style="216" bestFit="1" customWidth="1"/>
    <col min="5908" max="6147" width="9.08984375" style="216"/>
    <col min="6148" max="6148" width="8.6328125" style="216" customWidth="1"/>
    <col min="6149" max="6149" width="7.90625" style="216" customWidth="1"/>
    <col min="6150" max="6150" width="9.453125" style="216" customWidth="1"/>
    <col min="6151" max="6151" width="5.08984375" style="216" customWidth="1"/>
    <col min="6152" max="6152" width="8.90625" style="216" customWidth="1"/>
    <col min="6153" max="6153" width="7.90625" style="216" customWidth="1"/>
    <col min="6154" max="6154" width="10.36328125" style="216" customWidth="1"/>
    <col min="6155" max="6155" width="5.453125" style="216" customWidth="1"/>
    <col min="6156" max="6156" width="8.54296875" style="216" customWidth="1"/>
    <col min="6157" max="6157" width="7.90625" style="216" customWidth="1"/>
    <col min="6158" max="6158" width="9.54296875" style="216" customWidth="1"/>
    <col min="6159" max="6159" width="5.453125" style="216" customWidth="1"/>
    <col min="6160" max="6160" width="7.08984375" style="216" customWidth="1"/>
    <col min="6161" max="6161" width="2.453125" style="216" customWidth="1"/>
    <col min="6162" max="6162" width="13.36328125" style="216" bestFit="1" customWidth="1"/>
    <col min="6163" max="6163" width="14.90625" style="216" bestFit="1" customWidth="1"/>
    <col min="6164" max="6403" width="9.08984375" style="216"/>
    <col min="6404" max="6404" width="8.6328125" style="216" customWidth="1"/>
    <col min="6405" max="6405" width="7.90625" style="216" customWidth="1"/>
    <col min="6406" max="6406" width="9.453125" style="216" customWidth="1"/>
    <col min="6407" max="6407" width="5.08984375" style="216" customWidth="1"/>
    <col min="6408" max="6408" width="8.90625" style="216" customWidth="1"/>
    <col min="6409" max="6409" width="7.90625" style="216" customWidth="1"/>
    <col min="6410" max="6410" width="10.36328125" style="216" customWidth="1"/>
    <col min="6411" max="6411" width="5.453125" style="216" customWidth="1"/>
    <col min="6412" max="6412" width="8.54296875" style="216" customWidth="1"/>
    <col min="6413" max="6413" width="7.90625" style="216" customWidth="1"/>
    <col min="6414" max="6414" width="9.54296875" style="216" customWidth="1"/>
    <col min="6415" max="6415" width="5.453125" style="216" customWidth="1"/>
    <col min="6416" max="6416" width="7.08984375" style="216" customWidth="1"/>
    <col min="6417" max="6417" width="2.453125" style="216" customWidth="1"/>
    <col min="6418" max="6418" width="13.36328125" style="216" bestFit="1" customWidth="1"/>
    <col min="6419" max="6419" width="14.90625" style="216" bestFit="1" customWidth="1"/>
    <col min="6420" max="6659" width="9.08984375" style="216"/>
    <col min="6660" max="6660" width="8.6328125" style="216" customWidth="1"/>
    <col min="6661" max="6661" width="7.90625" style="216" customWidth="1"/>
    <col min="6662" max="6662" width="9.453125" style="216" customWidth="1"/>
    <col min="6663" max="6663" width="5.08984375" style="216" customWidth="1"/>
    <col min="6664" max="6664" width="8.90625" style="216" customWidth="1"/>
    <col min="6665" max="6665" width="7.90625" style="216" customWidth="1"/>
    <col min="6666" max="6666" width="10.36328125" style="216" customWidth="1"/>
    <col min="6667" max="6667" width="5.453125" style="216" customWidth="1"/>
    <col min="6668" max="6668" width="8.54296875" style="216" customWidth="1"/>
    <col min="6669" max="6669" width="7.90625" style="216" customWidth="1"/>
    <col min="6670" max="6670" width="9.54296875" style="216" customWidth="1"/>
    <col min="6671" max="6671" width="5.453125" style="216" customWidth="1"/>
    <col min="6672" max="6672" width="7.08984375" style="216" customWidth="1"/>
    <col min="6673" max="6673" width="2.453125" style="216" customWidth="1"/>
    <col min="6674" max="6674" width="13.36328125" style="216" bestFit="1" customWidth="1"/>
    <col min="6675" max="6675" width="14.90625" style="216" bestFit="1" customWidth="1"/>
    <col min="6676" max="6915" width="9.08984375" style="216"/>
    <col min="6916" max="6916" width="8.6328125" style="216" customWidth="1"/>
    <col min="6917" max="6917" width="7.90625" style="216" customWidth="1"/>
    <col min="6918" max="6918" width="9.453125" style="216" customWidth="1"/>
    <col min="6919" max="6919" width="5.08984375" style="216" customWidth="1"/>
    <col min="6920" max="6920" width="8.90625" style="216" customWidth="1"/>
    <col min="6921" max="6921" width="7.90625" style="216" customWidth="1"/>
    <col min="6922" max="6922" width="10.36328125" style="216" customWidth="1"/>
    <col min="6923" max="6923" width="5.453125" style="216" customWidth="1"/>
    <col min="6924" max="6924" width="8.54296875" style="216" customWidth="1"/>
    <col min="6925" max="6925" width="7.90625" style="216" customWidth="1"/>
    <col min="6926" max="6926" width="9.54296875" style="216" customWidth="1"/>
    <col min="6927" max="6927" width="5.453125" style="216" customWidth="1"/>
    <col min="6928" max="6928" width="7.08984375" style="216" customWidth="1"/>
    <col min="6929" max="6929" width="2.453125" style="216" customWidth="1"/>
    <col min="6930" max="6930" width="13.36328125" style="216" bestFit="1" customWidth="1"/>
    <col min="6931" max="6931" width="14.90625" style="216" bestFit="1" customWidth="1"/>
    <col min="6932" max="7171" width="9.08984375" style="216"/>
    <col min="7172" max="7172" width="8.6328125" style="216" customWidth="1"/>
    <col min="7173" max="7173" width="7.90625" style="216" customWidth="1"/>
    <col min="7174" max="7174" width="9.453125" style="216" customWidth="1"/>
    <col min="7175" max="7175" width="5.08984375" style="216" customWidth="1"/>
    <col min="7176" max="7176" width="8.90625" style="216" customWidth="1"/>
    <col min="7177" max="7177" width="7.90625" style="216" customWidth="1"/>
    <col min="7178" max="7178" width="10.36328125" style="216" customWidth="1"/>
    <col min="7179" max="7179" width="5.453125" style="216" customWidth="1"/>
    <col min="7180" max="7180" width="8.54296875" style="216" customWidth="1"/>
    <col min="7181" max="7181" width="7.90625" style="216" customWidth="1"/>
    <col min="7182" max="7182" width="9.54296875" style="216" customWidth="1"/>
    <col min="7183" max="7183" width="5.453125" style="216" customWidth="1"/>
    <col min="7184" max="7184" width="7.08984375" style="216" customWidth="1"/>
    <col min="7185" max="7185" width="2.453125" style="216" customWidth="1"/>
    <col min="7186" max="7186" width="13.36328125" style="216" bestFit="1" customWidth="1"/>
    <col min="7187" max="7187" width="14.90625" style="216" bestFit="1" customWidth="1"/>
    <col min="7188" max="7427" width="9.08984375" style="216"/>
    <col min="7428" max="7428" width="8.6328125" style="216" customWidth="1"/>
    <col min="7429" max="7429" width="7.90625" style="216" customWidth="1"/>
    <col min="7430" max="7430" width="9.453125" style="216" customWidth="1"/>
    <col min="7431" max="7431" width="5.08984375" style="216" customWidth="1"/>
    <col min="7432" max="7432" width="8.90625" style="216" customWidth="1"/>
    <col min="7433" max="7433" width="7.90625" style="216" customWidth="1"/>
    <col min="7434" max="7434" width="10.36328125" style="216" customWidth="1"/>
    <col min="7435" max="7435" width="5.453125" style="216" customWidth="1"/>
    <col min="7436" max="7436" width="8.54296875" style="216" customWidth="1"/>
    <col min="7437" max="7437" width="7.90625" style="216" customWidth="1"/>
    <col min="7438" max="7438" width="9.54296875" style="216" customWidth="1"/>
    <col min="7439" max="7439" width="5.453125" style="216" customWidth="1"/>
    <col min="7440" max="7440" width="7.08984375" style="216" customWidth="1"/>
    <col min="7441" max="7441" width="2.453125" style="216" customWidth="1"/>
    <col min="7442" max="7442" width="13.36328125" style="216" bestFit="1" customWidth="1"/>
    <col min="7443" max="7443" width="14.90625" style="216" bestFit="1" customWidth="1"/>
    <col min="7444" max="7683" width="9.08984375" style="216"/>
    <col min="7684" max="7684" width="8.6328125" style="216" customWidth="1"/>
    <col min="7685" max="7685" width="7.90625" style="216" customWidth="1"/>
    <col min="7686" max="7686" width="9.453125" style="216" customWidth="1"/>
    <col min="7687" max="7687" width="5.08984375" style="216" customWidth="1"/>
    <col min="7688" max="7688" width="8.90625" style="216" customWidth="1"/>
    <col min="7689" max="7689" width="7.90625" style="216" customWidth="1"/>
    <col min="7690" max="7690" width="10.36328125" style="216" customWidth="1"/>
    <col min="7691" max="7691" width="5.453125" style="216" customWidth="1"/>
    <col min="7692" max="7692" width="8.54296875" style="216" customWidth="1"/>
    <col min="7693" max="7693" width="7.90625" style="216" customWidth="1"/>
    <col min="7694" max="7694" width="9.54296875" style="216" customWidth="1"/>
    <col min="7695" max="7695" width="5.453125" style="216" customWidth="1"/>
    <col min="7696" max="7696" width="7.08984375" style="216" customWidth="1"/>
    <col min="7697" max="7697" width="2.453125" style="216" customWidth="1"/>
    <col min="7698" max="7698" width="13.36328125" style="216" bestFit="1" customWidth="1"/>
    <col min="7699" max="7699" width="14.90625" style="216" bestFit="1" customWidth="1"/>
    <col min="7700" max="7939" width="9.08984375" style="216"/>
    <col min="7940" max="7940" width="8.6328125" style="216" customWidth="1"/>
    <col min="7941" max="7941" width="7.90625" style="216" customWidth="1"/>
    <col min="7942" max="7942" width="9.453125" style="216" customWidth="1"/>
    <col min="7943" max="7943" width="5.08984375" style="216" customWidth="1"/>
    <col min="7944" max="7944" width="8.90625" style="216" customWidth="1"/>
    <col min="7945" max="7945" width="7.90625" style="216" customWidth="1"/>
    <col min="7946" max="7946" width="10.36328125" style="216" customWidth="1"/>
    <col min="7947" max="7947" width="5.453125" style="216" customWidth="1"/>
    <col min="7948" max="7948" width="8.54296875" style="216" customWidth="1"/>
    <col min="7949" max="7949" width="7.90625" style="216" customWidth="1"/>
    <col min="7950" max="7950" width="9.54296875" style="216" customWidth="1"/>
    <col min="7951" max="7951" width="5.453125" style="216" customWidth="1"/>
    <col min="7952" max="7952" width="7.08984375" style="216" customWidth="1"/>
    <col min="7953" max="7953" width="2.453125" style="216" customWidth="1"/>
    <col min="7954" max="7954" width="13.36328125" style="216" bestFit="1" customWidth="1"/>
    <col min="7955" max="7955" width="14.90625" style="216" bestFit="1" customWidth="1"/>
    <col min="7956" max="8195" width="9.08984375" style="216"/>
    <col min="8196" max="8196" width="8.6328125" style="216" customWidth="1"/>
    <col min="8197" max="8197" width="7.90625" style="216" customWidth="1"/>
    <col min="8198" max="8198" width="9.453125" style="216" customWidth="1"/>
    <col min="8199" max="8199" width="5.08984375" style="216" customWidth="1"/>
    <col min="8200" max="8200" width="8.90625" style="216" customWidth="1"/>
    <col min="8201" max="8201" width="7.90625" style="216" customWidth="1"/>
    <col min="8202" max="8202" width="10.36328125" style="216" customWidth="1"/>
    <col min="8203" max="8203" width="5.453125" style="216" customWidth="1"/>
    <col min="8204" max="8204" width="8.54296875" style="216" customWidth="1"/>
    <col min="8205" max="8205" width="7.90625" style="216" customWidth="1"/>
    <col min="8206" max="8206" width="9.54296875" style="216" customWidth="1"/>
    <col min="8207" max="8207" width="5.453125" style="216" customWidth="1"/>
    <col min="8208" max="8208" width="7.08984375" style="216" customWidth="1"/>
    <col min="8209" max="8209" width="2.453125" style="216" customWidth="1"/>
    <col min="8210" max="8210" width="13.36328125" style="216" bestFit="1" customWidth="1"/>
    <col min="8211" max="8211" width="14.90625" style="216" bestFit="1" customWidth="1"/>
    <col min="8212" max="8451" width="9.08984375" style="216"/>
    <col min="8452" max="8452" width="8.6328125" style="216" customWidth="1"/>
    <col min="8453" max="8453" width="7.90625" style="216" customWidth="1"/>
    <col min="8454" max="8454" width="9.453125" style="216" customWidth="1"/>
    <col min="8455" max="8455" width="5.08984375" style="216" customWidth="1"/>
    <col min="8456" max="8456" width="8.90625" style="216" customWidth="1"/>
    <col min="8457" max="8457" width="7.90625" style="216" customWidth="1"/>
    <col min="8458" max="8458" width="10.36328125" style="216" customWidth="1"/>
    <col min="8459" max="8459" width="5.453125" style="216" customWidth="1"/>
    <col min="8460" max="8460" width="8.54296875" style="216" customWidth="1"/>
    <col min="8461" max="8461" width="7.90625" style="216" customWidth="1"/>
    <col min="8462" max="8462" width="9.54296875" style="216" customWidth="1"/>
    <col min="8463" max="8463" width="5.453125" style="216" customWidth="1"/>
    <col min="8464" max="8464" width="7.08984375" style="216" customWidth="1"/>
    <col min="8465" max="8465" width="2.453125" style="216" customWidth="1"/>
    <col min="8466" max="8466" width="13.36328125" style="216" bestFit="1" customWidth="1"/>
    <col min="8467" max="8467" width="14.90625" style="216" bestFit="1" customWidth="1"/>
    <col min="8468" max="8707" width="9.08984375" style="216"/>
    <col min="8708" max="8708" width="8.6328125" style="216" customWidth="1"/>
    <col min="8709" max="8709" width="7.90625" style="216" customWidth="1"/>
    <col min="8710" max="8710" width="9.453125" style="216" customWidth="1"/>
    <col min="8711" max="8711" width="5.08984375" style="216" customWidth="1"/>
    <col min="8712" max="8712" width="8.90625" style="216" customWidth="1"/>
    <col min="8713" max="8713" width="7.90625" style="216" customWidth="1"/>
    <col min="8714" max="8714" width="10.36328125" style="216" customWidth="1"/>
    <col min="8715" max="8715" width="5.453125" style="216" customWidth="1"/>
    <col min="8716" max="8716" width="8.54296875" style="216" customWidth="1"/>
    <col min="8717" max="8717" width="7.90625" style="216" customWidth="1"/>
    <col min="8718" max="8718" width="9.54296875" style="216" customWidth="1"/>
    <col min="8719" max="8719" width="5.453125" style="216" customWidth="1"/>
    <col min="8720" max="8720" width="7.08984375" style="216" customWidth="1"/>
    <col min="8721" max="8721" width="2.453125" style="216" customWidth="1"/>
    <col min="8722" max="8722" width="13.36328125" style="216" bestFit="1" customWidth="1"/>
    <col min="8723" max="8723" width="14.90625" style="216" bestFit="1" customWidth="1"/>
    <col min="8724" max="8963" width="9.08984375" style="216"/>
    <col min="8964" max="8964" width="8.6328125" style="216" customWidth="1"/>
    <col min="8965" max="8965" width="7.90625" style="216" customWidth="1"/>
    <col min="8966" max="8966" width="9.453125" style="216" customWidth="1"/>
    <col min="8967" max="8967" width="5.08984375" style="216" customWidth="1"/>
    <col min="8968" max="8968" width="8.90625" style="216" customWidth="1"/>
    <col min="8969" max="8969" width="7.90625" style="216" customWidth="1"/>
    <col min="8970" max="8970" width="10.36328125" style="216" customWidth="1"/>
    <col min="8971" max="8971" width="5.453125" style="216" customWidth="1"/>
    <col min="8972" max="8972" width="8.54296875" style="216" customWidth="1"/>
    <col min="8973" max="8973" width="7.90625" style="216" customWidth="1"/>
    <col min="8974" max="8974" width="9.54296875" style="216" customWidth="1"/>
    <col min="8975" max="8975" width="5.453125" style="216" customWidth="1"/>
    <col min="8976" max="8976" width="7.08984375" style="216" customWidth="1"/>
    <col min="8977" max="8977" width="2.453125" style="216" customWidth="1"/>
    <col min="8978" max="8978" width="13.36328125" style="216" bestFit="1" customWidth="1"/>
    <col min="8979" max="8979" width="14.90625" style="216" bestFit="1" customWidth="1"/>
    <col min="8980" max="9219" width="9.08984375" style="216"/>
    <col min="9220" max="9220" width="8.6328125" style="216" customWidth="1"/>
    <col min="9221" max="9221" width="7.90625" style="216" customWidth="1"/>
    <col min="9222" max="9222" width="9.453125" style="216" customWidth="1"/>
    <col min="9223" max="9223" width="5.08984375" style="216" customWidth="1"/>
    <col min="9224" max="9224" width="8.90625" style="216" customWidth="1"/>
    <col min="9225" max="9225" width="7.90625" style="216" customWidth="1"/>
    <col min="9226" max="9226" width="10.36328125" style="216" customWidth="1"/>
    <col min="9227" max="9227" width="5.453125" style="216" customWidth="1"/>
    <col min="9228" max="9228" width="8.54296875" style="216" customWidth="1"/>
    <col min="9229" max="9229" width="7.90625" style="216" customWidth="1"/>
    <col min="9230" max="9230" width="9.54296875" style="216" customWidth="1"/>
    <col min="9231" max="9231" width="5.453125" style="216" customWidth="1"/>
    <col min="9232" max="9232" width="7.08984375" style="216" customWidth="1"/>
    <col min="9233" max="9233" width="2.453125" style="216" customWidth="1"/>
    <col min="9234" max="9234" width="13.36328125" style="216" bestFit="1" customWidth="1"/>
    <col min="9235" max="9235" width="14.90625" style="216" bestFit="1" customWidth="1"/>
    <col min="9236" max="9475" width="9.08984375" style="216"/>
    <col min="9476" max="9476" width="8.6328125" style="216" customWidth="1"/>
    <col min="9477" max="9477" width="7.90625" style="216" customWidth="1"/>
    <col min="9478" max="9478" width="9.453125" style="216" customWidth="1"/>
    <col min="9479" max="9479" width="5.08984375" style="216" customWidth="1"/>
    <col min="9480" max="9480" width="8.90625" style="216" customWidth="1"/>
    <col min="9481" max="9481" width="7.90625" style="216" customWidth="1"/>
    <col min="9482" max="9482" width="10.36328125" style="216" customWidth="1"/>
    <col min="9483" max="9483" width="5.453125" style="216" customWidth="1"/>
    <col min="9484" max="9484" width="8.54296875" style="216" customWidth="1"/>
    <col min="9485" max="9485" width="7.90625" style="216" customWidth="1"/>
    <col min="9486" max="9486" width="9.54296875" style="216" customWidth="1"/>
    <col min="9487" max="9487" width="5.453125" style="216" customWidth="1"/>
    <col min="9488" max="9488" width="7.08984375" style="216" customWidth="1"/>
    <col min="9489" max="9489" width="2.453125" style="216" customWidth="1"/>
    <col min="9490" max="9490" width="13.36328125" style="216" bestFit="1" customWidth="1"/>
    <col min="9491" max="9491" width="14.90625" style="216" bestFit="1" customWidth="1"/>
    <col min="9492" max="9731" width="9.08984375" style="216"/>
    <col min="9732" max="9732" width="8.6328125" style="216" customWidth="1"/>
    <col min="9733" max="9733" width="7.90625" style="216" customWidth="1"/>
    <col min="9734" max="9734" width="9.453125" style="216" customWidth="1"/>
    <col min="9735" max="9735" width="5.08984375" style="216" customWidth="1"/>
    <col min="9736" max="9736" width="8.90625" style="216" customWidth="1"/>
    <col min="9737" max="9737" width="7.90625" style="216" customWidth="1"/>
    <col min="9738" max="9738" width="10.36328125" style="216" customWidth="1"/>
    <col min="9739" max="9739" width="5.453125" style="216" customWidth="1"/>
    <col min="9740" max="9740" width="8.54296875" style="216" customWidth="1"/>
    <col min="9741" max="9741" width="7.90625" style="216" customWidth="1"/>
    <col min="9742" max="9742" width="9.54296875" style="216" customWidth="1"/>
    <col min="9743" max="9743" width="5.453125" style="216" customWidth="1"/>
    <col min="9744" max="9744" width="7.08984375" style="216" customWidth="1"/>
    <col min="9745" max="9745" width="2.453125" style="216" customWidth="1"/>
    <col min="9746" max="9746" width="13.36328125" style="216" bestFit="1" customWidth="1"/>
    <col min="9747" max="9747" width="14.90625" style="216" bestFit="1" customWidth="1"/>
    <col min="9748" max="9987" width="9.08984375" style="216"/>
    <col min="9988" max="9988" width="8.6328125" style="216" customWidth="1"/>
    <col min="9989" max="9989" width="7.90625" style="216" customWidth="1"/>
    <col min="9990" max="9990" width="9.453125" style="216" customWidth="1"/>
    <col min="9991" max="9991" width="5.08984375" style="216" customWidth="1"/>
    <col min="9992" max="9992" width="8.90625" style="216" customWidth="1"/>
    <col min="9993" max="9993" width="7.90625" style="216" customWidth="1"/>
    <col min="9994" max="9994" width="10.36328125" style="216" customWidth="1"/>
    <col min="9995" max="9995" width="5.453125" style="216" customWidth="1"/>
    <col min="9996" max="9996" width="8.54296875" style="216" customWidth="1"/>
    <col min="9997" max="9997" width="7.90625" style="216" customWidth="1"/>
    <col min="9998" max="9998" width="9.54296875" style="216" customWidth="1"/>
    <col min="9999" max="9999" width="5.453125" style="216" customWidth="1"/>
    <col min="10000" max="10000" width="7.08984375" style="216" customWidth="1"/>
    <col min="10001" max="10001" width="2.453125" style="216" customWidth="1"/>
    <col min="10002" max="10002" width="13.36328125" style="216" bestFit="1" customWidth="1"/>
    <col min="10003" max="10003" width="14.90625" style="216" bestFit="1" customWidth="1"/>
    <col min="10004" max="10243" width="9.08984375" style="216"/>
    <col min="10244" max="10244" width="8.6328125" style="216" customWidth="1"/>
    <col min="10245" max="10245" width="7.90625" style="216" customWidth="1"/>
    <col min="10246" max="10246" width="9.453125" style="216" customWidth="1"/>
    <col min="10247" max="10247" width="5.08984375" style="216" customWidth="1"/>
    <col min="10248" max="10248" width="8.90625" style="216" customWidth="1"/>
    <col min="10249" max="10249" width="7.90625" style="216" customWidth="1"/>
    <col min="10250" max="10250" width="10.36328125" style="216" customWidth="1"/>
    <col min="10251" max="10251" width="5.453125" style="216" customWidth="1"/>
    <col min="10252" max="10252" width="8.54296875" style="216" customWidth="1"/>
    <col min="10253" max="10253" width="7.90625" style="216" customWidth="1"/>
    <col min="10254" max="10254" width="9.54296875" style="216" customWidth="1"/>
    <col min="10255" max="10255" width="5.453125" style="216" customWidth="1"/>
    <col min="10256" max="10256" width="7.08984375" style="216" customWidth="1"/>
    <col min="10257" max="10257" width="2.453125" style="216" customWidth="1"/>
    <col min="10258" max="10258" width="13.36328125" style="216" bestFit="1" customWidth="1"/>
    <col min="10259" max="10259" width="14.90625" style="216" bestFit="1" customWidth="1"/>
    <col min="10260" max="10499" width="9.08984375" style="216"/>
    <col min="10500" max="10500" width="8.6328125" style="216" customWidth="1"/>
    <col min="10501" max="10501" width="7.90625" style="216" customWidth="1"/>
    <col min="10502" max="10502" width="9.453125" style="216" customWidth="1"/>
    <col min="10503" max="10503" width="5.08984375" style="216" customWidth="1"/>
    <col min="10504" max="10504" width="8.90625" style="216" customWidth="1"/>
    <col min="10505" max="10505" width="7.90625" style="216" customWidth="1"/>
    <col min="10506" max="10506" width="10.36328125" style="216" customWidth="1"/>
    <col min="10507" max="10507" width="5.453125" style="216" customWidth="1"/>
    <col min="10508" max="10508" width="8.54296875" style="216" customWidth="1"/>
    <col min="10509" max="10509" width="7.90625" style="216" customWidth="1"/>
    <col min="10510" max="10510" width="9.54296875" style="216" customWidth="1"/>
    <col min="10511" max="10511" width="5.453125" style="216" customWidth="1"/>
    <col min="10512" max="10512" width="7.08984375" style="216" customWidth="1"/>
    <col min="10513" max="10513" width="2.453125" style="216" customWidth="1"/>
    <col min="10514" max="10514" width="13.36328125" style="216" bestFit="1" customWidth="1"/>
    <col min="10515" max="10515" width="14.90625" style="216" bestFit="1" customWidth="1"/>
    <col min="10516" max="10755" width="9.08984375" style="216"/>
    <col min="10756" max="10756" width="8.6328125" style="216" customWidth="1"/>
    <col min="10757" max="10757" width="7.90625" style="216" customWidth="1"/>
    <col min="10758" max="10758" width="9.453125" style="216" customWidth="1"/>
    <col min="10759" max="10759" width="5.08984375" style="216" customWidth="1"/>
    <col min="10760" max="10760" width="8.90625" style="216" customWidth="1"/>
    <col min="10761" max="10761" width="7.90625" style="216" customWidth="1"/>
    <col min="10762" max="10762" width="10.36328125" style="216" customWidth="1"/>
    <col min="10763" max="10763" width="5.453125" style="216" customWidth="1"/>
    <col min="10764" max="10764" width="8.54296875" style="216" customWidth="1"/>
    <col min="10765" max="10765" width="7.90625" style="216" customWidth="1"/>
    <col min="10766" max="10766" width="9.54296875" style="216" customWidth="1"/>
    <col min="10767" max="10767" width="5.453125" style="216" customWidth="1"/>
    <col min="10768" max="10768" width="7.08984375" style="216" customWidth="1"/>
    <col min="10769" max="10769" width="2.453125" style="216" customWidth="1"/>
    <col min="10770" max="10770" width="13.36328125" style="216" bestFit="1" customWidth="1"/>
    <col min="10771" max="10771" width="14.90625" style="216" bestFit="1" customWidth="1"/>
    <col min="10772" max="11011" width="9.08984375" style="216"/>
    <col min="11012" max="11012" width="8.6328125" style="216" customWidth="1"/>
    <col min="11013" max="11013" width="7.90625" style="216" customWidth="1"/>
    <col min="11014" max="11014" width="9.453125" style="216" customWidth="1"/>
    <col min="11015" max="11015" width="5.08984375" style="216" customWidth="1"/>
    <col min="11016" max="11016" width="8.90625" style="216" customWidth="1"/>
    <col min="11017" max="11017" width="7.90625" style="216" customWidth="1"/>
    <col min="11018" max="11018" width="10.36328125" style="216" customWidth="1"/>
    <col min="11019" max="11019" width="5.453125" style="216" customWidth="1"/>
    <col min="11020" max="11020" width="8.54296875" style="216" customWidth="1"/>
    <col min="11021" max="11021" width="7.90625" style="216" customWidth="1"/>
    <col min="11022" max="11022" width="9.54296875" style="216" customWidth="1"/>
    <col min="11023" max="11023" width="5.453125" style="216" customWidth="1"/>
    <col min="11024" max="11024" width="7.08984375" style="216" customWidth="1"/>
    <col min="11025" max="11025" width="2.453125" style="216" customWidth="1"/>
    <col min="11026" max="11026" width="13.36328125" style="216" bestFit="1" customWidth="1"/>
    <col min="11027" max="11027" width="14.90625" style="216" bestFit="1" customWidth="1"/>
    <col min="11028" max="11267" width="9.08984375" style="216"/>
    <col min="11268" max="11268" width="8.6328125" style="216" customWidth="1"/>
    <col min="11269" max="11269" width="7.90625" style="216" customWidth="1"/>
    <col min="11270" max="11270" width="9.453125" style="216" customWidth="1"/>
    <col min="11271" max="11271" width="5.08984375" style="216" customWidth="1"/>
    <col min="11272" max="11272" width="8.90625" style="216" customWidth="1"/>
    <col min="11273" max="11273" width="7.90625" style="216" customWidth="1"/>
    <col min="11274" max="11274" width="10.36328125" style="216" customWidth="1"/>
    <col min="11275" max="11275" width="5.453125" style="216" customWidth="1"/>
    <col min="11276" max="11276" width="8.54296875" style="216" customWidth="1"/>
    <col min="11277" max="11277" width="7.90625" style="216" customWidth="1"/>
    <col min="11278" max="11278" width="9.54296875" style="216" customWidth="1"/>
    <col min="11279" max="11279" width="5.453125" style="216" customWidth="1"/>
    <col min="11280" max="11280" width="7.08984375" style="216" customWidth="1"/>
    <col min="11281" max="11281" width="2.453125" style="216" customWidth="1"/>
    <col min="11282" max="11282" width="13.36328125" style="216" bestFit="1" customWidth="1"/>
    <col min="11283" max="11283" width="14.90625" style="216" bestFit="1" customWidth="1"/>
    <col min="11284" max="11523" width="9.08984375" style="216"/>
    <col min="11524" max="11524" width="8.6328125" style="216" customWidth="1"/>
    <col min="11525" max="11525" width="7.90625" style="216" customWidth="1"/>
    <col min="11526" max="11526" width="9.453125" style="216" customWidth="1"/>
    <col min="11527" max="11527" width="5.08984375" style="216" customWidth="1"/>
    <col min="11528" max="11528" width="8.90625" style="216" customWidth="1"/>
    <col min="11529" max="11529" width="7.90625" style="216" customWidth="1"/>
    <col min="11530" max="11530" width="10.36328125" style="216" customWidth="1"/>
    <col min="11531" max="11531" width="5.453125" style="216" customWidth="1"/>
    <col min="11532" max="11532" width="8.54296875" style="216" customWidth="1"/>
    <col min="11533" max="11533" width="7.90625" style="216" customWidth="1"/>
    <col min="11534" max="11534" width="9.54296875" style="216" customWidth="1"/>
    <col min="11535" max="11535" width="5.453125" style="216" customWidth="1"/>
    <col min="11536" max="11536" width="7.08984375" style="216" customWidth="1"/>
    <col min="11537" max="11537" width="2.453125" style="216" customWidth="1"/>
    <col min="11538" max="11538" width="13.36328125" style="216" bestFit="1" customWidth="1"/>
    <col min="11539" max="11539" width="14.90625" style="216" bestFit="1" customWidth="1"/>
    <col min="11540" max="11779" width="9.08984375" style="216"/>
    <col min="11780" max="11780" width="8.6328125" style="216" customWidth="1"/>
    <col min="11781" max="11781" width="7.90625" style="216" customWidth="1"/>
    <col min="11782" max="11782" width="9.453125" style="216" customWidth="1"/>
    <col min="11783" max="11783" width="5.08984375" style="216" customWidth="1"/>
    <col min="11784" max="11784" width="8.90625" style="216" customWidth="1"/>
    <col min="11785" max="11785" width="7.90625" style="216" customWidth="1"/>
    <col min="11786" max="11786" width="10.36328125" style="216" customWidth="1"/>
    <col min="11787" max="11787" width="5.453125" style="216" customWidth="1"/>
    <col min="11788" max="11788" width="8.54296875" style="216" customWidth="1"/>
    <col min="11789" max="11789" width="7.90625" style="216" customWidth="1"/>
    <col min="11790" max="11790" width="9.54296875" style="216" customWidth="1"/>
    <col min="11791" max="11791" width="5.453125" style="216" customWidth="1"/>
    <col min="11792" max="11792" width="7.08984375" style="216" customWidth="1"/>
    <col min="11793" max="11793" width="2.453125" style="216" customWidth="1"/>
    <col min="11794" max="11794" width="13.36328125" style="216" bestFit="1" customWidth="1"/>
    <col min="11795" max="11795" width="14.90625" style="216" bestFit="1" customWidth="1"/>
    <col min="11796" max="12035" width="9.08984375" style="216"/>
    <col min="12036" max="12036" width="8.6328125" style="216" customWidth="1"/>
    <col min="12037" max="12037" width="7.90625" style="216" customWidth="1"/>
    <col min="12038" max="12038" width="9.453125" style="216" customWidth="1"/>
    <col min="12039" max="12039" width="5.08984375" style="216" customWidth="1"/>
    <col min="12040" max="12040" width="8.90625" style="216" customWidth="1"/>
    <col min="12041" max="12041" width="7.90625" style="216" customWidth="1"/>
    <col min="12042" max="12042" width="10.36328125" style="216" customWidth="1"/>
    <col min="12043" max="12043" width="5.453125" style="216" customWidth="1"/>
    <col min="12044" max="12044" width="8.54296875" style="216" customWidth="1"/>
    <col min="12045" max="12045" width="7.90625" style="216" customWidth="1"/>
    <col min="12046" max="12046" width="9.54296875" style="216" customWidth="1"/>
    <col min="12047" max="12047" width="5.453125" style="216" customWidth="1"/>
    <col min="12048" max="12048" width="7.08984375" style="216" customWidth="1"/>
    <col min="12049" max="12049" width="2.453125" style="216" customWidth="1"/>
    <col min="12050" max="12050" width="13.36328125" style="216" bestFit="1" customWidth="1"/>
    <col min="12051" max="12051" width="14.90625" style="216" bestFit="1" customWidth="1"/>
    <col min="12052" max="12291" width="9.08984375" style="216"/>
    <col min="12292" max="12292" width="8.6328125" style="216" customWidth="1"/>
    <col min="12293" max="12293" width="7.90625" style="216" customWidth="1"/>
    <col min="12294" max="12294" width="9.453125" style="216" customWidth="1"/>
    <col min="12295" max="12295" width="5.08984375" style="216" customWidth="1"/>
    <col min="12296" max="12296" width="8.90625" style="216" customWidth="1"/>
    <col min="12297" max="12297" width="7.90625" style="216" customWidth="1"/>
    <col min="12298" max="12298" width="10.36328125" style="216" customWidth="1"/>
    <col min="12299" max="12299" width="5.453125" style="216" customWidth="1"/>
    <col min="12300" max="12300" width="8.54296875" style="216" customWidth="1"/>
    <col min="12301" max="12301" width="7.90625" style="216" customWidth="1"/>
    <col min="12302" max="12302" width="9.54296875" style="216" customWidth="1"/>
    <col min="12303" max="12303" width="5.453125" style="216" customWidth="1"/>
    <col min="12304" max="12304" width="7.08984375" style="216" customWidth="1"/>
    <col min="12305" max="12305" width="2.453125" style="216" customWidth="1"/>
    <col min="12306" max="12306" width="13.36328125" style="216" bestFit="1" customWidth="1"/>
    <col min="12307" max="12307" width="14.90625" style="216" bestFit="1" customWidth="1"/>
    <col min="12308" max="12547" width="9.08984375" style="216"/>
    <col min="12548" max="12548" width="8.6328125" style="216" customWidth="1"/>
    <col min="12549" max="12549" width="7.90625" style="216" customWidth="1"/>
    <col min="12550" max="12550" width="9.453125" style="216" customWidth="1"/>
    <col min="12551" max="12551" width="5.08984375" style="216" customWidth="1"/>
    <col min="12552" max="12552" width="8.90625" style="216" customWidth="1"/>
    <col min="12553" max="12553" width="7.90625" style="216" customWidth="1"/>
    <col min="12554" max="12554" width="10.36328125" style="216" customWidth="1"/>
    <col min="12555" max="12555" width="5.453125" style="216" customWidth="1"/>
    <col min="12556" max="12556" width="8.54296875" style="216" customWidth="1"/>
    <col min="12557" max="12557" width="7.90625" style="216" customWidth="1"/>
    <col min="12558" max="12558" width="9.54296875" style="216" customWidth="1"/>
    <col min="12559" max="12559" width="5.453125" style="216" customWidth="1"/>
    <col min="12560" max="12560" width="7.08984375" style="216" customWidth="1"/>
    <col min="12561" max="12561" width="2.453125" style="216" customWidth="1"/>
    <col min="12562" max="12562" width="13.36328125" style="216" bestFit="1" customWidth="1"/>
    <col min="12563" max="12563" width="14.90625" style="216" bestFit="1" customWidth="1"/>
    <col min="12564" max="12803" width="9.08984375" style="216"/>
    <col min="12804" max="12804" width="8.6328125" style="216" customWidth="1"/>
    <col min="12805" max="12805" width="7.90625" style="216" customWidth="1"/>
    <col min="12806" max="12806" width="9.453125" style="216" customWidth="1"/>
    <col min="12807" max="12807" width="5.08984375" style="216" customWidth="1"/>
    <col min="12808" max="12808" width="8.90625" style="216" customWidth="1"/>
    <col min="12809" max="12809" width="7.90625" style="216" customWidth="1"/>
    <col min="12810" max="12810" width="10.36328125" style="216" customWidth="1"/>
    <col min="12811" max="12811" width="5.453125" style="216" customWidth="1"/>
    <col min="12812" max="12812" width="8.54296875" style="216" customWidth="1"/>
    <col min="12813" max="12813" width="7.90625" style="216" customWidth="1"/>
    <col min="12814" max="12814" width="9.54296875" style="216" customWidth="1"/>
    <col min="12815" max="12815" width="5.453125" style="216" customWidth="1"/>
    <col min="12816" max="12816" width="7.08984375" style="216" customWidth="1"/>
    <col min="12817" max="12817" width="2.453125" style="216" customWidth="1"/>
    <col min="12818" max="12818" width="13.36328125" style="216" bestFit="1" customWidth="1"/>
    <col min="12819" max="12819" width="14.90625" style="216" bestFit="1" customWidth="1"/>
    <col min="12820" max="13059" width="9.08984375" style="216"/>
    <col min="13060" max="13060" width="8.6328125" style="216" customWidth="1"/>
    <col min="13061" max="13061" width="7.90625" style="216" customWidth="1"/>
    <col min="13062" max="13062" width="9.453125" style="216" customWidth="1"/>
    <col min="13063" max="13063" width="5.08984375" style="216" customWidth="1"/>
    <col min="13064" max="13064" width="8.90625" style="216" customWidth="1"/>
    <col min="13065" max="13065" width="7.90625" style="216" customWidth="1"/>
    <col min="13066" max="13066" width="10.36328125" style="216" customWidth="1"/>
    <col min="13067" max="13067" width="5.453125" style="216" customWidth="1"/>
    <col min="13068" max="13068" width="8.54296875" style="216" customWidth="1"/>
    <col min="13069" max="13069" width="7.90625" style="216" customWidth="1"/>
    <col min="13070" max="13070" width="9.54296875" style="216" customWidth="1"/>
    <col min="13071" max="13071" width="5.453125" style="216" customWidth="1"/>
    <col min="13072" max="13072" width="7.08984375" style="216" customWidth="1"/>
    <col min="13073" max="13073" width="2.453125" style="216" customWidth="1"/>
    <col min="13074" max="13074" width="13.36328125" style="216" bestFit="1" customWidth="1"/>
    <col min="13075" max="13075" width="14.90625" style="216" bestFit="1" customWidth="1"/>
    <col min="13076" max="13315" width="9.08984375" style="216"/>
    <col min="13316" max="13316" width="8.6328125" style="216" customWidth="1"/>
    <col min="13317" max="13317" width="7.90625" style="216" customWidth="1"/>
    <col min="13318" max="13318" width="9.453125" style="216" customWidth="1"/>
    <col min="13319" max="13319" width="5.08984375" style="216" customWidth="1"/>
    <col min="13320" max="13320" width="8.90625" style="216" customWidth="1"/>
    <col min="13321" max="13321" width="7.90625" style="216" customWidth="1"/>
    <col min="13322" max="13322" width="10.36328125" style="216" customWidth="1"/>
    <col min="13323" max="13323" width="5.453125" style="216" customWidth="1"/>
    <col min="13324" max="13324" width="8.54296875" style="216" customWidth="1"/>
    <col min="13325" max="13325" width="7.90625" style="216" customWidth="1"/>
    <col min="13326" max="13326" width="9.54296875" style="216" customWidth="1"/>
    <col min="13327" max="13327" width="5.453125" style="216" customWidth="1"/>
    <col min="13328" max="13328" width="7.08984375" style="216" customWidth="1"/>
    <col min="13329" max="13329" width="2.453125" style="216" customWidth="1"/>
    <col min="13330" max="13330" width="13.36328125" style="216" bestFit="1" customWidth="1"/>
    <col min="13331" max="13331" width="14.90625" style="216" bestFit="1" customWidth="1"/>
    <col min="13332" max="13571" width="9.08984375" style="216"/>
    <col min="13572" max="13572" width="8.6328125" style="216" customWidth="1"/>
    <col min="13573" max="13573" width="7.90625" style="216" customWidth="1"/>
    <col min="13574" max="13574" width="9.453125" style="216" customWidth="1"/>
    <col min="13575" max="13575" width="5.08984375" style="216" customWidth="1"/>
    <col min="13576" max="13576" width="8.90625" style="216" customWidth="1"/>
    <col min="13577" max="13577" width="7.90625" style="216" customWidth="1"/>
    <col min="13578" max="13578" width="10.36328125" style="216" customWidth="1"/>
    <col min="13579" max="13579" width="5.453125" style="216" customWidth="1"/>
    <col min="13580" max="13580" width="8.54296875" style="216" customWidth="1"/>
    <col min="13581" max="13581" width="7.90625" style="216" customWidth="1"/>
    <col min="13582" max="13582" width="9.54296875" style="216" customWidth="1"/>
    <col min="13583" max="13583" width="5.453125" style="216" customWidth="1"/>
    <col min="13584" max="13584" width="7.08984375" style="216" customWidth="1"/>
    <col min="13585" max="13585" width="2.453125" style="216" customWidth="1"/>
    <col min="13586" max="13586" width="13.36328125" style="216" bestFit="1" customWidth="1"/>
    <col min="13587" max="13587" width="14.90625" style="216" bestFit="1" customWidth="1"/>
    <col min="13588" max="13827" width="9.08984375" style="216"/>
    <col min="13828" max="13828" width="8.6328125" style="216" customWidth="1"/>
    <col min="13829" max="13829" width="7.90625" style="216" customWidth="1"/>
    <col min="13830" max="13830" width="9.453125" style="216" customWidth="1"/>
    <col min="13831" max="13831" width="5.08984375" style="216" customWidth="1"/>
    <col min="13832" max="13832" width="8.90625" style="216" customWidth="1"/>
    <col min="13833" max="13833" width="7.90625" style="216" customWidth="1"/>
    <col min="13834" max="13834" width="10.36328125" style="216" customWidth="1"/>
    <col min="13835" max="13835" width="5.453125" style="216" customWidth="1"/>
    <col min="13836" max="13836" width="8.54296875" style="216" customWidth="1"/>
    <col min="13837" max="13837" width="7.90625" style="216" customWidth="1"/>
    <col min="13838" max="13838" width="9.54296875" style="216" customWidth="1"/>
    <col min="13839" max="13839" width="5.453125" style="216" customWidth="1"/>
    <col min="13840" max="13840" width="7.08984375" style="216" customWidth="1"/>
    <col min="13841" max="13841" width="2.453125" style="216" customWidth="1"/>
    <col min="13842" max="13842" width="13.36328125" style="216" bestFit="1" customWidth="1"/>
    <col min="13843" max="13843" width="14.90625" style="216" bestFit="1" customWidth="1"/>
    <col min="13844" max="14083" width="9.08984375" style="216"/>
    <col min="14084" max="14084" width="8.6328125" style="216" customWidth="1"/>
    <col min="14085" max="14085" width="7.90625" style="216" customWidth="1"/>
    <col min="14086" max="14086" width="9.453125" style="216" customWidth="1"/>
    <col min="14087" max="14087" width="5.08984375" style="216" customWidth="1"/>
    <col min="14088" max="14088" width="8.90625" style="216" customWidth="1"/>
    <col min="14089" max="14089" width="7.90625" style="216" customWidth="1"/>
    <col min="14090" max="14090" width="10.36328125" style="216" customWidth="1"/>
    <col min="14091" max="14091" width="5.453125" style="216" customWidth="1"/>
    <col min="14092" max="14092" width="8.54296875" style="216" customWidth="1"/>
    <col min="14093" max="14093" width="7.90625" style="216" customWidth="1"/>
    <col min="14094" max="14094" width="9.54296875" style="216" customWidth="1"/>
    <col min="14095" max="14095" width="5.453125" style="216" customWidth="1"/>
    <col min="14096" max="14096" width="7.08984375" style="216" customWidth="1"/>
    <col min="14097" max="14097" width="2.453125" style="216" customWidth="1"/>
    <col min="14098" max="14098" width="13.36328125" style="216" bestFit="1" customWidth="1"/>
    <col min="14099" max="14099" width="14.90625" style="216" bestFit="1" customWidth="1"/>
    <col min="14100" max="14339" width="9.08984375" style="216"/>
    <col min="14340" max="14340" width="8.6328125" style="216" customWidth="1"/>
    <col min="14341" max="14341" width="7.90625" style="216" customWidth="1"/>
    <col min="14342" max="14342" width="9.453125" style="216" customWidth="1"/>
    <col min="14343" max="14343" width="5.08984375" style="216" customWidth="1"/>
    <col min="14344" max="14344" width="8.90625" style="216" customWidth="1"/>
    <col min="14345" max="14345" width="7.90625" style="216" customWidth="1"/>
    <col min="14346" max="14346" width="10.36328125" style="216" customWidth="1"/>
    <col min="14347" max="14347" width="5.453125" style="216" customWidth="1"/>
    <col min="14348" max="14348" width="8.54296875" style="216" customWidth="1"/>
    <col min="14349" max="14349" width="7.90625" style="216" customWidth="1"/>
    <col min="14350" max="14350" width="9.54296875" style="216" customWidth="1"/>
    <col min="14351" max="14351" width="5.453125" style="216" customWidth="1"/>
    <col min="14352" max="14352" width="7.08984375" style="216" customWidth="1"/>
    <col min="14353" max="14353" width="2.453125" style="216" customWidth="1"/>
    <col min="14354" max="14354" width="13.36328125" style="216" bestFit="1" customWidth="1"/>
    <col min="14355" max="14355" width="14.90625" style="216" bestFit="1" customWidth="1"/>
    <col min="14356" max="14595" width="9.08984375" style="216"/>
    <col min="14596" max="14596" width="8.6328125" style="216" customWidth="1"/>
    <col min="14597" max="14597" width="7.90625" style="216" customWidth="1"/>
    <col min="14598" max="14598" width="9.453125" style="216" customWidth="1"/>
    <col min="14599" max="14599" width="5.08984375" style="216" customWidth="1"/>
    <col min="14600" max="14600" width="8.90625" style="216" customWidth="1"/>
    <col min="14601" max="14601" width="7.90625" style="216" customWidth="1"/>
    <col min="14602" max="14602" width="10.36328125" style="216" customWidth="1"/>
    <col min="14603" max="14603" width="5.453125" style="216" customWidth="1"/>
    <col min="14604" max="14604" width="8.54296875" style="216" customWidth="1"/>
    <col min="14605" max="14605" width="7.90625" style="216" customWidth="1"/>
    <col min="14606" max="14606" width="9.54296875" style="216" customWidth="1"/>
    <col min="14607" max="14607" width="5.453125" style="216" customWidth="1"/>
    <col min="14608" max="14608" width="7.08984375" style="216" customWidth="1"/>
    <col min="14609" max="14609" width="2.453125" style="216" customWidth="1"/>
    <col min="14610" max="14610" width="13.36328125" style="216" bestFit="1" customWidth="1"/>
    <col min="14611" max="14611" width="14.90625" style="216" bestFit="1" customWidth="1"/>
    <col min="14612" max="14851" width="9.08984375" style="216"/>
    <col min="14852" max="14852" width="8.6328125" style="216" customWidth="1"/>
    <col min="14853" max="14853" width="7.90625" style="216" customWidth="1"/>
    <col min="14854" max="14854" width="9.453125" style="216" customWidth="1"/>
    <col min="14855" max="14855" width="5.08984375" style="216" customWidth="1"/>
    <col min="14856" max="14856" width="8.90625" style="216" customWidth="1"/>
    <col min="14857" max="14857" width="7.90625" style="216" customWidth="1"/>
    <col min="14858" max="14858" width="10.36328125" style="216" customWidth="1"/>
    <col min="14859" max="14859" width="5.453125" style="216" customWidth="1"/>
    <col min="14860" max="14860" width="8.54296875" style="216" customWidth="1"/>
    <col min="14861" max="14861" width="7.90625" style="216" customWidth="1"/>
    <col min="14862" max="14862" width="9.54296875" style="216" customWidth="1"/>
    <col min="14863" max="14863" width="5.453125" style="216" customWidth="1"/>
    <col min="14864" max="14864" width="7.08984375" style="216" customWidth="1"/>
    <col min="14865" max="14865" width="2.453125" style="216" customWidth="1"/>
    <col min="14866" max="14866" width="13.36328125" style="216" bestFit="1" customWidth="1"/>
    <col min="14867" max="14867" width="14.90625" style="216" bestFit="1" customWidth="1"/>
    <col min="14868" max="15107" width="9.08984375" style="216"/>
    <col min="15108" max="15108" width="8.6328125" style="216" customWidth="1"/>
    <col min="15109" max="15109" width="7.90625" style="216" customWidth="1"/>
    <col min="15110" max="15110" width="9.453125" style="216" customWidth="1"/>
    <col min="15111" max="15111" width="5.08984375" style="216" customWidth="1"/>
    <col min="15112" max="15112" width="8.90625" style="216" customWidth="1"/>
    <col min="15113" max="15113" width="7.90625" style="216" customWidth="1"/>
    <col min="15114" max="15114" width="10.36328125" style="216" customWidth="1"/>
    <col min="15115" max="15115" width="5.453125" style="216" customWidth="1"/>
    <col min="15116" max="15116" width="8.54296875" style="216" customWidth="1"/>
    <col min="15117" max="15117" width="7.90625" style="216" customWidth="1"/>
    <col min="15118" max="15118" width="9.54296875" style="216" customWidth="1"/>
    <col min="15119" max="15119" width="5.453125" style="216" customWidth="1"/>
    <col min="15120" max="15120" width="7.08984375" style="216" customWidth="1"/>
    <col min="15121" max="15121" width="2.453125" style="216" customWidth="1"/>
    <col min="15122" max="15122" width="13.36328125" style="216" bestFit="1" customWidth="1"/>
    <col min="15123" max="15123" width="14.90625" style="216" bestFit="1" customWidth="1"/>
    <col min="15124" max="15363" width="9.08984375" style="216"/>
    <col min="15364" max="15364" width="8.6328125" style="216" customWidth="1"/>
    <col min="15365" max="15365" width="7.90625" style="216" customWidth="1"/>
    <col min="15366" max="15366" width="9.453125" style="216" customWidth="1"/>
    <col min="15367" max="15367" width="5.08984375" style="216" customWidth="1"/>
    <col min="15368" max="15368" width="8.90625" style="216" customWidth="1"/>
    <col min="15369" max="15369" width="7.90625" style="216" customWidth="1"/>
    <col min="15370" max="15370" width="10.36328125" style="216" customWidth="1"/>
    <col min="15371" max="15371" width="5.453125" style="216" customWidth="1"/>
    <col min="15372" max="15372" width="8.54296875" style="216" customWidth="1"/>
    <col min="15373" max="15373" width="7.90625" style="216" customWidth="1"/>
    <col min="15374" max="15374" width="9.54296875" style="216" customWidth="1"/>
    <col min="15375" max="15375" width="5.453125" style="216" customWidth="1"/>
    <col min="15376" max="15376" width="7.08984375" style="216" customWidth="1"/>
    <col min="15377" max="15377" width="2.453125" style="216" customWidth="1"/>
    <col min="15378" max="15378" width="13.36328125" style="216" bestFit="1" customWidth="1"/>
    <col min="15379" max="15379" width="14.90625" style="216" bestFit="1" customWidth="1"/>
    <col min="15380" max="15619" width="9.08984375" style="216"/>
    <col min="15620" max="15620" width="8.6328125" style="216" customWidth="1"/>
    <col min="15621" max="15621" width="7.90625" style="216" customWidth="1"/>
    <col min="15622" max="15622" width="9.453125" style="216" customWidth="1"/>
    <col min="15623" max="15623" width="5.08984375" style="216" customWidth="1"/>
    <col min="15624" max="15624" width="8.90625" style="216" customWidth="1"/>
    <col min="15625" max="15625" width="7.90625" style="216" customWidth="1"/>
    <col min="15626" max="15626" width="10.36328125" style="216" customWidth="1"/>
    <col min="15627" max="15627" width="5.453125" style="216" customWidth="1"/>
    <col min="15628" max="15628" width="8.54296875" style="216" customWidth="1"/>
    <col min="15629" max="15629" width="7.90625" style="216" customWidth="1"/>
    <col min="15630" max="15630" width="9.54296875" style="216" customWidth="1"/>
    <col min="15631" max="15631" width="5.453125" style="216" customWidth="1"/>
    <col min="15632" max="15632" width="7.08984375" style="216" customWidth="1"/>
    <col min="15633" max="15633" width="2.453125" style="216" customWidth="1"/>
    <col min="15634" max="15634" width="13.36328125" style="216" bestFit="1" customWidth="1"/>
    <col min="15635" max="15635" width="14.90625" style="216" bestFit="1" customWidth="1"/>
    <col min="15636" max="15875" width="9.08984375" style="216"/>
    <col min="15876" max="15876" width="8.6328125" style="216" customWidth="1"/>
    <col min="15877" max="15877" width="7.90625" style="216" customWidth="1"/>
    <col min="15878" max="15878" width="9.453125" style="216" customWidth="1"/>
    <col min="15879" max="15879" width="5.08984375" style="216" customWidth="1"/>
    <col min="15880" max="15880" width="8.90625" style="216" customWidth="1"/>
    <col min="15881" max="15881" width="7.90625" style="216" customWidth="1"/>
    <col min="15882" max="15882" width="10.36328125" style="216" customWidth="1"/>
    <col min="15883" max="15883" width="5.453125" style="216" customWidth="1"/>
    <col min="15884" max="15884" width="8.54296875" style="216" customWidth="1"/>
    <col min="15885" max="15885" width="7.90625" style="216" customWidth="1"/>
    <col min="15886" max="15886" width="9.54296875" style="216" customWidth="1"/>
    <col min="15887" max="15887" width="5.453125" style="216" customWidth="1"/>
    <col min="15888" max="15888" width="7.08984375" style="216" customWidth="1"/>
    <col min="15889" max="15889" width="2.453125" style="216" customWidth="1"/>
    <col min="15890" max="15890" width="13.36328125" style="216" bestFit="1" customWidth="1"/>
    <col min="15891" max="15891" width="14.90625" style="216" bestFit="1" customWidth="1"/>
    <col min="15892" max="16131" width="9.08984375" style="216"/>
    <col min="16132" max="16132" width="8.6328125" style="216" customWidth="1"/>
    <col min="16133" max="16133" width="7.90625" style="216" customWidth="1"/>
    <col min="16134" max="16134" width="9.453125" style="216" customWidth="1"/>
    <col min="16135" max="16135" width="5.08984375" style="216" customWidth="1"/>
    <col min="16136" max="16136" width="8.90625" style="216" customWidth="1"/>
    <col min="16137" max="16137" width="7.90625" style="216" customWidth="1"/>
    <col min="16138" max="16138" width="10.36328125" style="216" customWidth="1"/>
    <col min="16139" max="16139" width="5.453125" style="216" customWidth="1"/>
    <col min="16140" max="16140" width="8.54296875" style="216" customWidth="1"/>
    <col min="16141" max="16141" width="7.90625" style="216" customWidth="1"/>
    <col min="16142" max="16142" width="9.54296875" style="216" customWidth="1"/>
    <col min="16143" max="16143" width="5.453125" style="216" customWidth="1"/>
    <col min="16144" max="16144" width="7.08984375" style="216" customWidth="1"/>
    <col min="16145" max="16145" width="2.453125" style="216" customWidth="1"/>
    <col min="16146" max="16146" width="13.36328125" style="216" bestFit="1" customWidth="1"/>
    <col min="16147" max="16147" width="14.90625" style="216" bestFit="1" customWidth="1"/>
    <col min="16148" max="16384" width="9.08984375" style="216"/>
  </cols>
  <sheetData>
    <row r="1" spans="1:24">
      <c r="A1" s="459" t="s">
        <v>611</v>
      </c>
      <c r="P1" s="218"/>
      <c r="S1" s="1032" t="s">
        <v>585</v>
      </c>
      <c r="T1" s="1032"/>
    </row>
    <row r="2" spans="1:24">
      <c r="P2" s="218"/>
      <c r="S2" s="1032" t="s">
        <v>494</v>
      </c>
      <c r="T2" s="1032"/>
    </row>
    <row r="3" spans="1:24" ht="16.5">
      <c r="A3" s="1033" t="s">
        <v>364</v>
      </c>
      <c r="B3" s="1033"/>
      <c r="C3" s="1033"/>
      <c r="D3" s="1033"/>
      <c r="E3" s="1033"/>
      <c r="F3" s="1033"/>
      <c r="G3" s="1033"/>
      <c r="H3" s="1033"/>
      <c r="I3" s="1033"/>
      <c r="J3" s="1033"/>
      <c r="K3" s="1033"/>
      <c r="L3" s="1033"/>
      <c r="M3" s="1033"/>
      <c r="N3" s="1033"/>
      <c r="O3" s="1033"/>
      <c r="P3" s="1033"/>
      <c r="Q3" s="219"/>
    </row>
    <row r="4" spans="1:24" ht="15.75" customHeight="1">
      <c r="A4" s="1065"/>
      <c r="B4" s="1065"/>
      <c r="C4" s="1065"/>
      <c r="D4" s="1065"/>
      <c r="E4" s="1065"/>
      <c r="F4" s="1065"/>
      <c r="G4" s="1065"/>
      <c r="H4" s="1065"/>
      <c r="I4" s="1065"/>
      <c r="J4" s="1065"/>
      <c r="K4" s="1065"/>
      <c r="L4" s="1065"/>
      <c r="M4" s="1065"/>
      <c r="N4" s="1065"/>
      <c r="O4" s="1065"/>
      <c r="P4" s="220"/>
    </row>
    <row r="5" spans="1:24" ht="18" customHeight="1">
      <c r="A5" s="1034" t="s">
        <v>512</v>
      </c>
      <c r="B5" s="1035"/>
      <c r="C5" s="1035"/>
      <c r="D5" s="1035"/>
      <c r="E5" s="1036">
        <f>'様式1-1_委託料経費区分'!C5</f>
        <v>0</v>
      </c>
      <c r="F5" s="1036"/>
      <c r="G5" s="1036"/>
      <c r="H5" s="1036"/>
      <c r="I5" s="1036"/>
      <c r="J5" s="1036"/>
      <c r="K5" s="1036"/>
      <c r="L5" s="1036"/>
      <c r="M5" s="221"/>
      <c r="N5" s="222"/>
      <c r="O5" s="222"/>
    </row>
    <row r="6" spans="1:24" ht="18" customHeight="1">
      <c r="A6" s="1034" t="s">
        <v>399</v>
      </c>
      <c r="B6" s="1035"/>
      <c r="C6" s="1035"/>
      <c r="D6" s="1037"/>
      <c r="E6" s="1038"/>
      <c r="F6" s="1039"/>
      <c r="G6" s="1039"/>
      <c r="H6" s="1039"/>
      <c r="I6" s="1039"/>
      <c r="J6" s="1039"/>
      <c r="K6" s="1039"/>
      <c r="L6" s="1040"/>
      <c r="M6" s="221"/>
      <c r="N6" s="222"/>
      <c r="O6" s="222"/>
    </row>
    <row r="7" spans="1:24" ht="18" customHeight="1">
      <c r="A7" s="1034" t="s">
        <v>400</v>
      </c>
      <c r="B7" s="1035"/>
      <c r="C7" s="1035"/>
      <c r="D7" s="1037"/>
      <c r="E7" s="1038">
        <f>'様式1-1_委託料経費区分'!C6</f>
        <v>0</v>
      </c>
      <c r="F7" s="1039"/>
      <c r="G7" s="1039"/>
      <c r="H7" s="1039"/>
      <c r="I7" s="1039"/>
      <c r="J7" s="1039"/>
      <c r="K7" s="1039"/>
      <c r="L7" s="1040"/>
      <c r="M7" s="221"/>
      <c r="N7" s="222"/>
      <c r="O7" s="222"/>
    </row>
    <row r="8" spans="1:24" ht="18" customHeight="1">
      <c r="A8" s="1034" t="s">
        <v>670</v>
      </c>
      <c r="B8" s="1035"/>
      <c r="C8" s="1035"/>
      <c r="D8" s="1037"/>
      <c r="E8" s="1038">
        <f>'様式1-1_委託料経費区分'!C7</f>
        <v>0</v>
      </c>
      <c r="F8" s="1039"/>
      <c r="G8" s="1039"/>
      <c r="H8" s="1039"/>
      <c r="I8" s="1039"/>
      <c r="J8" s="1039"/>
      <c r="K8" s="1039"/>
      <c r="L8" s="1040"/>
      <c r="M8" s="221"/>
      <c r="N8" s="222"/>
      <c r="O8" s="222"/>
    </row>
    <row r="9" spans="1:24" ht="18" customHeight="1">
      <c r="A9" s="1034" t="s">
        <v>763</v>
      </c>
      <c r="B9" s="1035"/>
      <c r="C9" s="1035"/>
      <c r="D9" s="1037"/>
      <c r="E9" s="1078">
        <f>'様式1-1_委託料経費区分'!C9</f>
        <v>0</v>
      </c>
      <c r="F9" s="1079"/>
      <c r="G9" s="1079"/>
      <c r="H9" s="1079"/>
      <c r="I9" s="1079"/>
      <c r="J9" s="1079"/>
      <c r="K9" s="1079"/>
      <c r="L9" s="1080"/>
      <c r="M9" s="221"/>
      <c r="N9" s="222"/>
      <c r="O9" s="222"/>
    </row>
    <row r="10" spans="1:24" ht="18" customHeight="1">
      <c r="A10" s="1041" t="s">
        <v>365</v>
      </c>
      <c r="B10" s="1042"/>
      <c r="C10" s="1042"/>
      <c r="D10" s="1042"/>
      <c r="E10" s="1043">
        <v>45748</v>
      </c>
      <c r="F10" s="1044"/>
      <c r="G10" s="223" t="s">
        <v>363</v>
      </c>
      <c r="H10" s="1045"/>
      <c r="I10" s="1045"/>
      <c r="J10" s="404"/>
      <c r="K10" s="404"/>
      <c r="L10" s="405"/>
      <c r="M10" s="224"/>
      <c r="N10" s="224"/>
      <c r="O10" s="216"/>
    </row>
    <row r="11" spans="1:24" ht="18" customHeight="1" thickBot="1">
      <c r="A11" s="1046" t="s">
        <v>401</v>
      </c>
      <c r="B11" s="1047"/>
      <c r="C11" s="1047"/>
      <c r="D11" s="1047"/>
      <c r="E11" s="1048"/>
      <c r="F11" s="1048"/>
      <c r="G11" s="1048"/>
      <c r="H11" s="1048"/>
      <c r="I11" s="1048"/>
      <c r="J11" s="1048"/>
      <c r="K11" s="1048"/>
      <c r="L11" s="1048"/>
      <c r="M11" s="225"/>
      <c r="N11" s="226"/>
      <c r="O11" s="226"/>
    </row>
    <row r="12" spans="1:24" ht="15.75" customHeight="1" thickBot="1">
      <c r="A12" s="227"/>
      <c r="B12" s="228"/>
      <c r="C12" s="228"/>
      <c r="D12" s="228"/>
      <c r="E12" s="229"/>
      <c r="F12" s="228"/>
      <c r="G12" s="228"/>
      <c r="H12" s="228"/>
      <c r="I12" s="228"/>
      <c r="J12" s="230"/>
      <c r="K12" s="231"/>
      <c r="L12" s="232"/>
      <c r="M12" s="232"/>
      <c r="N12" s="232"/>
      <c r="O12" s="233"/>
      <c r="P12" s="231"/>
      <c r="Q12" s="232"/>
      <c r="R12" s="232"/>
      <c r="S12" s="232"/>
      <c r="T12" s="233"/>
      <c r="W12" s="1049" t="s">
        <v>672</v>
      </c>
      <c r="X12" s="1050"/>
    </row>
    <row r="13" spans="1:24" ht="15.75" customHeight="1">
      <c r="A13" s="1051" t="s">
        <v>361</v>
      </c>
      <c r="B13" s="1052"/>
      <c r="C13" s="1052"/>
      <c r="D13" s="1052"/>
      <c r="E13" s="1053"/>
      <c r="F13" s="1051" t="s">
        <v>360</v>
      </c>
      <c r="G13" s="1052"/>
      <c r="H13" s="1052"/>
      <c r="I13" s="1052"/>
      <c r="J13" s="1053"/>
      <c r="K13" s="1051" t="s">
        <v>359</v>
      </c>
      <c r="L13" s="1052"/>
      <c r="M13" s="1052"/>
      <c r="N13" s="1052"/>
      <c r="O13" s="1053"/>
      <c r="P13" s="1051" t="s">
        <v>358</v>
      </c>
      <c r="Q13" s="1052"/>
      <c r="R13" s="1052"/>
      <c r="S13" s="1052"/>
      <c r="T13" s="1053"/>
      <c r="W13" s="461">
        <v>45776</v>
      </c>
      <c r="X13" s="462" t="s">
        <v>351</v>
      </c>
    </row>
    <row r="14" spans="1:24" ht="15.75" customHeight="1" thickBot="1">
      <c r="A14" s="236" t="s">
        <v>354</v>
      </c>
      <c r="B14" s="237" t="s">
        <v>353</v>
      </c>
      <c r="C14" s="1056" t="s">
        <v>372</v>
      </c>
      <c r="D14" s="1057"/>
      <c r="E14" s="238" t="s">
        <v>352</v>
      </c>
      <c r="F14" s="402" t="s">
        <v>354</v>
      </c>
      <c r="G14" s="237" t="s">
        <v>353</v>
      </c>
      <c r="H14" s="1056" t="s">
        <v>372</v>
      </c>
      <c r="I14" s="1057"/>
      <c r="J14" s="238" t="s">
        <v>352</v>
      </c>
      <c r="K14" s="236" t="s">
        <v>354</v>
      </c>
      <c r="L14" s="237" t="s">
        <v>353</v>
      </c>
      <c r="M14" s="1056" t="s">
        <v>372</v>
      </c>
      <c r="N14" s="1057"/>
      <c r="O14" s="238" t="s">
        <v>352</v>
      </c>
      <c r="P14" s="236" t="s">
        <v>354</v>
      </c>
      <c r="Q14" s="237" t="s">
        <v>353</v>
      </c>
      <c r="R14" s="1056" t="s">
        <v>372</v>
      </c>
      <c r="S14" s="1057"/>
      <c r="T14" s="238" t="s">
        <v>352</v>
      </c>
      <c r="W14" s="463">
        <v>45780</v>
      </c>
      <c r="X14" s="464" t="s">
        <v>598</v>
      </c>
    </row>
    <row r="15" spans="1:24" ht="24" customHeight="1">
      <c r="A15" s="239">
        <f>IF(E10="","",E10)</f>
        <v>45748</v>
      </c>
      <c r="B15" s="240" t="str">
        <f>IF(A15="","",TEXT(A15,"aaa"))</f>
        <v>火</v>
      </c>
      <c r="C15" s="241"/>
      <c r="D15" s="242"/>
      <c r="E15" s="243"/>
      <c r="F15" s="244">
        <f>IF(A15="","",EDATE(A15,1))</f>
        <v>45778</v>
      </c>
      <c r="G15" s="240" t="str">
        <f>IF(F15="","",TEXT(F15,"aaa"))</f>
        <v>木</v>
      </c>
      <c r="H15" s="241"/>
      <c r="I15" s="245"/>
      <c r="J15" s="243"/>
      <c r="K15" s="244">
        <f>IF(F15="","",EDATE(F15,1))</f>
        <v>45809</v>
      </c>
      <c r="L15" s="240" t="str">
        <f>IF(K15="","",TEXT(K15,"aaa"))</f>
        <v>日</v>
      </c>
      <c r="M15" s="241"/>
      <c r="N15" s="246"/>
      <c r="O15" s="243"/>
      <c r="P15" s="244">
        <f>IF(K15="","",EDATE(K15,1))</f>
        <v>45839</v>
      </c>
      <c r="Q15" s="240" t="str">
        <f>IF(P15="","",TEXT(P15,"aaa"))</f>
        <v>火</v>
      </c>
      <c r="R15" s="241"/>
      <c r="S15" s="246"/>
      <c r="T15" s="243"/>
      <c r="W15" s="463">
        <v>45781</v>
      </c>
      <c r="X15" s="464" t="s">
        <v>599</v>
      </c>
    </row>
    <row r="16" spans="1:24" ht="24" customHeight="1">
      <c r="A16" s="239">
        <f>IF(A15="","",A15+1)</f>
        <v>45749</v>
      </c>
      <c r="B16" s="240" t="str">
        <f t="shared" ref="B16:B45" si="0">IF(A16="","",TEXT(A16,"aaa"))</f>
        <v>水</v>
      </c>
      <c r="C16" s="247"/>
      <c r="D16" s="248"/>
      <c r="E16" s="249"/>
      <c r="F16" s="250">
        <f>IF(F15="","",F15+1)</f>
        <v>45779</v>
      </c>
      <c r="G16" s="240" t="str">
        <f t="shared" ref="G16:G45" si="1">IF(F16="","",TEXT(F16,"aaa"))</f>
        <v>金</v>
      </c>
      <c r="H16" s="247"/>
      <c r="I16" s="248"/>
      <c r="J16" s="249"/>
      <c r="K16" s="250">
        <f>IF(K15="","",K15+1)</f>
        <v>45810</v>
      </c>
      <c r="L16" s="240" t="str">
        <f t="shared" ref="L16:L45" si="2">IF(K16="","",TEXT(K16,"aaa"))</f>
        <v>月</v>
      </c>
      <c r="M16" s="247"/>
      <c r="N16" s="251"/>
      <c r="O16" s="249"/>
      <c r="P16" s="250">
        <f>IF(P15="","",P15+1)</f>
        <v>45840</v>
      </c>
      <c r="Q16" s="240" t="str">
        <f t="shared" ref="Q16:Q43" si="3">IF(P16="","",TEXT(P16,"aaa"))</f>
        <v>水</v>
      </c>
      <c r="R16" s="247"/>
      <c r="S16" s="251"/>
      <c r="T16" s="249"/>
      <c r="W16" s="463">
        <v>45782</v>
      </c>
      <c r="X16" s="464" t="s">
        <v>621</v>
      </c>
    </row>
    <row r="17" spans="1:24" ht="24" customHeight="1">
      <c r="A17" s="239">
        <f t="shared" ref="A17:A42" si="4">IF(A16="","",A16+1)</f>
        <v>45750</v>
      </c>
      <c r="B17" s="240" t="str">
        <f t="shared" si="0"/>
        <v>木</v>
      </c>
      <c r="C17" s="247"/>
      <c r="D17" s="248"/>
      <c r="E17" s="249"/>
      <c r="F17" s="250">
        <f t="shared" ref="F17:F42" si="5">IF(F16="","",F16+1)</f>
        <v>45780</v>
      </c>
      <c r="G17" s="240" t="str">
        <f t="shared" si="1"/>
        <v>土</v>
      </c>
      <c r="H17" s="247"/>
      <c r="I17" s="248"/>
      <c r="J17" s="243"/>
      <c r="K17" s="250">
        <f t="shared" ref="K17:K42" si="6">IF(K16="","",K16+1)</f>
        <v>45811</v>
      </c>
      <c r="L17" s="240" t="str">
        <f t="shared" si="2"/>
        <v>火</v>
      </c>
      <c r="M17" s="247"/>
      <c r="N17" s="248"/>
      <c r="O17" s="249"/>
      <c r="P17" s="250">
        <f t="shared" ref="P17:P42" si="7">IF(P16="","",P16+1)</f>
        <v>45841</v>
      </c>
      <c r="Q17" s="240" t="str">
        <f t="shared" si="3"/>
        <v>木</v>
      </c>
      <c r="R17" s="247"/>
      <c r="S17" s="248"/>
      <c r="T17" s="249"/>
      <c r="W17" s="463">
        <v>45783</v>
      </c>
      <c r="X17" s="464" t="s">
        <v>622</v>
      </c>
    </row>
    <row r="18" spans="1:24" ht="24" customHeight="1">
      <c r="A18" s="239">
        <f t="shared" si="4"/>
        <v>45751</v>
      </c>
      <c r="B18" s="240" t="str">
        <f t="shared" si="0"/>
        <v>金</v>
      </c>
      <c r="C18" s="247"/>
      <c r="D18" s="252"/>
      <c r="E18" s="249"/>
      <c r="F18" s="250">
        <f t="shared" si="5"/>
        <v>45781</v>
      </c>
      <c r="G18" s="240" t="str">
        <f t="shared" si="1"/>
        <v>日</v>
      </c>
      <c r="H18" s="247"/>
      <c r="I18" s="252"/>
      <c r="J18" s="249"/>
      <c r="K18" s="250">
        <f t="shared" si="6"/>
        <v>45812</v>
      </c>
      <c r="L18" s="240" t="str">
        <f t="shared" si="2"/>
        <v>水</v>
      </c>
      <c r="M18" s="247"/>
      <c r="N18" s="251"/>
      <c r="O18" s="249"/>
      <c r="P18" s="250">
        <f t="shared" si="7"/>
        <v>45842</v>
      </c>
      <c r="Q18" s="240" t="str">
        <f t="shared" si="3"/>
        <v>金</v>
      </c>
      <c r="R18" s="247"/>
      <c r="S18" s="251"/>
      <c r="T18" s="249"/>
      <c r="W18" s="463">
        <v>45859</v>
      </c>
      <c r="X18" s="464" t="s">
        <v>600</v>
      </c>
    </row>
    <row r="19" spans="1:24" ht="24" customHeight="1">
      <c r="A19" s="239">
        <f t="shared" si="4"/>
        <v>45752</v>
      </c>
      <c r="B19" s="240" t="str">
        <f t="shared" si="0"/>
        <v>土</v>
      </c>
      <c r="C19" s="247"/>
      <c r="D19" s="248"/>
      <c r="E19" s="249"/>
      <c r="F19" s="250">
        <f t="shared" si="5"/>
        <v>45782</v>
      </c>
      <c r="G19" s="240" t="str">
        <f t="shared" si="1"/>
        <v>月</v>
      </c>
      <c r="H19" s="247"/>
      <c r="I19" s="248"/>
      <c r="J19" s="249"/>
      <c r="K19" s="250">
        <f t="shared" si="6"/>
        <v>45813</v>
      </c>
      <c r="L19" s="240" t="str">
        <f t="shared" si="2"/>
        <v>木</v>
      </c>
      <c r="M19" s="247"/>
      <c r="N19" s="253"/>
      <c r="O19" s="249"/>
      <c r="P19" s="250">
        <f t="shared" si="7"/>
        <v>45843</v>
      </c>
      <c r="Q19" s="240" t="str">
        <f t="shared" si="3"/>
        <v>土</v>
      </c>
      <c r="R19" s="247"/>
      <c r="S19" s="253"/>
      <c r="T19" s="249"/>
      <c r="W19" s="463">
        <v>45880</v>
      </c>
      <c r="X19" s="464" t="s">
        <v>601</v>
      </c>
    </row>
    <row r="20" spans="1:24" ht="24" customHeight="1">
      <c r="A20" s="239">
        <f t="shared" si="4"/>
        <v>45753</v>
      </c>
      <c r="B20" s="240" t="str">
        <f t="shared" si="0"/>
        <v>日</v>
      </c>
      <c r="C20" s="247"/>
      <c r="D20" s="254"/>
      <c r="E20" s="255"/>
      <c r="F20" s="250">
        <f t="shared" si="5"/>
        <v>45783</v>
      </c>
      <c r="G20" s="240" t="str">
        <f t="shared" si="1"/>
        <v>火</v>
      </c>
      <c r="H20" s="247"/>
      <c r="I20" s="251"/>
      <c r="J20" s="255"/>
      <c r="K20" s="250">
        <f t="shared" si="6"/>
        <v>45814</v>
      </c>
      <c r="L20" s="240" t="str">
        <f t="shared" si="2"/>
        <v>金</v>
      </c>
      <c r="M20" s="247"/>
      <c r="N20" s="256"/>
      <c r="O20" s="249"/>
      <c r="P20" s="250">
        <f t="shared" si="7"/>
        <v>45844</v>
      </c>
      <c r="Q20" s="240" t="str">
        <f t="shared" si="3"/>
        <v>日</v>
      </c>
      <c r="R20" s="247"/>
      <c r="S20" s="256"/>
      <c r="T20" s="249"/>
      <c r="W20" s="463">
        <v>45915</v>
      </c>
      <c r="X20" s="464" t="s">
        <v>373</v>
      </c>
    </row>
    <row r="21" spans="1:24" ht="24" customHeight="1">
      <c r="A21" s="239">
        <f t="shared" si="4"/>
        <v>45754</v>
      </c>
      <c r="B21" s="240" t="str">
        <f t="shared" si="0"/>
        <v>月</v>
      </c>
      <c r="C21" s="247"/>
      <c r="D21" s="248"/>
      <c r="E21" s="257"/>
      <c r="F21" s="250">
        <f t="shared" si="5"/>
        <v>45784</v>
      </c>
      <c r="G21" s="240" t="str">
        <f t="shared" si="1"/>
        <v>水</v>
      </c>
      <c r="H21" s="247"/>
      <c r="I21" s="248"/>
      <c r="J21" s="255"/>
      <c r="K21" s="250">
        <f t="shared" si="6"/>
        <v>45815</v>
      </c>
      <c r="L21" s="240" t="str">
        <f t="shared" si="2"/>
        <v>土</v>
      </c>
      <c r="M21" s="247"/>
      <c r="N21" s="248"/>
      <c r="O21" s="249"/>
      <c r="P21" s="250">
        <f t="shared" si="7"/>
        <v>45845</v>
      </c>
      <c r="Q21" s="240" t="str">
        <f t="shared" si="3"/>
        <v>月</v>
      </c>
      <c r="R21" s="247"/>
      <c r="S21" s="248"/>
      <c r="T21" s="249"/>
      <c r="W21" s="463">
        <v>45923</v>
      </c>
      <c r="X21" s="464" t="s">
        <v>374</v>
      </c>
    </row>
    <row r="22" spans="1:24" ht="24" customHeight="1">
      <c r="A22" s="239">
        <f t="shared" si="4"/>
        <v>45755</v>
      </c>
      <c r="B22" s="240" t="str">
        <f t="shared" si="0"/>
        <v>火</v>
      </c>
      <c r="C22" s="247"/>
      <c r="D22" s="252"/>
      <c r="E22" s="257"/>
      <c r="F22" s="250">
        <f t="shared" si="5"/>
        <v>45785</v>
      </c>
      <c r="G22" s="240" t="str">
        <f t="shared" si="1"/>
        <v>木</v>
      </c>
      <c r="H22" s="247"/>
      <c r="I22" s="251"/>
      <c r="J22" s="255"/>
      <c r="K22" s="250">
        <f t="shared" si="6"/>
        <v>45816</v>
      </c>
      <c r="L22" s="240" t="str">
        <f t="shared" si="2"/>
        <v>日</v>
      </c>
      <c r="M22" s="247"/>
      <c r="N22" s="248"/>
      <c r="O22" s="249"/>
      <c r="P22" s="250">
        <f t="shared" si="7"/>
        <v>45846</v>
      </c>
      <c r="Q22" s="240" t="str">
        <f t="shared" si="3"/>
        <v>火</v>
      </c>
      <c r="R22" s="247"/>
      <c r="S22" s="248"/>
      <c r="T22" s="249"/>
      <c r="W22" s="463">
        <v>45943</v>
      </c>
      <c r="X22" s="464" t="s">
        <v>602</v>
      </c>
    </row>
    <row r="23" spans="1:24" ht="24" customHeight="1">
      <c r="A23" s="239">
        <f t="shared" si="4"/>
        <v>45756</v>
      </c>
      <c r="B23" s="240" t="str">
        <f t="shared" si="0"/>
        <v>水</v>
      </c>
      <c r="C23" s="247"/>
      <c r="D23" s="248"/>
      <c r="E23" s="257"/>
      <c r="F23" s="250">
        <f t="shared" si="5"/>
        <v>45786</v>
      </c>
      <c r="G23" s="240" t="str">
        <f t="shared" si="1"/>
        <v>金</v>
      </c>
      <c r="H23" s="247"/>
      <c r="I23" s="248"/>
      <c r="J23" s="255"/>
      <c r="K23" s="250">
        <f t="shared" si="6"/>
        <v>45817</v>
      </c>
      <c r="L23" s="240" t="str">
        <f t="shared" si="2"/>
        <v>月</v>
      </c>
      <c r="M23" s="247"/>
      <c r="N23" s="251"/>
      <c r="O23" s="249"/>
      <c r="P23" s="250">
        <f t="shared" si="7"/>
        <v>45847</v>
      </c>
      <c r="Q23" s="240" t="str">
        <f t="shared" si="3"/>
        <v>水</v>
      </c>
      <c r="R23" s="247"/>
      <c r="S23" s="251"/>
      <c r="T23" s="249"/>
      <c r="W23" s="463">
        <v>45964</v>
      </c>
      <c r="X23" s="464" t="s">
        <v>517</v>
      </c>
    </row>
    <row r="24" spans="1:24" ht="24" customHeight="1">
      <c r="A24" s="239">
        <f t="shared" si="4"/>
        <v>45757</v>
      </c>
      <c r="B24" s="240" t="str">
        <f t="shared" si="0"/>
        <v>木</v>
      </c>
      <c r="C24" s="247"/>
      <c r="D24" s="248"/>
      <c r="E24" s="257"/>
      <c r="F24" s="250">
        <f t="shared" si="5"/>
        <v>45787</v>
      </c>
      <c r="G24" s="240" t="str">
        <f t="shared" si="1"/>
        <v>土</v>
      </c>
      <c r="H24" s="247"/>
      <c r="I24" s="248"/>
      <c r="J24" s="255"/>
      <c r="K24" s="250">
        <f t="shared" si="6"/>
        <v>45818</v>
      </c>
      <c r="L24" s="240" t="str">
        <f t="shared" si="2"/>
        <v>火</v>
      </c>
      <c r="M24" s="247"/>
      <c r="N24" s="258"/>
      <c r="O24" s="249"/>
      <c r="P24" s="250">
        <f t="shared" si="7"/>
        <v>45848</v>
      </c>
      <c r="Q24" s="240" t="str">
        <f t="shared" si="3"/>
        <v>木</v>
      </c>
      <c r="R24" s="247"/>
      <c r="S24" s="258"/>
      <c r="T24" s="249"/>
      <c r="W24" s="463">
        <v>45984</v>
      </c>
      <c r="X24" s="464" t="s">
        <v>518</v>
      </c>
    </row>
    <row r="25" spans="1:24" ht="24" customHeight="1" thickBot="1">
      <c r="A25" s="239">
        <f t="shared" si="4"/>
        <v>45758</v>
      </c>
      <c r="B25" s="240" t="str">
        <f t="shared" si="0"/>
        <v>金</v>
      </c>
      <c r="C25" s="247"/>
      <c r="D25" s="252"/>
      <c r="E25" s="249"/>
      <c r="F25" s="250">
        <f t="shared" si="5"/>
        <v>45788</v>
      </c>
      <c r="G25" s="240" t="str">
        <f t="shared" si="1"/>
        <v>日</v>
      </c>
      <c r="H25" s="247"/>
      <c r="I25" s="251"/>
      <c r="J25" s="249"/>
      <c r="K25" s="250">
        <f t="shared" si="6"/>
        <v>45819</v>
      </c>
      <c r="L25" s="240" t="str">
        <f t="shared" si="2"/>
        <v>水</v>
      </c>
      <c r="M25" s="247"/>
      <c r="N25" s="251"/>
      <c r="O25" s="249"/>
      <c r="P25" s="250">
        <f t="shared" si="7"/>
        <v>45849</v>
      </c>
      <c r="Q25" s="240" t="str">
        <f t="shared" si="3"/>
        <v>金</v>
      </c>
      <c r="R25" s="247"/>
      <c r="S25" s="251"/>
      <c r="T25" s="249"/>
      <c r="W25" s="487">
        <v>45985</v>
      </c>
      <c r="X25" s="488" t="s">
        <v>622</v>
      </c>
    </row>
    <row r="26" spans="1:24" ht="24" customHeight="1">
      <c r="A26" s="239">
        <f t="shared" si="4"/>
        <v>45759</v>
      </c>
      <c r="B26" s="240" t="str">
        <f t="shared" si="0"/>
        <v>土</v>
      </c>
      <c r="C26" s="247"/>
      <c r="D26" s="248"/>
      <c r="E26" s="249"/>
      <c r="F26" s="250">
        <f t="shared" si="5"/>
        <v>45789</v>
      </c>
      <c r="G26" s="240" t="str">
        <f t="shared" si="1"/>
        <v>月</v>
      </c>
      <c r="H26" s="247"/>
      <c r="I26" s="248"/>
      <c r="J26" s="249"/>
      <c r="K26" s="250">
        <f t="shared" si="6"/>
        <v>45820</v>
      </c>
      <c r="L26" s="240" t="str">
        <f t="shared" si="2"/>
        <v>木</v>
      </c>
      <c r="M26" s="247"/>
      <c r="N26" s="256"/>
      <c r="O26" s="249"/>
      <c r="P26" s="250">
        <f t="shared" si="7"/>
        <v>45850</v>
      </c>
      <c r="Q26" s="240" t="str">
        <f t="shared" si="3"/>
        <v>土</v>
      </c>
      <c r="R26" s="247"/>
      <c r="S26" s="256"/>
      <c r="T26" s="249"/>
      <c r="W26" s="461">
        <v>46023</v>
      </c>
      <c r="X26" s="462" t="s">
        <v>619</v>
      </c>
    </row>
    <row r="27" spans="1:24" ht="24" customHeight="1">
      <c r="A27" s="239">
        <f t="shared" si="4"/>
        <v>45760</v>
      </c>
      <c r="B27" s="240" t="str">
        <f t="shared" si="0"/>
        <v>日</v>
      </c>
      <c r="C27" s="247"/>
      <c r="D27" s="252"/>
      <c r="E27" s="257"/>
      <c r="F27" s="250">
        <f t="shared" si="5"/>
        <v>45790</v>
      </c>
      <c r="G27" s="240" t="str">
        <f t="shared" si="1"/>
        <v>火</v>
      </c>
      <c r="H27" s="247"/>
      <c r="I27" s="251"/>
      <c r="J27" s="257"/>
      <c r="K27" s="250">
        <f t="shared" si="6"/>
        <v>45821</v>
      </c>
      <c r="L27" s="240" t="str">
        <f t="shared" si="2"/>
        <v>金</v>
      </c>
      <c r="M27" s="247"/>
      <c r="N27" s="256"/>
      <c r="O27" s="249"/>
      <c r="P27" s="250">
        <f t="shared" si="7"/>
        <v>45851</v>
      </c>
      <c r="Q27" s="240" t="str">
        <f t="shared" si="3"/>
        <v>日</v>
      </c>
      <c r="R27" s="247"/>
      <c r="S27" s="256"/>
      <c r="T27" s="249"/>
      <c r="W27" s="463">
        <v>46034</v>
      </c>
      <c r="X27" s="464" t="s">
        <v>615</v>
      </c>
    </row>
    <row r="28" spans="1:24" ht="24" customHeight="1">
      <c r="A28" s="239">
        <f t="shared" si="4"/>
        <v>45761</v>
      </c>
      <c r="B28" s="240" t="str">
        <f t="shared" si="0"/>
        <v>月</v>
      </c>
      <c r="C28" s="247"/>
      <c r="D28" s="248"/>
      <c r="E28" s="257"/>
      <c r="F28" s="250">
        <f t="shared" si="5"/>
        <v>45791</v>
      </c>
      <c r="G28" s="240" t="str">
        <f t="shared" si="1"/>
        <v>水</v>
      </c>
      <c r="H28" s="247"/>
      <c r="I28" s="248"/>
      <c r="J28" s="257"/>
      <c r="K28" s="250">
        <f t="shared" si="6"/>
        <v>45822</v>
      </c>
      <c r="L28" s="240" t="str">
        <f t="shared" si="2"/>
        <v>土</v>
      </c>
      <c r="M28" s="247"/>
      <c r="N28" s="256"/>
      <c r="O28" s="249"/>
      <c r="P28" s="250">
        <f t="shared" si="7"/>
        <v>45852</v>
      </c>
      <c r="Q28" s="240" t="str">
        <f t="shared" si="3"/>
        <v>月</v>
      </c>
      <c r="R28" s="247"/>
      <c r="S28" s="256"/>
      <c r="T28" s="249"/>
      <c r="W28" s="463">
        <v>46064</v>
      </c>
      <c r="X28" s="464" t="s">
        <v>620</v>
      </c>
    </row>
    <row r="29" spans="1:24" ht="24" customHeight="1">
      <c r="A29" s="239">
        <f t="shared" si="4"/>
        <v>45762</v>
      </c>
      <c r="B29" s="240" t="str">
        <f t="shared" si="0"/>
        <v>火</v>
      </c>
      <c r="C29" s="247"/>
      <c r="D29" s="252"/>
      <c r="E29" s="257"/>
      <c r="F29" s="250">
        <f t="shared" si="5"/>
        <v>45792</v>
      </c>
      <c r="G29" s="240" t="str">
        <f t="shared" si="1"/>
        <v>木</v>
      </c>
      <c r="H29" s="247"/>
      <c r="I29" s="251"/>
      <c r="J29" s="257"/>
      <c r="K29" s="250">
        <f t="shared" si="6"/>
        <v>45823</v>
      </c>
      <c r="L29" s="240" t="str">
        <f t="shared" si="2"/>
        <v>日</v>
      </c>
      <c r="M29" s="247"/>
      <c r="N29" s="248"/>
      <c r="O29" s="249"/>
      <c r="P29" s="250">
        <f t="shared" si="7"/>
        <v>45853</v>
      </c>
      <c r="Q29" s="240" t="str">
        <f t="shared" si="3"/>
        <v>火</v>
      </c>
      <c r="R29" s="247"/>
      <c r="S29" s="248"/>
      <c r="T29" s="249"/>
      <c r="W29" s="463">
        <v>46076</v>
      </c>
      <c r="X29" s="464" t="s">
        <v>515</v>
      </c>
    </row>
    <row r="30" spans="1:24" ht="24" customHeight="1">
      <c r="A30" s="239">
        <f t="shared" si="4"/>
        <v>45763</v>
      </c>
      <c r="B30" s="240" t="str">
        <f t="shared" si="0"/>
        <v>水</v>
      </c>
      <c r="C30" s="247"/>
      <c r="D30" s="248"/>
      <c r="E30" s="257"/>
      <c r="F30" s="250">
        <f t="shared" si="5"/>
        <v>45793</v>
      </c>
      <c r="G30" s="240" t="str">
        <f t="shared" si="1"/>
        <v>金</v>
      </c>
      <c r="H30" s="247"/>
      <c r="I30" s="248"/>
      <c r="J30" s="257"/>
      <c r="K30" s="250">
        <f t="shared" si="6"/>
        <v>45824</v>
      </c>
      <c r="L30" s="240" t="str">
        <f t="shared" si="2"/>
        <v>月</v>
      </c>
      <c r="M30" s="247"/>
      <c r="N30" s="251"/>
      <c r="O30" s="249"/>
      <c r="P30" s="250">
        <f t="shared" si="7"/>
        <v>45854</v>
      </c>
      <c r="Q30" s="240" t="str">
        <f t="shared" si="3"/>
        <v>水</v>
      </c>
      <c r="R30" s="247"/>
      <c r="S30" s="251"/>
      <c r="T30" s="249"/>
      <c r="W30" s="463">
        <v>46101</v>
      </c>
      <c r="X30" s="464" t="s">
        <v>516</v>
      </c>
    </row>
    <row r="31" spans="1:24" ht="24" customHeight="1">
      <c r="A31" s="239">
        <f t="shared" si="4"/>
        <v>45764</v>
      </c>
      <c r="B31" s="240" t="str">
        <f t="shared" si="0"/>
        <v>木</v>
      </c>
      <c r="C31" s="247"/>
      <c r="D31" s="248"/>
      <c r="E31" s="257"/>
      <c r="F31" s="250">
        <f t="shared" si="5"/>
        <v>45794</v>
      </c>
      <c r="G31" s="240" t="str">
        <f t="shared" si="1"/>
        <v>土</v>
      </c>
      <c r="H31" s="247"/>
      <c r="I31" s="248"/>
      <c r="J31" s="257"/>
      <c r="K31" s="250">
        <f t="shared" si="6"/>
        <v>45825</v>
      </c>
      <c r="L31" s="240" t="str">
        <f t="shared" si="2"/>
        <v>火</v>
      </c>
      <c r="M31" s="247"/>
      <c r="N31" s="248"/>
      <c r="O31" s="249"/>
      <c r="P31" s="250">
        <f t="shared" si="7"/>
        <v>45855</v>
      </c>
      <c r="Q31" s="240" t="str">
        <f t="shared" si="3"/>
        <v>木</v>
      </c>
      <c r="R31" s="247"/>
      <c r="S31" s="248"/>
      <c r="T31" s="249"/>
      <c r="W31" s="463">
        <v>46141</v>
      </c>
      <c r="X31" s="464" t="s">
        <v>351</v>
      </c>
    </row>
    <row r="32" spans="1:24" ht="24" customHeight="1">
      <c r="A32" s="239">
        <f t="shared" si="4"/>
        <v>45765</v>
      </c>
      <c r="B32" s="240" t="str">
        <f t="shared" si="0"/>
        <v>金</v>
      </c>
      <c r="C32" s="247"/>
      <c r="D32" s="252"/>
      <c r="E32" s="243"/>
      <c r="F32" s="250">
        <f t="shared" si="5"/>
        <v>45795</v>
      </c>
      <c r="G32" s="240" t="str">
        <f t="shared" si="1"/>
        <v>日</v>
      </c>
      <c r="H32" s="247"/>
      <c r="I32" s="251"/>
      <c r="J32" s="243"/>
      <c r="K32" s="250">
        <f t="shared" si="6"/>
        <v>45826</v>
      </c>
      <c r="L32" s="240" t="str">
        <f t="shared" si="2"/>
        <v>水</v>
      </c>
      <c r="M32" s="247"/>
      <c r="N32" s="248"/>
      <c r="O32" s="243"/>
      <c r="P32" s="250">
        <f t="shared" si="7"/>
        <v>45856</v>
      </c>
      <c r="Q32" s="240" t="str">
        <f t="shared" si="3"/>
        <v>金</v>
      </c>
      <c r="R32" s="247"/>
      <c r="S32" s="248"/>
      <c r="T32" s="243"/>
      <c r="W32" s="463">
        <v>46145</v>
      </c>
      <c r="X32" s="464" t="s">
        <v>598</v>
      </c>
    </row>
    <row r="33" spans="1:24" ht="24" customHeight="1">
      <c r="A33" s="239">
        <f t="shared" si="4"/>
        <v>45766</v>
      </c>
      <c r="B33" s="240" t="str">
        <f t="shared" si="0"/>
        <v>土</v>
      </c>
      <c r="C33" s="247"/>
      <c r="D33" s="248"/>
      <c r="E33" s="249"/>
      <c r="F33" s="250">
        <f t="shared" si="5"/>
        <v>45796</v>
      </c>
      <c r="G33" s="240" t="str">
        <f t="shared" si="1"/>
        <v>月</v>
      </c>
      <c r="H33" s="247"/>
      <c r="I33" s="248"/>
      <c r="J33" s="249"/>
      <c r="K33" s="250">
        <f t="shared" si="6"/>
        <v>45827</v>
      </c>
      <c r="L33" s="240" t="str">
        <f t="shared" si="2"/>
        <v>木</v>
      </c>
      <c r="M33" s="247"/>
      <c r="N33" s="259"/>
      <c r="O33" s="249"/>
      <c r="P33" s="250">
        <f t="shared" si="7"/>
        <v>45857</v>
      </c>
      <c r="Q33" s="240" t="str">
        <f t="shared" si="3"/>
        <v>土</v>
      </c>
      <c r="R33" s="247"/>
      <c r="S33" s="259"/>
      <c r="T33" s="249"/>
      <c r="W33" s="463">
        <v>46146</v>
      </c>
      <c r="X33" s="464" t="s">
        <v>599</v>
      </c>
    </row>
    <row r="34" spans="1:24" ht="24" customHeight="1">
      <c r="A34" s="239">
        <f t="shared" si="4"/>
        <v>45767</v>
      </c>
      <c r="B34" s="240" t="str">
        <f t="shared" si="0"/>
        <v>日</v>
      </c>
      <c r="C34" s="247"/>
      <c r="D34" s="260"/>
      <c r="E34" s="249"/>
      <c r="F34" s="250">
        <f t="shared" si="5"/>
        <v>45797</v>
      </c>
      <c r="G34" s="240" t="str">
        <f t="shared" si="1"/>
        <v>火</v>
      </c>
      <c r="H34" s="247"/>
      <c r="I34" s="251"/>
      <c r="J34" s="249"/>
      <c r="K34" s="250">
        <f t="shared" si="6"/>
        <v>45828</v>
      </c>
      <c r="L34" s="240" t="str">
        <f t="shared" si="2"/>
        <v>金</v>
      </c>
      <c r="M34" s="247"/>
      <c r="N34" s="259"/>
      <c r="O34" s="249"/>
      <c r="P34" s="250">
        <f t="shared" si="7"/>
        <v>45858</v>
      </c>
      <c r="Q34" s="240" t="str">
        <f t="shared" si="3"/>
        <v>日</v>
      </c>
      <c r="R34" s="247"/>
      <c r="S34" s="259"/>
      <c r="T34" s="249"/>
      <c r="W34" s="463">
        <v>46147</v>
      </c>
      <c r="X34" s="464" t="s">
        <v>621</v>
      </c>
    </row>
    <row r="35" spans="1:24" ht="24" customHeight="1">
      <c r="A35" s="239">
        <f t="shared" si="4"/>
        <v>45768</v>
      </c>
      <c r="B35" s="240" t="str">
        <f t="shared" si="0"/>
        <v>月</v>
      </c>
      <c r="C35" s="247"/>
      <c r="D35" s="248"/>
      <c r="E35" s="249"/>
      <c r="F35" s="250">
        <f t="shared" si="5"/>
        <v>45798</v>
      </c>
      <c r="G35" s="240" t="str">
        <f t="shared" si="1"/>
        <v>水</v>
      </c>
      <c r="H35" s="247"/>
      <c r="I35" s="248"/>
      <c r="J35" s="255"/>
      <c r="K35" s="250">
        <f t="shared" si="6"/>
        <v>45829</v>
      </c>
      <c r="L35" s="240" t="str">
        <f t="shared" si="2"/>
        <v>土</v>
      </c>
      <c r="M35" s="247"/>
      <c r="N35" s="259"/>
      <c r="O35" s="249"/>
      <c r="P35" s="250">
        <f t="shared" si="7"/>
        <v>45859</v>
      </c>
      <c r="Q35" s="240" t="str">
        <f t="shared" si="3"/>
        <v>月</v>
      </c>
      <c r="R35" s="247"/>
      <c r="S35" s="259"/>
      <c r="T35" s="249"/>
      <c r="W35" s="463">
        <v>46148</v>
      </c>
      <c r="X35" s="464" t="s">
        <v>622</v>
      </c>
    </row>
    <row r="36" spans="1:24" ht="24" customHeight="1">
      <c r="A36" s="239">
        <f t="shared" si="4"/>
        <v>45769</v>
      </c>
      <c r="B36" s="240" t="str">
        <f t="shared" si="0"/>
        <v>火</v>
      </c>
      <c r="C36" s="247"/>
      <c r="D36" s="248"/>
      <c r="E36" s="257"/>
      <c r="F36" s="250">
        <f t="shared" si="5"/>
        <v>45799</v>
      </c>
      <c r="G36" s="240" t="str">
        <f t="shared" si="1"/>
        <v>木</v>
      </c>
      <c r="H36" s="247"/>
      <c r="I36" s="248"/>
      <c r="J36" s="255"/>
      <c r="K36" s="250">
        <f t="shared" si="6"/>
        <v>45830</v>
      </c>
      <c r="L36" s="240" t="str">
        <f t="shared" si="2"/>
        <v>日</v>
      </c>
      <c r="M36" s="247"/>
      <c r="N36" s="251"/>
      <c r="O36" s="249"/>
      <c r="P36" s="250">
        <f t="shared" si="7"/>
        <v>45860</v>
      </c>
      <c r="Q36" s="240" t="str">
        <f t="shared" si="3"/>
        <v>火</v>
      </c>
      <c r="R36" s="247"/>
      <c r="S36" s="251"/>
      <c r="T36" s="249"/>
      <c r="W36" s="463">
        <v>46223</v>
      </c>
      <c r="X36" s="464" t="s">
        <v>600</v>
      </c>
    </row>
    <row r="37" spans="1:24" ht="24" customHeight="1">
      <c r="A37" s="239">
        <f t="shared" si="4"/>
        <v>45770</v>
      </c>
      <c r="B37" s="240" t="str">
        <f t="shared" si="0"/>
        <v>水</v>
      </c>
      <c r="C37" s="247"/>
      <c r="D37" s="248"/>
      <c r="E37" s="257"/>
      <c r="F37" s="250">
        <f t="shared" si="5"/>
        <v>45800</v>
      </c>
      <c r="G37" s="240" t="str">
        <f t="shared" si="1"/>
        <v>金</v>
      </c>
      <c r="H37" s="247"/>
      <c r="I37" s="248"/>
      <c r="J37" s="255"/>
      <c r="K37" s="250">
        <f t="shared" si="6"/>
        <v>45831</v>
      </c>
      <c r="L37" s="240" t="str">
        <f t="shared" si="2"/>
        <v>月</v>
      </c>
      <c r="M37" s="247"/>
      <c r="N37" s="251"/>
      <c r="O37" s="249"/>
      <c r="P37" s="250">
        <f t="shared" si="7"/>
        <v>45861</v>
      </c>
      <c r="Q37" s="240" t="str">
        <f t="shared" si="3"/>
        <v>水</v>
      </c>
      <c r="R37" s="247"/>
      <c r="S37" s="251"/>
      <c r="T37" s="249"/>
      <c r="W37" s="463">
        <v>45515</v>
      </c>
      <c r="X37" s="464" t="s">
        <v>601</v>
      </c>
    </row>
    <row r="38" spans="1:24" ht="24" customHeight="1">
      <c r="A38" s="239">
        <f t="shared" si="4"/>
        <v>45771</v>
      </c>
      <c r="B38" s="240" t="str">
        <f t="shared" si="0"/>
        <v>木</v>
      </c>
      <c r="C38" s="247"/>
      <c r="D38" s="248"/>
      <c r="E38" s="257"/>
      <c r="F38" s="250">
        <f t="shared" si="5"/>
        <v>45801</v>
      </c>
      <c r="G38" s="240" t="str">
        <f t="shared" si="1"/>
        <v>土</v>
      </c>
      <c r="H38" s="247"/>
      <c r="I38" s="248"/>
      <c r="J38" s="255"/>
      <c r="K38" s="250">
        <f t="shared" si="6"/>
        <v>45832</v>
      </c>
      <c r="L38" s="240" t="str">
        <f t="shared" si="2"/>
        <v>火</v>
      </c>
      <c r="M38" s="247"/>
      <c r="N38" s="258"/>
      <c r="O38" s="249"/>
      <c r="P38" s="250">
        <f t="shared" si="7"/>
        <v>45862</v>
      </c>
      <c r="Q38" s="240" t="str">
        <f t="shared" si="3"/>
        <v>木</v>
      </c>
      <c r="R38" s="247"/>
      <c r="S38" s="258"/>
      <c r="T38" s="249"/>
      <c r="W38" s="463">
        <v>46286</v>
      </c>
      <c r="X38" s="464" t="s">
        <v>373</v>
      </c>
    </row>
    <row r="39" spans="1:24" ht="24" customHeight="1">
      <c r="A39" s="239">
        <f t="shared" si="4"/>
        <v>45772</v>
      </c>
      <c r="B39" s="240" t="str">
        <f t="shared" si="0"/>
        <v>金</v>
      </c>
      <c r="C39" s="247"/>
      <c r="D39" s="252"/>
      <c r="E39" s="257"/>
      <c r="F39" s="250">
        <f t="shared" si="5"/>
        <v>45802</v>
      </c>
      <c r="G39" s="240" t="str">
        <f t="shared" si="1"/>
        <v>日</v>
      </c>
      <c r="H39" s="247"/>
      <c r="I39" s="251"/>
      <c r="J39" s="249"/>
      <c r="K39" s="250">
        <f t="shared" si="6"/>
        <v>45833</v>
      </c>
      <c r="L39" s="240" t="str">
        <f t="shared" si="2"/>
        <v>水</v>
      </c>
      <c r="M39" s="247"/>
      <c r="N39" s="248"/>
      <c r="O39" s="249"/>
      <c r="P39" s="250">
        <f t="shared" si="7"/>
        <v>45863</v>
      </c>
      <c r="Q39" s="240" t="str">
        <f t="shared" si="3"/>
        <v>金</v>
      </c>
      <c r="R39" s="247"/>
      <c r="S39" s="248"/>
      <c r="T39" s="249"/>
      <c r="W39" s="463">
        <v>46287</v>
      </c>
      <c r="X39" s="464" t="s">
        <v>674</v>
      </c>
    </row>
    <row r="40" spans="1:24" ht="24" customHeight="1">
      <c r="A40" s="239">
        <f t="shared" si="4"/>
        <v>45773</v>
      </c>
      <c r="B40" s="240" t="str">
        <f t="shared" si="0"/>
        <v>土</v>
      </c>
      <c r="C40" s="247"/>
      <c r="D40" s="258"/>
      <c r="E40" s="257"/>
      <c r="F40" s="250">
        <f t="shared" si="5"/>
        <v>45803</v>
      </c>
      <c r="G40" s="240" t="str">
        <f t="shared" si="1"/>
        <v>月</v>
      </c>
      <c r="H40" s="247"/>
      <c r="I40" s="258"/>
      <c r="J40" s="249"/>
      <c r="K40" s="250">
        <f t="shared" si="6"/>
        <v>45834</v>
      </c>
      <c r="L40" s="240" t="str">
        <f t="shared" si="2"/>
        <v>木</v>
      </c>
      <c r="M40" s="247"/>
      <c r="N40" s="261"/>
      <c r="O40" s="249"/>
      <c r="P40" s="250">
        <f t="shared" si="7"/>
        <v>45864</v>
      </c>
      <c r="Q40" s="240" t="str">
        <f t="shared" si="3"/>
        <v>土</v>
      </c>
      <c r="R40" s="247"/>
      <c r="S40" s="261"/>
      <c r="T40" s="249"/>
      <c r="W40" s="463">
        <v>46288</v>
      </c>
      <c r="X40" s="464" t="s">
        <v>374</v>
      </c>
    </row>
    <row r="41" spans="1:24" ht="24" customHeight="1">
      <c r="A41" s="239">
        <f t="shared" si="4"/>
        <v>45774</v>
      </c>
      <c r="B41" s="240" t="str">
        <f t="shared" si="0"/>
        <v>日</v>
      </c>
      <c r="C41" s="247"/>
      <c r="D41" s="252"/>
      <c r="E41" s="249"/>
      <c r="F41" s="250">
        <f t="shared" si="5"/>
        <v>45804</v>
      </c>
      <c r="G41" s="240" t="str">
        <f t="shared" si="1"/>
        <v>火</v>
      </c>
      <c r="H41" s="247"/>
      <c r="I41" s="251"/>
      <c r="J41" s="257"/>
      <c r="K41" s="250">
        <f t="shared" si="6"/>
        <v>45835</v>
      </c>
      <c r="L41" s="240" t="str">
        <f t="shared" si="2"/>
        <v>金</v>
      </c>
      <c r="M41" s="247"/>
      <c r="N41" s="262"/>
      <c r="O41" s="249"/>
      <c r="P41" s="250">
        <f t="shared" si="7"/>
        <v>45865</v>
      </c>
      <c r="Q41" s="240" t="str">
        <f t="shared" si="3"/>
        <v>日</v>
      </c>
      <c r="R41" s="247"/>
      <c r="S41" s="262"/>
      <c r="T41" s="249"/>
      <c r="W41" s="463">
        <v>46307</v>
      </c>
      <c r="X41" s="464" t="s">
        <v>602</v>
      </c>
    </row>
    <row r="42" spans="1:24" ht="24" customHeight="1">
      <c r="A42" s="239">
        <f t="shared" si="4"/>
        <v>45775</v>
      </c>
      <c r="B42" s="240" t="str">
        <f t="shared" si="0"/>
        <v>月</v>
      </c>
      <c r="C42" s="247"/>
      <c r="D42" s="256"/>
      <c r="E42" s="249"/>
      <c r="F42" s="250">
        <f t="shared" si="5"/>
        <v>45805</v>
      </c>
      <c r="G42" s="240" t="str">
        <f t="shared" si="1"/>
        <v>水</v>
      </c>
      <c r="H42" s="247"/>
      <c r="I42" s="256"/>
      <c r="J42" s="257"/>
      <c r="K42" s="250">
        <f t="shared" si="6"/>
        <v>45836</v>
      </c>
      <c r="L42" s="240" t="str">
        <f t="shared" si="2"/>
        <v>土</v>
      </c>
      <c r="M42" s="247"/>
      <c r="N42" s="258"/>
      <c r="O42" s="249"/>
      <c r="P42" s="250">
        <f t="shared" si="7"/>
        <v>45866</v>
      </c>
      <c r="Q42" s="240" t="str">
        <f t="shared" si="3"/>
        <v>月</v>
      </c>
      <c r="R42" s="247"/>
      <c r="S42" s="258"/>
      <c r="T42" s="249"/>
      <c r="W42" s="463">
        <v>46329</v>
      </c>
      <c r="X42" s="464" t="s">
        <v>603</v>
      </c>
    </row>
    <row r="43" spans="1:24" ht="24" customHeight="1" thickBot="1">
      <c r="A43" s="239">
        <f>IF(A42="","",IF((A42+1)&gt;=(EDATE($A$15,1)),"",A42+1))</f>
        <v>45776</v>
      </c>
      <c r="B43" s="240" t="str">
        <f t="shared" si="0"/>
        <v>火</v>
      </c>
      <c r="C43" s="247"/>
      <c r="D43" s="261"/>
      <c r="E43" s="263"/>
      <c r="F43" s="250">
        <f>IF(F42="","",IF((F42+1)&gt;=(EDATE($F$15,1)),"",F42+1))</f>
        <v>45806</v>
      </c>
      <c r="G43" s="240" t="str">
        <f t="shared" si="1"/>
        <v>木</v>
      </c>
      <c r="H43" s="247"/>
      <c r="I43" s="261"/>
      <c r="J43" s="257"/>
      <c r="K43" s="250">
        <f>IF(K42="","",IF((K42+1)&gt;=(EDATE($K$15,1)),"",K42+1))</f>
        <v>45837</v>
      </c>
      <c r="L43" s="240" t="str">
        <f t="shared" si="2"/>
        <v>日</v>
      </c>
      <c r="M43" s="247"/>
      <c r="N43" s="251"/>
      <c r="O43" s="249"/>
      <c r="P43" s="250">
        <f>IF(P42="","",IF((P42+1)&gt;=(EDATE($P$15,1)),"",P42+1))</f>
        <v>45867</v>
      </c>
      <c r="Q43" s="240" t="str">
        <f t="shared" si="3"/>
        <v>火</v>
      </c>
      <c r="R43" s="247"/>
      <c r="S43" s="251"/>
      <c r="T43" s="249"/>
      <c r="W43" s="465">
        <v>46349</v>
      </c>
      <c r="X43" s="466" t="s">
        <v>604</v>
      </c>
    </row>
    <row r="44" spans="1:24" ht="24" customHeight="1">
      <c r="A44" s="239">
        <f>IF(A43="","",IF((A43+1)&gt;=(EDATE($A$15,1)),"",A43+1))</f>
        <v>45777</v>
      </c>
      <c r="B44" s="240" t="str">
        <f t="shared" si="0"/>
        <v>水</v>
      </c>
      <c r="C44" s="247"/>
      <c r="D44" s="248"/>
      <c r="E44" s="263"/>
      <c r="F44" s="250">
        <f>IF(F43="","",IF((F43+1)&gt;=(EDATE($F$15,1)),"",F43+1))</f>
        <v>45807</v>
      </c>
      <c r="G44" s="240" t="str">
        <f t="shared" si="1"/>
        <v>金</v>
      </c>
      <c r="H44" s="247"/>
      <c r="I44" s="248"/>
      <c r="J44" s="257"/>
      <c r="K44" s="250">
        <f>IF(K43="","",IF((K43+1)&gt;=(EDATE($K$15,1)),"",K43+1))</f>
        <v>45838</v>
      </c>
      <c r="L44" s="240" t="str">
        <f t="shared" si="2"/>
        <v>月</v>
      </c>
      <c r="M44" s="247"/>
      <c r="N44" s="262"/>
      <c r="O44" s="249"/>
      <c r="P44" s="250">
        <f t="shared" ref="P44:P45" si="8">IF(P43="","",IF((P43+1)&gt;=(EDATE($P$15,1)),"",P43+1))</f>
        <v>45868</v>
      </c>
      <c r="Q44" s="240" t="str">
        <f t="shared" ref="Q44:Q45" si="9">IF(P44="","",TEXT(P44,"aaa"))</f>
        <v>水</v>
      </c>
      <c r="R44" s="247"/>
      <c r="S44" s="251"/>
      <c r="T44" s="249"/>
      <c r="W44" s="234">
        <v>45884</v>
      </c>
      <c r="X44" s="235" t="s">
        <v>350</v>
      </c>
    </row>
    <row r="45" spans="1:24" ht="24" customHeight="1" thickBot="1">
      <c r="A45" s="264" t="str">
        <f>IF(A44="","",IF((A44+1)&gt;=(EDATE($A$15,1)),"",A44+1))</f>
        <v/>
      </c>
      <c r="B45" s="265" t="str">
        <f t="shared" si="0"/>
        <v/>
      </c>
      <c r="C45" s="266"/>
      <c r="D45" s="267"/>
      <c r="E45" s="268"/>
      <c r="F45" s="269">
        <f>IF(F44="","",IF((F44+1)&gt;=(EDATE($F$15,1)),"",F44+1))</f>
        <v>45808</v>
      </c>
      <c r="G45" s="265" t="str">
        <f t="shared" si="1"/>
        <v>土</v>
      </c>
      <c r="H45" s="266"/>
      <c r="I45" s="270"/>
      <c r="J45" s="265"/>
      <c r="K45" s="269" t="str">
        <f>IF(K44="","",IF((K44+1)&gt;=(EDATE($K$15,1)),"",K44+1))</f>
        <v/>
      </c>
      <c r="L45" s="265" t="str">
        <f t="shared" si="2"/>
        <v/>
      </c>
      <c r="M45" s="266"/>
      <c r="N45" s="271"/>
      <c r="O45" s="238"/>
      <c r="P45" s="269">
        <f t="shared" si="8"/>
        <v>45869</v>
      </c>
      <c r="Q45" s="265" t="str">
        <f t="shared" si="9"/>
        <v>木</v>
      </c>
      <c r="R45" s="266"/>
      <c r="S45" s="401"/>
      <c r="T45" s="238"/>
      <c r="W45" s="234">
        <v>46020</v>
      </c>
      <c r="X45" s="235" t="s">
        <v>338</v>
      </c>
    </row>
    <row r="46" spans="1:24" ht="13.5" thickBot="1">
      <c r="A46" s="272"/>
      <c r="B46" s="272"/>
      <c r="C46" s="272"/>
      <c r="D46" s="272"/>
      <c r="E46" s="273"/>
      <c r="F46" s="272"/>
      <c r="G46" s="272"/>
      <c r="H46" s="272"/>
      <c r="I46" s="272"/>
      <c r="J46" s="273"/>
      <c r="K46" s="272"/>
      <c r="L46" s="272"/>
      <c r="M46" s="272"/>
      <c r="N46" s="272"/>
      <c r="O46" s="273"/>
      <c r="P46" s="272"/>
      <c r="Q46" s="272"/>
      <c r="R46" s="272"/>
      <c r="S46" s="272"/>
      <c r="T46" s="273"/>
      <c r="W46" s="234">
        <v>46021</v>
      </c>
      <c r="X46" s="235" t="s">
        <v>338</v>
      </c>
    </row>
    <row r="47" spans="1:24" ht="18" customHeight="1">
      <c r="A47" s="274" t="s">
        <v>344</v>
      </c>
      <c r="B47" s="1058" t="s">
        <v>349</v>
      </c>
      <c r="C47" s="1059"/>
      <c r="D47" s="1059"/>
      <c r="E47" s="1060"/>
      <c r="F47" s="274" t="s">
        <v>344</v>
      </c>
      <c r="G47" s="1058" t="s">
        <v>348</v>
      </c>
      <c r="H47" s="1059"/>
      <c r="I47" s="1059"/>
      <c r="J47" s="1061"/>
      <c r="K47" s="274" t="s">
        <v>344</v>
      </c>
      <c r="L47" s="1058" t="s">
        <v>347</v>
      </c>
      <c r="M47" s="1059"/>
      <c r="N47" s="1059"/>
      <c r="O47" s="1061"/>
      <c r="P47" s="274" t="s">
        <v>344</v>
      </c>
      <c r="Q47" s="1058" t="s">
        <v>346</v>
      </c>
      <c r="R47" s="1059"/>
      <c r="S47" s="1059"/>
      <c r="T47" s="1061"/>
      <c r="W47" s="234">
        <v>46022</v>
      </c>
      <c r="X47" s="235" t="s">
        <v>338</v>
      </c>
    </row>
    <row r="48" spans="1:24" ht="18" customHeight="1">
      <c r="A48" s="275" t="s">
        <v>342</v>
      </c>
      <c r="B48" s="1062">
        <f>A15</f>
        <v>45748</v>
      </c>
      <c r="C48" s="1063"/>
      <c r="D48" s="1054">
        <f>IF($E$10="","",EDATE(B48,1)-1)</f>
        <v>45777</v>
      </c>
      <c r="E48" s="1055"/>
      <c r="F48" s="275" t="s">
        <v>342</v>
      </c>
      <c r="G48" s="1062">
        <f>F15</f>
        <v>45778</v>
      </c>
      <c r="H48" s="1063"/>
      <c r="I48" s="1054">
        <f>IF($E$10="","",EDATE(G48,1)-1)</f>
        <v>45808</v>
      </c>
      <c r="J48" s="1055"/>
      <c r="K48" s="275" t="s">
        <v>342</v>
      </c>
      <c r="L48" s="1062">
        <f>K15</f>
        <v>45809</v>
      </c>
      <c r="M48" s="1063"/>
      <c r="N48" s="1054">
        <f>IF($E$10="","",EDATE(L48,1)-1)</f>
        <v>45838</v>
      </c>
      <c r="O48" s="1055"/>
      <c r="P48" s="275" t="s">
        <v>342</v>
      </c>
      <c r="Q48" s="1062">
        <f>P15</f>
        <v>45839</v>
      </c>
      <c r="R48" s="1063"/>
      <c r="S48" s="1054">
        <f>IF($E$10="","",EDATE(Q48,1)-1)</f>
        <v>45869</v>
      </c>
      <c r="T48" s="1055"/>
      <c r="W48" s="234">
        <v>46023</v>
      </c>
      <c r="X48" s="235" t="s">
        <v>338</v>
      </c>
    </row>
    <row r="49" spans="1:24" ht="18" customHeight="1">
      <c r="A49" s="276" t="s">
        <v>341</v>
      </c>
      <c r="B49" s="1074">
        <f>IF(B48="","",NETWORKDAYS.INTL(B48,D48,1,W13:W42))</f>
        <v>21</v>
      </c>
      <c r="C49" s="1075"/>
      <c r="D49" s="1075"/>
      <c r="E49" s="1076"/>
      <c r="F49" s="276" t="s">
        <v>341</v>
      </c>
      <c r="G49" s="1074">
        <f>IF(G48="","",NETWORKDAYS.INTL(G48,I48,1,W13:W42))</f>
        <v>20</v>
      </c>
      <c r="H49" s="1075"/>
      <c r="I49" s="1075"/>
      <c r="J49" s="1076"/>
      <c r="K49" s="276" t="s">
        <v>341</v>
      </c>
      <c r="L49" s="1074">
        <f>IF(L48="","",NETWORKDAYS.INTL(L48,N48,1,W13:W42))</f>
        <v>21</v>
      </c>
      <c r="M49" s="1075"/>
      <c r="N49" s="1075"/>
      <c r="O49" s="1076"/>
      <c r="P49" s="276" t="s">
        <v>341</v>
      </c>
      <c r="Q49" s="1074">
        <f>IF(Q48="","",NETWORKDAYS.INTL(Q48,S48,1,W13:W42))</f>
        <v>22</v>
      </c>
      <c r="R49" s="1075"/>
      <c r="S49" s="1075"/>
      <c r="T49" s="1076"/>
      <c r="W49" s="234">
        <v>46024</v>
      </c>
      <c r="X49" s="235" t="s">
        <v>338</v>
      </c>
    </row>
    <row r="50" spans="1:24" ht="18" customHeight="1">
      <c r="A50" s="277" t="s">
        <v>340</v>
      </c>
      <c r="B50" s="1074">
        <f>COUNTA(E15:E45)</f>
        <v>0</v>
      </c>
      <c r="C50" s="1075"/>
      <c r="D50" s="1075"/>
      <c r="E50" s="1077"/>
      <c r="F50" s="277" t="s">
        <v>340</v>
      </c>
      <c r="G50" s="1074">
        <f>COUNTA(J15:J45)</f>
        <v>0</v>
      </c>
      <c r="H50" s="1075"/>
      <c r="I50" s="1075"/>
      <c r="J50" s="1076"/>
      <c r="K50" s="277" t="s">
        <v>340</v>
      </c>
      <c r="L50" s="1074">
        <f>COUNTA(O15:O45)</f>
        <v>0</v>
      </c>
      <c r="M50" s="1075"/>
      <c r="N50" s="1075"/>
      <c r="O50" s="1076"/>
      <c r="P50" s="277" t="s">
        <v>340</v>
      </c>
      <c r="Q50" s="1074">
        <f>COUNTA(T15:T45)</f>
        <v>0</v>
      </c>
      <c r="R50" s="1075"/>
      <c r="S50" s="1075"/>
      <c r="T50" s="1076"/>
      <c r="W50" s="234">
        <v>46025</v>
      </c>
      <c r="X50" s="235" t="s">
        <v>338</v>
      </c>
    </row>
    <row r="51" spans="1:24" ht="18" customHeight="1">
      <c r="A51" s="277" t="s">
        <v>339</v>
      </c>
      <c r="B51" s="1066">
        <f>SUM(E15:E45)</f>
        <v>0</v>
      </c>
      <c r="C51" s="1067"/>
      <c r="D51" s="1067"/>
      <c r="E51" s="1068"/>
      <c r="F51" s="277" t="s">
        <v>339</v>
      </c>
      <c r="G51" s="1066">
        <f>SUM(J15:J45)</f>
        <v>0</v>
      </c>
      <c r="H51" s="1067"/>
      <c r="I51" s="1067"/>
      <c r="J51" s="1069"/>
      <c r="K51" s="277" t="s">
        <v>339</v>
      </c>
      <c r="L51" s="1066">
        <f>SUM(O15:O45)</f>
        <v>0</v>
      </c>
      <c r="M51" s="1067"/>
      <c r="N51" s="1067"/>
      <c r="O51" s="1069"/>
      <c r="P51" s="277" t="s">
        <v>339</v>
      </c>
      <c r="Q51" s="1066">
        <f>SUM(T15:T45)</f>
        <v>0</v>
      </c>
      <c r="R51" s="1067"/>
      <c r="S51" s="1067"/>
      <c r="T51" s="1069"/>
      <c r="W51" s="235"/>
      <c r="X51" s="235"/>
    </row>
    <row r="52" spans="1:24" ht="18" customHeight="1" thickBot="1">
      <c r="A52" s="278" t="s">
        <v>337</v>
      </c>
      <c r="B52" s="1070">
        <f>B51</f>
        <v>0</v>
      </c>
      <c r="C52" s="1071"/>
      <c r="D52" s="1071"/>
      <c r="E52" s="1072"/>
      <c r="F52" s="278" t="s">
        <v>337</v>
      </c>
      <c r="G52" s="1070">
        <f>B52+G51</f>
        <v>0</v>
      </c>
      <c r="H52" s="1071"/>
      <c r="I52" s="1071"/>
      <c r="J52" s="1073"/>
      <c r="K52" s="278" t="s">
        <v>337</v>
      </c>
      <c r="L52" s="1070">
        <f>G52+L51</f>
        <v>0</v>
      </c>
      <c r="M52" s="1071"/>
      <c r="N52" s="1071"/>
      <c r="O52" s="1073"/>
      <c r="P52" s="278" t="s">
        <v>337</v>
      </c>
      <c r="Q52" s="1070">
        <f>L52+Q51</f>
        <v>0</v>
      </c>
      <c r="R52" s="1071"/>
      <c r="S52" s="1071"/>
      <c r="T52" s="1073"/>
    </row>
    <row r="53" spans="1:24" ht="7.5" customHeight="1">
      <c r="A53" s="272"/>
      <c r="B53" s="272"/>
      <c r="C53" s="272"/>
      <c r="D53" s="272"/>
      <c r="E53" s="273"/>
      <c r="F53" s="272"/>
      <c r="G53" s="272"/>
      <c r="H53" s="272"/>
      <c r="I53" s="272"/>
      <c r="J53" s="273"/>
      <c r="K53" s="272"/>
      <c r="L53" s="272"/>
      <c r="M53" s="272"/>
      <c r="N53" s="272"/>
      <c r="O53" s="273"/>
    </row>
    <row r="54" spans="1:24">
      <c r="A54" s="279" t="s">
        <v>336</v>
      </c>
      <c r="B54" s="280" t="s">
        <v>425</v>
      </c>
      <c r="C54" s="280"/>
      <c r="D54" s="280"/>
      <c r="E54" s="280"/>
      <c r="F54" s="280"/>
      <c r="G54" s="280"/>
      <c r="H54" s="280"/>
      <c r="I54" s="280"/>
      <c r="J54" s="280"/>
      <c r="K54" s="280"/>
      <c r="L54" s="280"/>
      <c r="M54" s="280"/>
      <c r="N54" s="280"/>
      <c r="O54" s="280"/>
    </row>
    <row r="55" spans="1:24">
      <c r="A55" s="281"/>
      <c r="D55" s="1064"/>
      <c r="E55" s="1064"/>
      <c r="F55" s="1064"/>
      <c r="G55" s="1064"/>
      <c r="H55" s="1064"/>
      <c r="I55" s="1064"/>
      <c r="J55" s="1064"/>
      <c r="K55" s="1064"/>
      <c r="L55" s="1064"/>
      <c r="M55" s="1064"/>
      <c r="N55" s="1064"/>
      <c r="O55" s="1064"/>
    </row>
    <row r="56" spans="1:24">
      <c r="A56" s="281"/>
      <c r="D56" s="1064"/>
      <c r="E56" s="1064"/>
      <c r="F56" s="1064"/>
      <c r="G56" s="1064"/>
      <c r="H56" s="1064"/>
      <c r="I56" s="1064"/>
      <c r="J56" s="1064"/>
      <c r="K56" s="1064"/>
      <c r="L56" s="1064"/>
      <c r="M56" s="1064"/>
      <c r="N56" s="1064"/>
      <c r="O56" s="1064"/>
    </row>
    <row r="57" spans="1:24">
      <c r="N57" s="216">
        <f>NETWORKDAYS(Q48,S48,3)</f>
        <v>23</v>
      </c>
    </row>
  </sheetData>
  <mergeCells count="58">
    <mergeCell ref="Q52:T52"/>
    <mergeCell ref="P13:T13"/>
    <mergeCell ref="R14:S14"/>
    <mergeCell ref="Q47:T47"/>
    <mergeCell ref="Q48:R48"/>
    <mergeCell ref="S48:T48"/>
    <mergeCell ref="Q49:T49"/>
    <mergeCell ref="Q50:T50"/>
    <mergeCell ref="Q51:T51"/>
    <mergeCell ref="D55:O55"/>
    <mergeCell ref="D56:O56"/>
    <mergeCell ref="B51:E51"/>
    <mergeCell ref="G51:J51"/>
    <mergeCell ref="L51:O51"/>
    <mergeCell ref="B52:E52"/>
    <mergeCell ref="G52:J52"/>
    <mergeCell ref="L52:O52"/>
    <mergeCell ref="B49:E49"/>
    <mergeCell ref="G49:J49"/>
    <mergeCell ref="L49:O49"/>
    <mergeCell ref="B50:E50"/>
    <mergeCell ref="G50:J50"/>
    <mergeCell ref="L50:O50"/>
    <mergeCell ref="N48:O48"/>
    <mergeCell ref="C14:D14"/>
    <mergeCell ref="H14:I14"/>
    <mergeCell ref="M14:N14"/>
    <mergeCell ref="B47:E47"/>
    <mergeCell ref="G47:J47"/>
    <mergeCell ref="L47:O47"/>
    <mergeCell ref="B48:C48"/>
    <mergeCell ref="D48:E48"/>
    <mergeCell ref="G48:H48"/>
    <mergeCell ref="I48:J48"/>
    <mergeCell ref="L48:M48"/>
    <mergeCell ref="A11:D11"/>
    <mergeCell ref="E11:L11"/>
    <mergeCell ref="W12:X12"/>
    <mergeCell ref="A13:E13"/>
    <mergeCell ref="F13:J13"/>
    <mergeCell ref="K13:O13"/>
    <mergeCell ref="A7:D7"/>
    <mergeCell ref="E7:L7"/>
    <mergeCell ref="A9:D9"/>
    <mergeCell ref="E9:L9"/>
    <mergeCell ref="A10:D10"/>
    <mergeCell ref="E10:F10"/>
    <mergeCell ref="H10:I10"/>
    <mergeCell ref="A8:D8"/>
    <mergeCell ref="E8:L8"/>
    <mergeCell ref="A6:D6"/>
    <mergeCell ref="E6:L6"/>
    <mergeCell ref="S2:T2"/>
    <mergeCell ref="S1:T1"/>
    <mergeCell ref="A3:P3"/>
    <mergeCell ref="A4:O4"/>
    <mergeCell ref="A5:D5"/>
    <mergeCell ref="E5:L5"/>
  </mergeCells>
  <phoneticPr fontId="11"/>
  <conditionalFormatting sqref="A15:B45">
    <cfRule type="expression" dxfId="140" priority="5" stopIfTrue="1">
      <formula>WEEKDAY($A15,1)=7</formula>
    </cfRule>
    <cfRule type="expression" dxfId="139" priority="6" stopIfTrue="1">
      <formula>WEEKDAY($A15,1)=1</formula>
    </cfRule>
  </conditionalFormatting>
  <conditionalFormatting sqref="E15:E45 A15:B45">
    <cfRule type="expression" dxfId="138" priority="685" stopIfTrue="1">
      <formula>COUNTIF($W$13:$W$50,$A15)=1</formula>
    </cfRule>
  </conditionalFormatting>
  <conditionalFormatting sqref="E15:E45">
    <cfRule type="expression" dxfId="137" priority="7" stopIfTrue="1">
      <formula>WEEKDAY($A15,1)=7</formula>
    </cfRule>
    <cfRule type="expression" dxfId="136" priority="8" stopIfTrue="1">
      <formula>WEEKDAY($A15,1)=1</formula>
    </cfRule>
  </conditionalFormatting>
  <conditionalFormatting sqref="F15:G45 J15:J45">
    <cfRule type="expression" dxfId="135" priority="673" stopIfTrue="1">
      <formula>WEEKDAY($F15,1)=7</formula>
    </cfRule>
    <cfRule type="expression" dxfId="134" priority="674" stopIfTrue="1">
      <formula>WEEKDAY($F15,1)=1</formula>
    </cfRule>
    <cfRule type="expression" dxfId="133" priority="688" stopIfTrue="1">
      <formula>COUNTIF($W$13:$W$50,$F15)=1</formula>
    </cfRule>
  </conditionalFormatting>
  <conditionalFormatting sqref="K15:L45 O15:O45">
    <cfRule type="expression" dxfId="132" priority="679" stopIfTrue="1">
      <formula>WEEKDAY($K15,1)=7</formula>
    </cfRule>
    <cfRule type="expression" dxfId="131" priority="680" stopIfTrue="1">
      <formula>WEEKDAY($K15,1)=1</formula>
    </cfRule>
    <cfRule type="expression" dxfId="130" priority="690" stopIfTrue="1">
      <formula>COUNTIF($W$13:$W$50,$K15)=1</formula>
    </cfRule>
  </conditionalFormatting>
  <conditionalFormatting sqref="P15:Q45 T15:T45">
    <cfRule type="expression" dxfId="129" priority="2" stopIfTrue="1">
      <formula>WEEKDAY($P15,1)=7</formula>
    </cfRule>
    <cfRule type="expression" dxfId="128" priority="3" stopIfTrue="1">
      <formula>WEEKDAY($P15,1)=1</formula>
    </cfRule>
    <cfRule type="expression" dxfId="127" priority="4" stopIfTrue="1">
      <formula>COUNTIF($W$13:$W$50,$P15)=1</formula>
    </cfRule>
  </conditionalFormatting>
  <dataValidations disablePrompts="1" count="1">
    <dataValidation type="list" allowBlank="1" showInputMessage="1" showErrorMessage="1" sqref="WVV983046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N65542 JJ65542 TF65542 ADB65542 AMX65542 AWT65542 BGP65542 BQL65542 CAH65542 CKD65542 CTZ65542 DDV65542 DNR65542 DXN65542 EHJ65542 ERF65542 FBB65542 FKX65542 FUT65542 GEP65542 GOL65542 GYH65542 HID65542 HRZ65542 IBV65542 ILR65542 IVN65542 JFJ65542 JPF65542 JZB65542 KIX65542 KST65542 LCP65542 LML65542 LWH65542 MGD65542 MPZ65542 MZV65542 NJR65542 NTN65542 ODJ65542 ONF65542 OXB65542 PGX65542 PQT65542 QAP65542 QKL65542 QUH65542 RED65542 RNZ65542 RXV65542 SHR65542 SRN65542 TBJ65542 TLF65542 TVB65542 UEX65542 UOT65542 UYP65542 VIL65542 VSH65542 WCD65542 WLZ65542 WVV65542 N131078 JJ131078 TF131078 ADB131078 AMX131078 AWT131078 BGP131078 BQL131078 CAH131078 CKD131078 CTZ131078 DDV131078 DNR131078 DXN131078 EHJ131078 ERF131078 FBB131078 FKX131078 FUT131078 GEP131078 GOL131078 GYH131078 HID131078 HRZ131078 IBV131078 ILR131078 IVN131078 JFJ131078 JPF131078 JZB131078 KIX131078 KST131078 LCP131078 LML131078 LWH131078 MGD131078 MPZ131078 MZV131078 NJR131078 NTN131078 ODJ131078 ONF131078 OXB131078 PGX131078 PQT131078 QAP131078 QKL131078 QUH131078 RED131078 RNZ131078 RXV131078 SHR131078 SRN131078 TBJ131078 TLF131078 TVB131078 UEX131078 UOT131078 UYP131078 VIL131078 VSH131078 WCD131078 WLZ131078 WVV131078 N196614 JJ196614 TF196614 ADB196614 AMX196614 AWT196614 BGP196614 BQL196614 CAH196614 CKD196614 CTZ196614 DDV196614 DNR196614 DXN196614 EHJ196614 ERF196614 FBB196614 FKX196614 FUT196614 GEP196614 GOL196614 GYH196614 HID196614 HRZ196614 IBV196614 ILR196614 IVN196614 JFJ196614 JPF196614 JZB196614 KIX196614 KST196614 LCP196614 LML196614 LWH196614 MGD196614 MPZ196614 MZV196614 NJR196614 NTN196614 ODJ196614 ONF196614 OXB196614 PGX196614 PQT196614 QAP196614 QKL196614 QUH196614 RED196614 RNZ196614 RXV196614 SHR196614 SRN196614 TBJ196614 TLF196614 TVB196614 UEX196614 UOT196614 UYP196614 VIL196614 VSH196614 WCD196614 WLZ196614 WVV196614 N262150 JJ262150 TF262150 ADB262150 AMX262150 AWT262150 BGP262150 BQL262150 CAH262150 CKD262150 CTZ262150 DDV262150 DNR262150 DXN262150 EHJ262150 ERF262150 FBB262150 FKX262150 FUT262150 GEP262150 GOL262150 GYH262150 HID262150 HRZ262150 IBV262150 ILR262150 IVN262150 JFJ262150 JPF262150 JZB262150 KIX262150 KST262150 LCP262150 LML262150 LWH262150 MGD262150 MPZ262150 MZV262150 NJR262150 NTN262150 ODJ262150 ONF262150 OXB262150 PGX262150 PQT262150 QAP262150 QKL262150 QUH262150 RED262150 RNZ262150 RXV262150 SHR262150 SRN262150 TBJ262150 TLF262150 TVB262150 UEX262150 UOT262150 UYP262150 VIL262150 VSH262150 WCD262150 WLZ262150 WVV262150 N327686 JJ327686 TF327686 ADB327686 AMX327686 AWT327686 BGP327686 BQL327686 CAH327686 CKD327686 CTZ327686 DDV327686 DNR327686 DXN327686 EHJ327686 ERF327686 FBB327686 FKX327686 FUT327686 GEP327686 GOL327686 GYH327686 HID327686 HRZ327686 IBV327686 ILR327686 IVN327686 JFJ327686 JPF327686 JZB327686 KIX327686 KST327686 LCP327686 LML327686 LWH327686 MGD327686 MPZ327686 MZV327686 NJR327686 NTN327686 ODJ327686 ONF327686 OXB327686 PGX327686 PQT327686 QAP327686 QKL327686 QUH327686 RED327686 RNZ327686 RXV327686 SHR327686 SRN327686 TBJ327686 TLF327686 TVB327686 UEX327686 UOT327686 UYP327686 VIL327686 VSH327686 WCD327686 WLZ327686 WVV327686 N393222 JJ393222 TF393222 ADB393222 AMX393222 AWT393222 BGP393222 BQL393222 CAH393222 CKD393222 CTZ393222 DDV393222 DNR393222 DXN393222 EHJ393222 ERF393222 FBB393222 FKX393222 FUT393222 GEP393222 GOL393222 GYH393222 HID393222 HRZ393222 IBV393222 ILR393222 IVN393222 JFJ393222 JPF393222 JZB393222 KIX393222 KST393222 LCP393222 LML393222 LWH393222 MGD393222 MPZ393222 MZV393222 NJR393222 NTN393222 ODJ393222 ONF393222 OXB393222 PGX393222 PQT393222 QAP393222 QKL393222 QUH393222 RED393222 RNZ393222 RXV393222 SHR393222 SRN393222 TBJ393222 TLF393222 TVB393222 UEX393222 UOT393222 UYP393222 VIL393222 VSH393222 WCD393222 WLZ393222 WVV393222 N458758 JJ458758 TF458758 ADB458758 AMX458758 AWT458758 BGP458758 BQL458758 CAH458758 CKD458758 CTZ458758 DDV458758 DNR458758 DXN458758 EHJ458758 ERF458758 FBB458758 FKX458758 FUT458758 GEP458758 GOL458758 GYH458758 HID458758 HRZ458758 IBV458758 ILR458758 IVN458758 JFJ458758 JPF458758 JZB458758 KIX458758 KST458758 LCP458758 LML458758 LWH458758 MGD458758 MPZ458758 MZV458758 NJR458758 NTN458758 ODJ458758 ONF458758 OXB458758 PGX458758 PQT458758 QAP458758 QKL458758 QUH458758 RED458758 RNZ458758 RXV458758 SHR458758 SRN458758 TBJ458758 TLF458758 TVB458758 UEX458758 UOT458758 UYP458758 VIL458758 VSH458758 WCD458758 WLZ458758 WVV458758 N524294 JJ524294 TF524294 ADB524294 AMX524294 AWT524294 BGP524294 BQL524294 CAH524294 CKD524294 CTZ524294 DDV524294 DNR524294 DXN524294 EHJ524294 ERF524294 FBB524294 FKX524294 FUT524294 GEP524294 GOL524294 GYH524294 HID524294 HRZ524294 IBV524294 ILR524294 IVN524294 JFJ524294 JPF524294 JZB524294 KIX524294 KST524294 LCP524294 LML524294 LWH524294 MGD524294 MPZ524294 MZV524294 NJR524294 NTN524294 ODJ524294 ONF524294 OXB524294 PGX524294 PQT524294 QAP524294 QKL524294 QUH524294 RED524294 RNZ524294 RXV524294 SHR524294 SRN524294 TBJ524294 TLF524294 TVB524294 UEX524294 UOT524294 UYP524294 VIL524294 VSH524294 WCD524294 WLZ524294 WVV524294 N589830 JJ589830 TF589830 ADB589830 AMX589830 AWT589830 BGP589830 BQL589830 CAH589830 CKD589830 CTZ589830 DDV589830 DNR589830 DXN589830 EHJ589830 ERF589830 FBB589830 FKX589830 FUT589830 GEP589830 GOL589830 GYH589830 HID589830 HRZ589830 IBV589830 ILR589830 IVN589830 JFJ589830 JPF589830 JZB589830 KIX589830 KST589830 LCP589830 LML589830 LWH589830 MGD589830 MPZ589830 MZV589830 NJR589830 NTN589830 ODJ589830 ONF589830 OXB589830 PGX589830 PQT589830 QAP589830 QKL589830 QUH589830 RED589830 RNZ589830 RXV589830 SHR589830 SRN589830 TBJ589830 TLF589830 TVB589830 UEX589830 UOT589830 UYP589830 VIL589830 VSH589830 WCD589830 WLZ589830 WVV589830 N655366 JJ655366 TF655366 ADB655366 AMX655366 AWT655366 BGP655366 BQL655366 CAH655366 CKD655366 CTZ655366 DDV655366 DNR655366 DXN655366 EHJ655366 ERF655366 FBB655366 FKX655366 FUT655366 GEP655366 GOL655366 GYH655366 HID655366 HRZ655366 IBV655366 ILR655366 IVN655366 JFJ655366 JPF655366 JZB655366 KIX655366 KST655366 LCP655366 LML655366 LWH655366 MGD655366 MPZ655366 MZV655366 NJR655366 NTN655366 ODJ655366 ONF655366 OXB655366 PGX655366 PQT655366 QAP655366 QKL655366 QUH655366 RED655366 RNZ655366 RXV655366 SHR655366 SRN655366 TBJ655366 TLF655366 TVB655366 UEX655366 UOT655366 UYP655366 VIL655366 VSH655366 WCD655366 WLZ655366 WVV655366 N720902 JJ720902 TF720902 ADB720902 AMX720902 AWT720902 BGP720902 BQL720902 CAH720902 CKD720902 CTZ720902 DDV720902 DNR720902 DXN720902 EHJ720902 ERF720902 FBB720902 FKX720902 FUT720902 GEP720902 GOL720902 GYH720902 HID720902 HRZ720902 IBV720902 ILR720902 IVN720902 JFJ720902 JPF720902 JZB720902 KIX720902 KST720902 LCP720902 LML720902 LWH720902 MGD720902 MPZ720902 MZV720902 NJR720902 NTN720902 ODJ720902 ONF720902 OXB720902 PGX720902 PQT720902 QAP720902 QKL720902 QUH720902 RED720902 RNZ720902 RXV720902 SHR720902 SRN720902 TBJ720902 TLF720902 TVB720902 UEX720902 UOT720902 UYP720902 VIL720902 VSH720902 WCD720902 WLZ720902 WVV720902 N786438 JJ786438 TF786438 ADB786438 AMX786438 AWT786438 BGP786438 BQL786438 CAH786438 CKD786438 CTZ786438 DDV786438 DNR786438 DXN786438 EHJ786438 ERF786438 FBB786438 FKX786438 FUT786438 GEP786438 GOL786438 GYH786438 HID786438 HRZ786438 IBV786438 ILR786438 IVN786438 JFJ786438 JPF786438 JZB786438 KIX786438 KST786438 LCP786438 LML786438 LWH786438 MGD786438 MPZ786438 MZV786438 NJR786438 NTN786438 ODJ786438 ONF786438 OXB786438 PGX786438 PQT786438 QAP786438 QKL786438 QUH786438 RED786438 RNZ786438 RXV786438 SHR786438 SRN786438 TBJ786438 TLF786438 TVB786438 UEX786438 UOT786438 UYP786438 VIL786438 VSH786438 WCD786438 WLZ786438 WVV786438 N851974 JJ851974 TF851974 ADB851974 AMX851974 AWT851974 BGP851974 BQL851974 CAH851974 CKD851974 CTZ851974 DDV851974 DNR851974 DXN851974 EHJ851974 ERF851974 FBB851974 FKX851974 FUT851974 GEP851974 GOL851974 GYH851974 HID851974 HRZ851974 IBV851974 ILR851974 IVN851974 JFJ851974 JPF851974 JZB851974 KIX851974 KST851974 LCP851974 LML851974 LWH851974 MGD851974 MPZ851974 MZV851974 NJR851974 NTN851974 ODJ851974 ONF851974 OXB851974 PGX851974 PQT851974 QAP851974 QKL851974 QUH851974 RED851974 RNZ851974 RXV851974 SHR851974 SRN851974 TBJ851974 TLF851974 TVB851974 UEX851974 UOT851974 UYP851974 VIL851974 VSH851974 WCD851974 WLZ851974 WVV851974 N917510 JJ917510 TF917510 ADB917510 AMX917510 AWT917510 BGP917510 BQL917510 CAH917510 CKD917510 CTZ917510 DDV917510 DNR917510 DXN917510 EHJ917510 ERF917510 FBB917510 FKX917510 FUT917510 GEP917510 GOL917510 GYH917510 HID917510 HRZ917510 IBV917510 ILR917510 IVN917510 JFJ917510 JPF917510 JZB917510 KIX917510 KST917510 LCP917510 LML917510 LWH917510 MGD917510 MPZ917510 MZV917510 NJR917510 NTN917510 ODJ917510 ONF917510 OXB917510 PGX917510 PQT917510 QAP917510 QKL917510 QUH917510 RED917510 RNZ917510 RXV917510 SHR917510 SRN917510 TBJ917510 TLF917510 TVB917510 UEX917510 UOT917510 UYP917510 VIL917510 VSH917510 WCD917510 WLZ917510 WVV917510 N983046 JJ983046 TF983046 ADB983046 AMX983046 AWT983046 BGP983046 BQL983046 CAH983046 CKD983046 CTZ983046 DDV983046 DNR983046 DXN983046 EHJ983046 ERF983046 FBB983046 FKX983046 FUT983046 GEP983046 GOL983046 GYH983046 HID983046 HRZ983046 IBV983046 ILR983046 IVN983046 JFJ983046 JPF983046 JZB983046 KIX983046 KST983046 LCP983046 LML983046 LWH983046 MGD983046 MPZ983046 MZV983046 NJR983046 NTN983046 ODJ983046 ONF983046 OXB983046 PGX983046 PQT983046 QAP983046 QKL983046 QUH983046 RED983046 RNZ983046 RXV983046 SHR983046 SRN983046 TBJ983046 TLF983046 TVB983046 UEX983046 UOT983046 UYP983046 VIL983046 VSH983046 WCD983046 WLZ983046" xr:uid="{00000000-0002-0000-0700-000000000000}">
      <formula1>"青森校,弘前校,八戸校,むつ校"</formula1>
    </dataValidation>
  </dataValidations>
  <pageMargins left="0.39370078740157483" right="0.19685039370078741" top="0.19685039370078741" bottom="0.19685039370078741" header="0" footer="0"/>
  <pageSetup paperSize="9" scale="62"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99"/>
    <pageSetUpPr fitToPage="1"/>
  </sheetPr>
  <dimension ref="A1:AC57"/>
  <sheetViews>
    <sheetView view="pageBreakPreview" zoomScale="85" zoomScaleNormal="100" zoomScaleSheetLayoutView="85" workbookViewId="0">
      <selection activeCell="A9" sqref="A9:D9"/>
    </sheetView>
  </sheetViews>
  <sheetFormatPr defaultRowHeight="13"/>
  <cols>
    <col min="1" max="1" width="8.6328125" style="216" customWidth="1"/>
    <col min="2" max="2" width="5.36328125" style="216" bestFit="1" customWidth="1"/>
    <col min="3" max="4" width="12.90625" style="216" customWidth="1"/>
    <col min="5" max="5" width="2.90625" style="217" bestFit="1" customWidth="1"/>
    <col min="6" max="6" width="8.90625" style="216" customWidth="1"/>
    <col min="7" max="7" width="5.36328125" style="216" bestFit="1" customWidth="1"/>
    <col min="8" max="9" width="12.90625" style="216" customWidth="1"/>
    <col min="10" max="10" width="2.90625" style="217" bestFit="1" customWidth="1"/>
    <col min="11" max="11" width="8.54296875" style="216" customWidth="1"/>
    <col min="12" max="12" width="5.08984375" style="216" bestFit="1" customWidth="1"/>
    <col min="13" max="14" width="12.90625" style="216" customWidth="1"/>
    <col min="15" max="15" width="2.90625" style="217" bestFit="1" customWidth="1"/>
    <col min="16" max="16" width="7.08984375" style="216" customWidth="1"/>
    <col min="17" max="17" width="5.08984375" style="216" bestFit="1" customWidth="1"/>
    <col min="18" max="18" width="13.54296875" style="216" bestFit="1" customWidth="1"/>
    <col min="19" max="19" width="13.36328125" style="216" customWidth="1"/>
    <col min="20" max="20" width="2.54296875" style="216" bestFit="1" customWidth="1"/>
    <col min="21" max="21" width="9.08984375" style="216"/>
    <col min="22" max="22" width="5.08984375" style="216" bestFit="1" customWidth="1"/>
    <col min="23" max="23" width="13.54296875" style="216" bestFit="1" customWidth="1"/>
    <col min="24" max="24" width="9.08984375" style="216"/>
    <col min="25" max="25" width="2.54296875" style="216" bestFit="1" customWidth="1"/>
    <col min="26" max="27" width="9.08984375" style="216"/>
    <col min="28" max="28" width="13.54296875" style="216" bestFit="1" customWidth="1"/>
    <col min="29" max="29" width="17.54296875" style="216" bestFit="1" customWidth="1"/>
    <col min="30" max="259" width="9.08984375" style="216"/>
    <col min="260" max="260" width="8.6328125" style="216" customWidth="1"/>
    <col min="261" max="261" width="7.90625" style="216" customWidth="1"/>
    <col min="262" max="262" width="9.453125" style="216" customWidth="1"/>
    <col min="263" max="263" width="5.08984375" style="216" customWidth="1"/>
    <col min="264" max="264" width="8.90625" style="216" customWidth="1"/>
    <col min="265" max="265" width="7.90625" style="216" customWidth="1"/>
    <col min="266" max="266" width="10.36328125" style="216" customWidth="1"/>
    <col min="267" max="267" width="5.453125" style="216" customWidth="1"/>
    <col min="268" max="268" width="8.54296875" style="216" customWidth="1"/>
    <col min="269" max="269" width="7.90625" style="216" customWidth="1"/>
    <col min="270" max="270" width="9.54296875" style="216" customWidth="1"/>
    <col min="271" max="271" width="5.453125" style="216" customWidth="1"/>
    <col min="272" max="272" width="7.08984375" style="216" customWidth="1"/>
    <col min="273" max="273" width="2.453125" style="216" customWidth="1"/>
    <col min="274" max="274" width="13.36328125" style="216" bestFit="1" customWidth="1"/>
    <col min="275" max="275" width="14.90625" style="216" bestFit="1" customWidth="1"/>
    <col min="276" max="515" width="9.08984375" style="216"/>
    <col min="516" max="516" width="8.6328125" style="216" customWidth="1"/>
    <col min="517" max="517" width="7.90625" style="216" customWidth="1"/>
    <col min="518" max="518" width="9.453125" style="216" customWidth="1"/>
    <col min="519" max="519" width="5.08984375" style="216" customWidth="1"/>
    <col min="520" max="520" width="8.90625" style="216" customWidth="1"/>
    <col min="521" max="521" width="7.90625" style="216" customWidth="1"/>
    <col min="522" max="522" width="10.36328125" style="216" customWidth="1"/>
    <col min="523" max="523" width="5.453125" style="216" customWidth="1"/>
    <col min="524" max="524" width="8.54296875" style="216" customWidth="1"/>
    <col min="525" max="525" width="7.90625" style="216" customWidth="1"/>
    <col min="526" max="526" width="9.54296875" style="216" customWidth="1"/>
    <col min="527" max="527" width="5.453125" style="216" customWidth="1"/>
    <col min="528" max="528" width="7.08984375" style="216" customWidth="1"/>
    <col min="529" max="529" width="2.453125" style="216" customWidth="1"/>
    <col min="530" max="530" width="13.36328125" style="216" bestFit="1" customWidth="1"/>
    <col min="531" max="531" width="14.90625" style="216" bestFit="1" customWidth="1"/>
    <col min="532" max="771" width="9.08984375" style="216"/>
    <col min="772" max="772" width="8.6328125" style="216" customWidth="1"/>
    <col min="773" max="773" width="7.90625" style="216" customWidth="1"/>
    <col min="774" max="774" width="9.453125" style="216" customWidth="1"/>
    <col min="775" max="775" width="5.08984375" style="216" customWidth="1"/>
    <col min="776" max="776" width="8.90625" style="216" customWidth="1"/>
    <col min="777" max="777" width="7.90625" style="216" customWidth="1"/>
    <col min="778" max="778" width="10.36328125" style="216" customWidth="1"/>
    <col min="779" max="779" width="5.453125" style="216" customWidth="1"/>
    <col min="780" max="780" width="8.54296875" style="216" customWidth="1"/>
    <col min="781" max="781" width="7.90625" style="216" customWidth="1"/>
    <col min="782" max="782" width="9.54296875" style="216" customWidth="1"/>
    <col min="783" max="783" width="5.453125" style="216" customWidth="1"/>
    <col min="784" max="784" width="7.08984375" style="216" customWidth="1"/>
    <col min="785" max="785" width="2.453125" style="216" customWidth="1"/>
    <col min="786" max="786" width="13.36328125" style="216" bestFit="1" customWidth="1"/>
    <col min="787" max="787" width="14.90625" style="216" bestFit="1" customWidth="1"/>
    <col min="788" max="1027" width="9.08984375" style="216"/>
    <col min="1028" max="1028" width="8.6328125" style="216" customWidth="1"/>
    <col min="1029" max="1029" width="7.90625" style="216" customWidth="1"/>
    <col min="1030" max="1030" width="9.453125" style="216" customWidth="1"/>
    <col min="1031" max="1031" width="5.08984375" style="216" customWidth="1"/>
    <col min="1032" max="1032" width="8.90625" style="216" customWidth="1"/>
    <col min="1033" max="1033" width="7.90625" style="216" customWidth="1"/>
    <col min="1034" max="1034" width="10.36328125" style="216" customWidth="1"/>
    <col min="1035" max="1035" width="5.453125" style="216" customWidth="1"/>
    <col min="1036" max="1036" width="8.54296875" style="216" customWidth="1"/>
    <col min="1037" max="1037" width="7.90625" style="216" customWidth="1"/>
    <col min="1038" max="1038" width="9.54296875" style="216" customWidth="1"/>
    <col min="1039" max="1039" width="5.453125" style="216" customWidth="1"/>
    <col min="1040" max="1040" width="7.08984375" style="216" customWidth="1"/>
    <col min="1041" max="1041" width="2.453125" style="216" customWidth="1"/>
    <col min="1042" max="1042" width="13.36328125" style="216" bestFit="1" customWidth="1"/>
    <col min="1043" max="1043" width="14.90625" style="216" bestFit="1" customWidth="1"/>
    <col min="1044" max="1283" width="9.08984375" style="216"/>
    <col min="1284" max="1284" width="8.6328125" style="216" customWidth="1"/>
    <col min="1285" max="1285" width="7.90625" style="216" customWidth="1"/>
    <col min="1286" max="1286" width="9.453125" style="216" customWidth="1"/>
    <col min="1287" max="1287" width="5.08984375" style="216" customWidth="1"/>
    <col min="1288" max="1288" width="8.90625" style="216" customWidth="1"/>
    <col min="1289" max="1289" width="7.90625" style="216" customWidth="1"/>
    <col min="1290" max="1290" width="10.36328125" style="216" customWidth="1"/>
    <col min="1291" max="1291" width="5.453125" style="216" customWidth="1"/>
    <col min="1292" max="1292" width="8.54296875" style="216" customWidth="1"/>
    <col min="1293" max="1293" width="7.90625" style="216" customWidth="1"/>
    <col min="1294" max="1294" width="9.54296875" style="216" customWidth="1"/>
    <col min="1295" max="1295" width="5.453125" style="216" customWidth="1"/>
    <col min="1296" max="1296" width="7.08984375" style="216" customWidth="1"/>
    <col min="1297" max="1297" width="2.453125" style="216" customWidth="1"/>
    <col min="1298" max="1298" width="13.36328125" style="216" bestFit="1" customWidth="1"/>
    <col min="1299" max="1299" width="14.90625" style="216" bestFit="1" customWidth="1"/>
    <col min="1300" max="1539" width="9.08984375" style="216"/>
    <col min="1540" max="1540" width="8.6328125" style="216" customWidth="1"/>
    <col min="1541" max="1541" width="7.90625" style="216" customWidth="1"/>
    <col min="1542" max="1542" width="9.453125" style="216" customWidth="1"/>
    <col min="1543" max="1543" width="5.08984375" style="216" customWidth="1"/>
    <col min="1544" max="1544" width="8.90625" style="216" customWidth="1"/>
    <col min="1545" max="1545" width="7.90625" style="216" customWidth="1"/>
    <col min="1546" max="1546" width="10.36328125" style="216" customWidth="1"/>
    <col min="1547" max="1547" width="5.453125" style="216" customWidth="1"/>
    <col min="1548" max="1548" width="8.54296875" style="216" customWidth="1"/>
    <col min="1549" max="1549" width="7.90625" style="216" customWidth="1"/>
    <col min="1550" max="1550" width="9.54296875" style="216" customWidth="1"/>
    <col min="1551" max="1551" width="5.453125" style="216" customWidth="1"/>
    <col min="1552" max="1552" width="7.08984375" style="216" customWidth="1"/>
    <col min="1553" max="1553" width="2.453125" style="216" customWidth="1"/>
    <col min="1554" max="1554" width="13.36328125" style="216" bestFit="1" customWidth="1"/>
    <col min="1555" max="1555" width="14.90625" style="216" bestFit="1" customWidth="1"/>
    <col min="1556" max="1795" width="9.08984375" style="216"/>
    <col min="1796" max="1796" width="8.6328125" style="216" customWidth="1"/>
    <col min="1797" max="1797" width="7.90625" style="216" customWidth="1"/>
    <col min="1798" max="1798" width="9.453125" style="216" customWidth="1"/>
    <col min="1799" max="1799" width="5.08984375" style="216" customWidth="1"/>
    <col min="1800" max="1800" width="8.90625" style="216" customWidth="1"/>
    <col min="1801" max="1801" width="7.90625" style="216" customWidth="1"/>
    <col min="1802" max="1802" width="10.36328125" style="216" customWidth="1"/>
    <col min="1803" max="1803" width="5.453125" style="216" customWidth="1"/>
    <col min="1804" max="1804" width="8.54296875" style="216" customWidth="1"/>
    <col min="1805" max="1805" width="7.90625" style="216" customWidth="1"/>
    <col min="1806" max="1806" width="9.54296875" style="216" customWidth="1"/>
    <col min="1807" max="1807" width="5.453125" style="216" customWidth="1"/>
    <col min="1808" max="1808" width="7.08984375" style="216" customWidth="1"/>
    <col min="1809" max="1809" width="2.453125" style="216" customWidth="1"/>
    <col min="1810" max="1810" width="13.36328125" style="216" bestFit="1" customWidth="1"/>
    <col min="1811" max="1811" width="14.90625" style="216" bestFit="1" customWidth="1"/>
    <col min="1812" max="2051" width="9.08984375" style="216"/>
    <col min="2052" max="2052" width="8.6328125" style="216" customWidth="1"/>
    <col min="2053" max="2053" width="7.90625" style="216" customWidth="1"/>
    <col min="2054" max="2054" width="9.453125" style="216" customWidth="1"/>
    <col min="2055" max="2055" width="5.08984375" style="216" customWidth="1"/>
    <col min="2056" max="2056" width="8.90625" style="216" customWidth="1"/>
    <col min="2057" max="2057" width="7.90625" style="216" customWidth="1"/>
    <col min="2058" max="2058" width="10.36328125" style="216" customWidth="1"/>
    <col min="2059" max="2059" width="5.453125" style="216" customWidth="1"/>
    <col min="2060" max="2060" width="8.54296875" style="216" customWidth="1"/>
    <col min="2061" max="2061" width="7.90625" style="216" customWidth="1"/>
    <col min="2062" max="2062" width="9.54296875" style="216" customWidth="1"/>
    <col min="2063" max="2063" width="5.453125" style="216" customWidth="1"/>
    <col min="2064" max="2064" width="7.08984375" style="216" customWidth="1"/>
    <col min="2065" max="2065" width="2.453125" style="216" customWidth="1"/>
    <col min="2066" max="2066" width="13.36328125" style="216" bestFit="1" customWidth="1"/>
    <col min="2067" max="2067" width="14.90625" style="216" bestFit="1" customWidth="1"/>
    <col min="2068" max="2307" width="9.08984375" style="216"/>
    <col min="2308" max="2308" width="8.6328125" style="216" customWidth="1"/>
    <col min="2309" max="2309" width="7.90625" style="216" customWidth="1"/>
    <col min="2310" max="2310" width="9.453125" style="216" customWidth="1"/>
    <col min="2311" max="2311" width="5.08984375" style="216" customWidth="1"/>
    <col min="2312" max="2312" width="8.90625" style="216" customWidth="1"/>
    <col min="2313" max="2313" width="7.90625" style="216" customWidth="1"/>
    <col min="2314" max="2314" width="10.36328125" style="216" customWidth="1"/>
    <col min="2315" max="2315" width="5.453125" style="216" customWidth="1"/>
    <col min="2316" max="2316" width="8.54296875" style="216" customWidth="1"/>
    <col min="2317" max="2317" width="7.90625" style="216" customWidth="1"/>
    <col min="2318" max="2318" width="9.54296875" style="216" customWidth="1"/>
    <col min="2319" max="2319" width="5.453125" style="216" customWidth="1"/>
    <col min="2320" max="2320" width="7.08984375" style="216" customWidth="1"/>
    <col min="2321" max="2321" width="2.453125" style="216" customWidth="1"/>
    <col min="2322" max="2322" width="13.36328125" style="216" bestFit="1" customWidth="1"/>
    <col min="2323" max="2323" width="14.90625" style="216" bestFit="1" customWidth="1"/>
    <col min="2324" max="2563" width="9.08984375" style="216"/>
    <col min="2564" max="2564" width="8.6328125" style="216" customWidth="1"/>
    <col min="2565" max="2565" width="7.90625" style="216" customWidth="1"/>
    <col min="2566" max="2566" width="9.453125" style="216" customWidth="1"/>
    <col min="2567" max="2567" width="5.08984375" style="216" customWidth="1"/>
    <col min="2568" max="2568" width="8.90625" style="216" customWidth="1"/>
    <col min="2569" max="2569" width="7.90625" style="216" customWidth="1"/>
    <col min="2570" max="2570" width="10.36328125" style="216" customWidth="1"/>
    <col min="2571" max="2571" width="5.453125" style="216" customWidth="1"/>
    <col min="2572" max="2572" width="8.54296875" style="216" customWidth="1"/>
    <col min="2573" max="2573" width="7.90625" style="216" customWidth="1"/>
    <col min="2574" max="2574" width="9.54296875" style="216" customWidth="1"/>
    <col min="2575" max="2575" width="5.453125" style="216" customWidth="1"/>
    <col min="2576" max="2576" width="7.08984375" style="216" customWidth="1"/>
    <col min="2577" max="2577" width="2.453125" style="216" customWidth="1"/>
    <col min="2578" max="2578" width="13.36328125" style="216" bestFit="1" customWidth="1"/>
    <col min="2579" max="2579" width="14.90625" style="216" bestFit="1" customWidth="1"/>
    <col min="2580" max="2819" width="9.08984375" style="216"/>
    <col min="2820" max="2820" width="8.6328125" style="216" customWidth="1"/>
    <col min="2821" max="2821" width="7.90625" style="216" customWidth="1"/>
    <col min="2822" max="2822" width="9.453125" style="216" customWidth="1"/>
    <col min="2823" max="2823" width="5.08984375" style="216" customWidth="1"/>
    <col min="2824" max="2824" width="8.90625" style="216" customWidth="1"/>
    <col min="2825" max="2825" width="7.90625" style="216" customWidth="1"/>
    <col min="2826" max="2826" width="10.36328125" style="216" customWidth="1"/>
    <col min="2827" max="2827" width="5.453125" style="216" customWidth="1"/>
    <col min="2828" max="2828" width="8.54296875" style="216" customWidth="1"/>
    <col min="2829" max="2829" width="7.90625" style="216" customWidth="1"/>
    <col min="2830" max="2830" width="9.54296875" style="216" customWidth="1"/>
    <col min="2831" max="2831" width="5.453125" style="216" customWidth="1"/>
    <col min="2832" max="2832" width="7.08984375" style="216" customWidth="1"/>
    <col min="2833" max="2833" width="2.453125" style="216" customWidth="1"/>
    <col min="2834" max="2834" width="13.36328125" style="216" bestFit="1" customWidth="1"/>
    <col min="2835" max="2835" width="14.90625" style="216" bestFit="1" customWidth="1"/>
    <col min="2836" max="3075" width="9.08984375" style="216"/>
    <col min="3076" max="3076" width="8.6328125" style="216" customWidth="1"/>
    <col min="3077" max="3077" width="7.90625" style="216" customWidth="1"/>
    <col min="3078" max="3078" width="9.453125" style="216" customWidth="1"/>
    <col min="3079" max="3079" width="5.08984375" style="216" customWidth="1"/>
    <col min="3080" max="3080" width="8.90625" style="216" customWidth="1"/>
    <col min="3081" max="3081" width="7.90625" style="216" customWidth="1"/>
    <col min="3082" max="3082" width="10.36328125" style="216" customWidth="1"/>
    <col min="3083" max="3083" width="5.453125" style="216" customWidth="1"/>
    <col min="3084" max="3084" width="8.54296875" style="216" customWidth="1"/>
    <col min="3085" max="3085" width="7.90625" style="216" customWidth="1"/>
    <col min="3086" max="3086" width="9.54296875" style="216" customWidth="1"/>
    <col min="3087" max="3087" width="5.453125" style="216" customWidth="1"/>
    <col min="3088" max="3088" width="7.08984375" style="216" customWidth="1"/>
    <col min="3089" max="3089" width="2.453125" style="216" customWidth="1"/>
    <col min="3090" max="3090" width="13.36328125" style="216" bestFit="1" customWidth="1"/>
    <col min="3091" max="3091" width="14.90625" style="216" bestFit="1" customWidth="1"/>
    <col min="3092" max="3331" width="9.08984375" style="216"/>
    <col min="3332" max="3332" width="8.6328125" style="216" customWidth="1"/>
    <col min="3333" max="3333" width="7.90625" style="216" customWidth="1"/>
    <col min="3334" max="3334" width="9.453125" style="216" customWidth="1"/>
    <col min="3335" max="3335" width="5.08984375" style="216" customWidth="1"/>
    <col min="3336" max="3336" width="8.90625" style="216" customWidth="1"/>
    <col min="3337" max="3337" width="7.90625" style="216" customWidth="1"/>
    <col min="3338" max="3338" width="10.36328125" style="216" customWidth="1"/>
    <col min="3339" max="3339" width="5.453125" style="216" customWidth="1"/>
    <col min="3340" max="3340" width="8.54296875" style="216" customWidth="1"/>
    <col min="3341" max="3341" width="7.90625" style="216" customWidth="1"/>
    <col min="3342" max="3342" width="9.54296875" style="216" customWidth="1"/>
    <col min="3343" max="3343" width="5.453125" style="216" customWidth="1"/>
    <col min="3344" max="3344" width="7.08984375" style="216" customWidth="1"/>
    <col min="3345" max="3345" width="2.453125" style="216" customWidth="1"/>
    <col min="3346" max="3346" width="13.36328125" style="216" bestFit="1" customWidth="1"/>
    <col min="3347" max="3347" width="14.90625" style="216" bestFit="1" customWidth="1"/>
    <col min="3348" max="3587" width="9.08984375" style="216"/>
    <col min="3588" max="3588" width="8.6328125" style="216" customWidth="1"/>
    <col min="3589" max="3589" width="7.90625" style="216" customWidth="1"/>
    <col min="3590" max="3590" width="9.453125" style="216" customWidth="1"/>
    <col min="3591" max="3591" width="5.08984375" style="216" customWidth="1"/>
    <col min="3592" max="3592" width="8.90625" style="216" customWidth="1"/>
    <col min="3593" max="3593" width="7.90625" style="216" customWidth="1"/>
    <col min="3594" max="3594" width="10.36328125" style="216" customWidth="1"/>
    <col min="3595" max="3595" width="5.453125" style="216" customWidth="1"/>
    <col min="3596" max="3596" width="8.54296875" style="216" customWidth="1"/>
    <col min="3597" max="3597" width="7.90625" style="216" customWidth="1"/>
    <col min="3598" max="3598" width="9.54296875" style="216" customWidth="1"/>
    <col min="3599" max="3599" width="5.453125" style="216" customWidth="1"/>
    <col min="3600" max="3600" width="7.08984375" style="216" customWidth="1"/>
    <col min="3601" max="3601" width="2.453125" style="216" customWidth="1"/>
    <col min="3602" max="3602" width="13.36328125" style="216" bestFit="1" customWidth="1"/>
    <col min="3603" max="3603" width="14.90625" style="216" bestFit="1" customWidth="1"/>
    <col min="3604" max="3843" width="9.08984375" style="216"/>
    <col min="3844" max="3844" width="8.6328125" style="216" customWidth="1"/>
    <col min="3845" max="3845" width="7.90625" style="216" customWidth="1"/>
    <col min="3846" max="3846" width="9.453125" style="216" customWidth="1"/>
    <col min="3847" max="3847" width="5.08984375" style="216" customWidth="1"/>
    <col min="3848" max="3848" width="8.90625" style="216" customWidth="1"/>
    <col min="3849" max="3849" width="7.90625" style="216" customWidth="1"/>
    <col min="3850" max="3850" width="10.36328125" style="216" customWidth="1"/>
    <col min="3851" max="3851" width="5.453125" style="216" customWidth="1"/>
    <col min="3852" max="3852" width="8.54296875" style="216" customWidth="1"/>
    <col min="3853" max="3853" width="7.90625" style="216" customWidth="1"/>
    <col min="3854" max="3854" width="9.54296875" style="216" customWidth="1"/>
    <col min="3855" max="3855" width="5.453125" style="216" customWidth="1"/>
    <col min="3856" max="3856" width="7.08984375" style="216" customWidth="1"/>
    <col min="3857" max="3857" width="2.453125" style="216" customWidth="1"/>
    <col min="3858" max="3858" width="13.36328125" style="216" bestFit="1" customWidth="1"/>
    <col min="3859" max="3859" width="14.90625" style="216" bestFit="1" customWidth="1"/>
    <col min="3860" max="4099" width="9.08984375" style="216"/>
    <col min="4100" max="4100" width="8.6328125" style="216" customWidth="1"/>
    <col min="4101" max="4101" width="7.90625" style="216" customWidth="1"/>
    <col min="4102" max="4102" width="9.453125" style="216" customWidth="1"/>
    <col min="4103" max="4103" width="5.08984375" style="216" customWidth="1"/>
    <col min="4104" max="4104" width="8.90625" style="216" customWidth="1"/>
    <col min="4105" max="4105" width="7.90625" style="216" customWidth="1"/>
    <col min="4106" max="4106" width="10.36328125" style="216" customWidth="1"/>
    <col min="4107" max="4107" width="5.453125" style="216" customWidth="1"/>
    <col min="4108" max="4108" width="8.54296875" style="216" customWidth="1"/>
    <col min="4109" max="4109" width="7.90625" style="216" customWidth="1"/>
    <col min="4110" max="4110" width="9.54296875" style="216" customWidth="1"/>
    <col min="4111" max="4111" width="5.453125" style="216" customWidth="1"/>
    <col min="4112" max="4112" width="7.08984375" style="216" customWidth="1"/>
    <col min="4113" max="4113" width="2.453125" style="216" customWidth="1"/>
    <col min="4114" max="4114" width="13.36328125" style="216" bestFit="1" customWidth="1"/>
    <col min="4115" max="4115" width="14.90625" style="216" bestFit="1" customWidth="1"/>
    <col min="4116" max="4355" width="9.08984375" style="216"/>
    <col min="4356" max="4356" width="8.6328125" style="216" customWidth="1"/>
    <col min="4357" max="4357" width="7.90625" style="216" customWidth="1"/>
    <col min="4358" max="4358" width="9.453125" style="216" customWidth="1"/>
    <col min="4359" max="4359" width="5.08984375" style="216" customWidth="1"/>
    <col min="4360" max="4360" width="8.90625" style="216" customWidth="1"/>
    <col min="4361" max="4361" width="7.90625" style="216" customWidth="1"/>
    <col min="4362" max="4362" width="10.36328125" style="216" customWidth="1"/>
    <col min="4363" max="4363" width="5.453125" style="216" customWidth="1"/>
    <col min="4364" max="4364" width="8.54296875" style="216" customWidth="1"/>
    <col min="4365" max="4365" width="7.90625" style="216" customWidth="1"/>
    <col min="4366" max="4366" width="9.54296875" style="216" customWidth="1"/>
    <col min="4367" max="4367" width="5.453125" style="216" customWidth="1"/>
    <col min="4368" max="4368" width="7.08984375" style="216" customWidth="1"/>
    <col min="4369" max="4369" width="2.453125" style="216" customWidth="1"/>
    <col min="4370" max="4370" width="13.36328125" style="216" bestFit="1" customWidth="1"/>
    <col min="4371" max="4371" width="14.90625" style="216" bestFit="1" customWidth="1"/>
    <col min="4372" max="4611" width="9.08984375" style="216"/>
    <col min="4612" max="4612" width="8.6328125" style="216" customWidth="1"/>
    <col min="4613" max="4613" width="7.90625" style="216" customWidth="1"/>
    <col min="4614" max="4614" width="9.453125" style="216" customWidth="1"/>
    <col min="4615" max="4615" width="5.08984375" style="216" customWidth="1"/>
    <col min="4616" max="4616" width="8.90625" style="216" customWidth="1"/>
    <col min="4617" max="4617" width="7.90625" style="216" customWidth="1"/>
    <col min="4618" max="4618" width="10.36328125" style="216" customWidth="1"/>
    <col min="4619" max="4619" width="5.453125" style="216" customWidth="1"/>
    <col min="4620" max="4620" width="8.54296875" style="216" customWidth="1"/>
    <col min="4621" max="4621" width="7.90625" style="216" customWidth="1"/>
    <col min="4622" max="4622" width="9.54296875" style="216" customWidth="1"/>
    <col min="4623" max="4623" width="5.453125" style="216" customWidth="1"/>
    <col min="4624" max="4624" width="7.08984375" style="216" customWidth="1"/>
    <col min="4625" max="4625" width="2.453125" style="216" customWidth="1"/>
    <col min="4626" max="4626" width="13.36328125" style="216" bestFit="1" customWidth="1"/>
    <col min="4627" max="4627" width="14.90625" style="216" bestFit="1" customWidth="1"/>
    <col min="4628" max="4867" width="9.08984375" style="216"/>
    <col min="4868" max="4868" width="8.6328125" style="216" customWidth="1"/>
    <col min="4869" max="4869" width="7.90625" style="216" customWidth="1"/>
    <col min="4870" max="4870" width="9.453125" style="216" customWidth="1"/>
    <col min="4871" max="4871" width="5.08984375" style="216" customWidth="1"/>
    <col min="4872" max="4872" width="8.90625" style="216" customWidth="1"/>
    <col min="4873" max="4873" width="7.90625" style="216" customWidth="1"/>
    <col min="4874" max="4874" width="10.36328125" style="216" customWidth="1"/>
    <col min="4875" max="4875" width="5.453125" style="216" customWidth="1"/>
    <col min="4876" max="4876" width="8.54296875" style="216" customWidth="1"/>
    <col min="4877" max="4877" width="7.90625" style="216" customWidth="1"/>
    <col min="4878" max="4878" width="9.54296875" style="216" customWidth="1"/>
    <col min="4879" max="4879" width="5.453125" style="216" customWidth="1"/>
    <col min="4880" max="4880" width="7.08984375" style="216" customWidth="1"/>
    <col min="4881" max="4881" width="2.453125" style="216" customWidth="1"/>
    <col min="4882" max="4882" width="13.36328125" style="216" bestFit="1" customWidth="1"/>
    <col min="4883" max="4883" width="14.90625" style="216" bestFit="1" customWidth="1"/>
    <col min="4884" max="5123" width="9.08984375" style="216"/>
    <col min="5124" max="5124" width="8.6328125" style="216" customWidth="1"/>
    <col min="5125" max="5125" width="7.90625" style="216" customWidth="1"/>
    <col min="5126" max="5126" width="9.453125" style="216" customWidth="1"/>
    <col min="5127" max="5127" width="5.08984375" style="216" customWidth="1"/>
    <col min="5128" max="5128" width="8.90625" style="216" customWidth="1"/>
    <col min="5129" max="5129" width="7.90625" style="216" customWidth="1"/>
    <col min="5130" max="5130" width="10.36328125" style="216" customWidth="1"/>
    <col min="5131" max="5131" width="5.453125" style="216" customWidth="1"/>
    <col min="5132" max="5132" width="8.54296875" style="216" customWidth="1"/>
    <col min="5133" max="5133" width="7.90625" style="216" customWidth="1"/>
    <col min="5134" max="5134" width="9.54296875" style="216" customWidth="1"/>
    <col min="5135" max="5135" width="5.453125" style="216" customWidth="1"/>
    <col min="5136" max="5136" width="7.08984375" style="216" customWidth="1"/>
    <col min="5137" max="5137" width="2.453125" style="216" customWidth="1"/>
    <col min="5138" max="5138" width="13.36328125" style="216" bestFit="1" customWidth="1"/>
    <col min="5139" max="5139" width="14.90625" style="216" bestFit="1" customWidth="1"/>
    <col min="5140" max="5379" width="9.08984375" style="216"/>
    <col min="5380" max="5380" width="8.6328125" style="216" customWidth="1"/>
    <col min="5381" max="5381" width="7.90625" style="216" customWidth="1"/>
    <col min="5382" max="5382" width="9.453125" style="216" customWidth="1"/>
    <col min="5383" max="5383" width="5.08984375" style="216" customWidth="1"/>
    <col min="5384" max="5384" width="8.90625" style="216" customWidth="1"/>
    <col min="5385" max="5385" width="7.90625" style="216" customWidth="1"/>
    <col min="5386" max="5386" width="10.36328125" style="216" customWidth="1"/>
    <col min="5387" max="5387" width="5.453125" style="216" customWidth="1"/>
    <col min="5388" max="5388" width="8.54296875" style="216" customWidth="1"/>
    <col min="5389" max="5389" width="7.90625" style="216" customWidth="1"/>
    <col min="5390" max="5390" width="9.54296875" style="216" customWidth="1"/>
    <col min="5391" max="5391" width="5.453125" style="216" customWidth="1"/>
    <col min="5392" max="5392" width="7.08984375" style="216" customWidth="1"/>
    <col min="5393" max="5393" width="2.453125" style="216" customWidth="1"/>
    <col min="5394" max="5394" width="13.36328125" style="216" bestFit="1" customWidth="1"/>
    <col min="5395" max="5395" width="14.90625" style="216" bestFit="1" customWidth="1"/>
    <col min="5396" max="5635" width="9.08984375" style="216"/>
    <col min="5636" max="5636" width="8.6328125" style="216" customWidth="1"/>
    <col min="5637" max="5637" width="7.90625" style="216" customWidth="1"/>
    <col min="5638" max="5638" width="9.453125" style="216" customWidth="1"/>
    <col min="5639" max="5639" width="5.08984375" style="216" customWidth="1"/>
    <col min="5640" max="5640" width="8.90625" style="216" customWidth="1"/>
    <col min="5641" max="5641" width="7.90625" style="216" customWidth="1"/>
    <col min="5642" max="5642" width="10.36328125" style="216" customWidth="1"/>
    <col min="5643" max="5643" width="5.453125" style="216" customWidth="1"/>
    <col min="5644" max="5644" width="8.54296875" style="216" customWidth="1"/>
    <col min="5645" max="5645" width="7.90625" style="216" customWidth="1"/>
    <col min="5646" max="5646" width="9.54296875" style="216" customWidth="1"/>
    <col min="5647" max="5647" width="5.453125" style="216" customWidth="1"/>
    <col min="5648" max="5648" width="7.08984375" style="216" customWidth="1"/>
    <col min="5649" max="5649" width="2.453125" style="216" customWidth="1"/>
    <col min="5650" max="5650" width="13.36328125" style="216" bestFit="1" customWidth="1"/>
    <col min="5651" max="5651" width="14.90625" style="216" bestFit="1" customWidth="1"/>
    <col min="5652" max="5891" width="9.08984375" style="216"/>
    <col min="5892" max="5892" width="8.6328125" style="216" customWidth="1"/>
    <col min="5893" max="5893" width="7.90625" style="216" customWidth="1"/>
    <col min="5894" max="5894" width="9.453125" style="216" customWidth="1"/>
    <col min="5895" max="5895" width="5.08984375" style="216" customWidth="1"/>
    <col min="5896" max="5896" width="8.90625" style="216" customWidth="1"/>
    <col min="5897" max="5897" width="7.90625" style="216" customWidth="1"/>
    <col min="5898" max="5898" width="10.36328125" style="216" customWidth="1"/>
    <col min="5899" max="5899" width="5.453125" style="216" customWidth="1"/>
    <col min="5900" max="5900" width="8.54296875" style="216" customWidth="1"/>
    <col min="5901" max="5901" width="7.90625" style="216" customWidth="1"/>
    <col min="5902" max="5902" width="9.54296875" style="216" customWidth="1"/>
    <col min="5903" max="5903" width="5.453125" style="216" customWidth="1"/>
    <col min="5904" max="5904" width="7.08984375" style="216" customWidth="1"/>
    <col min="5905" max="5905" width="2.453125" style="216" customWidth="1"/>
    <col min="5906" max="5906" width="13.36328125" style="216" bestFit="1" customWidth="1"/>
    <col min="5907" max="5907" width="14.90625" style="216" bestFit="1" customWidth="1"/>
    <col min="5908" max="6147" width="9.08984375" style="216"/>
    <col min="6148" max="6148" width="8.6328125" style="216" customWidth="1"/>
    <col min="6149" max="6149" width="7.90625" style="216" customWidth="1"/>
    <col min="6150" max="6150" width="9.453125" style="216" customWidth="1"/>
    <col min="6151" max="6151" width="5.08984375" style="216" customWidth="1"/>
    <col min="6152" max="6152" width="8.90625" style="216" customWidth="1"/>
    <col min="6153" max="6153" width="7.90625" style="216" customWidth="1"/>
    <col min="6154" max="6154" width="10.36328125" style="216" customWidth="1"/>
    <col min="6155" max="6155" width="5.453125" style="216" customWidth="1"/>
    <col min="6156" max="6156" width="8.54296875" style="216" customWidth="1"/>
    <col min="6157" max="6157" width="7.90625" style="216" customWidth="1"/>
    <col min="6158" max="6158" width="9.54296875" style="216" customWidth="1"/>
    <col min="6159" max="6159" width="5.453125" style="216" customWidth="1"/>
    <col min="6160" max="6160" width="7.08984375" style="216" customWidth="1"/>
    <col min="6161" max="6161" width="2.453125" style="216" customWidth="1"/>
    <col min="6162" max="6162" width="13.36328125" style="216" bestFit="1" customWidth="1"/>
    <col min="6163" max="6163" width="14.90625" style="216" bestFit="1" customWidth="1"/>
    <col min="6164" max="6403" width="9.08984375" style="216"/>
    <col min="6404" max="6404" width="8.6328125" style="216" customWidth="1"/>
    <col min="6405" max="6405" width="7.90625" style="216" customWidth="1"/>
    <col min="6406" max="6406" width="9.453125" style="216" customWidth="1"/>
    <col min="6407" max="6407" width="5.08984375" style="216" customWidth="1"/>
    <col min="6408" max="6408" width="8.90625" style="216" customWidth="1"/>
    <col min="6409" max="6409" width="7.90625" style="216" customWidth="1"/>
    <col min="6410" max="6410" width="10.36328125" style="216" customWidth="1"/>
    <col min="6411" max="6411" width="5.453125" style="216" customWidth="1"/>
    <col min="6412" max="6412" width="8.54296875" style="216" customWidth="1"/>
    <col min="6413" max="6413" width="7.90625" style="216" customWidth="1"/>
    <col min="6414" max="6414" width="9.54296875" style="216" customWidth="1"/>
    <col min="6415" max="6415" width="5.453125" style="216" customWidth="1"/>
    <col min="6416" max="6416" width="7.08984375" style="216" customWidth="1"/>
    <col min="6417" max="6417" width="2.453125" style="216" customWidth="1"/>
    <col min="6418" max="6418" width="13.36328125" style="216" bestFit="1" customWidth="1"/>
    <col min="6419" max="6419" width="14.90625" style="216" bestFit="1" customWidth="1"/>
    <col min="6420" max="6659" width="9.08984375" style="216"/>
    <col min="6660" max="6660" width="8.6328125" style="216" customWidth="1"/>
    <col min="6661" max="6661" width="7.90625" style="216" customWidth="1"/>
    <col min="6662" max="6662" width="9.453125" style="216" customWidth="1"/>
    <col min="6663" max="6663" width="5.08984375" style="216" customWidth="1"/>
    <col min="6664" max="6664" width="8.90625" style="216" customWidth="1"/>
    <col min="6665" max="6665" width="7.90625" style="216" customWidth="1"/>
    <col min="6666" max="6666" width="10.36328125" style="216" customWidth="1"/>
    <col min="6667" max="6667" width="5.453125" style="216" customWidth="1"/>
    <col min="6668" max="6668" width="8.54296875" style="216" customWidth="1"/>
    <col min="6669" max="6669" width="7.90625" style="216" customWidth="1"/>
    <col min="6670" max="6670" width="9.54296875" style="216" customWidth="1"/>
    <col min="6671" max="6671" width="5.453125" style="216" customWidth="1"/>
    <col min="6672" max="6672" width="7.08984375" style="216" customWidth="1"/>
    <col min="6673" max="6673" width="2.453125" style="216" customWidth="1"/>
    <col min="6674" max="6674" width="13.36328125" style="216" bestFit="1" customWidth="1"/>
    <col min="6675" max="6675" width="14.90625" style="216" bestFit="1" customWidth="1"/>
    <col min="6676" max="6915" width="9.08984375" style="216"/>
    <col min="6916" max="6916" width="8.6328125" style="216" customWidth="1"/>
    <col min="6917" max="6917" width="7.90625" style="216" customWidth="1"/>
    <col min="6918" max="6918" width="9.453125" style="216" customWidth="1"/>
    <col min="6919" max="6919" width="5.08984375" style="216" customWidth="1"/>
    <col min="6920" max="6920" width="8.90625" style="216" customWidth="1"/>
    <col min="6921" max="6921" width="7.90625" style="216" customWidth="1"/>
    <col min="6922" max="6922" width="10.36328125" style="216" customWidth="1"/>
    <col min="6923" max="6923" width="5.453125" style="216" customWidth="1"/>
    <col min="6924" max="6924" width="8.54296875" style="216" customWidth="1"/>
    <col min="6925" max="6925" width="7.90625" style="216" customWidth="1"/>
    <col min="6926" max="6926" width="9.54296875" style="216" customWidth="1"/>
    <col min="6927" max="6927" width="5.453125" style="216" customWidth="1"/>
    <col min="6928" max="6928" width="7.08984375" style="216" customWidth="1"/>
    <col min="6929" max="6929" width="2.453125" style="216" customWidth="1"/>
    <col min="6930" max="6930" width="13.36328125" style="216" bestFit="1" customWidth="1"/>
    <col min="6931" max="6931" width="14.90625" style="216" bestFit="1" customWidth="1"/>
    <col min="6932" max="7171" width="9.08984375" style="216"/>
    <col min="7172" max="7172" width="8.6328125" style="216" customWidth="1"/>
    <col min="7173" max="7173" width="7.90625" style="216" customWidth="1"/>
    <col min="7174" max="7174" width="9.453125" style="216" customWidth="1"/>
    <col min="7175" max="7175" width="5.08984375" style="216" customWidth="1"/>
    <col min="7176" max="7176" width="8.90625" style="216" customWidth="1"/>
    <col min="7177" max="7177" width="7.90625" style="216" customWidth="1"/>
    <col min="7178" max="7178" width="10.36328125" style="216" customWidth="1"/>
    <col min="7179" max="7179" width="5.453125" style="216" customWidth="1"/>
    <col min="7180" max="7180" width="8.54296875" style="216" customWidth="1"/>
    <col min="7181" max="7181" width="7.90625" style="216" customWidth="1"/>
    <col min="7182" max="7182" width="9.54296875" style="216" customWidth="1"/>
    <col min="7183" max="7183" width="5.453125" style="216" customWidth="1"/>
    <col min="7184" max="7184" width="7.08984375" style="216" customWidth="1"/>
    <col min="7185" max="7185" width="2.453125" style="216" customWidth="1"/>
    <col min="7186" max="7186" width="13.36328125" style="216" bestFit="1" customWidth="1"/>
    <col min="7187" max="7187" width="14.90625" style="216" bestFit="1" customWidth="1"/>
    <col min="7188" max="7427" width="9.08984375" style="216"/>
    <col min="7428" max="7428" width="8.6328125" style="216" customWidth="1"/>
    <col min="7429" max="7429" width="7.90625" style="216" customWidth="1"/>
    <col min="7430" max="7430" width="9.453125" style="216" customWidth="1"/>
    <col min="7431" max="7431" width="5.08984375" style="216" customWidth="1"/>
    <col min="7432" max="7432" width="8.90625" style="216" customWidth="1"/>
    <col min="7433" max="7433" width="7.90625" style="216" customWidth="1"/>
    <col min="7434" max="7434" width="10.36328125" style="216" customWidth="1"/>
    <col min="7435" max="7435" width="5.453125" style="216" customWidth="1"/>
    <col min="7436" max="7436" width="8.54296875" style="216" customWidth="1"/>
    <col min="7437" max="7437" width="7.90625" style="216" customWidth="1"/>
    <col min="7438" max="7438" width="9.54296875" style="216" customWidth="1"/>
    <col min="7439" max="7439" width="5.453125" style="216" customWidth="1"/>
    <col min="7440" max="7440" width="7.08984375" style="216" customWidth="1"/>
    <col min="7441" max="7441" width="2.453125" style="216" customWidth="1"/>
    <col min="7442" max="7442" width="13.36328125" style="216" bestFit="1" customWidth="1"/>
    <col min="7443" max="7443" width="14.90625" style="216" bestFit="1" customWidth="1"/>
    <col min="7444" max="7683" width="9.08984375" style="216"/>
    <col min="7684" max="7684" width="8.6328125" style="216" customWidth="1"/>
    <col min="7685" max="7685" width="7.90625" style="216" customWidth="1"/>
    <col min="7686" max="7686" width="9.453125" style="216" customWidth="1"/>
    <col min="7687" max="7687" width="5.08984375" style="216" customWidth="1"/>
    <col min="7688" max="7688" width="8.90625" style="216" customWidth="1"/>
    <col min="7689" max="7689" width="7.90625" style="216" customWidth="1"/>
    <col min="7690" max="7690" width="10.36328125" style="216" customWidth="1"/>
    <col min="7691" max="7691" width="5.453125" style="216" customWidth="1"/>
    <col min="7692" max="7692" width="8.54296875" style="216" customWidth="1"/>
    <col min="7693" max="7693" width="7.90625" style="216" customWidth="1"/>
    <col min="7694" max="7694" width="9.54296875" style="216" customWidth="1"/>
    <col min="7695" max="7695" width="5.453125" style="216" customWidth="1"/>
    <col min="7696" max="7696" width="7.08984375" style="216" customWidth="1"/>
    <col min="7697" max="7697" width="2.453125" style="216" customWidth="1"/>
    <col min="7698" max="7698" width="13.36328125" style="216" bestFit="1" customWidth="1"/>
    <col min="7699" max="7699" width="14.90625" style="216" bestFit="1" customWidth="1"/>
    <col min="7700" max="7939" width="9.08984375" style="216"/>
    <col min="7940" max="7940" width="8.6328125" style="216" customWidth="1"/>
    <col min="7941" max="7941" width="7.90625" style="216" customWidth="1"/>
    <col min="7942" max="7942" width="9.453125" style="216" customWidth="1"/>
    <col min="7943" max="7943" width="5.08984375" style="216" customWidth="1"/>
    <col min="7944" max="7944" width="8.90625" style="216" customWidth="1"/>
    <col min="7945" max="7945" width="7.90625" style="216" customWidth="1"/>
    <col min="7946" max="7946" width="10.36328125" style="216" customWidth="1"/>
    <col min="7947" max="7947" width="5.453125" style="216" customWidth="1"/>
    <col min="7948" max="7948" width="8.54296875" style="216" customWidth="1"/>
    <col min="7949" max="7949" width="7.90625" style="216" customWidth="1"/>
    <col min="7950" max="7950" width="9.54296875" style="216" customWidth="1"/>
    <col min="7951" max="7951" width="5.453125" style="216" customWidth="1"/>
    <col min="7952" max="7952" width="7.08984375" style="216" customWidth="1"/>
    <col min="7953" max="7953" width="2.453125" style="216" customWidth="1"/>
    <col min="7954" max="7954" width="13.36328125" style="216" bestFit="1" customWidth="1"/>
    <col min="7955" max="7955" width="14.90625" style="216" bestFit="1" customWidth="1"/>
    <col min="7956" max="8195" width="9.08984375" style="216"/>
    <col min="8196" max="8196" width="8.6328125" style="216" customWidth="1"/>
    <col min="8197" max="8197" width="7.90625" style="216" customWidth="1"/>
    <col min="8198" max="8198" width="9.453125" style="216" customWidth="1"/>
    <col min="8199" max="8199" width="5.08984375" style="216" customWidth="1"/>
    <col min="8200" max="8200" width="8.90625" style="216" customWidth="1"/>
    <col min="8201" max="8201" width="7.90625" style="216" customWidth="1"/>
    <col min="8202" max="8202" width="10.36328125" style="216" customWidth="1"/>
    <col min="8203" max="8203" width="5.453125" style="216" customWidth="1"/>
    <col min="8204" max="8204" width="8.54296875" style="216" customWidth="1"/>
    <col min="8205" max="8205" width="7.90625" style="216" customWidth="1"/>
    <col min="8206" max="8206" width="9.54296875" style="216" customWidth="1"/>
    <col min="8207" max="8207" width="5.453125" style="216" customWidth="1"/>
    <col min="8208" max="8208" width="7.08984375" style="216" customWidth="1"/>
    <col min="8209" max="8209" width="2.453125" style="216" customWidth="1"/>
    <col min="8210" max="8210" width="13.36328125" style="216" bestFit="1" customWidth="1"/>
    <col min="8211" max="8211" width="14.90625" style="216" bestFit="1" customWidth="1"/>
    <col min="8212" max="8451" width="9.08984375" style="216"/>
    <col min="8452" max="8452" width="8.6328125" style="216" customWidth="1"/>
    <col min="8453" max="8453" width="7.90625" style="216" customWidth="1"/>
    <col min="8454" max="8454" width="9.453125" style="216" customWidth="1"/>
    <col min="8455" max="8455" width="5.08984375" style="216" customWidth="1"/>
    <col min="8456" max="8456" width="8.90625" style="216" customWidth="1"/>
    <col min="8457" max="8457" width="7.90625" style="216" customWidth="1"/>
    <col min="8458" max="8458" width="10.36328125" style="216" customWidth="1"/>
    <col min="8459" max="8459" width="5.453125" style="216" customWidth="1"/>
    <col min="8460" max="8460" width="8.54296875" style="216" customWidth="1"/>
    <col min="8461" max="8461" width="7.90625" style="216" customWidth="1"/>
    <col min="8462" max="8462" width="9.54296875" style="216" customWidth="1"/>
    <col min="8463" max="8463" width="5.453125" style="216" customWidth="1"/>
    <col min="8464" max="8464" width="7.08984375" style="216" customWidth="1"/>
    <col min="8465" max="8465" width="2.453125" style="216" customWidth="1"/>
    <col min="8466" max="8466" width="13.36328125" style="216" bestFit="1" customWidth="1"/>
    <col min="8467" max="8467" width="14.90625" style="216" bestFit="1" customWidth="1"/>
    <col min="8468" max="8707" width="9.08984375" style="216"/>
    <col min="8708" max="8708" width="8.6328125" style="216" customWidth="1"/>
    <col min="8709" max="8709" width="7.90625" style="216" customWidth="1"/>
    <col min="8710" max="8710" width="9.453125" style="216" customWidth="1"/>
    <col min="8711" max="8711" width="5.08984375" style="216" customWidth="1"/>
    <col min="8712" max="8712" width="8.90625" style="216" customWidth="1"/>
    <col min="8713" max="8713" width="7.90625" style="216" customWidth="1"/>
    <col min="8714" max="8714" width="10.36328125" style="216" customWidth="1"/>
    <col min="8715" max="8715" width="5.453125" style="216" customWidth="1"/>
    <col min="8716" max="8716" width="8.54296875" style="216" customWidth="1"/>
    <col min="8717" max="8717" width="7.90625" style="216" customWidth="1"/>
    <col min="8718" max="8718" width="9.54296875" style="216" customWidth="1"/>
    <col min="8719" max="8719" width="5.453125" style="216" customWidth="1"/>
    <col min="8720" max="8720" width="7.08984375" style="216" customWidth="1"/>
    <col min="8721" max="8721" width="2.453125" style="216" customWidth="1"/>
    <col min="8722" max="8722" width="13.36328125" style="216" bestFit="1" customWidth="1"/>
    <col min="8723" max="8723" width="14.90625" style="216" bestFit="1" customWidth="1"/>
    <col min="8724" max="8963" width="9.08984375" style="216"/>
    <col min="8964" max="8964" width="8.6328125" style="216" customWidth="1"/>
    <col min="8965" max="8965" width="7.90625" style="216" customWidth="1"/>
    <col min="8966" max="8966" width="9.453125" style="216" customWidth="1"/>
    <col min="8967" max="8967" width="5.08984375" style="216" customWidth="1"/>
    <col min="8968" max="8968" width="8.90625" style="216" customWidth="1"/>
    <col min="8969" max="8969" width="7.90625" style="216" customWidth="1"/>
    <col min="8970" max="8970" width="10.36328125" style="216" customWidth="1"/>
    <col min="8971" max="8971" width="5.453125" style="216" customWidth="1"/>
    <col min="8972" max="8972" width="8.54296875" style="216" customWidth="1"/>
    <col min="8973" max="8973" width="7.90625" style="216" customWidth="1"/>
    <col min="8974" max="8974" width="9.54296875" style="216" customWidth="1"/>
    <col min="8975" max="8975" width="5.453125" style="216" customWidth="1"/>
    <col min="8976" max="8976" width="7.08984375" style="216" customWidth="1"/>
    <col min="8977" max="8977" width="2.453125" style="216" customWidth="1"/>
    <col min="8978" max="8978" width="13.36328125" style="216" bestFit="1" customWidth="1"/>
    <col min="8979" max="8979" width="14.90625" style="216" bestFit="1" customWidth="1"/>
    <col min="8980" max="9219" width="9.08984375" style="216"/>
    <col min="9220" max="9220" width="8.6328125" style="216" customWidth="1"/>
    <col min="9221" max="9221" width="7.90625" style="216" customWidth="1"/>
    <col min="9222" max="9222" width="9.453125" style="216" customWidth="1"/>
    <col min="9223" max="9223" width="5.08984375" style="216" customWidth="1"/>
    <col min="9224" max="9224" width="8.90625" style="216" customWidth="1"/>
    <col min="9225" max="9225" width="7.90625" style="216" customWidth="1"/>
    <col min="9226" max="9226" width="10.36328125" style="216" customWidth="1"/>
    <col min="9227" max="9227" width="5.453125" style="216" customWidth="1"/>
    <col min="9228" max="9228" width="8.54296875" style="216" customWidth="1"/>
    <col min="9229" max="9229" width="7.90625" style="216" customWidth="1"/>
    <col min="9230" max="9230" width="9.54296875" style="216" customWidth="1"/>
    <col min="9231" max="9231" width="5.453125" style="216" customWidth="1"/>
    <col min="9232" max="9232" width="7.08984375" style="216" customWidth="1"/>
    <col min="9233" max="9233" width="2.453125" style="216" customWidth="1"/>
    <col min="9234" max="9234" width="13.36328125" style="216" bestFit="1" customWidth="1"/>
    <col min="9235" max="9235" width="14.90625" style="216" bestFit="1" customWidth="1"/>
    <col min="9236" max="9475" width="9.08984375" style="216"/>
    <col min="9476" max="9476" width="8.6328125" style="216" customWidth="1"/>
    <col min="9477" max="9477" width="7.90625" style="216" customWidth="1"/>
    <col min="9478" max="9478" width="9.453125" style="216" customWidth="1"/>
    <col min="9479" max="9479" width="5.08984375" style="216" customWidth="1"/>
    <col min="9480" max="9480" width="8.90625" style="216" customWidth="1"/>
    <col min="9481" max="9481" width="7.90625" style="216" customWidth="1"/>
    <col min="9482" max="9482" width="10.36328125" style="216" customWidth="1"/>
    <col min="9483" max="9483" width="5.453125" style="216" customWidth="1"/>
    <col min="9484" max="9484" width="8.54296875" style="216" customWidth="1"/>
    <col min="9485" max="9485" width="7.90625" style="216" customWidth="1"/>
    <col min="9486" max="9486" width="9.54296875" style="216" customWidth="1"/>
    <col min="9487" max="9487" width="5.453125" style="216" customWidth="1"/>
    <col min="9488" max="9488" width="7.08984375" style="216" customWidth="1"/>
    <col min="9489" max="9489" width="2.453125" style="216" customWidth="1"/>
    <col min="9490" max="9490" width="13.36328125" style="216" bestFit="1" customWidth="1"/>
    <col min="9491" max="9491" width="14.90625" style="216" bestFit="1" customWidth="1"/>
    <col min="9492" max="9731" width="9.08984375" style="216"/>
    <col min="9732" max="9732" width="8.6328125" style="216" customWidth="1"/>
    <col min="9733" max="9733" width="7.90625" style="216" customWidth="1"/>
    <col min="9734" max="9734" width="9.453125" style="216" customWidth="1"/>
    <col min="9735" max="9735" width="5.08984375" style="216" customWidth="1"/>
    <col min="9736" max="9736" width="8.90625" style="216" customWidth="1"/>
    <col min="9737" max="9737" width="7.90625" style="216" customWidth="1"/>
    <col min="9738" max="9738" width="10.36328125" style="216" customWidth="1"/>
    <col min="9739" max="9739" width="5.453125" style="216" customWidth="1"/>
    <col min="9740" max="9740" width="8.54296875" style="216" customWidth="1"/>
    <col min="9741" max="9741" width="7.90625" style="216" customWidth="1"/>
    <col min="9742" max="9742" width="9.54296875" style="216" customWidth="1"/>
    <col min="9743" max="9743" width="5.453125" style="216" customWidth="1"/>
    <col min="9744" max="9744" width="7.08984375" style="216" customWidth="1"/>
    <col min="9745" max="9745" width="2.453125" style="216" customWidth="1"/>
    <col min="9746" max="9746" width="13.36328125" style="216" bestFit="1" customWidth="1"/>
    <col min="9747" max="9747" width="14.90625" style="216" bestFit="1" customWidth="1"/>
    <col min="9748" max="9987" width="9.08984375" style="216"/>
    <col min="9988" max="9988" width="8.6328125" style="216" customWidth="1"/>
    <col min="9989" max="9989" width="7.90625" style="216" customWidth="1"/>
    <col min="9990" max="9990" width="9.453125" style="216" customWidth="1"/>
    <col min="9991" max="9991" width="5.08984375" style="216" customWidth="1"/>
    <col min="9992" max="9992" width="8.90625" style="216" customWidth="1"/>
    <col min="9993" max="9993" width="7.90625" style="216" customWidth="1"/>
    <col min="9994" max="9994" width="10.36328125" style="216" customWidth="1"/>
    <col min="9995" max="9995" width="5.453125" style="216" customWidth="1"/>
    <col min="9996" max="9996" width="8.54296875" style="216" customWidth="1"/>
    <col min="9997" max="9997" width="7.90625" style="216" customWidth="1"/>
    <col min="9998" max="9998" width="9.54296875" style="216" customWidth="1"/>
    <col min="9999" max="9999" width="5.453125" style="216" customWidth="1"/>
    <col min="10000" max="10000" width="7.08984375" style="216" customWidth="1"/>
    <col min="10001" max="10001" width="2.453125" style="216" customWidth="1"/>
    <col min="10002" max="10002" width="13.36328125" style="216" bestFit="1" customWidth="1"/>
    <col min="10003" max="10003" width="14.90625" style="216" bestFit="1" customWidth="1"/>
    <col min="10004" max="10243" width="9.08984375" style="216"/>
    <col min="10244" max="10244" width="8.6328125" style="216" customWidth="1"/>
    <col min="10245" max="10245" width="7.90625" style="216" customWidth="1"/>
    <col min="10246" max="10246" width="9.453125" style="216" customWidth="1"/>
    <col min="10247" max="10247" width="5.08984375" style="216" customWidth="1"/>
    <col min="10248" max="10248" width="8.90625" style="216" customWidth="1"/>
    <col min="10249" max="10249" width="7.90625" style="216" customWidth="1"/>
    <col min="10250" max="10250" width="10.36328125" style="216" customWidth="1"/>
    <col min="10251" max="10251" width="5.453125" style="216" customWidth="1"/>
    <col min="10252" max="10252" width="8.54296875" style="216" customWidth="1"/>
    <col min="10253" max="10253" width="7.90625" style="216" customWidth="1"/>
    <col min="10254" max="10254" width="9.54296875" style="216" customWidth="1"/>
    <col min="10255" max="10255" width="5.453125" style="216" customWidth="1"/>
    <col min="10256" max="10256" width="7.08984375" style="216" customWidth="1"/>
    <col min="10257" max="10257" width="2.453125" style="216" customWidth="1"/>
    <col min="10258" max="10258" width="13.36328125" style="216" bestFit="1" customWidth="1"/>
    <col min="10259" max="10259" width="14.90625" style="216" bestFit="1" customWidth="1"/>
    <col min="10260" max="10499" width="9.08984375" style="216"/>
    <col min="10500" max="10500" width="8.6328125" style="216" customWidth="1"/>
    <col min="10501" max="10501" width="7.90625" style="216" customWidth="1"/>
    <col min="10502" max="10502" width="9.453125" style="216" customWidth="1"/>
    <col min="10503" max="10503" width="5.08984375" style="216" customWidth="1"/>
    <col min="10504" max="10504" width="8.90625" style="216" customWidth="1"/>
    <col min="10505" max="10505" width="7.90625" style="216" customWidth="1"/>
    <col min="10506" max="10506" width="10.36328125" style="216" customWidth="1"/>
    <col min="10507" max="10507" width="5.453125" style="216" customWidth="1"/>
    <col min="10508" max="10508" width="8.54296875" style="216" customWidth="1"/>
    <col min="10509" max="10509" width="7.90625" style="216" customWidth="1"/>
    <col min="10510" max="10510" width="9.54296875" style="216" customWidth="1"/>
    <col min="10511" max="10511" width="5.453125" style="216" customWidth="1"/>
    <col min="10512" max="10512" width="7.08984375" style="216" customWidth="1"/>
    <col min="10513" max="10513" width="2.453125" style="216" customWidth="1"/>
    <col min="10514" max="10514" width="13.36328125" style="216" bestFit="1" customWidth="1"/>
    <col min="10515" max="10515" width="14.90625" style="216" bestFit="1" customWidth="1"/>
    <col min="10516" max="10755" width="9.08984375" style="216"/>
    <col min="10756" max="10756" width="8.6328125" style="216" customWidth="1"/>
    <col min="10757" max="10757" width="7.90625" style="216" customWidth="1"/>
    <col min="10758" max="10758" width="9.453125" style="216" customWidth="1"/>
    <col min="10759" max="10759" width="5.08984375" style="216" customWidth="1"/>
    <col min="10760" max="10760" width="8.90625" style="216" customWidth="1"/>
    <col min="10761" max="10761" width="7.90625" style="216" customWidth="1"/>
    <col min="10762" max="10762" width="10.36328125" style="216" customWidth="1"/>
    <col min="10763" max="10763" width="5.453125" style="216" customWidth="1"/>
    <col min="10764" max="10764" width="8.54296875" style="216" customWidth="1"/>
    <col min="10765" max="10765" width="7.90625" style="216" customWidth="1"/>
    <col min="10766" max="10766" width="9.54296875" style="216" customWidth="1"/>
    <col min="10767" max="10767" width="5.453125" style="216" customWidth="1"/>
    <col min="10768" max="10768" width="7.08984375" style="216" customWidth="1"/>
    <col min="10769" max="10769" width="2.453125" style="216" customWidth="1"/>
    <col min="10770" max="10770" width="13.36328125" style="216" bestFit="1" customWidth="1"/>
    <col min="10771" max="10771" width="14.90625" style="216" bestFit="1" customWidth="1"/>
    <col min="10772" max="11011" width="9.08984375" style="216"/>
    <col min="11012" max="11012" width="8.6328125" style="216" customWidth="1"/>
    <col min="11013" max="11013" width="7.90625" style="216" customWidth="1"/>
    <col min="11014" max="11014" width="9.453125" style="216" customWidth="1"/>
    <col min="11015" max="11015" width="5.08984375" style="216" customWidth="1"/>
    <col min="11016" max="11016" width="8.90625" style="216" customWidth="1"/>
    <col min="11017" max="11017" width="7.90625" style="216" customWidth="1"/>
    <col min="11018" max="11018" width="10.36328125" style="216" customWidth="1"/>
    <col min="11019" max="11019" width="5.453125" style="216" customWidth="1"/>
    <col min="11020" max="11020" width="8.54296875" style="216" customWidth="1"/>
    <col min="11021" max="11021" width="7.90625" style="216" customWidth="1"/>
    <col min="11022" max="11022" width="9.54296875" style="216" customWidth="1"/>
    <col min="11023" max="11023" width="5.453125" style="216" customWidth="1"/>
    <col min="11024" max="11024" width="7.08984375" style="216" customWidth="1"/>
    <col min="11025" max="11025" width="2.453125" style="216" customWidth="1"/>
    <col min="11026" max="11026" width="13.36328125" style="216" bestFit="1" customWidth="1"/>
    <col min="11027" max="11027" width="14.90625" style="216" bestFit="1" customWidth="1"/>
    <col min="11028" max="11267" width="9.08984375" style="216"/>
    <col min="11268" max="11268" width="8.6328125" style="216" customWidth="1"/>
    <col min="11269" max="11269" width="7.90625" style="216" customWidth="1"/>
    <col min="11270" max="11270" width="9.453125" style="216" customWidth="1"/>
    <col min="11271" max="11271" width="5.08984375" style="216" customWidth="1"/>
    <col min="11272" max="11272" width="8.90625" style="216" customWidth="1"/>
    <col min="11273" max="11273" width="7.90625" style="216" customWidth="1"/>
    <col min="11274" max="11274" width="10.36328125" style="216" customWidth="1"/>
    <col min="11275" max="11275" width="5.453125" style="216" customWidth="1"/>
    <col min="11276" max="11276" width="8.54296875" style="216" customWidth="1"/>
    <col min="11277" max="11277" width="7.90625" style="216" customWidth="1"/>
    <col min="11278" max="11278" width="9.54296875" style="216" customWidth="1"/>
    <col min="11279" max="11279" width="5.453125" style="216" customWidth="1"/>
    <col min="11280" max="11280" width="7.08984375" style="216" customWidth="1"/>
    <col min="11281" max="11281" width="2.453125" style="216" customWidth="1"/>
    <col min="11282" max="11282" width="13.36328125" style="216" bestFit="1" customWidth="1"/>
    <col min="11283" max="11283" width="14.90625" style="216" bestFit="1" customWidth="1"/>
    <col min="11284" max="11523" width="9.08984375" style="216"/>
    <col min="11524" max="11524" width="8.6328125" style="216" customWidth="1"/>
    <col min="11525" max="11525" width="7.90625" style="216" customWidth="1"/>
    <col min="11526" max="11526" width="9.453125" style="216" customWidth="1"/>
    <col min="11527" max="11527" width="5.08984375" style="216" customWidth="1"/>
    <col min="11528" max="11528" width="8.90625" style="216" customWidth="1"/>
    <col min="11529" max="11529" width="7.90625" style="216" customWidth="1"/>
    <col min="11530" max="11530" width="10.36328125" style="216" customWidth="1"/>
    <col min="11531" max="11531" width="5.453125" style="216" customWidth="1"/>
    <col min="11532" max="11532" width="8.54296875" style="216" customWidth="1"/>
    <col min="11533" max="11533" width="7.90625" style="216" customWidth="1"/>
    <col min="11534" max="11534" width="9.54296875" style="216" customWidth="1"/>
    <col min="11535" max="11535" width="5.453125" style="216" customWidth="1"/>
    <col min="11536" max="11536" width="7.08984375" style="216" customWidth="1"/>
    <col min="11537" max="11537" width="2.453125" style="216" customWidth="1"/>
    <col min="11538" max="11538" width="13.36328125" style="216" bestFit="1" customWidth="1"/>
    <col min="11539" max="11539" width="14.90625" style="216" bestFit="1" customWidth="1"/>
    <col min="11540" max="11779" width="9.08984375" style="216"/>
    <col min="11780" max="11780" width="8.6328125" style="216" customWidth="1"/>
    <col min="11781" max="11781" width="7.90625" style="216" customWidth="1"/>
    <col min="11782" max="11782" width="9.453125" style="216" customWidth="1"/>
    <col min="11783" max="11783" width="5.08984375" style="216" customWidth="1"/>
    <col min="11784" max="11784" width="8.90625" style="216" customWidth="1"/>
    <col min="11785" max="11785" width="7.90625" style="216" customWidth="1"/>
    <col min="11786" max="11786" width="10.36328125" style="216" customWidth="1"/>
    <col min="11787" max="11787" width="5.453125" style="216" customWidth="1"/>
    <col min="11788" max="11788" width="8.54296875" style="216" customWidth="1"/>
    <col min="11789" max="11789" width="7.90625" style="216" customWidth="1"/>
    <col min="11790" max="11790" width="9.54296875" style="216" customWidth="1"/>
    <col min="11791" max="11791" width="5.453125" style="216" customWidth="1"/>
    <col min="11792" max="11792" width="7.08984375" style="216" customWidth="1"/>
    <col min="11793" max="11793" width="2.453125" style="216" customWidth="1"/>
    <col min="11794" max="11794" width="13.36328125" style="216" bestFit="1" customWidth="1"/>
    <col min="11795" max="11795" width="14.90625" style="216" bestFit="1" customWidth="1"/>
    <col min="11796" max="12035" width="9.08984375" style="216"/>
    <col min="12036" max="12036" width="8.6328125" style="216" customWidth="1"/>
    <col min="12037" max="12037" width="7.90625" style="216" customWidth="1"/>
    <col min="12038" max="12038" width="9.453125" style="216" customWidth="1"/>
    <col min="12039" max="12039" width="5.08984375" style="216" customWidth="1"/>
    <col min="12040" max="12040" width="8.90625" style="216" customWidth="1"/>
    <col min="12041" max="12041" width="7.90625" style="216" customWidth="1"/>
    <col min="12042" max="12042" width="10.36328125" style="216" customWidth="1"/>
    <col min="12043" max="12043" width="5.453125" style="216" customWidth="1"/>
    <col min="12044" max="12044" width="8.54296875" style="216" customWidth="1"/>
    <col min="12045" max="12045" width="7.90625" style="216" customWidth="1"/>
    <col min="12046" max="12046" width="9.54296875" style="216" customWidth="1"/>
    <col min="12047" max="12047" width="5.453125" style="216" customWidth="1"/>
    <col min="12048" max="12048" width="7.08984375" style="216" customWidth="1"/>
    <col min="12049" max="12049" width="2.453125" style="216" customWidth="1"/>
    <col min="12050" max="12050" width="13.36328125" style="216" bestFit="1" customWidth="1"/>
    <col min="12051" max="12051" width="14.90625" style="216" bestFit="1" customWidth="1"/>
    <col min="12052" max="12291" width="9.08984375" style="216"/>
    <col min="12292" max="12292" width="8.6328125" style="216" customWidth="1"/>
    <col min="12293" max="12293" width="7.90625" style="216" customWidth="1"/>
    <col min="12294" max="12294" width="9.453125" style="216" customWidth="1"/>
    <col min="12295" max="12295" width="5.08984375" style="216" customWidth="1"/>
    <col min="12296" max="12296" width="8.90625" style="216" customWidth="1"/>
    <col min="12297" max="12297" width="7.90625" style="216" customWidth="1"/>
    <col min="12298" max="12298" width="10.36328125" style="216" customWidth="1"/>
    <col min="12299" max="12299" width="5.453125" style="216" customWidth="1"/>
    <col min="12300" max="12300" width="8.54296875" style="216" customWidth="1"/>
    <col min="12301" max="12301" width="7.90625" style="216" customWidth="1"/>
    <col min="12302" max="12302" width="9.54296875" style="216" customWidth="1"/>
    <col min="12303" max="12303" width="5.453125" style="216" customWidth="1"/>
    <col min="12304" max="12304" width="7.08984375" style="216" customWidth="1"/>
    <col min="12305" max="12305" width="2.453125" style="216" customWidth="1"/>
    <col min="12306" max="12306" width="13.36328125" style="216" bestFit="1" customWidth="1"/>
    <col min="12307" max="12307" width="14.90625" style="216" bestFit="1" customWidth="1"/>
    <col min="12308" max="12547" width="9.08984375" style="216"/>
    <col min="12548" max="12548" width="8.6328125" style="216" customWidth="1"/>
    <col min="12549" max="12549" width="7.90625" style="216" customWidth="1"/>
    <col min="12550" max="12550" width="9.453125" style="216" customWidth="1"/>
    <col min="12551" max="12551" width="5.08984375" style="216" customWidth="1"/>
    <col min="12552" max="12552" width="8.90625" style="216" customWidth="1"/>
    <col min="12553" max="12553" width="7.90625" style="216" customWidth="1"/>
    <col min="12554" max="12554" width="10.36328125" style="216" customWidth="1"/>
    <col min="12555" max="12555" width="5.453125" style="216" customWidth="1"/>
    <col min="12556" max="12556" width="8.54296875" style="216" customWidth="1"/>
    <col min="12557" max="12557" width="7.90625" style="216" customWidth="1"/>
    <col min="12558" max="12558" width="9.54296875" style="216" customWidth="1"/>
    <col min="12559" max="12559" width="5.453125" style="216" customWidth="1"/>
    <col min="12560" max="12560" width="7.08984375" style="216" customWidth="1"/>
    <col min="12561" max="12561" width="2.453125" style="216" customWidth="1"/>
    <col min="12562" max="12562" width="13.36328125" style="216" bestFit="1" customWidth="1"/>
    <col min="12563" max="12563" width="14.90625" style="216" bestFit="1" customWidth="1"/>
    <col min="12564" max="12803" width="9.08984375" style="216"/>
    <col min="12804" max="12804" width="8.6328125" style="216" customWidth="1"/>
    <col min="12805" max="12805" width="7.90625" style="216" customWidth="1"/>
    <col min="12806" max="12806" width="9.453125" style="216" customWidth="1"/>
    <col min="12807" max="12807" width="5.08984375" style="216" customWidth="1"/>
    <col min="12808" max="12808" width="8.90625" style="216" customWidth="1"/>
    <col min="12809" max="12809" width="7.90625" style="216" customWidth="1"/>
    <col min="12810" max="12810" width="10.36328125" style="216" customWidth="1"/>
    <col min="12811" max="12811" width="5.453125" style="216" customWidth="1"/>
    <col min="12812" max="12812" width="8.54296875" style="216" customWidth="1"/>
    <col min="12813" max="12813" width="7.90625" style="216" customWidth="1"/>
    <col min="12814" max="12814" width="9.54296875" style="216" customWidth="1"/>
    <col min="12815" max="12815" width="5.453125" style="216" customWidth="1"/>
    <col min="12816" max="12816" width="7.08984375" style="216" customWidth="1"/>
    <col min="12817" max="12817" width="2.453125" style="216" customWidth="1"/>
    <col min="12818" max="12818" width="13.36328125" style="216" bestFit="1" customWidth="1"/>
    <col min="12819" max="12819" width="14.90625" style="216" bestFit="1" customWidth="1"/>
    <col min="12820" max="13059" width="9.08984375" style="216"/>
    <col min="13060" max="13060" width="8.6328125" style="216" customWidth="1"/>
    <col min="13061" max="13061" width="7.90625" style="216" customWidth="1"/>
    <col min="13062" max="13062" width="9.453125" style="216" customWidth="1"/>
    <col min="13063" max="13063" width="5.08984375" style="216" customWidth="1"/>
    <col min="13064" max="13064" width="8.90625" style="216" customWidth="1"/>
    <col min="13065" max="13065" width="7.90625" style="216" customWidth="1"/>
    <col min="13066" max="13066" width="10.36328125" style="216" customWidth="1"/>
    <col min="13067" max="13067" width="5.453125" style="216" customWidth="1"/>
    <col min="13068" max="13068" width="8.54296875" style="216" customWidth="1"/>
    <col min="13069" max="13069" width="7.90625" style="216" customWidth="1"/>
    <col min="13070" max="13070" width="9.54296875" style="216" customWidth="1"/>
    <col min="13071" max="13071" width="5.453125" style="216" customWidth="1"/>
    <col min="13072" max="13072" width="7.08984375" style="216" customWidth="1"/>
    <col min="13073" max="13073" width="2.453125" style="216" customWidth="1"/>
    <col min="13074" max="13074" width="13.36328125" style="216" bestFit="1" customWidth="1"/>
    <col min="13075" max="13075" width="14.90625" style="216" bestFit="1" customWidth="1"/>
    <col min="13076" max="13315" width="9.08984375" style="216"/>
    <col min="13316" max="13316" width="8.6328125" style="216" customWidth="1"/>
    <col min="13317" max="13317" width="7.90625" style="216" customWidth="1"/>
    <col min="13318" max="13318" width="9.453125" style="216" customWidth="1"/>
    <col min="13319" max="13319" width="5.08984375" style="216" customWidth="1"/>
    <col min="13320" max="13320" width="8.90625" style="216" customWidth="1"/>
    <col min="13321" max="13321" width="7.90625" style="216" customWidth="1"/>
    <col min="13322" max="13322" width="10.36328125" style="216" customWidth="1"/>
    <col min="13323" max="13323" width="5.453125" style="216" customWidth="1"/>
    <col min="13324" max="13324" width="8.54296875" style="216" customWidth="1"/>
    <col min="13325" max="13325" width="7.90625" style="216" customWidth="1"/>
    <col min="13326" max="13326" width="9.54296875" style="216" customWidth="1"/>
    <col min="13327" max="13327" width="5.453125" style="216" customWidth="1"/>
    <col min="13328" max="13328" width="7.08984375" style="216" customWidth="1"/>
    <col min="13329" max="13329" width="2.453125" style="216" customWidth="1"/>
    <col min="13330" max="13330" width="13.36328125" style="216" bestFit="1" customWidth="1"/>
    <col min="13331" max="13331" width="14.90625" style="216" bestFit="1" customWidth="1"/>
    <col min="13332" max="13571" width="9.08984375" style="216"/>
    <col min="13572" max="13572" width="8.6328125" style="216" customWidth="1"/>
    <col min="13573" max="13573" width="7.90625" style="216" customWidth="1"/>
    <col min="13574" max="13574" width="9.453125" style="216" customWidth="1"/>
    <col min="13575" max="13575" width="5.08984375" style="216" customWidth="1"/>
    <col min="13576" max="13576" width="8.90625" style="216" customWidth="1"/>
    <col min="13577" max="13577" width="7.90625" style="216" customWidth="1"/>
    <col min="13578" max="13578" width="10.36328125" style="216" customWidth="1"/>
    <col min="13579" max="13579" width="5.453125" style="216" customWidth="1"/>
    <col min="13580" max="13580" width="8.54296875" style="216" customWidth="1"/>
    <col min="13581" max="13581" width="7.90625" style="216" customWidth="1"/>
    <col min="13582" max="13582" width="9.54296875" style="216" customWidth="1"/>
    <col min="13583" max="13583" width="5.453125" style="216" customWidth="1"/>
    <col min="13584" max="13584" width="7.08984375" style="216" customWidth="1"/>
    <col min="13585" max="13585" width="2.453125" style="216" customWidth="1"/>
    <col min="13586" max="13586" width="13.36328125" style="216" bestFit="1" customWidth="1"/>
    <col min="13587" max="13587" width="14.90625" style="216" bestFit="1" customWidth="1"/>
    <col min="13588" max="13827" width="9.08984375" style="216"/>
    <col min="13828" max="13828" width="8.6328125" style="216" customWidth="1"/>
    <col min="13829" max="13829" width="7.90625" style="216" customWidth="1"/>
    <col min="13830" max="13830" width="9.453125" style="216" customWidth="1"/>
    <col min="13831" max="13831" width="5.08984375" style="216" customWidth="1"/>
    <col min="13832" max="13832" width="8.90625" style="216" customWidth="1"/>
    <col min="13833" max="13833" width="7.90625" style="216" customWidth="1"/>
    <col min="13834" max="13834" width="10.36328125" style="216" customWidth="1"/>
    <col min="13835" max="13835" width="5.453125" style="216" customWidth="1"/>
    <col min="13836" max="13836" width="8.54296875" style="216" customWidth="1"/>
    <col min="13837" max="13837" width="7.90625" style="216" customWidth="1"/>
    <col min="13838" max="13838" width="9.54296875" style="216" customWidth="1"/>
    <col min="13839" max="13839" width="5.453125" style="216" customWidth="1"/>
    <col min="13840" max="13840" width="7.08984375" style="216" customWidth="1"/>
    <col min="13841" max="13841" width="2.453125" style="216" customWidth="1"/>
    <col min="13842" max="13842" width="13.36328125" style="216" bestFit="1" customWidth="1"/>
    <col min="13843" max="13843" width="14.90625" style="216" bestFit="1" customWidth="1"/>
    <col min="13844" max="14083" width="9.08984375" style="216"/>
    <col min="14084" max="14084" width="8.6328125" style="216" customWidth="1"/>
    <col min="14085" max="14085" width="7.90625" style="216" customWidth="1"/>
    <col min="14086" max="14086" width="9.453125" style="216" customWidth="1"/>
    <col min="14087" max="14087" width="5.08984375" style="216" customWidth="1"/>
    <col min="14088" max="14088" width="8.90625" style="216" customWidth="1"/>
    <col min="14089" max="14089" width="7.90625" style="216" customWidth="1"/>
    <col min="14090" max="14090" width="10.36328125" style="216" customWidth="1"/>
    <col min="14091" max="14091" width="5.453125" style="216" customWidth="1"/>
    <col min="14092" max="14092" width="8.54296875" style="216" customWidth="1"/>
    <col min="14093" max="14093" width="7.90625" style="216" customWidth="1"/>
    <col min="14094" max="14094" width="9.54296875" style="216" customWidth="1"/>
    <col min="14095" max="14095" width="5.453125" style="216" customWidth="1"/>
    <col min="14096" max="14096" width="7.08984375" style="216" customWidth="1"/>
    <col min="14097" max="14097" width="2.453125" style="216" customWidth="1"/>
    <col min="14098" max="14098" width="13.36328125" style="216" bestFit="1" customWidth="1"/>
    <col min="14099" max="14099" width="14.90625" style="216" bestFit="1" customWidth="1"/>
    <col min="14100" max="14339" width="9.08984375" style="216"/>
    <col min="14340" max="14340" width="8.6328125" style="216" customWidth="1"/>
    <col min="14341" max="14341" width="7.90625" style="216" customWidth="1"/>
    <col min="14342" max="14342" width="9.453125" style="216" customWidth="1"/>
    <col min="14343" max="14343" width="5.08984375" style="216" customWidth="1"/>
    <col min="14344" max="14344" width="8.90625" style="216" customWidth="1"/>
    <col min="14345" max="14345" width="7.90625" style="216" customWidth="1"/>
    <col min="14346" max="14346" width="10.36328125" style="216" customWidth="1"/>
    <col min="14347" max="14347" width="5.453125" style="216" customWidth="1"/>
    <col min="14348" max="14348" width="8.54296875" style="216" customWidth="1"/>
    <col min="14349" max="14349" width="7.90625" style="216" customWidth="1"/>
    <col min="14350" max="14350" width="9.54296875" style="216" customWidth="1"/>
    <col min="14351" max="14351" width="5.453125" style="216" customWidth="1"/>
    <col min="14352" max="14352" width="7.08984375" style="216" customWidth="1"/>
    <col min="14353" max="14353" width="2.453125" style="216" customWidth="1"/>
    <col min="14354" max="14354" width="13.36328125" style="216" bestFit="1" customWidth="1"/>
    <col min="14355" max="14355" width="14.90625" style="216" bestFit="1" customWidth="1"/>
    <col min="14356" max="14595" width="9.08984375" style="216"/>
    <col min="14596" max="14596" width="8.6328125" style="216" customWidth="1"/>
    <col min="14597" max="14597" width="7.90625" style="216" customWidth="1"/>
    <col min="14598" max="14598" width="9.453125" style="216" customWidth="1"/>
    <col min="14599" max="14599" width="5.08984375" style="216" customWidth="1"/>
    <col min="14600" max="14600" width="8.90625" style="216" customWidth="1"/>
    <col min="14601" max="14601" width="7.90625" style="216" customWidth="1"/>
    <col min="14602" max="14602" width="10.36328125" style="216" customWidth="1"/>
    <col min="14603" max="14603" width="5.453125" style="216" customWidth="1"/>
    <col min="14604" max="14604" width="8.54296875" style="216" customWidth="1"/>
    <col min="14605" max="14605" width="7.90625" style="216" customWidth="1"/>
    <col min="14606" max="14606" width="9.54296875" style="216" customWidth="1"/>
    <col min="14607" max="14607" width="5.453125" style="216" customWidth="1"/>
    <col min="14608" max="14608" width="7.08984375" style="216" customWidth="1"/>
    <col min="14609" max="14609" width="2.453125" style="216" customWidth="1"/>
    <col min="14610" max="14610" width="13.36328125" style="216" bestFit="1" customWidth="1"/>
    <col min="14611" max="14611" width="14.90625" style="216" bestFit="1" customWidth="1"/>
    <col min="14612" max="14851" width="9.08984375" style="216"/>
    <col min="14852" max="14852" width="8.6328125" style="216" customWidth="1"/>
    <col min="14853" max="14853" width="7.90625" style="216" customWidth="1"/>
    <col min="14854" max="14854" width="9.453125" style="216" customWidth="1"/>
    <col min="14855" max="14855" width="5.08984375" style="216" customWidth="1"/>
    <col min="14856" max="14856" width="8.90625" style="216" customWidth="1"/>
    <col min="14857" max="14857" width="7.90625" style="216" customWidth="1"/>
    <col min="14858" max="14858" width="10.36328125" style="216" customWidth="1"/>
    <col min="14859" max="14859" width="5.453125" style="216" customWidth="1"/>
    <col min="14860" max="14860" width="8.54296875" style="216" customWidth="1"/>
    <col min="14861" max="14861" width="7.90625" style="216" customWidth="1"/>
    <col min="14862" max="14862" width="9.54296875" style="216" customWidth="1"/>
    <col min="14863" max="14863" width="5.453125" style="216" customWidth="1"/>
    <col min="14864" max="14864" width="7.08984375" style="216" customWidth="1"/>
    <col min="14865" max="14865" width="2.453125" style="216" customWidth="1"/>
    <col min="14866" max="14866" width="13.36328125" style="216" bestFit="1" customWidth="1"/>
    <col min="14867" max="14867" width="14.90625" style="216" bestFit="1" customWidth="1"/>
    <col min="14868" max="15107" width="9.08984375" style="216"/>
    <col min="15108" max="15108" width="8.6328125" style="216" customWidth="1"/>
    <col min="15109" max="15109" width="7.90625" style="216" customWidth="1"/>
    <col min="15110" max="15110" width="9.453125" style="216" customWidth="1"/>
    <col min="15111" max="15111" width="5.08984375" style="216" customWidth="1"/>
    <col min="15112" max="15112" width="8.90625" style="216" customWidth="1"/>
    <col min="15113" max="15113" width="7.90625" style="216" customWidth="1"/>
    <col min="15114" max="15114" width="10.36328125" style="216" customWidth="1"/>
    <col min="15115" max="15115" width="5.453125" style="216" customWidth="1"/>
    <col min="15116" max="15116" width="8.54296875" style="216" customWidth="1"/>
    <col min="15117" max="15117" width="7.90625" style="216" customWidth="1"/>
    <col min="15118" max="15118" width="9.54296875" style="216" customWidth="1"/>
    <col min="15119" max="15119" width="5.453125" style="216" customWidth="1"/>
    <col min="15120" max="15120" width="7.08984375" style="216" customWidth="1"/>
    <col min="15121" max="15121" width="2.453125" style="216" customWidth="1"/>
    <col min="15122" max="15122" width="13.36328125" style="216" bestFit="1" customWidth="1"/>
    <col min="15123" max="15123" width="14.90625" style="216" bestFit="1" customWidth="1"/>
    <col min="15124" max="15363" width="9.08984375" style="216"/>
    <col min="15364" max="15364" width="8.6328125" style="216" customWidth="1"/>
    <col min="15365" max="15365" width="7.90625" style="216" customWidth="1"/>
    <col min="15366" max="15366" width="9.453125" style="216" customWidth="1"/>
    <col min="15367" max="15367" width="5.08984375" style="216" customWidth="1"/>
    <col min="15368" max="15368" width="8.90625" style="216" customWidth="1"/>
    <col min="15369" max="15369" width="7.90625" style="216" customWidth="1"/>
    <col min="15370" max="15370" width="10.36328125" style="216" customWidth="1"/>
    <col min="15371" max="15371" width="5.453125" style="216" customWidth="1"/>
    <col min="15372" max="15372" width="8.54296875" style="216" customWidth="1"/>
    <col min="15373" max="15373" width="7.90625" style="216" customWidth="1"/>
    <col min="15374" max="15374" width="9.54296875" style="216" customWidth="1"/>
    <col min="15375" max="15375" width="5.453125" style="216" customWidth="1"/>
    <col min="15376" max="15376" width="7.08984375" style="216" customWidth="1"/>
    <col min="15377" max="15377" width="2.453125" style="216" customWidth="1"/>
    <col min="15378" max="15378" width="13.36328125" style="216" bestFit="1" customWidth="1"/>
    <col min="15379" max="15379" width="14.90625" style="216" bestFit="1" customWidth="1"/>
    <col min="15380" max="15619" width="9.08984375" style="216"/>
    <col min="15620" max="15620" width="8.6328125" style="216" customWidth="1"/>
    <col min="15621" max="15621" width="7.90625" style="216" customWidth="1"/>
    <col min="15622" max="15622" width="9.453125" style="216" customWidth="1"/>
    <col min="15623" max="15623" width="5.08984375" style="216" customWidth="1"/>
    <col min="15624" max="15624" width="8.90625" style="216" customWidth="1"/>
    <col min="15625" max="15625" width="7.90625" style="216" customWidth="1"/>
    <col min="15626" max="15626" width="10.36328125" style="216" customWidth="1"/>
    <col min="15627" max="15627" width="5.453125" style="216" customWidth="1"/>
    <col min="15628" max="15628" width="8.54296875" style="216" customWidth="1"/>
    <col min="15629" max="15629" width="7.90625" style="216" customWidth="1"/>
    <col min="15630" max="15630" width="9.54296875" style="216" customWidth="1"/>
    <col min="15631" max="15631" width="5.453125" style="216" customWidth="1"/>
    <col min="15632" max="15632" width="7.08984375" style="216" customWidth="1"/>
    <col min="15633" max="15633" width="2.453125" style="216" customWidth="1"/>
    <col min="15634" max="15634" width="13.36328125" style="216" bestFit="1" customWidth="1"/>
    <col min="15635" max="15635" width="14.90625" style="216" bestFit="1" customWidth="1"/>
    <col min="15636" max="15875" width="9.08984375" style="216"/>
    <col min="15876" max="15876" width="8.6328125" style="216" customWidth="1"/>
    <col min="15877" max="15877" width="7.90625" style="216" customWidth="1"/>
    <col min="15878" max="15878" width="9.453125" style="216" customWidth="1"/>
    <col min="15879" max="15879" width="5.08984375" style="216" customWidth="1"/>
    <col min="15880" max="15880" width="8.90625" style="216" customWidth="1"/>
    <col min="15881" max="15881" width="7.90625" style="216" customWidth="1"/>
    <col min="15882" max="15882" width="10.36328125" style="216" customWidth="1"/>
    <col min="15883" max="15883" width="5.453125" style="216" customWidth="1"/>
    <col min="15884" max="15884" width="8.54296875" style="216" customWidth="1"/>
    <col min="15885" max="15885" width="7.90625" style="216" customWidth="1"/>
    <col min="15886" max="15886" width="9.54296875" style="216" customWidth="1"/>
    <col min="15887" max="15887" width="5.453125" style="216" customWidth="1"/>
    <col min="15888" max="15888" width="7.08984375" style="216" customWidth="1"/>
    <col min="15889" max="15889" width="2.453125" style="216" customWidth="1"/>
    <col min="15890" max="15890" width="13.36328125" style="216" bestFit="1" customWidth="1"/>
    <col min="15891" max="15891" width="14.90625" style="216" bestFit="1" customWidth="1"/>
    <col min="15892" max="16131" width="9.08984375" style="216"/>
    <col min="16132" max="16132" width="8.6328125" style="216" customWidth="1"/>
    <col min="16133" max="16133" width="7.90625" style="216" customWidth="1"/>
    <col min="16134" max="16134" width="9.453125" style="216" customWidth="1"/>
    <col min="16135" max="16135" width="5.08984375" style="216" customWidth="1"/>
    <col min="16136" max="16136" width="8.90625" style="216" customWidth="1"/>
    <col min="16137" max="16137" width="7.90625" style="216" customWidth="1"/>
    <col min="16138" max="16138" width="10.36328125" style="216" customWidth="1"/>
    <col min="16139" max="16139" width="5.453125" style="216" customWidth="1"/>
    <col min="16140" max="16140" width="8.54296875" style="216" customWidth="1"/>
    <col min="16141" max="16141" width="7.90625" style="216" customWidth="1"/>
    <col min="16142" max="16142" width="9.54296875" style="216" customWidth="1"/>
    <col min="16143" max="16143" width="5.453125" style="216" customWidth="1"/>
    <col min="16144" max="16144" width="7.08984375" style="216" customWidth="1"/>
    <col min="16145" max="16145" width="2.453125" style="216" customWidth="1"/>
    <col min="16146" max="16146" width="13.36328125" style="216" bestFit="1" customWidth="1"/>
    <col min="16147" max="16147" width="14.90625" style="216" bestFit="1" customWidth="1"/>
    <col min="16148" max="16384" width="9.08984375" style="216"/>
  </cols>
  <sheetData>
    <row r="1" spans="1:29">
      <c r="A1" s="459" t="s">
        <v>611</v>
      </c>
      <c r="P1" s="218"/>
      <c r="X1" s="1032" t="s">
        <v>585</v>
      </c>
      <c r="Y1" s="1032"/>
    </row>
    <row r="2" spans="1:29">
      <c r="P2" s="218"/>
      <c r="X2" s="1032" t="s">
        <v>495</v>
      </c>
      <c r="Y2" s="1032"/>
    </row>
    <row r="3" spans="1:29" ht="16.5">
      <c r="A3" s="1033" t="s">
        <v>364</v>
      </c>
      <c r="B3" s="1033"/>
      <c r="C3" s="1033"/>
      <c r="D3" s="1033"/>
      <c r="E3" s="1033"/>
      <c r="F3" s="1033"/>
      <c r="G3" s="1033"/>
      <c r="H3" s="1033"/>
      <c r="I3" s="1033"/>
      <c r="J3" s="1033"/>
      <c r="K3" s="1033"/>
      <c r="L3" s="1033"/>
      <c r="M3" s="1033"/>
      <c r="N3" s="1033"/>
      <c r="O3" s="1033"/>
      <c r="P3" s="1033"/>
      <c r="Q3" s="219"/>
    </row>
    <row r="4" spans="1:29" ht="15.75" customHeight="1">
      <c r="A4" s="1065"/>
      <c r="B4" s="1065"/>
      <c r="C4" s="1065"/>
      <c r="D4" s="1065"/>
      <c r="E4" s="1065"/>
      <c r="F4" s="1065"/>
      <c r="G4" s="1065"/>
      <c r="H4" s="1065"/>
      <c r="I4" s="1065"/>
      <c r="J4" s="1065"/>
      <c r="K4" s="1065"/>
      <c r="L4" s="1065"/>
      <c r="M4" s="1065"/>
      <c r="N4" s="1065"/>
      <c r="O4" s="1065"/>
      <c r="P4" s="220"/>
    </row>
    <row r="5" spans="1:29" ht="18" customHeight="1">
      <c r="A5" s="1034" t="s">
        <v>512</v>
      </c>
      <c r="B5" s="1035"/>
      <c r="C5" s="1035"/>
      <c r="D5" s="1035"/>
      <c r="E5" s="1036">
        <f>'様式1-1_委託料経費区分'!C5</f>
        <v>0</v>
      </c>
      <c r="F5" s="1036"/>
      <c r="G5" s="1036"/>
      <c r="H5" s="1036"/>
      <c r="I5" s="1036"/>
      <c r="J5" s="1036"/>
      <c r="K5" s="1036"/>
      <c r="L5" s="1036"/>
      <c r="M5" s="221"/>
      <c r="N5" s="222"/>
      <c r="O5" s="222"/>
    </row>
    <row r="6" spans="1:29" ht="18" customHeight="1">
      <c r="A6" s="1034" t="s">
        <v>399</v>
      </c>
      <c r="B6" s="1035"/>
      <c r="C6" s="1035"/>
      <c r="D6" s="1037"/>
      <c r="E6" s="1038"/>
      <c r="F6" s="1039"/>
      <c r="G6" s="1039"/>
      <c r="H6" s="1039"/>
      <c r="I6" s="1039"/>
      <c r="J6" s="1039"/>
      <c r="K6" s="1039"/>
      <c r="L6" s="1040"/>
      <c r="M6" s="221"/>
      <c r="N6" s="222"/>
      <c r="O6" s="222"/>
    </row>
    <row r="7" spans="1:29" ht="18" customHeight="1">
      <c r="A7" s="1034" t="s">
        <v>400</v>
      </c>
      <c r="B7" s="1035"/>
      <c r="C7" s="1035"/>
      <c r="D7" s="1037"/>
      <c r="E7" s="1038">
        <f>'様式1-1_委託料経費区分'!C6</f>
        <v>0</v>
      </c>
      <c r="F7" s="1039"/>
      <c r="G7" s="1039"/>
      <c r="H7" s="1039"/>
      <c r="I7" s="1039"/>
      <c r="J7" s="1039"/>
      <c r="K7" s="1039"/>
      <c r="L7" s="1040"/>
      <c r="M7" s="221"/>
      <c r="N7" s="222"/>
      <c r="O7" s="222"/>
    </row>
    <row r="8" spans="1:29" ht="18" customHeight="1">
      <c r="A8" s="1034" t="s">
        <v>670</v>
      </c>
      <c r="B8" s="1035"/>
      <c r="C8" s="1035"/>
      <c r="D8" s="1037"/>
      <c r="E8" s="1038">
        <f>'様式1-1_委託料経費区分'!C7</f>
        <v>0</v>
      </c>
      <c r="F8" s="1039"/>
      <c r="G8" s="1039"/>
      <c r="H8" s="1039"/>
      <c r="I8" s="1039"/>
      <c r="J8" s="1039"/>
      <c r="K8" s="1039"/>
      <c r="L8" s="1040"/>
      <c r="M8" s="221"/>
      <c r="N8" s="222"/>
      <c r="O8" s="222"/>
    </row>
    <row r="9" spans="1:29" ht="18" customHeight="1">
      <c r="A9" s="1034" t="s">
        <v>763</v>
      </c>
      <c r="B9" s="1035"/>
      <c r="C9" s="1035"/>
      <c r="D9" s="1037"/>
      <c r="E9" s="1038">
        <f>'様式1-1_委託料経費区分'!C9</f>
        <v>0</v>
      </c>
      <c r="F9" s="1039"/>
      <c r="G9" s="1039"/>
      <c r="H9" s="1039"/>
      <c r="I9" s="1039"/>
      <c r="J9" s="1039"/>
      <c r="K9" s="1039"/>
      <c r="L9" s="1040"/>
      <c r="M9" s="221"/>
      <c r="N9" s="222"/>
      <c r="O9" s="222"/>
    </row>
    <row r="10" spans="1:29" ht="18" customHeight="1">
      <c r="A10" s="1041" t="s">
        <v>365</v>
      </c>
      <c r="B10" s="1042"/>
      <c r="C10" s="1042"/>
      <c r="D10" s="1042"/>
      <c r="E10" s="1043">
        <v>45748</v>
      </c>
      <c r="F10" s="1044"/>
      <c r="G10" s="223" t="s">
        <v>363</v>
      </c>
      <c r="H10" s="1081"/>
      <c r="I10" s="1081"/>
      <c r="J10" s="404"/>
      <c r="K10" s="404"/>
      <c r="L10" s="405"/>
      <c r="M10" s="224"/>
      <c r="N10" s="224"/>
      <c r="O10" s="216"/>
    </row>
    <row r="11" spans="1:29" ht="18" customHeight="1" thickBot="1">
      <c r="A11" s="1046" t="s">
        <v>401</v>
      </c>
      <c r="B11" s="1047"/>
      <c r="C11" s="1047"/>
      <c r="D11" s="1047"/>
      <c r="E11" s="1048"/>
      <c r="F11" s="1048"/>
      <c r="G11" s="1048"/>
      <c r="H11" s="1048"/>
      <c r="I11" s="1048"/>
      <c r="J11" s="1048"/>
      <c r="K11" s="1048"/>
      <c r="L11" s="1048"/>
      <c r="M11" s="225"/>
      <c r="N11" s="226"/>
      <c r="O11" s="226"/>
    </row>
    <row r="12" spans="1:29" ht="15.75" customHeight="1" thickBot="1">
      <c r="A12" s="227"/>
      <c r="B12" s="228"/>
      <c r="C12" s="228"/>
      <c r="D12" s="228"/>
      <c r="E12" s="229"/>
      <c r="F12" s="228"/>
      <c r="G12" s="228"/>
      <c r="H12" s="228"/>
      <c r="I12" s="228"/>
      <c r="J12" s="230"/>
      <c r="K12" s="231"/>
      <c r="L12" s="232"/>
      <c r="M12" s="232"/>
      <c r="N12" s="232"/>
      <c r="O12" s="233"/>
      <c r="P12" s="231"/>
      <c r="Q12" s="232"/>
      <c r="R12" s="232"/>
      <c r="S12" s="232"/>
      <c r="T12" s="233"/>
      <c r="U12" s="231"/>
      <c r="V12" s="232"/>
      <c r="W12" s="232"/>
      <c r="X12" s="232"/>
      <c r="Y12" s="233"/>
      <c r="AB12" s="1049" t="s">
        <v>672</v>
      </c>
      <c r="AC12" s="1050"/>
    </row>
    <row r="13" spans="1:29" ht="15.75" customHeight="1">
      <c r="A13" s="1051" t="s">
        <v>361</v>
      </c>
      <c r="B13" s="1052"/>
      <c r="C13" s="1052"/>
      <c r="D13" s="1052"/>
      <c r="E13" s="1053"/>
      <c r="F13" s="1051" t="s">
        <v>360</v>
      </c>
      <c r="G13" s="1052"/>
      <c r="H13" s="1052"/>
      <c r="I13" s="1052"/>
      <c r="J13" s="1053"/>
      <c r="K13" s="1051" t="s">
        <v>359</v>
      </c>
      <c r="L13" s="1052"/>
      <c r="M13" s="1052"/>
      <c r="N13" s="1052"/>
      <c r="O13" s="1053"/>
      <c r="P13" s="1051" t="s">
        <v>358</v>
      </c>
      <c r="Q13" s="1052"/>
      <c r="R13" s="1052"/>
      <c r="S13" s="1052"/>
      <c r="T13" s="1053"/>
      <c r="U13" s="1051" t="s">
        <v>357</v>
      </c>
      <c r="V13" s="1052"/>
      <c r="W13" s="1052"/>
      <c r="X13" s="1052"/>
      <c r="Y13" s="1053"/>
      <c r="AB13" s="461">
        <v>45776</v>
      </c>
      <c r="AC13" s="462" t="s">
        <v>351</v>
      </c>
    </row>
    <row r="14" spans="1:29" ht="15.75" customHeight="1" thickBot="1">
      <c r="A14" s="236" t="s">
        <v>354</v>
      </c>
      <c r="B14" s="237" t="s">
        <v>353</v>
      </c>
      <c r="C14" s="1056" t="s">
        <v>372</v>
      </c>
      <c r="D14" s="1057"/>
      <c r="E14" s="238" t="s">
        <v>352</v>
      </c>
      <c r="F14" s="402" t="s">
        <v>354</v>
      </c>
      <c r="G14" s="237" t="s">
        <v>353</v>
      </c>
      <c r="H14" s="1056" t="s">
        <v>372</v>
      </c>
      <c r="I14" s="1057"/>
      <c r="J14" s="238" t="s">
        <v>352</v>
      </c>
      <c r="K14" s="236" t="s">
        <v>354</v>
      </c>
      <c r="L14" s="237" t="s">
        <v>353</v>
      </c>
      <c r="M14" s="1056" t="s">
        <v>372</v>
      </c>
      <c r="N14" s="1057"/>
      <c r="O14" s="238" t="s">
        <v>352</v>
      </c>
      <c r="P14" s="236" t="s">
        <v>354</v>
      </c>
      <c r="Q14" s="237" t="s">
        <v>353</v>
      </c>
      <c r="R14" s="1056" t="s">
        <v>372</v>
      </c>
      <c r="S14" s="1057"/>
      <c r="T14" s="238" t="s">
        <v>352</v>
      </c>
      <c r="U14" s="236" t="s">
        <v>354</v>
      </c>
      <c r="V14" s="237" t="s">
        <v>353</v>
      </c>
      <c r="W14" s="1056" t="s">
        <v>372</v>
      </c>
      <c r="X14" s="1057"/>
      <c r="Y14" s="238" t="s">
        <v>352</v>
      </c>
      <c r="AB14" s="463">
        <v>45780</v>
      </c>
      <c r="AC14" s="464" t="s">
        <v>598</v>
      </c>
    </row>
    <row r="15" spans="1:29" ht="24" customHeight="1">
      <c r="A15" s="239">
        <f>IF(E10="","",E10)</f>
        <v>45748</v>
      </c>
      <c r="B15" s="240" t="str">
        <f>IF(A15="","",TEXT(A15,"aaa"))</f>
        <v>火</v>
      </c>
      <c r="C15" s="241"/>
      <c r="D15" s="242"/>
      <c r="E15" s="243"/>
      <c r="F15" s="244">
        <f>IF(A15="","",EDATE(A15,1))</f>
        <v>45778</v>
      </c>
      <c r="G15" s="240" t="str">
        <f>IF(F15="","",TEXT(F15,"aaa"))</f>
        <v>木</v>
      </c>
      <c r="H15" s="241"/>
      <c r="I15" s="245"/>
      <c r="J15" s="243"/>
      <c r="K15" s="244">
        <f>IF(F15="","",EDATE(F15,1))</f>
        <v>45809</v>
      </c>
      <c r="L15" s="240" t="str">
        <f>IF(K15="","",TEXT(K15,"aaa"))</f>
        <v>日</v>
      </c>
      <c r="M15" s="241"/>
      <c r="N15" s="246"/>
      <c r="O15" s="243"/>
      <c r="P15" s="244">
        <f>IF(K15="","",EDATE(K15,1))</f>
        <v>45839</v>
      </c>
      <c r="Q15" s="240" t="str">
        <f>IF(P15="","",TEXT(P15,"aaa"))</f>
        <v>火</v>
      </c>
      <c r="R15" s="241"/>
      <c r="S15" s="246"/>
      <c r="T15" s="243"/>
      <c r="U15" s="244">
        <f>IF(P15="","",EDATE(P15,1))</f>
        <v>45870</v>
      </c>
      <c r="V15" s="240" t="str">
        <f>IF(U15="","",TEXT(U15,"aaa"))</f>
        <v>金</v>
      </c>
      <c r="W15" s="241"/>
      <c r="X15" s="246"/>
      <c r="Y15" s="243"/>
      <c r="AB15" s="463">
        <v>45781</v>
      </c>
      <c r="AC15" s="464" t="s">
        <v>599</v>
      </c>
    </row>
    <row r="16" spans="1:29" ht="24" customHeight="1">
      <c r="A16" s="239">
        <f>IF(A15="","",A15+1)</f>
        <v>45749</v>
      </c>
      <c r="B16" s="240" t="str">
        <f t="shared" ref="B16:B45" si="0">IF(A16="","",TEXT(A16,"aaa"))</f>
        <v>水</v>
      </c>
      <c r="C16" s="247"/>
      <c r="D16" s="248"/>
      <c r="E16" s="249"/>
      <c r="F16" s="250">
        <f>IF(F15="","",F15+1)</f>
        <v>45779</v>
      </c>
      <c r="G16" s="240" t="str">
        <f t="shared" ref="G16:G45" si="1">IF(F16="","",TEXT(F16,"aaa"))</f>
        <v>金</v>
      </c>
      <c r="H16" s="247"/>
      <c r="I16" s="248"/>
      <c r="J16" s="249"/>
      <c r="K16" s="250">
        <f>IF(K15="","",K15+1)</f>
        <v>45810</v>
      </c>
      <c r="L16" s="240" t="str">
        <f t="shared" ref="L16:L45" si="2">IF(K16="","",TEXT(K16,"aaa"))</f>
        <v>月</v>
      </c>
      <c r="M16" s="247"/>
      <c r="N16" s="251"/>
      <c r="O16" s="249"/>
      <c r="P16" s="250">
        <f>IF(P15="","",P15+1)</f>
        <v>45840</v>
      </c>
      <c r="Q16" s="240" t="str">
        <f t="shared" ref="Q16:Q45" si="3">IF(P16="","",TEXT(P16,"aaa"))</f>
        <v>水</v>
      </c>
      <c r="R16" s="247"/>
      <c r="S16" s="251"/>
      <c r="T16" s="249"/>
      <c r="U16" s="250">
        <f>IF(U15="","",U15+1)</f>
        <v>45871</v>
      </c>
      <c r="V16" s="240" t="str">
        <f t="shared" ref="V16:V45" si="4">IF(U16="","",TEXT(U16,"aaa"))</f>
        <v>土</v>
      </c>
      <c r="W16" s="247"/>
      <c r="X16" s="251"/>
      <c r="Y16" s="249"/>
      <c r="AB16" s="463">
        <v>45782</v>
      </c>
      <c r="AC16" s="464" t="s">
        <v>621</v>
      </c>
    </row>
    <row r="17" spans="1:29" ht="24" customHeight="1">
      <c r="A17" s="239">
        <f t="shared" ref="A17:A42" si="5">IF(A16="","",A16+1)</f>
        <v>45750</v>
      </c>
      <c r="B17" s="240" t="str">
        <f t="shared" si="0"/>
        <v>木</v>
      </c>
      <c r="C17" s="247"/>
      <c r="D17" s="248"/>
      <c r="E17" s="249"/>
      <c r="F17" s="250">
        <f t="shared" ref="F17:F42" si="6">IF(F16="","",F16+1)</f>
        <v>45780</v>
      </c>
      <c r="G17" s="240" t="str">
        <f t="shared" si="1"/>
        <v>土</v>
      </c>
      <c r="H17" s="247"/>
      <c r="I17" s="248"/>
      <c r="J17" s="243"/>
      <c r="K17" s="250">
        <f t="shared" ref="K17:K42" si="7">IF(K16="","",K16+1)</f>
        <v>45811</v>
      </c>
      <c r="L17" s="240" t="str">
        <f t="shared" si="2"/>
        <v>火</v>
      </c>
      <c r="M17" s="247"/>
      <c r="N17" s="248"/>
      <c r="O17" s="249"/>
      <c r="P17" s="250">
        <f t="shared" ref="P17:P42" si="8">IF(P16="","",P16+1)</f>
        <v>45841</v>
      </c>
      <c r="Q17" s="240" t="str">
        <f t="shared" si="3"/>
        <v>木</v>
      </c>
      <c r="R17" s="247"/>
      <c r="S17" s="248"/>
      <c r="T17" s="249"/>
      <c r="U17" s="250">
        <f t="shared" ref="U17:U42" si="9">IF(U16="","",U16+1)</f>
        <v>45872</v>
      </c>
      <c r="V17" s="240" t="str">
        <f t="shared" si="4"/>
        <v>日</v>
      </c>
      <c r="W17" s="247"/>
      <c r="X17" s="248"/>
      <c r="Y17" s="249"/>
      <c r="AB17" s="463">
        <v>45783</v>
      </c>
      <c r="AC17" s="464" t="s">
        <v>622</v>
      </c>
    </row>
    <row r="18" spans="1:29" ht="24" customHeight="1">
      <c r="A18" s="239">
        <f t="shared" si="5"/>
        <v>45751</v>
      </c>
      <c r="B18" s="240" t="str">
        <f t="shared" si="0"/>
        <v>金</v>
      </c>
      <c r="C18" s="247"/>
      <c r="D18" s="252"/>
      <c r="E18" s="249"/>
      <c r="F18" s="250">
        <f t="shared" si="6"/>
        <v>45781</v>
      </c>
      <c r="G18" s="240" t="str">
        <f t="shared" si="1"/>
        <v>日</v>
      </c>
      <c r="H18" s="247"/>
      <c r="I18" s="252"/>
      <c r="J18" s="249"/>
      <c r="K18" s="250">
        <f t="shared" si="7"/>
        <v>45812</v>
      </c>
      <c r="L18" s="240" t="str">
        <f t="shared" si="2"/>
        <v>水</v>
      </c>
      <c r="M18" s="247"/>
      <c r="N18" s="251"/>
      <c r="O18" s="249"/>
      <c r="P18" s="250">
        <f t="shared" si="8"/>
        <v>45842</v>
      </c>
      <c r="Q18" s="240" t="str">
        <f t="shared" si="3"/>
        <v>金</v>
      </c>
      <c r="R18" s="247"/>
      <c r="S18" s="251"/>
      <c r="T18" s="249"/>
      <c r="U18" s="250">
        <f t="shared" si="9"/>
        <v>45873</v>
      </c>
      <c r="V18" s="240" t="str">
        <f t="shared" si="4"/>
        <v>月</v>
      </c>
      <c r="W18" s="247"/>
      <c r="X18" s="251"/>
      <c r="Y18" s="249"/>
      <c r="AB18" s="463">
        <v>45859</v>
      </c>
      <c r="AC18" s="464" t="s">
        <v>600</v>
      </c>
    </row>
    <row r="19" spans="1:29" ht="24" customHeight="1">
      <c r="A19" s="239">
        <f t="shared" si="5"/>
        <v>45752</v>
      </c>
      <c r="B19" s="240" t="str">
        <f t="shared" si="0"/>
        <v>土</v>
      </c>
      <c r="C19" s="247"/>
      <c r="D19" s="248"/>
      <c r="E19" s="249"/>
      <c r="F19" s="250">
        <f t="shared" si="6"/>
        <v>45782</v>
      </c>
      <c r="G19" s="240" t="str">
        <f t="shared" si="1"/>
        <v>月</v>
      </c>
      <c r="H19" s="247"/>
      <c r="I19" s="248"/>
      <c r="J19" s="249"/>
      <c r="K19" s="250">
        <f t="shared" si="7"/>
        <v>45813</v>
      </c>
      <c r="L19" s="240" t="str">
        <f t="shared" si="2"/>
        <v>木</v>
      </c>
      <c r="M19" s="247"/>
      <c r="N19" s="253"/>
      <c r="O19" s="249"/>
      <c r="P19" s="250">
        <f t="shared" si="8"/>
        <v>45843</v>
      </c>
      <c r="Q19" s="240" t="str">
        <f t="shared" si="3"/>
        <v>土</v>
      </c>
      <c r="R19" s="247"/>
      <c r="S19" s="253"/>
      <c r="T19" s="249"/>
      <c r="U19" s="250">
        <f t="shared" si="9"/>
        <v>45874</v>
      </c>
      <c r="V19" s="240" t="str">
        <f t="shared" si="4"/>
        <v>火</v>
      </c>
      <c r="W19" s="247"/>
      <c r="X19" s="253"/>
      <c r="Y19" s="249"/>
      <c r="AB19" s="463">
        <v>45880</v>
      </c>
      <c r="AC19" s="464" t="s">
        <v>601</v>
      </c>
    </row>
    <row r="20" spans="1:29" ht="24" customHeight="1">
      <c r="A20" s="239">
        <f t="shared" si="5"/>
        <v>45753</v>
      </c>
      <c r="B20" s="240" t="str">
        <f t="shared" si="0"/>
        <v>日</v>
      </c>
      <c r="C20" s="247"/>
      <c r="D20" s="254"/>
      <c r="E20" s="255"/>
      <c r="F20" s="250">
        <f t="shared" si="6"/>
        <v>45783</v>
      </c>
      <c r="G20" s="240" t="str">
        <f t="shared" si="1"/>
        <v>火</v>
      </c>
      <c r="H20" s="247"/>
      <c r="I20" s="251"/>
      <c r="J20" s="255"/>
      <c r="K20" s="250">
        <f t="shared" si="7"/>
        <v>45814</v>
      </c>
      <c r="L20" s="240" t="str">
        <f t="shared" si="2"/>
        <v>金</v>
      </c>
      <c r="M20" s="247"/>
      <c r="N20" s="256"/>
      <c r="O20" s="249"/>
      <c r="P20" s="250">
        <f t="shared" si="8"/>
        <v>45844</v>
      </c>
      <c r="Q20" s="240" t="str">
        <f t="shared" si="3"/>
        <v>日</v>
      </c>
      <c r="R20" s="247"/>
      <c r="S20" s="256"/>
      <c r="T20" s="249"/>
      <c r="U20" s="250">
        <f t="shared" si="9"/>
        <v>45875</v>
      </c>
      <c r="V20" s="240" t="str">
        <f t="shared" si="4"/>
        <v>水</v>
      </c>
      <c r="W20" s="247"/>
      <c r="X20" s="256"/>
      <c r="Y20" s="249"/>
      <c r="AB20" s="463">
        <v>45915</v>
      </c>
      <c r="AC20" s="464" t="s">
        <v>373</v>
      </c>
    </row>
    <row r="21" spans="1:29" ht="24" customHeight="1">
      <c r="A21" s="239">
        <f t="shared" si="5"/>
        <v>45754</v>
      </c>
      <c r="B21" s="240" t="str">
        <f t="shared" si="0"/>
        <v>月</v>
      </c>
      <c r="C21" s="247"/>
      <c r="D21" s="248"/>
      <c r="E21" s="257"/>
      <c r="F21" s="250">
        <f t="shared" si="6"/>
        <v>45784</v>
      </c>
      <c r="G21" s="240" t="str">
        <f t="shared" si="1"/>
        <v>水</v>
      </c>
      <c r="H21" s="247"/>
      <c r="I21" s="248"/>
      <c r="J21" s="255"/>
      <c r="K21" s="250">
        <f t="shared" si="7"/>
        <v>45815</v>
      </c>
      <c r="L21" s="240" t="str">
        <f t="shared" si="2"/>
        <v>土</v>
      </c>
      <c r="M21" s="247"/>
      <c r="N21" s="248"/>
      <c r="O21" s="249"/>
      <c r="P21" s="250">
        <f t="shared" si="8"/>
        <v>45845</v>
      </c>
      <c r="Q21" s="240" t="str">
        <f t="shared" si="3"/>
        <v>月</v>
      </c>
      <c r="R21" s="247"/>
      <c r="S21" s="248"/>
      <c r="T21" s="249"/>
      <c r="U21" s="250">
        <f t="shared" si="9"/>
        <v>45876</v>
      </c>
      <c r="V21" s="240" t="str">
        <f t="shared" si="4"/>
        <v>木</v>
      </c>
      <c r="W21" s="247"/>
      <c r="X21" s="248"/>
      <c r="Y21" s="249"/>
      <c r="AB21" s="463">
        <v>45923</v>
      </c>
      <c r="AC21" s="464" t="s">
        <v>374</v>
      </c>
    </row>
    <row r="22" spans="1:29" ht="24" customHeight="1">
      <c r="A22" s="239">
        <f t="shared" si="5"/>
        <v>45755</v>
      </c>
      <c r="B22" s="240" t="str">
        <f t="shared" si="0"/>
        <v>火</v>
      </c>
      <c r="C22" s="247"/>
      <c r="D22" s="252"/>
      <c r="E22" s="257"/>
      <c r="F22" s="250">
        <f t="shared" si="6"/>
        <v>45785</v>
      </c>
      <c r="G22" s="240" t="str">
        <f t="shared" si="1"/>
        <v>木</v>
      </c>
      <c r="H22" s="247"/>
      <c r="I22" s="251"/>
      <c r="J22" s="255"/>
      <c r="K22" s="250">
        <f t="shared" si="7"/>
        <v>45816</v>
      </c>
      <c r="L22" s="240" t="str">
        <f t="shared" si="2"/>
        <v>日</v>
      </c>
      <c r="M22" s="247"/>
      <c r="N22" s="248"/>
      <c r="O22" s="249"/>
      <c r="P22" s="250">
        <f t="shared" si="8"/>
        <v>45846</v>
      </c>
      <c r="Q22" s="240" t="str">
        <f t="shared" si="3"/>
        <v>火</v>
      </c>
      <c r="R22" s="247"/>
      <c r="S22" s="248"/>
      <c r="T22" s="249"/>
      <c r="U22" s="250">
        <f t="shared" si="9"/>
        <v>45877</v>
      </c>
      <c r="V22" s="240" t="str">
        <f t="shared" si="4"/>
        <v>金</v>
      </c>
      <c r="W22" s="247"/>
      <c r="X22" s="248"/>
      <c r="Y22" s="249"/>
      <c r="AB22" s="463">
        <v>45943</v>
      </c>
      <c r="AC22" s="464" t="s">
        <v>602</v>
      </c>
    </row>
    <row r="23" spans="1:29" ht="24" customHeight="1">
      <c r="A23" s="239">
        <f t="shared" si="5"/>
        <v>45756</v>
      </c>
      <c r="B23" s="240" t="str">
        <f t="shared" si="0"/>
        <v>水</v>
      </c>
      <c r="C23" s="247"/>
      <c r="D23" s="248"/>
      <c r="E23" s="257"/>
      <c r="F23" s="250">
        <f t="shared" si="6"/>
        <v>45786</v>
      </c>
      <c r="G23" s="240" t="str">
        <f t="shared" si="1"/>
        <v>金</v>
      </c>
      <c r="H23" s="247"/>
      <c r="I23" s="248"/>
      <c r="J23" s="255"/>
      <c r="K23" s="250">
        <f t="shared" si="7"/>
        <v>45817</v>
      </c>
      <c r="L23" s="240" t="str">
        <f t="shared" si="2"/>
        <v>月</v>
      </c>
      <c r="M23" s="247"/>
      <c r="N23" s="251"/>
      <c r="O23" s="249"/>
      <c r="P23" s="250">
        <f t="shared" si="8"/>
        <v>45847</v>
      </c>
      <c r="Q23" s="240" t="str">
        <f t="shared" si="3"/>
        <v>水</v>
      </c>
      <c r="R23" s="247"/>
      <c r="S23" s="251"/>
      <c r="T23" s="249"/>
      <c r="U23" s="250">
        <f t="shared" si="9"/>
        <v>45878</v>
      </c>
      <c r="V23" s="240" t="str">
        <f t="shared" si="4"/>
        <v>土</v>
      </c>
      <c r="W23" s="247"/>
      <c r="X23" s="251"/>
      <c r="Y23" s="249"/>
      <c r="AB23" s="463">
        <v>45964</v>
      </c>
      <c r="AC23" s="464" t="s">
        <v>517</v>
      </c>
    </row>
    <row r="24" spans="1:29" ht="24" customHeight="1">
      <c r="A24" s="239">
        <f t="shared" si="5"/>
        <v>45757</v>
      </c>
      <c r="B24" s="240" t="str">
        <f t="shared" si="0"/>
        <v>木</v>
      </c>
      <c r="C24" s="247"/>
      <c r="D24" s="248"/>
      <c r="E24" s="257"/>
      <c r="F24" s="250">
        <f t="shared" si="6"/>
        <v>45787</v>
      </c>
      <c r="G24" s="240" t="str">
        <f t="shared" si="1"/>
        <v>土</v>
      </c>
      <c r="H24" s="247"/>
      <c r="I24" s="248"/>
      <c r="J24" s="255"/>
      <c r="K24" s="250">
        <f t="shared" si="7"/>
        <v>45818</v>
      </c>
      <c r="L24" s="240" t="str">
        <f t="shared" si="2"/>
        <v>火</v>
      </c>
      <c r="M24" s="247"/>
      <c r="N24" s="258"/>
      <c r="O24" s="249"/>
      <c r="P24" s="250">
        <f t="shared" si="8"/>
        <v>45848</v>
      </c>
      <c r="Q24" s="240" t="str">
        <f t="shared" si="3"/>
        <v>木</v>
      </c>
      <c r="R24" s="247"/>
      <c r="S24" s="258"/>
      <c r="T24" s="249"/>
      <c r="U24" s="250">
        <f t="shared" si="9"/>
        <v>45879</v>
      </c>
      <c r="V24" s="240" t="str">
        <f t="shared" si="4"/>
        <v>日</v>
      </c>
      <c r="W24" s="247"/>
      <c r="X24" s="258"/>
      <c r="Y24" s="249"/>
      <c r="AB24" s="463">
        <v>45984</v>
      </c>
      <c r="AC24" s="464" t="s">
        <v>518</v>
      </c>
    </row>
    <row r="25" spans="1:29" ht="24" customHeight="1" thickBot="1">
      <c r="A25" s="239">
        <f t="shared" si="5"/>
        <v>45758</v>
      </c>
      <c r="B25" s="240" t="str">
        <f t="shared" si="0"/>
        <v>金</v>
      </c>
      <c r="C25" s="247"/>
      <c r="D25" s="252"/>
      <c r="E25" s="249"/>
      <c r="F25" s="250">
        <f t="shared" si="6"/>
        <v>45788</v>
      </c>
      <c r="G25" s="240" t="str">
        <f t="shared" si="1"/>
        <v>日</v>
      </c>
      <c r="H25" s="247"/>
      <c r="I25" s="251"/>
      <c r="J25" s="249"/>
      <c r="K25" s="250">
        <f t="shared" si="7"/>
        <v>45819</v>
      </c>
      <c r="L25" s="240" t="str">
        <f t="shared" si="2"/>
        <v>水</v>
      </c>
      <c r="M25" s="247"/>
      <c r="N25" s="251"/>
      <c r="O25" s="249"/>
      <c r="P25" s="250">
        <f t="shared" si="8"/>
        <v>45849</v>
      </c>
      <c r="Q25" s="240" t="str">
        <f t="shared" si="3"/>
        <v>金</v>
      </c>
      <c r="R25" s="247"/>
      <c r="S25" s="251"/>
      <c r="T25" s="249"/>
      <c r="U25" s="250">
        <f t="shared" si="9"/>
        <v>45880</v>
      </c>
      <c r="V25" s="240" t="str">
        <f t="shared" si="4"/>
        <v>月</v>
      </c>
      <c r="W25" s="247"/>
      <c r="X25" s="251"/>
      <c r="Y25" s="249"/>
      <c r="AB25" s="487">
        <v>45985</v>
      </c>
      <c r="AC25" s="488" t="s">
        <v>622</v>
      </c>
    </row>
    <row r="26" spans="1:29" ht="24" customHeight="1">
      <c r="A26" s="239">
        <f t="shared" si="5"/>
        <v>45759</v>
      </c>
      <c r="B26" s="240" t="str">
        <f t="shared" si="0"/>
        <v>土</v>
      </c>
      <c r="C26" s="247"/>
      <c r="D26" s="248"/>
      <c r="E26" s="249"/>
      <c r="F26" s="250">
        <f t="shared" si="6"/>
        <v>45789</v>
      </c>
      <c r="G26" s="240" t="str">
        <f t="shared" si="1"/>
        <v>月</v>
      </c>
      <c r="H26" s="247"/>
      <c r="I26" s="248"/>
      <c r="J26" s="249"/>
      <c r="K26" s="250">
        <f t="shared" si="7"/>
        <v>45820</v>
      </c>
      <c r="L26" s="240" t="str">
        <f t="shared" si="2"/>
        <v>木</v>
      </c>
      <c r="M26" s="247"/>
      <c r="N26" s="256"/>
      <c r="O26" s="249"/>
      <c r="P26" s="250">
        <f t="shared" si="8"/>
        <v>45850</v>
      </c>
      <c r="Q26" s="240" t="str">
        <f t="shared" si="3"/>
        <v>土</v>
      </c>
      <c r="R26" s="247"/>
      <c r="S26" s="256"/>
      <c r="T26" s="249"/>
      <c r="U26" s="250">
        <f t="shared" si="9"/>
        <v>45881</v>
      </c>
      <c r="V26" s="240" t="str">
        <f t="shared" si="4"/>
        <v>火</v>
      </c>
      <c r="W26" s="247"/>
      <c r="X26" s="256"/>
      <c r="Y26" s="249"/>
      <c r="AB26" s="461">
        <v>46023</v>
      </c>
      <c r="AC26" s="462" t="s">
        <v>619</v>
      </c>
    </row>
    <row r="27" spans="1:29" ht="24" customHeight="1">
      <c r="A27" s="239">
        <f t="shared" si="5"/>
        <v>45760</v>
      </c>
      <c r="B27" s="240" t="str">
        <f t="shared" si="0"/>
        <v>日</v>
      </c>
      <c r="C27" s="247"/>
      <c r="D27" s="252"/>
      <c r="E27" s="257"/>
      <c r="F27" s="250">
        <f t="shared" si="6"/>
        <v>45790</v>
      </c>
      <c r="G27" s="240" t="str">
        <f t="shared" si="1"/>
        <v>火</v>
      </c>
      <c r="H27" s="247"/>
      <c r="I27" s="251"/>
      <c r="J27" s="257"/>
      <c r="K27" s="250">
        <f t="shared" si="7"/>
        <v>45821</v>
      </c>
      <c r="L27" s="240" t="str">
        <f t="shared" si="2"/>
        <v>金</v>
      </c>
      <c r="M27" s="247"/>
      <c r="N27" s="256"/>
      <c r="O27" s="249"/>
      <c r="P27" s="250">
        <f t="shared" si="8"/>
        <v>45851</v>
      </c>
      <c r="Q27" s="240" t="str">
        <f t="shared" si="3"/>
        <v>日</v>
      </c>
      <c r="R27" s="247"/>
      <c r="S27" s="256"/>
      <c r="T27" s="249"/>
      <c r="U27" s="250">
        <f t="shared" si="9"/>
        <v>45882</v>
      </c>
      <c r="V27" s="240" t="str">
        <f t="shared" si="4"/>
        <v>水</v>
      </c>
      <c r="W27" s="247"/>
      <c r="X27" s="256"/>
      <c r="Y27" s="249"/>
      <c r="AB27" s="463">
        <v>46034</v>
      </c>
      <c r="AC27" s="464" t="s">
        <v>615</v>
      </c>
    </row>
    <row r="28" spans="1:29" ht="24" customHeight="1">
      <c r="A28" s="239">
        <f t="shared" si="5"/>
        <v>45761</v>
      </c>
      <c r="B28" s="240" t="str">
        <f t="shared" si="0"/>
        <v>月</v>
      </c>
      <c r="C28" s="247"/>
      <c r="D28" s="248"/>
      <c r="E28" s="257"/>
      <c r="F28" s="250">
        <f t="shared" si="6"/>
        <v>45791</v>
      </c>
      <c r="G28" s="240" t="str">
        <f t="shared" si="1"/>
        <v>水</v>
      </c>
      <c r="H28" s="247"/>
      <c r="I28" s="248"/>
      <c r="J28" s="257"/>
      <c r="K28" s="250">
        <f t="shared" si="7"/>
        <v>45822</v>
      </c>
      <c r="L28" s="240" t="str">
        <f t="shared" si="2"/>
        <v>土</v>
      </c>
      <c r="M28" s="247"/>
      <c r="N28" s="256"/>
      <c r="O28" s="249"/>
      <c r="P28" s="250">
        <f t="shared" si="8"/>
        <v>45852</v>
      </c>
      <c r="Q28" s="240" t="str">
        <f t="shared" si="3"/>
        <v>月</v>
      </c>
      <c r="R28" s="247"/>
      <c r="S28" s="256"/>
      <c r="T28" s="249"/>
      <c r="U28" s="250">
        <f t="shared" si="9"/>
        <v>45883</v>
      </c>
      <c r="V28" s="240" t="str">
        <f t="shared" si="4"/>
        <v>木</v>
      </c>
      <c r="W28" s="247"/>
      <c r="X28" s="256"/>
      <c r="Y28" s="249"/>
      <c r="AB28" s="463">
        <v>46064</v>
      </c>
      <c r="AC28" s="464" t="s">
        <v>620</v>
      </c>
    </row>
    <row r="29" spans="1:29" ht="24" customHeight="1">
      <c r="A29" s="239">
        <f t="shared" si="5"/>
        <v>45762</v>
      </c>
      <c r="B29" s="240" t="str">
        <f t="shared" si="0"/>
        <v>火</v>
      </c>
      <c r="C29" s="247"/>
      <c r="D29" s="252"/>
      <c r="E29" s="257"/>
      <c r="F29" s="250">
        <f t="shared" si="6"/>
        <v>45792</v>
      </c>
      <c r="G29" s="240" t="str">
        <f t="shared" si="1"/>
        <v>木</v>
      </c>
      <c r="H29" s="247"/>
      <c r="I29" s="251"/>
      <c r="J29" s="257"/>
      <c r="K29" s="250">
        <f t="shared" si="7"/>
        <v>45823</v>
      </c>
      <c r="L29" s="240" t="str">
        <f t="shared" si="2"/>
        <v>日</v>
      </c>
      <c r="M29" s="247"/>
      <c r="N29" s="248"/>
      <c r="O29" s="249"/>
      <c r="P29" s="250">
        <f t="shared" si="8"/>
        <v>45853</v>
      </c>
      <c r="Q29" s="240" t="str">
        <f t="shared" si="3"/>
        <v>火</v>
      </c>
      <c r="R29" s="247"/>
      <c r="S29" s="248"/>
      <c r="T29" s="249"/>
      <c r="U29" s="250">
        <f t="shared" si="9"/>
        <v>45884</v>
      </c>
      <c r="V29" s="240" t="str">
        <f t="shared" si="4"/>
        <v>金</v>
      </c>
      <c r="W29" s="247"/>
      <c r="X29" s="248"/>
      <c r="Y29" s="249"/>
      <c r="AB29" s="463">
        <v>46076</v>
      </c>
      <c r="AC29" s="464" t="s">
        <v>515</v>
      </c>
    </row>
    <row r="30" spans="1:29" ht="24" customHeight="1">
      <c r="A30" s="239">
        <f t="shared" si="5"/>
        <v>45763</v>
      </c>
      <c r="B30" s="240" t="str">
        <f t="shared" si="0"/>
        <v>水</v>
      </c>
      <c r="C30" s="247"/>
      <c r="D30" s="248"/>
      <c r="E30" s="257"/>
      <c r="F30" s="250">
        <f t="shared" si="6"/>
        <v>45793</v>
      </c>
      <c r="G30" s="240" t="str">
        <f t="shared" si="1"/>
        <v>金</v>
      </c>
      <c r="H30" s="247"/>
      <c r="I30" s="248"/>
      <c r="J30" s="257"/>
      <c r="K30" s="250">
        <f t="shared" si="7"/>
        <v>45824</v>
      </c>
      <c r="L30" s="240" t="str">
        <f t="shared" si="2"/>
        <v>月</v>
      </c>
      <c r="M30" s="247"/>
      <c r="N30" s="251"/>
      <c r="O30" s="249"/>
      <c r="P30" s="250">
        <f t="shared" si="8"/>
        <v>45854</v>
      </c>
      <c r="Q30" s="240" t="str">
        <f t="shared" si="3"/>
        <v>水</v>
      </c>
      <c r="R30" s="247"/>
      <c r="S30" s="251"/>
      <c r="T30" s="249"/>
      <c r="U30" s="250">
        <f t="shared" si="9"/>
        <v>45885</v>
      </c>
      <c r="V30" s="240" t="str">
        <f t="shared" si="4"/>
        <v>土</v>
      </c>
      <c r="W30" s="247"/>
      <c r="X30" s="251"/>
      <c r="Y30" s="249"/>
      <c r="AB30" s="463">
        <v>46101</v>
      </c>
      <c r="AC30" s="464" t="s">
        <v>516</v>
      </c>
    </row>
    <row r="31" spans="1:29" ht="24" customHeight="1">
      <c r="A31" s="239">
        <f t="shared" si="5"/>
        <v>45764</v>
      </c>
      <c r="B31" s="240" t="str">
        <f t="shared" si="0"/>
        <v>木</v>
      </c>
      <c r="C31" s="247"/>
      <c r="D31" s="248"/>
      <c r="E31" s="257"/>
      <c r="F31" s="250">
        <f t="shared" si="6"/>
        <v>45794</v>
      </c>
      <c r="G31" s="240" t="str">
        <f t="shared" si="1"/>
        <v>土</v>
      </c>
      <c r="H31" s="247"/>
      <c r="I31" s="248"/>
      <c r="J31" s="257"/>
      <c r="K31" s="250">
        <f t="shared" si="7"/>
        <v>45825</v>
      </c>
      <c r="L31" s="240" t="str">
        <f t="shared" si="2"/>
        <v>火</v>
      </c>
      <c r="M31" s="247"/>
      <c r="N31" s="248"/>
      <c r="O31" s="249"/>
      <c r="P31" s="250">
        <f t="shared" si="8"/>
        <v>45855</v>
      </c>
      <c r="Q31" s="240" t="str">
        <f t="shared" si="3"/>
        <v>木</v>
      </c>
      <c r="R31" s="247"/>
      <c r="S31" s="248"/>
      <c r="T31" s="249"/>
      <c r="U31" s="250">
        <f t="shared" si="9"/>
        <v>45886</v>
      </c>
      <c r="V31" s="240" t="str">
        <f t="shared" si="4"/>
        <v>日</v>
      </c>
      <c r="W31" s="247"/>
      <c r="X31" s="248"/>
      <c r="Y31" s="249"/>
      <c r="AB31" s="463">
        <v>46141</v>
      </c>
      <c r="AC31" s="464" t="s">
        <v>351</v>
      </c>
    </row>
    <row r="32" spans="1:29" ht="24" customHeight="1">
      <c r="A32" s="239">
        <f t="shared" si="5"/>
        <v>45765</v>
      </c>
      <c r="B32" s="240" t="str">
        <f t="shared" si="0"/>
        <v>金</v>
      </c>
      <c r="C32" s="247"/>
      <c r="D32" s="252"/>
      <c r="E32" s="243"/>
      <c r="F32" s="250">
        <f t="shared" si="6"/>
        <v>45795</v>
      </c>
      <c r="G32" s="240" t="str">
        <f t="shared" si="1"/>
        <v>日</v>
      </c>
      <c r="H32" s="247"/>
      <c r="I32" s="251"/>
      <c r="J32" s="243"/>
      <c r="K32" s="250">
        <f t="shared" si="7"/>
        <v>45826</v>
      </c>
      <c r="L32" s="240" t="str">
        <f t="shared" si="2"/>
        <v>水</v>
      </c>
      <c r="M32" s="247"/>
      <c r="N32" s="248"/>
      <c r="O32" s="243"/>
      <c r="P32" s="250">
        <f t="shared" si="8"/>
        <v>45856</v>
      </c>
      <c r="Q32" s="240" t="str">
        <f t="shared" si="3"/>
        <v>金</v>
      </c>
      <c r="R32" s="247"/>
      <c r="S32" s="248"/>
      <c r="T32" s="243"/>
      <c r="U32" s="250">
        <f t="shared" si="9"/>
        <v>45887</v>
      </c>
      <c r="V32" s="240" t="str">
        <f t="shared" si="4"/>
        <v>月</v>
      </c>
      <c r="W32" s="247"/>
      <c r="X32" s="248"/>
      <c r="Y32" s="243"/>
      <c r="AB32" s="463">
        <v>46145</v>
      </c>
      <c r="AC32" s="464" t="s">
        <v>598</v>
      </c>
    </row>
    <row r="33" spans="1:29" ht="24" customHeight="1">
      <c r="A33" s="239">
        <f t="shared" si="5"/>
        <v>45766</v>
      </c>
      <c r="B33" s="240" t="str">
        <f t="shared" si="0"/>
        <v>土</v>
      </c>
      <c r="C33" s="247"/>
      <c r="D33" s="248"/>
      <c r="E33" s="249"/>
      <c r="F33" s="250">
        <f t="shared" si="6"/>
        <v>45796</v>
      </c>
      <c r="G33" s="240" t="str">
        <f t="shared" si="1"/>
        <v>月</v>
      </c>
      <c r="H33" s="247"/>
      <c r="I33" s="248"/>
      <c r="J33" s="249"/>
      <c r="K33" s="250">
        <f t="shared" si="7"/>
        <v>45827</v>
      </c>
      <c r="L33" s="240" t="str">
        <f t="shared" si="2"/>
        <v>木</v>
      </c>
      <c r="M33" s="247"/>
      <c r="N33" s="259"/>
      <c r="O33" s="249"/>
      <c r="P33" s="250">
        <f t="shared" si="8"/>
        <v>45857</v>
      </c>
      <c r="Q33" s="240" t="str">
        <f t="shared" si="3"/>
        <v>土</v>
      </c>
      <c r="R33" s="247"/>
      <c r="S33" s="259"/>
      <c r="T33" s="249"/>
      <c r="U33" s="250">
        <f t="shared" si="9"/>
        <v>45888</v>
      </c>
      <c r="V33" s="240" t="str">
        <f t="shared" si="4"/>
        <v>火</v>
      </c>
      <c r="W33" s="247"/>
      <c r="X33" s="259"/>
      <c r="Y33" s="249"/>
      <c r="AB33" s="463">
        <v>46146</v>
      </c>
      <c r="AC33" s="464" t="s">
        <v>599</v>
      </c>
    </row>
    <row r="34" spans="1:29" ht="24" customHeight="1">
      <c r="A34" s="239">
        <f t="shared" si="5"/>
        <v>45767</v>
      </c>
      <c r="B34" s="240" t="str">
        <f t="shared" si="0"/>
        <v>日</v>
      </c>
      <c r="C34" s="247"/>
      <c r="D34" s="260"/>
      <c r="E34" s="249"/>
      <c r="F34" s="250">
        <f t="shared" si="6"/>
        <v>45797</v>
      </c>
      <c r="G34" s="240" t="str">
        <f t="shared" si="1"/>
        <v>火</v>
      </c>
      <c r="H34" s="247"/>
      <c r="I34" s="251"/>
      <c r="J34" s="249"/>
      <c r="K34" s="250">
        <f t="shared" si="7"/>
        <v>45828</v>
      </c>
      <c r="L34" s="240" t="str">
        <f t="shared" si="2"/>
        <v>金</v>
      </c>
      <c r="M34" s="247"/>
      <c r="N34" s="259"/>
      <c r="O34" s="249"/>
      <c r="P34" s="250">
        <f t="shared" si="8"/>
        <v>45858</v>
      </c>
      <c r="Q34" s="240" t="str">
        <f t="shared" si="3"/>
        <v>日</v>
      </c>
      <c r="R34" s="247"/>
      <c r="S34" s="259"/>
      <c r="T34" s="249"/>
      <c r="U34" s="250">
        <f t="shared" si="9"/>
        <v>45889</v>
      </c>
      <c r="V34" s="240" t="str">
        <f t="shared" si="4"/>
        <v>水</v>
      </c>
      <c r="W34" s="247"/>
      <c r="X34" s="259"/>
      <c r="Y34" s="249"/>
      <c r="AB34" s="463">
        <v>46147</v>
      </c>
      <c r="AC34" s="464" t="s">
        <v>621</v>
      </c>
    </row>
    <row r="35" spans="1:29" ht="24" customHeight="1">
      <c r="A35" s="239">
        <f t="shared" si="5"/>
        <v>45768</v>
      </c>
      <c r="B35" s="240" t="str">
        <f t="shared" si="0"/>
        <v>月</v>
      </c>
      <c r="C35" s="247"/>
      <c r="D35" s="248"/>
      <c r="E35" s="249"/>
      <c r="F35" s="250">
        <f t="shared" si="6"/>
        <v>45798</v>
      </c>
      <c r="G35" s="240" t="str">
        <f t="shared" si="1"/>
        <v>水</v>
      </c>
      <c r="H35" s="247"/>
      <c r="I35" s="248"/>
      <c r="J35" s="255"/>
      <c r="K35" s="250">
        <f t="shared" si="7"/>
        <v>45829</v>
      </c>
      <c r="L35" s="240" t="str">
        <f t="shared" si="2"/>
        <v>土</v>
      </c>
      <c r="M35" s="247"/>
      <c r="N35" s="259"/>
      <c r="O35" s="249"/>
      <c r="P35" s="250">
        <f t="shared" si="8"/>
        <v>45859</v>
      </c>
      <c r="Q35" s="240" t="str">
        <f t="shared" si="3"/>
        <v>月</v>
      </c>
      <c r="R35" s="247"/>
      <c r="S35" s="259"/>
      <c r="T35" s="249"/>
      <c r="U35" s="250">
        <f t="shared" si="9"/>
        <v>45890</v>
      </c>
      <c r="V35" s="240" t="str">
        <f t="shared" si="4"/>
        <v>木</v>
      </c>
      <c r="W35" s="247"/>
      <c r="X35" s="259"/>
      <c r="Y35" s="249"/>
      <c r="AB35" s="463">
        <v>46148</v>
      </c>
      <c r="AC35" s="464" t="s">
        <v>622</v>
      </c>
    </row>
    <row r="36" spans="1:29" ht="24" customHeight="1">
      <c r="A36" s="239">
        <f t="shared" si="5"/>
        <v>45769</v>
      </c>
      <c r="B36" s="240" t="str">
        <f t="shared" si="0"/>
        <v>火</v>
      </c>
      <c r="C36" s="247"/>
      <c r="D36" s="248"/>
      <c r="E36" s="257"/>
      <c r="F36" s="250">
        <f t="shared" si="6"/>
        <v>45799</v>
      </c>
      <c r="G36" s="240" t="str">
        <f t="shared" si="1"/>
        <v>木</v>
      </c>
      <c r="H36" s="247"/>
      <c r="I36" s="248"/>
      <c r="J36" s="255"/>
      <c r="K36" s="250">
        <f t="shared" si="7"/>
        <v>45830</v>
      </c>
      <c r="L36" s="240" t="str">
        <f t="shared" si="2"/>
        <v>日</v>
      </c>
      <c r="M36" s="247"/>
      <c r="N36" s="251"/>
      <c r="O36" s="249"/>
      <c r="P36" s="250">
        <f t="shared" si="8"/>
        <v>45860</v>
      </c>
      <c r="Q36" s="240" t="str">
        <f t="shared" si="3"/>
        <v>火</v>
      </c>
      <c r="R36" s="247"/>
      <c r="S36" s="251"/>
      <c r="T36" s="249"/>
      <c r="U36" s="250">
        <f t="shared" si="9"/>
        <v>45891</v>
      </c>
      <c r="V36" s="240" t="str">
        <f t="shared" si="4"/>
        <v>金</v>
      </c>
      <c r="W36" s="247"/>
      <c r="X36" s="251"/>
      <c r="Y36" s="249"/>
      <c r="AB36" s="463">
        <v>46223</v>
      </c>
      <c r="AC36" s="464" t="s">
        <v>600</v>
      </c>
    </row>
    <row r="37" spans="1:29" ht="24" customHeight="1">
      <c r="A37" s="239">
        <f t="shared" si="5"/>
        <v>45770</v>
      </c>
      <c r="B37" s="240" t="str">
        <f t="shared" si="0"/>
        <v>水</v>
      </c>
      <c r="C37" s="247"/>
      <c r="D37" s="248"/>
      <c r="E37" s="257"/>
      <c r="F37" s="250">
        <f t="shared" si="6"/>
        <v>45800</v>
      </c>
      <c r="G37" s="240" t="str">
        <f t="shared" si="1"/>
        <v>金</v>
      </c>
      <c r="H37" s="247"/>
      <c r="I37" s="248"/>
      <c r="J37" s="255"/>
      <c r="K37" s="250">
        <f t="shared" si="7"/>
        <v>45831</v>
      </c>
      <c r="L37" s="240" t="str">
        <f t="shared" si="2"/>
        <v>月</v>
      </c>
      <c r="M37" s="247"/>
      <c r="N37" s="251"/>
      <c r="O37" s="249"/>
      <c r="P37" s="250">
        <f t="shared" si="8"/>
        <v>45861</v>
      </c>
      <c r="Q37" s="240" t="str">
        <f t="shared" si="3"/>
        <v>水</v>
      </c>
      <c r="R37" s="247"/>
      <c r="S37" s="251"/>
      <c r="T37" s="249"/>
      <c r="U37" s="250">
        <f t="shared" si="9"/>
        <v>45892</v>
      </c>
      <c r="V37" s="240" t="str">
        <f t="shared" si="4"/>
        <v>土</v>
      </c>
      <c r="W37" s="247"/>
      <c r="X37" s="251"/>
      <c r="Y37" s="249"/>
      <c r="AB37" s="463">
        <v>45515</v>
      </c>
      <c r="AC37" s="464" t="s">
        <v>601</v>
      </c>
    </row>
    <row r="38" spans="1:29" ht="24" customHeight="1">
      <c r="A38" s="239">
        <f t="shared" si="5"/>
        <v>45771</v>
      </c>
      <c r="B38" s="240" t="str">
        <f t="shared" si="0"/>
        <v>木</v>
      </c>
      <c r="C38" s="247"/>
      <c r="D38" s="248"/>
      <c r="E38" s="257"/>
      <c r="F38" s="250">
        <f t="shared" si="6"/>
        <v>45801</v>
      </c>
      <c r="G38" s="240" t="str">
        <f t="shared" si="1"/>
        <v>土</v>
      </c>
      <c r="H38" s="247"/>
      <c r="I38" s="248"/>
      <c r="J38" s="255"/>
      <c r="K38" s="250">
        <f t="shared" si="7"/>
        <v>45832</v>
      </c>
      <c r="L38" s="240" t="str">
        <f t="shared" si="2"/>
        <v>火</v>
      </c>
      <c r="M38" s="247"/>
      <c r="N38" s="258"/>
      <c r="O38" s="249"/>
      <c r="P38" s="250">
        <f t="shared" si="8"/>
        <v>45862</v>
      </c>
      <c r="Q38" s="240" t="str">
        <f t="shared" si="3"/>
        <v>木</v>
      </c>
      <c r="R38" s="247"/>
      <c r="S38" s="258"/>
      <c r="T38" s="249"/>
      <c r="U38" s="250">
        <f t="shared" si="9"/>
        <v>45893</v>
      </c>
      <c r="V38" s="240" t="str">
        <f t="shared" si="4"/>
        <v>日</v>
      </c>
      <c r="W38" s="247"/>
      <c r="X38" s="258"/>
      <c r="Y38" s="249"/>
      <c r="AB38" s="463">
        <v>46286</v>
      </c>
      <c r="AC38" s="464" t="s">
        <v>373</v>
      </c>
    </row>
    <row r="39" spans="1:29" ht="24" customHeight="1">
      <c r="A39" s="239">
        <f t="shared" si="5"/>
        <v>45772</v>
      </c>
      <c r="B39" s="240" t="str">
        <f t="shared" si="0"/>
        <v>金</v>
      </c>
      <c r="C39" s="247"/>
      <c r="D39" s="252"/>
      <c r="E39" s="257"/>
      <c r="F39" s="250">
        <f t="shared" si="6"/>
        <v>45802</v>
      </c>
      <c r="G39" s="240" t="str">
        <f t="shared" si="1"/>
        <v>日</v>
      </c>
      <c r="H39" s="247"/>
      <c r="I39" s="251"/>
      <c r="J39" s="249"/>
      <c r="K39" s="250">
        <f t="shared" si="7"/>
        <v>45833</v>
      </c>
      <c r="L39" s="240" t="str">
        <f t="shared" si="2"/>
        <v>水</v>
      </c>
      <c r="M39" s="247"/>
      <c r="N39" s="248"/>
      <c r="O39" s="249"/>
      <c r="P39" s="250">
        <f t="shared" si="8"/>
        <v>45863</v>
      </c>
      <c r="Q39" s="240" t="str">
        <f t="shared" si="3"/>
        <v>金</v>
      </c>
      <c r="R39" s="247"/>
      <c r="S39" s="248"/>
      <c r="T39" s="249"/>
      <c r="U39" s="250">
        <f t="shared" si="9"/>
        <v>45894</v>
      </c>
      <c r="V39" s="240" t="str">
        <f t="shared" si="4"/>
        <v>月</v>
      </c>
      <c r="W39" s="247"/>
      <c r="X39" s="248"/>
      <c r="Y39" s="249"/>
      <c r="AB39" s="463">
        <v>46287</v>
      </c>
      <c r="AC39" s="464" t="s">
        <v>674</v>
      </c>
    </row>
    <row r="40" spans="1:29" ht="24" customHeight="1">
      <c r="A40" s="239">
        <f t="shared" si="5"/>
        <v>45773</v>
      </c>
      <c r="B40" s="240" t="str">
        <f t="shared" si="0"/>
        <v>土</v>
      </c>
      <c r="C40" s="247"/>
      <c r="D40" s="258"/>
      <c r="E40" s="257"/>
      <c r="F40" s="250">
        <f t="shared" si="6"/>
        <v>45803</v>
      </c>
      <c r="G40" s="240" t="str">
        <f t="shared" si="1"/>
        <v>月</v>
      </c>
      <c r="H40" s="247"/>
      <c r="I40" s="258"/>
      <c r="J40" s="249"/>
      <c r="K40" s="250">
        <f t="shared" si="7"/>
        <v>45834</v>
      </c>
      <c r="L40" s="240" t="str">
        <f t="shared" si="2"/>
        <v>木</v>
      </c>
      <c r="M40" s="247"/>
      <c r="N40" s="261"/>
      <c r="O40" s="249"/>
      <c r="P40" s="250">
        <f t="shared" si="8"/>
        <v>45864</v>
      </c>
      <c r="Q40" s="240" t="str">
        <f t="shared" si="3"/>
        <v>土</v>
      </c>
      <c r="R40" s="247"/>
      <c r="S40" s="261"/>
      <c r="T40" s="249"/>
      <c r="U40" s="250">
        <f t="shared" si="9"/>
        <v>45895</v>
      </c>
      <c r="V40" s="240" t="str">
        <f t="shared" si="4"/>
        <v>火</v>
      </c>
      <c r="W40" s="247"/>
      <c r="X40" s="261"/>
      <c r="Y40" s="249"/>
      <c r="AB40" s="463">
        <v>46288</v>
      </c>
      <c r="AC40" s="464" t="s">
        <v>374</v>
      </c>
    </row>
    <row r="41" spans="1:29" ht="24" customHeight="1">
      <c r="A41" s="239">
        <f t="shared" si="5"/>
        <v>45774</v>
      </c>
      <c r="B41" s="240" t="str">
        <f t="shared" si="0"/>
        <v>日</v>
      </c>
      <c r="C41" s="247"/>
      <c r="D41" s="252"/>
      <c r="E41" s="249"/>
      <c r="F41" s="250">
        <f t="shared" si="6"/>
        <v>45804</v>
      </c>
      <c r="G41" s="240" t="str">
        <f t="shared" si="1"/>
        <v>火</v>
      </c>
      <c r="H41" s="247"/>
      <c r="I41" s="251"/>
      <c r="J41" s="257"/>
      <c r="K41" s="250">
        <f t="shared" si="7"/>
        <v>45835</v>
      </c>
      <c r="L41" s="240" t="str">
        <f t="shared" si="2"/>
        <v>金</v>
      </c>
      <c r="M41" s="247"/>
      <c r="N41" s="262"/>
      <c r="O41" s="249"/>
      <c r="P41" s="250">
        <f t="shared" si="8"/>
        <v>45865</v>
      </c>
      <c r="Q41" s="240" t="str">
        <f t="shared" si="3"/>
        <v>日</v>
      </c>
      <c r="R41" s="247"/>
      <c r="S41" s="262"/>
      <c r="T41" s="249"/>
      <c r="U41" s="250">
        <f t="shared" si="9"/>
        <v>45896</v>
      </c>
      <c r="V41" s="240" t="str">
        <f t="shared" si="4"/>
        <v>水</v>
      </c>
      <c r="W41" s="247"/>
      <c r="X41" s="262"/>
      <c r="Y41" s="249"/>
      <c r="AB41" s="463">
        <v>46307</v>
      </c>
      <c r="AC41" s="464" t="s">
        <v>602</v>
      </c>
    </row>
    <row r="42" spans="1:29" ht="24" customHeight="1">
      <c r="A42" s="239">
        <f t="shared" si="5"/>
        <v>45775</v>
      </c>
      <c r="B42" s="240" t="str">
        <f t="shared" si="0"/>
        <v>月</v>
      </c>
      <c r="C42" s="247"/>
      <c r="D42" s="256"/>
      <c r="E42" s="249"/>
      <c r="F42" s="250">
        <f t="shared" si="6"/>
        <v>45805</v>
      </c>
      <c r="G42" s="240" t="str">
        <f t="shared" si="1"/>
        <v>水</v>
      </c>
      <c r="H42" s="247"/>
      <c r="I42" s="256"/>
      <c r="J42" s="257"/>
      <c r="K42" s="250">
        <f t="shared" si="7"/>
        <v>45836</v>
      </c>
      <c r="L42" s="240" t="str">
        <f t="shared" si="2"/>
        <v>土</v>
      </c>
      <c r="M42" s="247"/>
      <c r="N42" s="258"/>
      <c r="O42" s="249"/>
      <c r="P42" s="250">
        <f t="shared" si="8"/>
        <v>45866</v>
      </c>
      <c r="Q42" s="240" t="str">
        <f t="shared" si="3"/>
        <v>月</v>
      </c>
      <c r="R42" s="247"/>
      <c r="S42" s="258"/>
      <c r="T42" s="249"/>
      <c r="U42" s="250">
        <f t="shared" si="9"/>
        <v>45897</v>
      </c>
      <c r="V42" s="240" t="str">
        <f t="shared" si="4"/>
        <v>木</v>
      </c>
      <c r="W42" s="247"/>
      <c r="X42" s="258"/>
      <c r="Y42" s="249"/>
      <c r="AB42" s="463">
        <v>46329</v>
      </c>
      <c r="AC42" s="464" t="s">
        <v>603</v>
      </c>
    </row>
    <row r="43" spans="1:29" ht="24" customHeight="1" thickBot="1">
      <c r="A43" s="239">
        <f>IF(A42="","",IF((A42+1)&gt;=(EDATE($A$15,1)),"",A42+1))</f>
        <v>45776</v>
      </c>
      <c r="B43" s="240" t="str">
        <f t="shared" si="0"/>
        <v>火</v>
      </c>
      <c r="C43" s="247"/>
      <c r="D43" s="261"/>
      <c r="E43" s="263"/>
      <c r="F43" s="250">
        <f>IF(F42="","",IF((F42+1)&gt;=(EDATE($F$15,1)),"",F42+1))</f>
        <v>45806</v>
      </c>
      <c r="G43" s="240" t="str">
        <f t="shared" si="1"/>
        <v>木</v>
      </c>
      <c r="H43" s="247"/>
      <c r="I43" s="261"/>
      <c r="J43" s="257"/>
      <c r="K43" s="250">
        <f>IF(K42="","",IF((K42+1)&gt;=(EDATE($K$15,1)),"",K42+1))</f>
        <v>45837</v>
      </c>
      <c r="L43" s="240" t="str">
        <f t="shared" si="2"/>
        <v>日</v>
      </c>
      <c r="M43" s="247"/>
      <c r="N43" s="251"/>
      <c r="O43" s="249"/>
      <c r="P43" s="250">
        <f>IF(P42="","",IF((P42+1)&gt;=(EDATE($P$15,1)),"",P42+1))</f>
        <v>45867</v>
      </c>
      <c r="Q43" s="240" t="str">
        <f t="shared" si="3"/>
        <v>火</v>
      </c>
      <c r="R43" s="247"/>
      <c r="S43" s="251"/>
      <c r="T43" s="249"/>
      <c r="U43" s="250">
        <f>IF(U42="","",IF((U42+1)&gt;=(EDATE($U$15,1)),"",U42+1))</f>
        <v>45898</v>
      </c>
      <c r="V43" s="240" t="str">
        <f t="shared" si="4"/>
        <v>金</v>
      </c>
      <c r="W43" s="247"/>
      <c r="X43" s="251"/>
      <c r="Y43" s="249"/>
      <c r="AB43" s="465">
        <v>46349</v>
      </c>
      <c r="AC43" s="466" t="s">
        <v>604</v>
      </c>
    </row>
    <row r="44" spans="1:29" ht="24" customHeight="1">
      <c r="A44" s="239">
        <f>IF(A43="","",IF((A43+1)&gt;=(EDATE($A$15,1)),"",A43+1))</f>
        <v>45777</v>
      </c>
      <c r="B44" s="240" t="str">
        <f t="shared" si="0"/>
        <v>水</v>
      </c>
      <c r="C44" s="247"/>
      <c r="D44" s="248"/>
      <c r="E44" s="263"/>
      <c r="F44" s="250">
        <f>IF(F43="","",IF((F43+1)&gt;=(EDATE($F$15,1)),"",F43+1))</f>
        <v>45807</v>
      </c>
      <c r="G44" s="240" t="str">
        <f t="shared" si="1"/>
        <v>金</v>
      </c>
      <c r="H44" s="247"/>
      <c r="I44" s="248"/>
      <c r="J44" s="257"/>
      <c r="K44" s="250">
        <f>IF(K43="","",IF((K43+1)&gt;=(EDATE($K$15,1)),"",K43+1))</f>
        <v>45838</v>
      </c>
      <c r="L44" s="240" t="str">
        <f t="shared" si="2"/>
        <v>月</v>
      </c>
      <c r="M44" s="247"/>
      <c r="N44" s="262"/>
      <c r="O44" s="249"/>
      <c r="P44" s="250">
        <f t="shared" ref="P44:P45" si="10">IF(P43="","",IF((P43+1)&gt;=(EDATE($P$15,1)),"",P43+1))</f>
        <v>45868</v>
      </c>
      <c r="Q44" s="240" t="str">
        <f t="shared" si="3"/>
        <v>水</v>
      </c>
      <c r="R44" s="247"/>
      <c r="S44" s="251"/>
      <c r="T44" s="249"/>
      <c r="U44" s="250">
        <f t="shared" ref="U44:U45" si="11">IF(U43="","",IF((U43+1)&gt;=(EDATE($U$15,1)),"",U43+1))</f>
        <v>45899</v>
      </c>
      <c r="V44" s="240" t="str">
        <f t="shared" si="4"/>
        <v>土</v>
      </c>
      <c r="W44" s="247"/>
      <c r="X44" s="251"/>
      <c r="Y44" s="249"/>
      <c r="AB44" s="234">
        <v>45884</v>
      </c>
      <c r="AC44" s="235" t="s">
        <v>350</v>
      </c>
    </row>
    <row r="45" spans="1:29" ht="24" customHeight="1" thickBot="1">
      <c r="A45" s="264" t="str">
        <f>IF(A44="","",IF((A44+1)&gt;=(EDATE($A$15,1)),"",A44+1))</f>
        <v/>
      </c>
      <c r="B45" s="265" t="str">
        <f t="shared" si="0"/>
        <v/>
      </c>
      <c r="C45" s="266"/>
      <c r="D45" s="267"/>
      <c r="E45" s="268"/>
      <c r="F45" s="269">
        <f>IF(F44="","",IF((F44+1)&gt;=(EDATE($F$15,1)),"",F44+1))</f>
        <v>45808</v>
      </c>
      <c r="G45" s="265" t="str">
        <f t="shared" si="1"/>
        <v>土</v>
      </c>
      <c r="H45" s="266"/>
      <c r="I45" s="270"/>
      <c r="J45" s="265"/>
      <c r="K45" s="269" t="str">
        <f>IF(K44="","",IF((K44+1)&gt;=(EDATE($K$15,1)),"",K44+1))</f>
        <v/>
      </c>
      <c r="L45" s="265" t="str">
        <f t="shared" si="2"/>
        <v/>
      </c>
      <c r="M45" s="266"/>
      <c r="N45" s="271"/>
      <c r="O45" s="238"/>
      <c r="P45" s="269">
        <f t="shared" si="10"/>
        <v>45869</v>
      </c>
      <c r="Q45" s="265" t="str">
        <f t="shared" si="3"/>
        <v>木</v>
      </c>
      <c r="R45" s="266"/>
      <c r="S45" s="401"/>
      <c r="T45" s="238"/>
      <c r="U45" s="269">
        <f t="shared" si="11"/>
        <v>45900</v>
      </c>
      <c r="V45" s="265" t="str">
        <f t="shared" si="4"/>
        <v>日</v>
      </c>
      <c r="W45" s="266"/>
      <c r="X45" s="401"/>
      <c r="Y45" s="238"/>
      <c r="AB45" s="234">
        <v>46020</v>
      </c>
      <c r="AC45" s="235" t="s">
        <v>338</v>
      </c>
    </row>
    <row r="46" spans="1:29" ht="13.5" thickBot="1">
      <c r="A46" s="272"/>
      <c r="B46" s="272"/>
      <c r="C46" s="272"/>
      <c r="D46" s="272"/>
      <c r="E46" s="273"/>
      <c r="F46" s="272"/>
      <c r="G46" s="272"/>
      <c r="H46" s="272"/>
      <c r="I46" s="272"/>
      <c r="J46" s="273"/>
      <c r="K46" s="272"/>
      <c r="L46" s="272"/>
      <c r="M46" s="272"/>
      <c r="N46" s="272"/>
      <c r="O46" s="273"/>
      <c r="P46" s="272"/>
      <c r="Q46" s="272"/>
      <c r="R46" s="272"/>
      <c r="S46" s="272"/>
      <c r="T46" s="273"/>
      <c r="U46" s="272"/>
      <c r="V46" s="272"/>
      <c r="W46" s="272"/>
      <c r="X46" s="272"/>
      <c r="Y46" s="273"/>
      <c r="AB46" s="234">
        <v>46021</v>
      </c>
      <c r="AC46" s="235" t="s">
        <v>338</v>
      </c>
    </row>
    <row r="47" spans="1:29" ht="18" customHeight="1">
      <c r="A47" s="274" t="s">
        <v>344</v>
      </c>
      <c r="B47" s="1058" t="s">
        <v>349</v>
      </c>
      <c r="C47" s="1059"/>
      <c r="D47" s="1059"/>
      <c r="E47" s="1060"/>
      <c r="F47" s="274" t="s">
        <v>344</v>
      </c>
      <c r="G47" s="1058" t="s">
        <v>348</v>
      </c>
      <c r="H47" s="1059"/>
      <c r="I47" s="1059"/>
      <c r="J47" s="1061"/>
      <c r="K47" s="274" t="s">
        <v>344</v>
      </c>
      <c r="L47" s="1058" t="s">
        <v>347</v>
      </c>
      <c r="M47" s="1059"/>
      <c r="N47" s="1059"/>
      <c r="O47" s="1061"/>
      <c r="P47" s="274" t="s">
        <v>344</v>
      </c>
      <c r="Q47" s="1058" t="s">
        <v>346</v>
      </c>
      <c r="R47" s="1059"/>
      <c r="S47" s="1059"/>
      <c r="T47" s="1061"/>
      <c r="U47" s="274" t="s">
        <v>344</v>
      </c>
      <c r="V47" s="1058" t="s">
        <v>346</v>
      </c>
      <c r="W47" s="1059"/>
      <c r="X47" s="1059"/>
      <c r="Y47" s="1061"/>
      <c r="AB47" s="234">
        <v>46022</v>
      </c>
      <c r="AC47" s="235" t="s">
        <v>338</v>
      </c>
    </row>
    <row r="48" spans="1:29" ht="18" customHeight="1">
      <c r="A48" s="275" t="s">
        <v>342</v>
      </c>
      <c r="B48" s="1062">
        <f>A15</f>
        <v>45748</v>
      </c>
      <c r="C48" s="1063"/>
      <c r="D48" s="1054">
        <f>IF($E$10="","",EDATE(B48,1)-1)</f>
        <v>45777</v>
      </c>
      <c r="E48" s="1055"/>
      <c r="F48" s="275" t="s">
        <v>342</v>
      </c>
      <c r="G48" s="1062">
        <f>F15</f>
        <v>45778</v>
      </c>
      <c r="H48" s="1063"/>
      <c r="I48" s="1054">
        <f>IF($E$10="","",EDATE(G48,1)-1)</f>
        <v>45808</v>
      </c>
      <c r="J48" s="1055"/>
      <c r="K48" s="275" t="s">
        <v>342</v>
      </c>
      <c r="L48" s="1062">
        <f>K15</f>
        <v>45809</v>
      </c>
      <c r="M48" s="1063"/>
      <c r="N48" s="1054">
        <f>IF($E$10="","",EDATE(L48,1)-1)</f>
        <v>45838</v>
      </c>
      <c r="O48" s="1055"/>
      <c r="P48" s="275" t="s">
        <v>342</v>
      </c>
      <c r="Q48" s="1062">
        <f>P15</f>
        <v>45839</v>
      </c>
      <c r="R48" s="1063"/>
      <c r="S48" s="1054">
        <f>IF($E$10="","",EDATE(Q48,1)-1)</f>
        <v>45869</v>
      </c>
      <c r="T48" s="1055"/>
      <c r="U48" s="275" t="s">
        <v>342</v>
      </c>
      <c r="V48" s="1062">
        <f>U15</f>
        <v>45870</v>
      </c>
      <c r="W48" s="1063"/>
      <c r="X48" s="1054">
        <f>IF($E$10="","",EDATE(V48,1)-1)</f>
        <v>45900</v>
      </c>
      <c r="Y48" s="1055"/>
      <c r="AB48" s="234">
        <v>46023</v>
      </c>
      <c r="AC48" s="235" t="s">
        <v>338</v>
      </c>
    </row>
    <row r="49" spans="1:29" ht="18" customHeight="1">
      <c r="A49" s="276" t="s">
        <v>341</v>
      </c>
      <c r="B49" s="1074">
        <f>IF(B48="","",NETWORKDAYS.INTL(B48,D48,1,AB13:AB42))</f>
        <v>21</v>
      </c>
      <c r="C49" s="1075"/>
      <c r="D49" s="1075"/>
      <c r="E49" s="1076"/>
      <c r="F49" s="276" t="s">
        <v>341</v>
      </c>
      <c r="G49" s="1074">
        <f>IF(G48="","",NETWORKDAYS.INTL(G48,I48,1,AB13:AB42))</f>
        <v>20</v>
      </c>
      <c r="H49" s="1075"/>
      <c r="I49" s="1075"/>
      <c r="J49" s="1076"/>
      <c r="K49" s="276" t="s">
        <v>341</v>
      </c>
      <c r="L49" s="1074">
        <f>IF(L48="","",NETWORKDAYS.INTL(L48,N48,1,AB13:AB42))</f>
        <v>21</v>
      </c>
      <c r="M49" s="1075"/>
      <c r="N49" s="1075"/>
      <c r="O49" s="1076"/>
      <c r="P49" s="276" t="s">
        <v>341</v>
      </c>
      <c r="Q49" s="1074">
        <f>IF(Q48="","",NETWORKDAYS.INTL(Q48,S48,1,AB13:AB42))</f>
        <v>22</v>
      </c>
      <c r="R49" s="1075"/>
      <c r="S49" s="1075"/>
      <c r="T49" s="1076"/>
      <c r="U49" s="276" t="s">
        <v>341</v>
      </c>
      <c r="V49" s="1074">
        <f>IF(V48="","",NETWORKDAYS.INTL(V48,X48,1,AG13:AG42))</f>
        <v>21</v>
      </c>
      <c r="W49" s="1075"/>
      <c r="X49" s="1075"/>
      <c r="Y49" s="1076"/>
      <c r="AB49" s="234">
        <v>46024</v>
      </c>
      <c r="AC49" s="235" t="s">
        <v>338</v>
      </c>
    </row>
    <row r="50" spans="1:29" ht="18" customHeight="1">
      <c r="A50" s="277" t="s">
        <v>340</v>
      </c>
      <c r="B50" s="1074">
        <f>COUNTA(E15:E45)</f>
        <v>0</v>
      </c>
      <c r="C50" s="1075"/>
      <c r="D50" s="1075"/>
      <c r="E50" s="1077"/>
      <c r="F50" s="277" t="s">
        <v>340</v>
      </c>
      <c r="G50" s="1074">
        <f>COUNTA(J15:J45)</f>
        <v>0</v>
      </c>
      <c r="H50" s="1075"/>
      <c r="I50" s="1075"/>
      <c r="J50" s="1076"/>
      <c r="K50" s="277" t="s">
        <v>340</v>
      </c>
      <c r="L50" s="1074">
        <f>COUNTA(O15:O45)</f>
        <v>0</v>
      </c>
      <c r="M50" s="1075"/>
      <c r="N50" s="1075"/>
      <c r="O50" s="1076"/>
      <c r="P50" s="277" t="s">
        <v>340</v>
      </c>
      <c r="Q50" s="1074">
        <f>COUNTA(T15:T45)</f>
        <v>0</v>
      </c>
      <c r="R50" s="1075"/>
      <c r="S50" s="1075"/>
      <c r="T50" s="1076"/>
      <c r="U50" s="277" t="s">
        <v>340</v>
      </c>
      <c r="V50" s="1074">
        <f>COUNTA(Y15:Y45)</f>
        <v>0</v>
      </c>
      <c r="W50" s="1075"/>
      <c r="X50" s="1075"/>
      <c r="Y50" s="1076"/>
      <c r="AB50" s="234">
        <v>46025</v>
      </c>
      <c r="AC50" s="235" t="s">
        <v>338</v>
      </c>
    </row>
    <row r="51" spans="1:29" ht="18" customHeight="1">
      <c r="A51" s="277" t="s">
        <v>339</v>
      </c>
      <c r="B51" s="1066">
        <f>SUM(E15:E45)</f>
        <v>0</v>
      </c>
      <c r="C51" s="1067"/>
      <c r="D51" s="1067"/>
      <c r="E51" s="1068"/>
      <c r="F51" s="277" t="s">
        <v>339</v>
      </c>
      <c r="G51" s="1066">
        <f>SUM(J15:J45)</f>
        <v>0</v>
      </c>
      <c r="H51" s="1067"/>
      <c r="I51" s="1067"/>
      <c r="J51" s="1069"/>
      <c r="K51" s="277" t="s">
        <v>339</v>
      </c>
      <c r="L51" s="1066">
        <f>SUM(O15:O45)</f>
        <v>0</v>
      </c>
      <c r="M51" s="1067"/>
      <c r="N51" s="1067"/>
      <c r="O51" s="1069"/>
      <c r="P51" s="277" t="s">
        <v>339</v>
      </c>
      <c r="Q51" s="1066">
        <f>SUM(T15:T45)</f>
        <v>0</v>
      </c>
      <c r="R51" s="1067"/>
      <c r="S51" s="1067"/>
      <c r="T51" s="1069"/>
      <c r="U51" s="277" t="s">
        <v>339</v>
      </c>
      <c r="V51" s="1066">
        <f>SUM(Y15:Y45)</f>
        <v>0</v>
      </c>
      <c r="W51" s="1067"/>
      <c r="X51" s="1067"/>
      <c r="Y51" s="1069"/>
      <c r="AB51" s="235"/>
      <c r="AC51" s="235"/>
    </row>
    <row r="52" spans="1:29" ht="18" customHeight="1" thickBot="1">
      <c r="A52" s="278" t="s">
        <v>337</v>
      </c>
      <c r="B52" s="1070">
        <f>B51</f>
        <v>0</v>
      </c>
      <c r="C52" s="1071"/>
      <c r="D52" s="1071"/>
      <c r="E52" s="1072"/>
      <c r="F52" s="278" t="s">
        <v>337</v>
      </c>
      <c r="G52" s="1070">
        <f>B52+G51</f>
        <v>0</v>
      </c>
      <c r="H52" s="1071"/>
      <c r="I52" s="1071"/>
      <c r="J52" s="1073"/>
      <c r="K52" s="278" t="s">
        <v>337</v>
      </c>
      <c r="L52" s="1070">
        <f>G52+L51</f>
        <v>0</v>
      </c>
      <c r="M52" s="1071"/>
      <c r="N52" s="1071"/>
      <c r="O52" s="1073"/>
      <c r="P52" s="278" t="s">
        <v>337</v>
      </c>
      <c r="Q52" s="1070">
        <f>L52+Q51</f>
        <v>0</v>
      </c>
      <c r="R52" s="1071"/>
      <c r="S52" s="1071"/>
      <c r="T52" s="1073"/>
      <c r="U52" s="278" t="s">
        <v>337</v>
      </c>
      <c r="V52" s="1070">
        <f>Q52+V51</f>
        <v>0</v>
      </c>
      <c r="W52" s="1071"/>
      <c r="X52" s="1071"/>
      <c r="Y52" s="1073"/>
    </row>
    <row r="53" spans="1:29" ht="7.5" customHeight="1">
      <c r="A53" s="272"/>
      <c r="B53" s="272"/>
      <c r="C53" s="272"/>
      <c r="D53" s="272"/>
      <c r="E53" s="273"/>
      <c r="F53" s="272"/>
      <c r="G53" s="272"/>
      <c r="H53" s="272"/>
      <c r="I53" s="272"/>
      <c r="J53" s="273"/>
      <c r="K53" s="272"/>
      <c r="L53" s="272"/>
      <c r="M53" s="272"/>
      <c r="N53" s="272"/>
      <c r="O53" s="273"/>
    </row>
    <row r="54" spans="1:29">
      <c r="A54" s="279" t="s">
        <v>336</v>
      </c>
      <c r="B54" s="280" t="s">
        <v>425</v>
      </c>
      <c r="C54" s="280"/>
      <c r="D54" s="280"/>
      <c r="E54" s="280"/>
      <c r="F54" s="280"/>
      <c r="G54" s="280"/>
      <c r="H54" s="280"/>
      <c r="I54" s="280"/>
      <c r="J54" s="280"/>
      <c r="K54" s="280"/>
      <c r="L54" s="280"/>
      <c r="M54" s="280"/>
      <c r="N54" s="280"/>
      <c r="O54" s="280"/>
    </row>
    <row r="55" spans="1:29">
      <c r="A55" s="281"/>
      <c r="D55" s="1064"/>
      <c r="E55" s="1064"/>
      <c r="F55" s="1064"/>
      <c r="G55" s="1064"/>
      <c r="H55" s="1064"/>
      <c r="I55" s="1064"/>
      <c r="J55" s="1064"/>
      <c r="K55" s="1064"/>
      <c r="L55" s="1064"/>
      <c r="M55" s="1064"/>
      <c r="N55" s="1064"/>
      <c r="O55" s="1064"/>
    </row>
    <row r="56" spans="1:29">
      <c r="A56" s="281"/>
      <c r="D56" s="1064"/>
      <c r="E56" s="1064"/>
      <c r="F56" s="1064"/>
      <c r="G56" s="1064"/>
      <c r="H56" s="1064"/>
      <c r="I56" s="1064"/>
      <c r="J56" s="1064"/>
      <c r="K56" s="1064"/>
      <c r="L56" s="1064"/>
      <c r="M56" s="1064"/>
      <c r="N56" s="1064"/>
      <c r="O56" s="1064"/>
    </row>
    <row r="57" spans="1:29">
      <c r="N57" s="216">
        <f>NETWORKDAYS(Q48,S48,3)</f>
        <v>23</v>
      </c>
    </row>
  </sheetData>
  <mergeCells count="67">
    <mergeCell ref="V51:Y51"/>
    <mergeCell ref="V52:Y52"/>
    <mergeCell ref="W14:X14"/>
    <mergeCell ref="V47:Y47"/>
    <mergeCell ref="V48:W48"/>
    <mergeCell ref="X48:Y48"/>
    <mergeCell ref="V49:Y49"/>
    <mergeCell ref="V50:Y50"/>
    <mergeCell ref="D56:O56"/>
    <mergeCell ref="B50:E50"/>
    <mergeCell ref="G50:J50"/>
    <mergeCell ref="L50:O50"/>
    <mergeCell ref="Q50:T50"/>
    <mergeCell ref="B51:E51"/>
    <mergeCell ref="G51:J51"/>
    <mergeCell ref="L51:O51"/>
    <mergeCell ref="Q51:T51"/>
    <mergeCell ref="B52:E52"/>
    <mergeCell ref="G52:J52"/>
    <mergeCell ref="L52:O52"/>
    <mergeCell ref="Q52:T52"/>
    <mergeCell ref="D55:O55"/>
    <mergeCell ref="Q48:R48"/>
    <mergeCell ref="S48:T48"/>
    <mergeCell ref="B49:E49"/>
    <mergeCell ref="G49:J49"/>
    <mergeCell ref="L49:O49"/>
    <mergeCell ref="Q49:T49"/>
    <mergeCell ref="B48:C48"/>
    <mergeCell ref="D48:E48"/>
    <mergeCell ref="G48:H48"/>
    <mergeCell ref="I48:J48"/>
    <mergeCell ref="L48:M48"/>
    <mergeCell ref="N48:O48"/>
    <mergeCell ref="C14:D14"/>
    <mergeCell ref="H14:I14"/>
    <mergeCell ref="M14:N14"/>
    <mergeCell ref="R14:S14"/>
    <mergeCell ref="B47:E47"/>
    <mergeCell ref="G47:J47"/>
    <mergeCell ref="L47:O47"/>
    <mergeCell ref="Q47:T47"/>
    <mergeCell ref="A10:D10"/>
    <mergeCell ref="E10:F10"/>
    <mergeCell ref="A11:D11"/>
    <mergeCell ref="E11:L11"/>
    <mergeCell ref="AB12:AC12"/>
    <mergeCell ref="H10:I10"/>
    <mergeCell ref="A13:E13"/>
    <mergeCell ref="F13:J13"/>
    <mergeCell ref="K13:O13"/>
    <mergeCell ref="P13:T13"/>
    <mergeCell ref="U13:Y13"/>
    <mergeCell ref="A6:D6"/>
    <mergeCell ref="E6:L6"/>
    <mergeCell ref="A7:D7"/>
    <mergeCell ref="E7:L7"/>
    <mergeCell ref="A9:D9"/>
    <mergeCell ref="E9:L9"/>
    <mergeCell ref="A8:D8"/>
    <mergeCell ref="E8:L8"/>
    <mergeCell ref="X1:Y1"/>
    <mergeCell ref="X2:Y2"/>
    <mergeCell ref="A3:P3"/>
    <mergeCell ref="A4:O4"/>
    <mergeCell ref="A5:D5"/>
    <mergeCell ref="E5:L5"/>
  </mergeCells>
  <phoneticPr fontId="11"/>
  <conditionalFormatting sqref="A15:B45">
    <cfRule type="expression" dxfId="126" priority="9" stopIfTrue="1">
      <formula>WEEKDAY($A15,1)=7</formula>
    </cfRule>
    <cfRule type="expression" dxfId="125" priority="10" stopIfTrue="1">
      <formula>WEEKDAY($A15,1)=1</formula>
    </cfRule>
  </conditionalFormatting>
  <conditionalFormatting sqref="E15:E45 A15:B45">
    <cfRule type="expression" dxfId="124" priority="708" stopIfTrue="1">
      <formula>COUNTIF($AB$13:$AB$50,$A15)=1</formula>
    </cfRule>
  </conditionalFormatting>
  <conditionalFormatting sqref="E15:E45">
    <cfRule type="expression" dxfId="123" priority="11" stopIfTrue="1">
      <formula>WEEKDAY($A15,1)=7</formula>
    </cfRule>
    <cfRule type="expression" dxfId="122" priority="12" stopIfTrue="1">
      <formula>WEEKDAY($A15,1)=1</formula>
    </cfRule>
  </conditionalFormatting>
  <conditionalFormatting sqref="F15:G45 J15:J45">
    <cfRule type="expression" dxfId="121" priority="696" stopIfTrue="1">
      <formula>WEEKDAY($F15,1)=7</formula>
    </cfRule>
    <cfRule type="expression" dxfId="120" priority="697" stopIfTrue="1">
      <formula>WEEKDAY($F15,1)=1</formula>
    </cfRule>
    <cfRule type="expression" dxfId="119" priority="711" stopIfTrue="1">
      <formula>COUNTIF($AB$13:$AB$50,$F15)=1</formula>
    </cfRule>
  </conditionalFormatting>
  <conditionalFormatting sqref="K15:L45 O15:O45">
    <cfRule type="expression" dxfId="118" priority="702" stopIfTrue="1">
      <formula>WEEKDAY($K15,1)=7</formula>
    </cfRule>
    <cfRule type="expression" dxfId="117" priority="703" stopIfTrue="1">
      <formula>WEEKDAY($K15,1)=1</formula>
    </cfRule>
    <cfRule type="expression" dxfId="116" priority="713" stopIfTrue="1">
      <formula>COUNTIF($AB$13:$AB$50,$K15)=1</formula>
    </cfRule>
  </conditionalFormatting>
  <conditionalFormatting sqref="P15:Q45 T15:T45">
    <cfRule type="expression" dxfId="115" priority="716" stopIfTrue="1">
      <formula>WEEKDAY($P15,1)=7</formula>
    </cfRule>
    <cfRule type="expression" dxfId="114" priority="717" stopIfTrue="1">
      <formula>WEEKDAY($P15,1)=1</formula>
    </cfRule>
    <cfRule type="expression" dxfId="113" priority="721" stopIfTrue="1">
      <formula>COUNTIF($AB$13:$AB$50,$P15)=1</formula>
    </cfRule>
  </conditionalFormatting>
  <conditionalFormatting sqref="U15:V45 Y15:Y45">
    <cfRule type="expression" dxfId="112" priority="2" stopIfTrue="1">
      <formula>WEEKDAY($U15,1)=7</formula>
    </cfRule>
    <cfRule type="expression" dxfId="111" priority="3" stopIfTrue="1">
      <formula>WEEKDAY($U15,1)=1</formula>
    </cfRule>
    <cfRule type="expression" dxfId="110" priority="4" stopIfTrue="1">
      <formula>COUNTIF($AB$13:$AB$50,$U15)=1</formula>
    </cfRule>
  </conditionalFormatting>
  <dataValidations disablePrompts="1" count="1">
    <dataValidation type="list" allowBlank="1" showInputMessage="1" showErrorMessage="1" sqref="WVV983046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N65542 JJ65542 TF65542 ADB65542 AMX65542 AWT65542 BGP65542 BQL65542 CAH65542 CKD65542 CTZ65542 DDV65542 DNR65542 DXN65542 EHJ65542 ERF65542 FBB65542 FKX65542 FUT65542 GEP65542 GOL65542 GYH65542 HID65542 HRZ65542 IBV65542 ILR65542 IVN65542 JFJ65542 JPF65542 JZB65542 KIX65542 KST65542 LCP65542 LML65542 LWH65542 MGD65542 MPZ65542 MZV65542 NJR65542 NTN65542 ODJ65542 ONF65542 OXB65542 PGX65542 PQT65542 QAP65542 QKL65542 QUH65542 RED65542 RNZ65542 RXV65542 SHR65542 SRN65542 TBJ65542 TLF65542 TVB65542 UEX65542 UOT65542 UYP65542 VIL65542 VSH65542 WCD65542 WLZ65542 WVV65542 N131078 JJ131078 TF131078 ADB131078 AMX131078 AWT131078 BGP131078 BQL131078 CAH131078 CKD131078 CTZ131078 DDV131078 DNR131078 DXN131078 EHJ131078 ERF131078 FBB131078 FKX131078 FUT131078 GEP131078 GOL131078 GYH131078 HID131078 HRZ131078 IBV131078 ILR131078 IVN131078 JFJ131078 JPF131078 JZB131078 KIX131078 KST131078 LCP131078 LML131078 LWH131078 MGD131078 MPZ131078 MZV131078 NJR131078 NTN131078 ODJ131078 ONF131078 OXB131078 PGX131078 PQT131078 QAP131078 QKL131078 QUH131078 RED131078 RNZ131078 RXV131078 SHR131078 SRN131078 TBJ131078 TLF131078 TVB131078 UEX131078 UOT131078 UYP131078 VIL131078 VSH131078 WCD131078 WLZ131078 WVV131078 N196614 JJ196614 TF196614 ADB196614 AMX196614 AWT196614 BGP196614 BQL196614 CAH196614 CKD196614 CTZ196614 DDV196614 DNR196614 DXN196614 EHJ196614 ERF196614 FBB196614 FKX196614 FUT196614 GEP196614 GOL196614 GYH196614 HID196614 HRZ196614 IBV196614 ILR196614 IVN196614 JFJ196614 JPF196614 JZB196614 KIX196614 KST196614 LCP196614 LML196614 LWH196614 MGD196614 MPZ196614 MZV196614 NJR196614 NTN196614 ODJ196614 ONF196614 OXB196614 PGX196614 PQT196614 QAP196614 QKL196614 QUH196614 RED196614 RNZ196614 RXV196614 SHR196614 SRN196614 TBJ196614 TLF196614 TVB196614 UEX196614 UOT196614 UYP196614 VIL196614 VSH196614 WCD196614 WLZ196614 WVV196614 N262150 JJ262150 TF262150 ADB262150 AMX262150 AWT262150 BGP262150 BQL262150 CAH262150 CKD262150 CTZ262150 DDV262150 DNR262150 DXN262150 EHJ262150 ERF262150 FBB262150 FKX262150 FUT262150 GEP262150 GOL262150 GYH262150 HID262150 HRZ262150 IBV262150 ILR262150 IVN262150 JFJ262150 JPF262150 JZB262150 KIX262150 KST262150 LCP262150 LML262150 LWH262150 MGD262150 MPZ262150 MZV262150 NJR262150 NTN262150 ODJ262150 ONF262150 OXB262150 PGX262150 PQT262150 QAP262150 QKL262150 QUH262150 RED262150 RNZ262150 RXV262150 SHR262150 SRN262150 TBJ262150 TLF262150 TVB262150 UEX262150 UOT262150 UYP262150 VIL262150 VSH262150 WCD262150 WLZ262150 WVV262150 N327686 JJ327686 TF327686 ADB327686 AMX327686 AWT327686 BGP327686 BQL327686 CAH327686 CKD327686 CTZ327686 DDV327686 DNR327686 DXN327686 EHJ327686 ERF327686 FBB327686 FKX327686 FUT327686 GEP327686 GOL327686 GYH327686 HID327686 HRZ327686 IBV327686 ILR327686 IVN327686 JFJ327686 JPF327686 JZB327686 KIX327686 KST327686 LCP327686 LML327686 LWH327686 MGD327686 MPZ327686 MZV327686 NJR327686 NTN327686 ODJ327686 ONF327686 OXB327686 PGX327686 PQT327686 QAP327686 QKL327686 QUH327686 RED327686 RNZ327686 RXV327686 SHR327686 SRN327686 TBJ327686 TLF327686 TVB327686 UEX327686 UOT327686 UYP327686 VIL327686 VSH327686 WCD327686 WLZ327686 WVV327686 N393222 JJ393222 TF393222 ADB393222 AMX393222 AWT393222 BGP393222 BQL393222 CAH393222 CKD393222 CTZ393222 DDV393222 DNR393222 DXN393222 EHJ393222 ERF393222 FBB393222 FKX393222 FUT393222 GEP393222 GOL393222 GYH393222 HID393222 HRZ393222 IBV393222 ILR393222 IVN393222 JFJ393222 JPF393222 JZB393222 KIX393222 KST393222 LCP393222 LML393222 LWH393222 MGD393222 MPZ393222 MZV393222 NJR393222 NTN393222 ODJ393222 ONF393222 OXB393222 PGX393222 PQT393222 QAP393222 QKL393222 QUH393222 RED393222 RNZ393222 RXV393222 SHR393222 SRN393222 TBJ393222 TLF393222 TVB393222 UEX393222 UOT393222 UYP393222 VIL393222 VSH393222 WCD393222 WLZ393222 WVV393222 N458758 JJ458758 TF458758 ADB458758 AMX458758 AWT458758 BGP458758 BQL458758 CAH458758 CKD458758 CTZ458758 DDV458758 DNR458758 DXN458758 EHJ458758 ERF458758 FBB458758 FKX458758 FUT458758 GEP458758 GOL458758 GYH458758 HID458758 HRZ458758 IBV458758 ILR458758 IVN458758 JFJ458758 JPF458758 JZB458758 KIX458758 KST458758 LCP458758 LML458758 LWH458758 MGD458758 MPZ458758 MZV458758 NJR458758 NTN458758 ODJ458758 ONF458758 OXB458758 PGX458758 PQT458758 QAP458758 QKL458758 QUH458758 RED458758 RNZ458758 RXV458758 SHR458758 SRN458758 TBJ458758 TLF458758 TVB458758 UEX458758 UOT458758 UYP458758 VIL458758 VSH458758 WCD458758 WLZ458758 WVV458758 N524294 JJ524294 TF524294 ADB524294 AMX524294 AWT524294 BGP524294 BQL524294 CAH524294 CKD524294 CTZ524294 DDV524294 DNR524294 DXN524294 EHJ524294 ERF524294 FBB524294 FKX524294 FUT524294 GEP524294 GOL524294 GYH524294 HID524294 HRZ524294 IBV524294 ILR524294 IVN524294 JFJ524294 JPF524294 JZB524294 KIX524294 KST524294 LCP524294 LML524294 LWH524294 MGD524294 MPZ524294 MZV524294 NJR524294 NTN524294 ODJ524294 ONF524294 OXB524294 PGX524294 PQT524294 QAP524294 QKL524294 QUH524294 RED524294 RNZ524294 RXV524294 SHR524294 SRN524294 TBJ524294 TLF524294 TVB524294 UEX524294 UOT524294 UYP524294 VIL524294 VSH524294 WCD524294 WLZ524294 WVV524294 N589830 JJ589830 TF589830 ADB589830 AMX589830 AWT589830 BGP589830 BQL589830 CAH589830 CKD589830 CTZ589830 DDV589830 DNR589830 DXN589830 EHJ589830 ERF589830 FBB589830 FKX589830 FUT589830 GEP589830 GOL589830 GYH589830 HID589830 HRZ589830 IBV589830 ILR589830 IVN589830 JFJ589830 JPF589830 JZB589830 KIX589830 KST589830 LCP589830 LML589830 LWH589830 MGD589830 MPZ589830 MZV589830 NJR589830 NTN589830 ODJ589830 ONF589830 OXB589830 PGX589830 PQT589830 QAP589830 QKL589830 QUH589830 RED589830 RNZ589830 RXV589830 SHR589830 SRN589830 TBJ589830 TLF589830 TVB589830 UEX589830 UOT589830 UYP589830 VIL589830 VSH589830 WCD589830 WLZ589830 WVV589830 N655366 JJ655366 TF655366 ADB655366 AMX655366 AWT655366 BGP655366 BQL655366 CAH655366 CKD655366 CTZ655366 DDV655366 DNR655366 DXN655366 EHJ655366 ERF655366 FBB655366 FKX655366 FUT655366 GEP655366 GOL655366 GYH655366 HID655366 HRZ655366 IBV655366 ILR655366 IVN655366 JFJ655366 JPF655366 JZB655366 KIX655366 KST655366 LCP655366 LML655366 LWH655366 MGD655366 MPZ655366 MZV655366 NJR655366 NTN655366 ODJ655366 ONF655366 OXB655366 PGX655366 PQT655366 QAP655366 QKL655366 QUH655366 RED655366 RNZ655366 RXV655366 SHR655366 SRN655366 TBJ655366 TLF655366 TVB655366 UEX655366 UOT655366 UYP655366 VIL655366 VSH655366 WCD655366 WLZ655366 WVV655366 N720902 JJ720902 TF720902 ADB720902 AMX720902 AWT720902 BGP720902 BQL720902 CAH720902 CKD720902 CTZ720902 DDV720902 DNR720902 DXN720902 EHJ720902 ERF720902 FBB720902 FKX720902 FUT720902 GEP720902 GOL720902 GYH720902 HID720902 HRZ720902 IBV720902 ILR720902 IVN720902 JFJ720902 JPF720902 JZB720902 KIX720902 KST720902 LCP720902 LML720902 LWH720902 MGD720902 MPZ720902 MZV720902 NJR720902 NTN720902 ODJ720902 ONF720902 OXB720902 PGX720902 PQT720902 QAP720902 QKL720902 QUH720902 RED720902 RNZ720902 RXV720902 SHR720902 SRN720902 TBJ720902 TLF720902 TVB720902 UEX720902 UOT720902 UYP720902 VIL720902 VSH720902 WCD720902 WLZ720902 WVV720902 N786438 JJ786438 TF786438 ADB786438 AMX786438 AWT786438 BGP786438 BQL786438 CAH786438 CKD786438 CTZ786438 DDV786438 DNR786438 DXN786438 EHJ786438 ERF786438 FBB786438 FKX786438 FUT786438 GEP786438 GOL786438 GYH786438 HID786438 HRZ786438 IBV786438 ILR786438 IVN786438 JFJ786438 JPF786438 JZB786438 KIX786438 KST786438 LCP786438 LML786438 LWH786438 MGD786438 MPZ786438 MZV786438 NJR786438 NTN786438 ODJ786438 ONF786438 OXB786438 PGX786438 PQT786438 QAP786438 QKL786438 QUH786438 RED786438 RNZ786438 RXV786438 SHR786438 SRN786438 TBJ786438 TLF786438 TVB786438 UEX786438 UOT786438 UYP786438 VIL786438 VSH786438 WCD786438 WLZ786438 WVV786438 N851974 JJ851974 TF851974 ADB851974 AMX851974 AWT851974 BGP851974 BQL851974 CAH851974 CKD851974 CTZ851974 DDV851974 DNR851974 DXN851974 EHJ851974 ERF851974 FBB851974 FKX851974 FUT851974 GEP851974 GOL851974 GYH851974 HID851974 HRZ851974 IBV851974 ILR851974 IVN851974 JFJ851974 JPF851974 JZB851974 KIX851974 KST851974 LCP851974 LML851974 LWH851974 MGD851974 MPZ851974 MZV851974 NJR851974 NTN851974 ODJ851974 ONF851974 OXB851974 PGX851974 PQT851974 QAP851974 QKL851974 QUH851974 RED851974 RNZ851974 RXV851974 SHR851974 SRN851974 TBJ851974 TLF851974 TVB851974 UEX851974 UOT851974 UYP851974 VIL851974 VSH851974 WCD851974 WLZ851974 WVV851974 N917510 JJ917510 TF917510 ADB917510 AMX917510 AWT917510 BGP917510 BQL917510 CAH917510 CKD917510 CTZ917510 DDV917510 DNR917510 DXN917510 EHJ917510 ERF917510 FBB917510 FKX917510 FUT917510 GEP917510 GOL917510 GYH917510 HID917510 HRZ917510 IBV917510 ILR917510 IVN917510 JFJ917510 JPF917510 JZB917510 KIX917510 KST917510 LCP917510 LML917510 LWH917510 MGD917510 MPZ917510 MZV917510 NJR917510 NTN917510 ODJ917510 ONF917510 OXB917510 PGX917510 PQT917510 QAP917510 QKL917510 QUH917510 RED917510 RNZ917510 RXV917510 SHR917510 SRN917510 TBJ917510 TLF917510 TVB917510 UEX917510 UOT917510 UYP917510 VIL917510 VSH917510 WCD917510 WLZ917510 WVV917510 N983046 JJ983046 TF983046 ADB983046 AMX983046 AWT983046 BGP983046 BQL983046 CAH983046 CKD983046 CTZ983046 DDV983046 DNR983046 DXN983046 EHJ983046 ERF983046 FBB983046 FKX983046 FUT983046 GEP983046 GOL983046 GYH983046 HID983046 HRZ983046 IBV983046 ILR983046 IVN983046 JFJ983046 JPF983046 JZB983046 KIX983046 KST983046 LCP983046 LML983046 LWH983046 MGD983046 MPZ983046 MZV983046 NJR983046 NTN983046 ODJ983046 ONF983046 OXB983046 PGX983046 PQT983046 QAP983046 QKL983046 QUH983046 RED983046 RNZ983046 RXV983046 SHR983046 SRN983046 TBJ983046 TLF983046 TVB983046 UEX983046 UOT983046 UYP983046 VIL983046 VSH983046 WCD983046 WLZ983046" xr:uid="{00000000-0002-0000-0800-000000000000}">
      <formula1>"青森校,弘前校,八戸校,むつ校"</formula1>
    </dataValidation>
  </dataValidations>
  <pageMargins left="0.39370078740157483" right="0.19685039370078741" top="0.19685039370078741" bottom="0.19685039370078741" header="0" footer="0"/>
  <pageSetup paperSize="9" scale="54" orientation="landscape"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99"/>
    <pageSetUpPr fitToPage="1"/>
  </sheetPr>
  <dimension ref="A1:AH57"/>
  <sheetViews>
    <sheetView view="pageBreakPreview" zoomScale="85" zoomScaleNormal="100" zoomScaleSheetLayoutView="85" workbookViewId="0">
      <selection activeCell="A9" sqref="A9:D9"/>
    </sheetView>
  </sheetViews>
  <sheetFormatPr defaultRowHeight="13"/>
  <cols>
    <col min="1" max="1" width="8.6328125" style="216" customWidth="1"/>
    <col min="2" max="2" width="5.36328125" style="216" bestFit="1" customWidth="1"/>
    <col min="3" max="4" width="12.90625" style="216" customWidth="1"/>
    <col min="5" max="5" width="2.90625" style="217" bestFit="1" customWidth="1"/>
    <col min="6" max="6" width="8.90625" style="216" customWidth="1"/>
    <col min="7" max="7" width="5.36328125" style="216" bestFit="1" customWidth="1"/>
    <col min="8" max="9" width="12.90625" style="216" customWidth="1"/>
    <col min="10" max="10" width="2.90625" style="217" bestFit="1" customWidth="1"/>
    <col min="11" max="11" width="8.54296875" style="216" customWidth="1"/>
    <col min="12" max="12" width="5.08984375" style="216" bestFit="1" customWidth="1"/>
    <col min="13" max="14" width="12.90625" style="216" customWidth="1"/>
    <col min="15" max="15" width="2.90625" style="217" bestFit="1" customWidth="1"/>
    <col min="16" max="16" width="7.08984375" style="216" customWidth="1"/>
    <col min="17" max="17" width="5.08984375" style="216" bestFit="1" customWidth="1"/>
    <col min="18" max="18" width="13.54296875" style="216" bestFit="1" customWidth="1"/>
    <col min="19" max="19" width="13.36328125" style="216" customWidth="1"/>
    <col min="20" max="20" width="2.54296875" style="216" bestFit="1" customWidth="1"/>
    <col min="21" max="21" width="9.08984375" style="216"/>
    <col min="22" max="22" width="5.08984375" style="216" bestFit="1" customWidth="1"/>
    <col min="23" max="24" width="9.54296875" style="216" customWidth="1"/>
    <col min="25" max="25" width="2.54296875" style="216" bestFit="1" customWidth="1"/>
    <col min="26" max="26" width="9.08984375" style="216"/>
    <col min="27" max="27" width="5.08984375" style="216" bestFit="1" customWidth="1"/>
    <col min="28" max="29" width="9.54296875" style="216" customWidth="1"/>
    <col min="30" max="30" width="2.54296875" style="216" bestFit="1" customWidth="1"/>
    <col min="31" max="32" width="9.08984375" style="216"/>
    <col min="33" max="33" width="13.54296875" style="216" bestFit="1" customWidth="1"/>
    <col min="34" max="34" width="17.54296875" style="216" bestFit="1" customWidth="1"/>
    <col min="35" max="259" width="9.08984375" style="216"/>
    <col min="260" max="260" width="8.6328125" style="216" customWidth="1"/>
    <col min="261" max="261" width="7.90625" style="216" customWidth="1"/>
    <col min="262" max="262" width="9.453125" style="216" customWidth="1"/>
    <col min="263" max="263" width="5.08984375" style="216" customWidth="1"/>
    <col min="264" max="264" width="8.90625" style="216" customWidth="1"/>
    <col min="265" max="265" width="7.90625" style="216" customWidth="1"/>
    <col min="266" max="266" width="10.36328125" style="216" customWidth="1"/>
    <col min="267" max="267" width="5.453125" style="216" customWidth="1"/>
    <col min="268" max="268" width="8.54296875" style="216" customWidth="1"/>
    <col min="269" max="269" width="7.90625" style="216" customWidth="1"/>
    <col min="270" max="270" width="9.54296875" style="216" customWidth="1"/>
    <col min="271" max="271" width="5.453125" style="216" customWidth="1"/>
    <col min="272" max="272" width="7.08984375" style="216" customWidth="1"/>
    <col min="273" max="273" width="2.453125" style="216" customWidth="1"/>
    <col min="274" max="274" width="13.36328125" style="216" bestFit="1" customWidth="1"/>
    <col min="275" max="275" width="14.90625" style="216" bestFit="1" customWidth="1"/>
    <col min="276" max="515" width="9.08984375" style="216"/>
    <col min="516" max="516" width="8.6328125" style="216" customWidth="1"/>
    <col min="517" max="517" width="7.90625" style="216" customWidth="1"/>
    <col min="518" max="518" width="9.453125" style="216" customWidth="1"/>
    <col min="519" max="519" width="5.08984375" style="216" customWidth="1"/>
    <col min="520" max="520" width="8.90625" style="216" customWidth="1"/>
    <col min="521" max="521" width="7.90625" style="216" customWidth="1"/>
    <col min="522" max="522" width="10.36328125" style="216" customWidth="1"/>
    <col min="523" max="523" width="5.453125" style="216" customWidth="1"/>
    <col min="524" max="524" width="8.54296875" style="216" customWidth="1"/>
    <col min="525" max="525" width="7.90625" style="216" customWidth="1"/>
    <col min="526" max="526" width="9.54296875" style="216" customWidth="1"/>
    <col min="527" max="527" width="5.453125" style="216" customWidth="1"/>
    <col min="528" max="528" width="7.08984375" style="216" customWidth="1"/>
    <col min="529" max="529" width="2.453125" style="216" customWidth="1"/>
    <col min="530" max="530" width="13.36328125" style="216" bestFit="1" customWidth="1"/>
    <col min="531" max="531" width="14.90625" style="216" bestFit="1" customWidth="1"/>
    <col min="532" max="771" width="9.08984375" style="216"/>
    <col min="772" max="772" width="8.6328125" style="216" customWidth="1"/>
    <col min="773" max="773" width="7.90625" style="216" customWidth="1"/>
    <col min="774" max="774" width="9.453125" style="216" customWidth="1"/>
    <col min="775" max="775" width="5.08984375" style="216" customWidth="1"/>
    <col min="776" max="776" width="8.90625" style="216" customWidth="1"/>
    <col min="777" max="777" width="7.90625" style="216" customWidth="1"/>
    <col min="778" max="778" width="10.36328125" style="216" customWidth="1"/>
    <col min="779" max="779" width="5.453125" style="216" customWidth="1"/>
    <col min="780" max="780" width="8.54296875" style="216" customWidth="1"/>
    <col min="781" max="781" width="7.90625" style="216" customWidth="1"/>
    <col min="782" max="782" width="9.54296875" style="216" customWidth="1"/>
    <col min="783" max="783" width="5.453125" style="216" customWidth="1"/>
    <col min="784" max="784" width="7.08984375" style="216" customWidth="1"/>
    <col min="785" max="785" width="2.453125" style="216" customWidth="1"/>
    <col min="786" max="786" width="13.36328125" style="216" bestFit="1" customWidth="1"/>
    <col min="787" max="787" width="14.90625" style="216" bestFit="1" customWidth="1"/>
    <col min="788" max="1027" width="9.08984375" style="216"/>
    <col min="1028" max="1028" width="8.6328125" style="216" customWidth="1"/>
    <col min="1029" max="1029" width="7.90625" style="216" customWidth="1"/>
    <col min="1030" max="1030" width="9.453125" style="216" customWidth="1"/>
    <col min="1031" max="1031" width="5.08984375" style="216" customWidth="1"/>
    <col min="1032" max="1032" width="8.90625" style="216" customWidth="1"/>
    <col min="1033" max="1033" width="7.90625" style="216" customWidth="1"/>
    <col min="1034" max="1034" width="10.36328125" style="216" customWidth="1"/>
    <col min="1035" max="1035" width="5.453125" style="216" customWidth="1"/>
    <col min="1036" max="1036" width="8.54296875" style="216" customWidth="1"/>
    <col min="1037" max="1037" width="7.90625" style="216" customWidth="1"/>
    <col min="1038" max="1038" width="9.54296875" style="216" customWidth="1"/>
    <col min="1039" max="1039" width="5.453125" style="216" customWidth="1"/>
    <col min="1040" max="1040" width="7.08984375" style="216" customWidth="1"/>
    <col min="1041" max="1041" width="2.453125" style="216" customWidth="1"/>
    <col min="1042" max="1042" width="13.36328125" style="216" bestFit="1" customWidth="1"/>
    <col min="1043" max="1043" width="14.90625" style="216" bestFit="1" customWidth="1"/>
    <col min="1044" max="1283" width="9.08984375" style="216"/>
    <col min="1284" max="1284" width="8.6328125" style="216" customWidth="1"/>
    <col min="1285" max="1285" width="7.90625" style="216" customWidth="1"/>
    <col min="1286" max="1286" width="9.453125" style="216" customWidth="1"/>
    <col min="1287" max="1287" width="5.08984375" style="216" customWidth="1"/>
    <col min="1288" max="1288" width="8.90625" style="216" customWidth="1"/>
    <col min="1289" max="1289" width="7.90625" style="216" customWidth="1"/>
    <col min="1290" max="1290" width="10.36328125" style="216" customWidth="1"/>
    <col min="1291" max="1291" width="5.453125" style="216" customWidth="1"/>
    <col min="1292" max="1292" width="8.54296875" style="216" customWidth="1"/>
    <col min="1293" max="1293" width="7.90625" style="216" customWidth="1"/>
    <col min="1294" max="1294" width="9.54296875" style="216" customWidth="1"/>
    <col min="1295" max="1295" width="5.453125" style="216" customWidth="1"/>
    <col min="1296" max="1296" width="7.08984375" style="216" customWidth="1"/>
    <col min="1297" max="1297" width="2.453125" style="216" customWidth="1"/>
    <col min="1298" max="1298" width="13.36328125" style="216" bestFit="1" customWidth="1"/>
    <col min="1299" max="1299" width="14.90625" style="216" bestFit="1" customWidth="1"/>
    <col min="1300" max="1539" width="9.08984375" style="216"/>
    <col min="1540" max="1540" width="8.6328125" style="216" customWidth="1"/>
    <col min="1541" max="1541" width="7.90625" style="216" customWidth="1"/>
    <col min="1542" max="1542" width="9.453125" style="216" customWidth="1"/>
    <col min="1543" max="1543" width="5.08984375" style="216" customWidth="1"/>
    <col min="1544" max="1544" width="8.90625" style="216" customWidth="1"/>
    <col min="1545" max="1545" width="7.90625" style="216" customWidth="1"/>
    <col min="1546" max="1546" width="10.36328125" style="216" customWidth="1"/>
    <col min="1547" max="1547" width="5.453125" style="216" customWidth="1"/>
    <col min="1548" max="1548" width="8.54296875" style="216" customWidth="1"/>
    <col min="1549" max="1549" width="7.90625" style="216" customWidth="1"/>
    <col min="1550" max="1550" width="9.54296875" style="216" customWidth="1"/>
    <col min="1551" max="1551" width="5.453125" style="216" customWidth="1"/>
    <col min="1552" max="1552" width="7.08984375" style="216" customWidth="1"/>
    <col min="1553" max="1553" width="2.453125" style="216" customWidth="1"/>
    <col min="1554" max="1554" width="13.36328125" style="216" bestFit="1" customWidth="1"/>
    <col min="1555" max="1555" width="14.90625" style="216" bestFit="1" customWidth="1"/>
    <col min="1556" max="1795" width="9.08984375" style="216"/>
    <col min="1796" max="1796" width="8.6328125" style="216" customWidth="1"/>
    <col min="1797" max="1797" width="7.90625" style="216" customWidth="1"/>
    <col min="1798" max="1798" width="9.453125" style="216" customWidth="1"/>
    <col min="1799" max="1799" width="5.08984375" style="216" customWidth="1"/>
    <col min="1800" max="1800" width="8.90625" style="216" customWidth="1"/>
    <col min="1801" max="1801" width="7.90625" style="216" customWidth="1"/>
    <col min="1802" max="1802" width="10.36328125" style="216" customWidth="1"/>
    <col min="1803" max="1803" width="5.453125" style="216" customWidth="1"/>
    <col min="1804" max="1804" width="8.54296875" style="216" customWidth="1"/>
    <col min="1805" max="1805" width="7.90625" style="216" customWidth="1"/>
    <col min="1806" max="1806" width="9.54296875" style="216" customWidth="1"/>
    <col min="1807" max="1807" width="5.453125" style="216" customWidth="1"/>
    <col min="1808" max="1808" width="7.08984375" style="216" customWidth="1"/>
    <col min="1809" max="1809" width="2.453125" style="216" customWidth="1"/>
    <col min="1810" max="1810" width="13.36328125" style="216" bestFit="1" customWidth="1"/>
    <col min="1811" max="1811" width="14.90625" style="216" bestFit="1" customWidth="1"/>
    <col min="1812" max="2051" width="9.08984375" style="216"/>
    <col min="2052" max="2052" width="8.6328125" style="216" customWidth="1"/>
    <col min="2053" max="2053" width="7.90625" style="216" customWidth="1"/>
    <col min="2054" max="2054" width="9.453125" style="216" customWidth="1"/>
    <col min="2055" max="2055" width="5.08984375" style="216" customWidth="1"/>
    <col min="2056" max="2056" width="8.90625" style="216" customWidth="1"/>
    <col min="2057" max="2057" width="7.90625" style="216" customWidth="1"/>
    <col min="2058" max="2058" width="10.36328125" style="216" customWidth="1"/>
    <col min="2059" max="2059" width="5.453125" style="216" customWidth="1"/>
    <col min="2060" max="2060" width="8.54296875" style="216" customWidth="1"/>
    <col min="2061" max="2061" width="7.90625" style="216" customWidth="1"/>
    <col min="2062" max="2062" width="9.54296875" style="216" customWidth="1"/>
    <col min="2063" max="2063" width="5.453125" style="216" customWidth="1"/>
    <col min="2064" max="2064" width="7.08984375" style="216" customWidth="1"/>
    <col min="2065" max="2065" width="2.453125" style="216" customWidth="1"/>
    <col min="2066" max="2066" width="13.36328125" style="216" bestFit="1" customWidth="1"/>
    <col min="2067" max="2067" width="14.90625" style="216" bestFit="1" customWidth="1"/>
    <col min="2068" max="2307" width="9.08984375" style="216"/>
    <col min="2308" max="2308" width="8.6328125" style="216" customWidth="1"/>
    <col min="2309" max="2309" width="7.90625" style="216" customWidth="1"/>
    <col min="2310" max="2310" width="9.453125" style="216" customWidth="1"/>
    <col min="2311" max="2311" width="5.08984375" style="216" customWidth="1"/>
    <col min="2312" max="2312" width="8.90625" style="216" customWidth="1"/>
    <col min="2313" max="2313" width="7.90625" style="216" customWidth="1"/>
    <col min="2314" max="2314" width="10.36328125" style="216" customWidth="1"/>
    <col min="2315" max="2315" width="5.453125" style="216" customWidth="1"/>
    <col min="2316" max="2316" width="8.54296875" style="216" customWidth="1"/>
    <col min="2317" max="2317" width="7.90625" style="216" customWidth="1"/>
    <col min="2318" max="2318" width="9.54296875" style="216" customWidth="1"/>
    <col min="2319" max="2319" width="5.453125" style="216" customWidth="1"/>
    <col min="2320" max="2320" width="7.08984375" style="216" customWidth="1"/>
    <col min="2321" max="2321" width="2.453125" style="216" customWidth="1"/>
    <col min="2322" max="2322" width="13.36328125" style="216" bestFit="1" customWidth="1"/>
    <col min="2323" max="2323" width="14.90625" style="216" bestFit="1" customWidth="1"/>
    <col min="2324" max="2563" width="9.08984375" style="216"/>
    <col min="2564" max="2564" width="8.6328125" style="216" customWidth="1"/>
    <col min="2565" max="2565" width="7.90625" style="216" customWidth="1"/>
    <col min="2566" max="2566" width="9.453125" style="216" customWidth="1"/>
    <col min="2567" max="2567" width="5.08984375" style="216" customWidth="1"/>
    <col min="2568" max="2568" width="8.90625" style="216" customWidth="1"/>
    <col min="2569" max="2569" width="7.90625" style="216" customWidth="1"/>
    <col min="2570" max="2570" width="10.36328125" style="216" customWidth="1"/>
    <col min="2571" max="2571" width="5.453125" style="216" customWidth="1"/>
    <col min="2572" max="2572" width="8.54296875" style="216" customWidth="1"/>
    <col min="2573" max="2573" width="7.90625" style="216" customWidth="1"/>
    <col min="2574" max="2574" width="9.54296875" style="216" customWidth="1"/>
    <col min="2575" max="2575" width="5.453125" style="216" customWidth="1"/>
    <col min="2576" max="2576" width="7.08984375" style="216" customWidth="1"/>
    <col min="2577" max="2577" width="2.453125" style="216" customWidth="1"/>
    <col min="2578" max="2578" width="13.36328125" style="216" bestFit="1" customWidth="1"/>
    <col min="2579" max="2579" width="14.90625" style="216" bestFit="1" customWidth="1"/>
    <col min="2580" max="2819" width="9.08984375" style="216"/>
    <col min="2820" max="2820" width="8.6328125" style="216" customWidth="1"/>
    <col min="2821" max="2821" width="7.90625" style="216" customWidth="1"/>
    <col min="2822" max="2822" width="9.453125" style="216" customWidth="1"/>
    <col min="2823" max="2823" width="5.08984375" style="216" customWidth="1"/>
    <col min="2824" max="2824" width="8.90625" style="216" customWidth="1"/>
    <col min="2825" max="2825" width="7.90625" style="216" customWidth="1"/>
    <col min="2826" max="2826" width="10.36328125" style="216" customWidth="1"/>
    <col min="2827" max="2827" width="5.453125" style="216" customWidth="1"/>
    <col min="2828" max="2828" width="8.54296875" style="216" customWidth="1"/>
    <col min="2829" max="2829" width="7.90625" style="216" customWidth="1"/>
    <col min="2830" max="2830" width="9.54296875" style="216" customWidth="1"/>
    <col min="2831" max="2831" width="5.453125" style="216" customWidth="1"/>
    <col min="2832" max="2832" width="7.08984375" style="216" customWidth="1"/>
    <col min="2833" max="2833" width="2.453125" style="216" customWidth="1"/>
    <col min="2834" max="2834" width="13.36328125" style="216" bestFit="1" customWidth="1"/>
    <col min="2835" max="2835" width="14.90625" style="216" bestFit="1" customWidth="1"/>
    <col min="2836" max="3075" width="9.08984375" style="216"/>
    <col min="3076" max="3076" width="8.6328125" style="216" customWidth="1"/>
    <col min="3077" max="3077" width="7.90625" style="216" customWidth="1"/>
    <col min="3078" max="3078" width="9.453125" style="216" customWidth="1"/>
    <col min="3079" max="3079" width="5.08984375" style="216" customWidth="1"/>
    <col min="3080" max="3080" width="8.90625" style="216" customWidth="1"/>
    <col min="3081" max="3081" width="7.90625" style="216" customWidth="1"/>
    <col min="3082" max="3082" width="10.36328125" style="216" customWidth="1"/>
    <col min="3083" max="3083" width="5.453125" style="216" customWidth="1"/>
    <col min="3084" max="3084" width="8.54296875" style="216" customWidth="1"/>
    <col min="3085" max="3085" width="7.90625" style="216" customWidth="1"/>
    <col min="3086" max="3086" width="9.54296875" style="216" customWidth="1"/>
    <col min="3087" max="3087" width="5.453125" style="216" customWidth="1"/>
    <col min="3088" max="3088" width="7.08984375" style="216" customWidth="1"/>
    <col min="3089" max="3089" width="2.453125" style="216" customWidth="1"/>
    <col min="3090" max="3090" width="13.36328125" style="216" bestFit="1" customWidth="1"/>
    <col min="3091" max="3091" width="14.90625" style="216" bestFit="1" customWidth="1"/>
    <col min="3092" max="3331" width="9.08984375" style="216"/>
    <col min="3332" max="3332" width="8.6328125" style="216" customWidth="1"/>
    <col min="3333" max="3333" width="7.90625" style="216" customWidth="1"/>
    <col min="3334" max="3334" width="9.453125" style="216" customWidth="1"/>
    <col min="3335" max="3335" width="5.08984375" style="216" customWidth="1"/>
    <col min="3336" max="3336" width="8.90625" style="216" customWidth="1"/>
    <col min="3337" max="3337" width="7.90625" style="216" customWidth="1"/>
    <col min="3338" max="3338" width="10.36328125" style="216" customWidth="1"/>
    <col min="3339" max="3339" width="5.453125" style="216" customWidth="1"/>
    <col min="3340" max="3340" width="8.54296875" style="216" customWidth="1"/>
    <col min="3341" max="3341" width="7.90625" style="216" customWidth="1"/>
    <col min="3342" max="3342" width="9.54296875" style="216" customWidth="1"/>
    <col min="3343" max="3343" width="5.453125" style="216" customWidth="1"/>
    <col min="3344" max="3344" width="7.08984375" style="216" customWidth="1"/>
    <col min="3345" max="3345" width="2.453125" style="216" customWidth="1"/>
    <col min="3346" max="3346" width="13.36328125" style="216" bestFit="1" customWidth="1"/>
    <col min="3347" max="3347" width="14.90625" style="216" bestFit="1" customWidth="1"/>
    <col min="3348" max="3587" width="9.08984375" style="216"/>
    <col min="3588" max="3588" width="8.6328125" style="216" customWidth="1"/>
    <col min="3589" max="3589" width="7.90625" style="216" customWidth="1"/>
    <col min="3590" max="3590" width="9.453125" style="216" customWidth="1"/>
    <col min="3591" max="3591" width="5.08984375" style="216" customWidth="1"/>
    <col min="3592" max="3592" width="8.90625" style="216" customWidth="1"/>
    <col min="3593" max="3593" width="7.90625" style="216" customWidth="1"/>
    <col min="3594" max="3594" width="10.36328125" style="216" customWidth="1"/>
    <col min="3595" max="3595" width="5.453125" style="216" customWidth="1"/>
    <col min="3596" max="3596" width="8.54296875" style="216" customWidth="1"/>
    <col min="3597" max="3597" width="7.90625" style="216" customWidth="1"/>
    <col min="3598" max="3598" width="9.54296875" style="216" customWidth="1"/>
    <col min="3599" max="3599" width="5.453125" style="216" customWidth="1"/>
    <col min="3600" max="3600" width="7.08984375" style="216" customWidth="1"/>
    <col min="3601" max="3601" width="2.453125" style="216" customWidth="1"/>
    <col min="3602" max="3602" width="13.36328125" style="216" bestFit="1" customWidth="1"/>
    <col min="3603" max="3603" width="14.90625" style="216" bestFit="1" customWidth="1"/>
    <col min="3604" max="3843" width="9.08984375" style="216"/>
    <col min="3844" max="3844" width="8.6328125" style="216" customWidth="1"/>
    <col min="3845" max="3845" width="7.90625" style="216" customWidth="1"/>
    <col min="3846" max="3846" width="9.453125" style="216" customWidth="1"/>
    <col min="3847" max="3847" width="5.08984375" style="216" customWidth="1"/>
    <col min="3848" max="3848" width="8.90625" style="216" customWidth="1"/>
    <col min="3849" max="3849" width="7.90625" style="216" customWidth="1"/>
    <col min="3850" max="3850" width="10.36328125" style="216" customWidth="1"/>
    <col min="3851" max="3851" width="5.453125" style="216" customWidth="1"/>
    <col min="3852" max="3852" width="8.54296875" style="216" customWidth="1"/>
    <col min="3853" max="3853" width="7.90625" style="216" customWidth="1"/>
    <col min="3854" max="3854" width="9.54296875" style="216" customWidth="1"/>
    <col min="3855" max="3855" width="5.453125" style="216" customWidth="1"/>
    <col min="3856" max="3856" width="7.08984375" style="216" customWidth="1"/>
    <col min="3857" max="3857" width="2.453125" style="216" customWidth="1"/>
    <col min="3858" max="3858" width="13.36328125" style="216" bestFit="1" customWidth="1"/>
    <col min="3859" max="3859" width="14.90625" style="216" bestFit="1" customWidth="1"/>
    <col min="3860" max="4099" width="9.08984375" style="216"/>
    <col min="4100" max="4100" width="8.6328125" style="216" customWidth="1"/>
    <col min="4101" max="4101" width="7.90625" style="216" customWidth="1"/>
    <col min="4102" max="4102" width="9.453125" style="216" customWidth="1"/>
    <col min="4103" max="4103" width="5.08984375" style="216" customWidth="1"/>
    <col min="4104" max="4104" width="8.90625" style="216" customWidth="1"/>
    <col min="4105" max="4105" width="7.90625" style="216" customWidth="1"/>
    <col min="4106" max="4106" width="10.36328125" style="216" customWidth="1"/>
    <col min="4107" max="4107" width="5.453125" style="216" customWidth="1"/>
    <col min="4108" max="4108" width="8.54296875" style="216" customWidth="1"/>
    <col min="4109" max="4109" width="7.90625" style="216" customWidth="1"/>
    <col min="4110" max="4110" width="9.54296875" style="216" customWidth="1"/>
    <col min="4111" max="4111" width="5.453125" style="216" customWidth="1"/>
    <col min="4112" max="4112" width="7.08984375" style="216" customWidth="1"/>
    <col min="4113" max="4113" width="2.453125" style="216" customWidth="1"/>
    <col min="4114" max="4114" width="13.36328125" style="216" bestFit="1" customWidth="1"/>
    <col min="4115" max="4115" width="14.90625" style="216" bestFit="1" customWidth="1"/>
    <col min="4116" max="4355" width="9.08984375" style="216"/>
    <col min="4356" max="4356" width="8.6328125" style="216" customWidth="1"/>
    <col min="4357" max="4357" width="7.90625" style="216" customWidth="1"/>
    <col min="4358" max="4358" width="9.453125" style="216" customWidth="1"/>
    <col min="4359" max="4359" width="5.08984375" style="216" customWidth="1"/>
    <col min="4360" max="4360" width="8.90625" style="216" customWidth="1"/>
    <col min="4361" max="4361" width="7.90625" style="216" customWidth="1"/>
    <col min="4362" max="4362" width="10.36328125" style="216" customWidth="1"/>
    <col min="4363" max="4363" width="5.453125" style="216" customWidth="1"/>
    <col min="4364" max="4364" width="8.54296875" style="216" customWidth="1"/>
    <col min="4365" max="4365" width="7.90625" style="216" customWidth="1"/>
    <col min="4366" max="4366" width="9.54296875" style="216" customWidth="1"/>
    <col min="4367" max="4367" width="5.453125" style="216" customWidth="1"/>
    <col min="4368" max="4368" width="7.08984375" style="216" customWidth="1"/>
    <col min="4369" max="4369" width="2.453125" style="216" customWidth="1"/>
    <col min="4370" max="4370" width="13.36328125" style="216" bestFit="1" customWidth="1"/>
    <col min="4371" max="4371" width="14.90625" style="216" bestFit="1" customWidth="1"/>
    <col min="4372" max="4611" width="9.08984375" style="216"/>
    <col min="4612" max="4612" width="8.6328125" style="216" customWidth="1"/>
    <col min="4613" max="4613" width="7.90625" style="216" customWidth="1"/>
    <col min="4614" max="4614" width="9.453125" style="216" customWidth="1"/>
    <col min="4615" max="4615" width="5.08984375" style="216" customWidth="1"/>
    <col min="4616" max="4616" width="8.90625" style="216" customWidth="1"/>
    <col min="4617" max="4617" width="7.90625" style="216" customWidth="1"/>
    <col min="4618" max="4618" width="10.36328125" style="216" customWidth="1"/>
    <col min="4619" max="4619" width="5.453125" style="216" customWidth="1"/>
    <col min="4620" max="4620" width="8.54296875" style="216" customWidth="1"/>
    <col min="4621" max="4621" width="7.90625" style="216" customWidth="1"/>
    <col min="4622" max="4622" width="9.54296875" style="216" customWidth="1"/>
    <col min="4623" max="4623" width="5.453125" style="216" customWidth="1"/>
    <col min="4624" max="4624" width="7.08984375" style="216" customWidth="1"/>
    <col min="4625" max="4625" width="2.453125" style="216" customWidth="1"/>
    <col min="4626" max="4626" width="13.36328125" style="216" bestFit="1" customWidth="1"/>
    <col min="4627" max="4627" width="14.90625" style="216" bestFit="1" customWidth="1"/>
    <col min="4628" max="4867" width="9.08984375" style="216"/>
    <col min="4868" max="4868" width="8.6328125" style="216" customWidth="1"/>
    <col min="4869" max="4869" width="7.90625" style="216" customWidth="1"/>
    <col min="4870" max="4870" width="9.453125" style="216" customWidth="1"/>
    <col min="4871" max="4871" width="5.08984375" style="216" customWidth="1"/>
    <col min="4872" max="4872" width="8.90625" style="216" customWidth="1"/>
    <col min="4873" max="4873" width="7.90625" style="216" customWidth="1"/>
    <col min="4874" max="4874" width="10.36328125" style="216" customWidth="1"/>
    <col min="4875" max="4875" width="5.453125" style="216" customWidth="1"/>
    <col min="4876" max="4876" width="8.54296875" style="216" customWidth="1"/>
    <col min="4877" max="4877" width="7.90625" style="216" customWidth="1"/>
    <col min="4878" max="4878" width="9.54296875" style="216" customWidth="1"/>
    <col min="4879" max="4879" width="5.453125" style="216" customWidth="1"/>
    <col min="4880" max="4880" width="7.08984375" style="216" customWidth="1"/>
    <col min="4881" max="4881" width="2.453125" style="216" customWidth="1"/>
    <col min="4882" max="4882" width="13.36328125" style="216" bestFit="1" customWidth="1"/>
    <col min="4883" max="4883" width="14.90625" style="216" bestFit="1" customWidth="1"/>
    <col min="4884" max="5123" width="9.08984375" style="216"/>
    <col min="5124" max="5124" width="8.6328125" style="216" customWidth="1"/>
    <col min="5125" max="5125" width="7.90625" style="216" customWidth="1"/>
    <col min="5126" max="5126" width="9.453125" style="216" customWidth="1"/>
    <col min="5127" max="5127" width="5.08984375" style="216" customWidth="1"/>
    <col min="5128" max="5128" width="8.90625" style="216" customWidth="1"/>
    <col min="5129" max="5129" width="7.90625" style="216" customWidth="1"/>
    <col min="5130" max="5130" width="10.36328125" style="216" customWidth="1"/>
    <col min="5131" max="5131" width="5.453125" style="216" customWidth="1"/>
    <col min="5132" max="5132" width="8.54296875" style="216" customWidth="1"/>
    <col min="5133" max="5133" width="7.90625" style="216" customWidth="1"/>
    <col min="5134" max="5134" width="9.54296875" style="216" customWidth="1"/>
    <col min="5135" max="5135" width="5.453125" style="216" customWidth="1"/>
    <col min="5136" max="5136" width="7.08984375" style="216" customWidth="1"/>
    <col min="5137" max="5137" width="2.453125" style="216" customWidth="1"/>
    <col min="5138" max="5138" width="13.36328125" style="216" bestFit="1" customWidth="1"/>
    <col min="5139" max="5139" width="14.90625" style="216" bestFit="1" customWidth="1"/>
    <col min="5140" max="5379" width="9.08984375" style="216"/>
    <col min="5380" max="5380" width="8.6328125" style="216" customWidth="1"/>
    <col min="5381" max="5381" width="7.90625" style="216" customWidth="1"/>
    <col min="5382" max="5382" width="9.453125" style="216" customWidth="1"/>
    <col min="5383" max="5383" width="5.08984375" style="216" customWidth="1"/>
    <col min="5384" max="5384" width="8.90625" style="216" customWidth="1"/>
    <col min="5385" max="5385" width="7.90625" style="216" customWidth="1"/>
    <col min="5386" max="5386" width="10.36328125" style="216" customWidth="1"/>
    <col min="5387" max="5387" width="5.453125" style="216" customWidth="1"/>
    <col min="5388" max="5388" width="8.54296875" style="216" customWidth="1"/>
    <col min="5389" max="5389" width="7.90625" style="216" customWidth="1"/>
    <col min="5390" max="5390" width="9.54296875" style="216" customWidth="1"/>
    <col min="5391" max="5391" width="5.453125" style="216" customWidth="1"/>
    <col min="5392" max="5392" width="7.08984375" style="216" customWidth="1"/>
    <col min="5393" max="5393" width="2.453125" style="216" customWidth="1"/>
    <col min="5394" max="5394" width="13.36328125" style="216" bestFit="1" customWidth="1"/>
    <col min="5395" max="5395" width="14.90625" style="216" bestFit="1" customWidth="1"/>
    <col min="5396" max="5635" width="9.08984375" style="216"/>
    <col min="5636" max="5636" width="8.6328125" style="216" customWidth="1"/>
    <col min="5637" max="5637" width="7.90625" style="216" customWidth="1"/>
    <col min="5638" max="5638" width="9.453125" style="216" customWidth="1"/>
    <col min="5639" max="5639" width="5.08984375" style="216" customWidth="1"/>
    <col min="5640" max="5640" width="8.90625" style="216" customWidth="1"/>
    <col min="5641" max="5641" width="7.90625" style="216" customWidth="1"/>
    <col min="5642" max="5642" width="10.36328125" style="216" customWidth="1"/>
    <col min="5643" max="5643" width="5.453125" style="216" customWidth="1"/>
    <col min="5644" max="5644" width="8.54296875" style="216" customWidth="1"/>
    <col min="5645" max="5645" width="7.90625" style="216" customWidth="1"/>
    <col min="5646" max="5646" width="9.54296875" style="216" customWidth="1"/>
    <col min="5647" max="5647" width="5.453125" style="216" customWidth="1"/>
    <col min="5648" max="5648" width="7.08984375" style="216" customWidth="1"/>
    <col min="5649" max="5649" width="2.453125" style="216" customWidth="1"/>
    <col min="5650" max="5650" width="13.36328125" style="216" bestFit="1" customWidth="1"/>
    <col min="5651" max="5651" width="14.90625" style="216" bestFit="1" customWidth="1"/>
    <col min="5652" max="5891" width="9.08984375" style="216"/>
    <col min="5892" max="5892" width="8.6328125" style="216" customWidth="1"/>
    <col min="5893" max="5893" width="7.90625" style="216" customWidth="1"/>
    <col min="5894" max="5894" width="9.453125" style="216" customWidth="1"/>
    <col min="5895" max="5895" width="5.08984375" style="216" customWidth="1"/>
    <col min="5896" max="5896" width="8.90625" style="216" customWidth="1"/>
    <col min="5897" max="5897" width="7.90625" style="216" customWidth="1"/>
    <col min="5898" max="5898" width="10.36328125" style="216" customWidth="1"/>
    <col min="5899" max="5899" width="5.453125" style="216" customWidth="1"/>
    <col min="5900" max="5900" width="8.54296875" style="216" customWidth="1"/>
    <col min="5901" max="5901" width="7.90625" style="216" customWidth="1"/>
    <col min="5902" max="5902" width="9.54296875" style="216" customWidth="1"/>
    <col min="5903" max="5903" width="5.453125" style="216" customWidth="1"/>
    <col min="5904" max="5904" width="7.08984375" style="216" customWidth="1"/>
    <col min="5905" max="5905" width="2.453125" style="216" customWidth="1"/>
    <col min="5906" max="5906" width="13.36328125" style="216" bestFit="1" customWidth="1"/>
    <col min="5907" max="5907" width="14.90625" style="216" bestFit="1" customWidth="1"/>
    <col min="5908" max="6147" width="9.08984375" style="216"/>
    <col min="6148" max="6148" width="8.6328125" style="216" customWidth="1"/>
    <col min="6149" max="6149" width="7.90625" style="216" customWidth="1"/>
    <col min="6150" max="6150" width="9.453125" style="216" customWidth="1"/>
    <col min="6151" max="6151" width="5.08984375" style="216" customWidth="1"/>
    <col min="6152" max="6152" width="8.90625" style="216" customWidth="1"/>
    <col min="6153" max="6153" width="7.90625" style="216" customWidth="1"/>
    <col min="6154" max="6154" width="10.36328125" style="216" customWidth="1"/>
    <col min="6155" max="6155" width="5.453125" style="216" customWidth="1"/>
    <col min="6156" max="6156" width="8.54296875" style="216" customWidth="1"/>
    <col min="6157" max="6157" width="7.90625" style="216" customWidth="1"/>
    <col min="6158" max="6158" width="9.54296875" style="216" customWidth="1"/>
    <col min="6159" max="6159" width="5.453125" style="216" customWidth="1"/>
    <col min="6160" max="6160" width="7.08984375" style="216" customWidth="1"/>
    <col min="6161" max="6161" width="2.453125" style="216" customWidth="1"/>
    <col min="6162" max="6162" width="13.36328125" style="216" bestFit="1" customWidth="1"/>
    <col min="6163" max="6163" width="14.90625" style="216" bestFit="1" customWidth="1"/>
    <col min="6164" max="6403" width="9.08984375" style="216"/>
    <col min="6404" max="6404" width="8.6328125" style="216" customWidth="1"/>
    <col min="6405" max="6405" width="7.90625" style="216" customWidth="1"/>
    <col min="6406" max="6406" width="9.453125" style="216" customWidth="1"/>
    <col min="6407" max="6407" width="5.08984375" style="216" customWidth="1"/>
    <col min="6408" max="6408" width="8.90625" style="216" customWidth="1"/>
    <col min="6409" max="6409" width="7.90625" style="216" customWidth="1"/>
    <col min="6410" max="6410" width="10.36328125" style="216" customWidth="1"/>
    <col min="6411" max="6411" width="5.453125" style="216" customWidth="1"/>
    <col min="6412" max="6412" width="8.54296875" style="216" customWidth="1"/>
    <col min="6413" max="6413" width="7.90625" style="216" customWidth="1"/>
    <col min="6414" max="6414" width="9.54296875" style="216" customWidth="1"/>
    <col min="6415" max="6415" width="5.453125" style="216" customWidth="1"/>
    <col min="6416" max="6416" width="7.08984375" style="216" customWidth="1"/>
    <col min="6417" max="6417" width="2.453125" style="216" customWidth="1"/>
    <col min="6418" max="6418" width="13.36328125" style="216" bestFit="1" customWidth="1"/>
    <col min="6419" max="6419" width="14.90625" style="216" bestFit="1" customWidth="1"/>
    <col min="6420" max="6659" width="9.08984375" style="216"/>
    <col min="6660" max="6660" width="8.6328125" style="216" customWidth="1"/>
    <col min="6661" max="6661" width="7.90625" style="216" customWidth="1"/>
    <col min="6662" max="6662" width="9.453125" style="216" customWidth="1"/>
    <col min="6663" max="6663" width="5.08984375" style="216" customWidth="1"/>
    <col min="6664" max="6664" width="8.90625" style="216" customWidth="1"/>
    <col min="6665" max="6665" width="7.90625" style="216" customWidth="1"/>
    <col min="6666" max="6666" width="10.36328125" style="216" customWidth="1"/>
    <col min="6667" max="6667" width="5.453125" style="216" customWidth="1"/>
    <col min="6668" max="6668" width="8.54296875" style="216" customWidth="1"/>
    <col min="6669" max="6669" width="7.90625" style="216" customWidth="1"/>
    <col min="6670" max="6670" width="9.54296875" style="216" customWidth="1"/>
    <col min="6671" max="6671" width="5.453125" style="216" customWidth="1"/>
    <col min="6672" max="6672" width="7.08984375" style="216" customWidth="1"/>
    <col min="6673" max="6673" width="2.453125" style="216" customWidth="1"/>
    <col min="6674" max="6674" width="13.36328125" style="216" bestFit="1" customWidth="1"/>
    <col min="6675" max="6675" width="14.90625" style="216" bestFit="1" customWidth="1"/>
    <col min="6676" max="6915" width="9.08984375" style="216"/>
    <col min="6916" max="6916" width="8.6328125" style="216" customWidth="1"/>
    <col min="6917" max="6917" width="7.90625" style="216" customWidth="1"/>
    <col min="6918" max="6918" width="9.453125" style="216" customWidth="1"/>
    <col min="6919" max="6919" width="5.08984375" style="216" customWidth="1"/>
    <col min="6920" max="6920" width="8.90625" style="216" customWidth="1"/>
    <col min="6921" max="6921" width="7.90625" style="216" customWidth="1"/>
    <col min="6922" max="6922" width="10.36328125" style="216" customWidth="1"/>
    <col min="6923" max="6923" width="5.453125" style="216" customWidth="1"/>
    <col min="6924" max="6924" width="8.54296875" style="216" customWidth="1"/>
    <col min="6925" max="6925" width="7.90625" style="216" customWidth="1"/>
    <col min="6926" max="6926" width="9.54296875" style="216" customWidth="1"/>
    <col min="6927" max="6927" width="5.453125" style="216" customWidth="1"/>
    <col min="6928" max="6928" width="7.08984375" style="216" customWidth="1"/>
    <col min="6929" max="6929" width="2.453125" style="216" customWidth="1"/>
    <col min="6930" max="6930" width="13.36328125" style="216" bestFit="1" customWidth="1"/>
    <col min="6931" max="6931" width="14.90625" style="216" bestFit="1" customWidth="1"/>
    <col min="6932" max="7171" width="9.08984375" style="216"/>
    <col min="7172" max="7172" width="8.6328125" style="216" customWidth="1"/>
    <col min="7173" max="7173" width="7.90625" style="216" customWidth="1"/>
    <col min="7174" max="7174" width="9.453125" style="216" customWidth="1"/>
    <col min="7175" max="7175" width="5.08984375" style="216" customWidth="1"/>
    <col min="7176" max="7176" width="8.90625" style="216" customWidth="1"/>
    <col min="7177" max="7177" width="7.90625" style="216" customWidth="1"/>
    <col min="7178" max="7178" width="10.36328125" style="216" customWidth="1"/>
    <col min="7179" max="7179" width="5.453125" style="216" customWidth="1"/>
    <col min="7180" max="7180" width="8.54296875" style="216" customWidth="1"/>
    <col min="7181" max="7181" width="7.90625" style="216" customWidth="1"/>
    <col min="7182" max="7182" width="9.54296875" style="216" customWidth="1"/>
    <col min="7183" max="7183" width="5.453125" style="216" customWidth="1"/>
    <col min="7184" max="7184" width="7.08984375" style="216" customWidth="1"/>
    <col min="7185" max="7185" width="2.453125" style="216" customWidth="1"/>
    <col min="7186" max="7186" width="13.36328125" style="216" bestFit="1" customWidth="1"/>
    <col min="7187" max="7187" width="14.90625" style="216" bestFit="1" customWidth="1"/>
    <col min="7188" max="7427" width="9.08984375" style="216"/>
    <col min="7428" max="7428" width="8.6328125" style="216" customWidth="1"/>
    <col min="7429" max="7429" width="7.90625" style="216" customWidth="1"/>
    <col min="7430" max="7430" width="9.453125" style="216" customWidth="1"/>
    <col min="7431" max="7431" width="5.08984375" style="216" customWidth="1"/>
    <col min="7432" max="7432" width="8.90625" style="216" customWidth="1"/>
    <col min="7433" max="7433" width="7.90625" style="216" customWidth="1"/>
    <col min="7434" max="7434" width="10.36328125" style="216" customWidth="1"/>
    <col min="7435" max="7435" width="5.453125" style="216" customWidth="1"/>
    <col min="7436" max="7436" width="8.54296875" style="216" customWidth="1"/>
    <col min="7437" max="7437" width="7.90625" style="216" customWidth="1"/>
    <col min="7438" max="7438" width="9.54296875" style="216" customWidth="1"/>
    <col min="7439" max="7439" width="5.453125" style="216" customWidth="1"/>
    <col min="7440" max="7440" width="7.08984375" style="216" customWidth="1"/>
    <col min="7441" max="7441" width="2.453125" style="216" customWidth="1"/>
    <col min="7442" max="7442" width="13.36328125" style="216" bestFit="1" customWidth="1"/>
    <col min="7443" max="7443" width="14.90625" style="216" bestFit="1" customWidth="1"/>
    <col min="7444" max="7683" width="9.08984375" style="216"/>
    <col min="7684" max="7684" width="8.6328125" style="216" customWidth="1"/>
    <col min="7685" max="7685" width="7.90625" style="216" customWidth="1"/>
    <col min="7686" max="7686" width="9.453125" style="216" customWidth="1"/>
    <col min="7687" max="7687" width="5.08984375" style="216" customWidth="1"/>
    <col min="7688" max="7688" width="8.90625" style="216" customWidth="1"/>
    <col min="7689" max="7689" width="7.90625" style="216" customWidth="1"/>
    <col min="7690" max="7690" width="10.36328125" style="216" customWidth="1"/>
    <col min="7691" max="7691" width="5.453125" style="216" customWidth="1"/>
    <col min="7692" max="7692" width="8.54296875" style="216" customWidth="1"/>
    <col min="7693" max="7693" width="7.90625" style="216" customWidth="1"/>
    <col min="7694" max="7694" width="9.54296875" style="216" customWidth="1"/>
    <col min="7695" max="7695" width="5.453125" style="216" customWidth="1"/>
    <col min="7696" max="7696" width="7.08984375" style="216" customWidth="1"/>
    <col min="7697" max="7697" width="2.453125" style="216" customWidth="1"/>
    <col min="7698" max="7698" width="13.36328125" style="216" bestFit="1" customWidth="1"/>
    <col min="7699" max="7699" width="14.90625" style="216" bestFit="1" customWidth="1"/>
    <col min="7700" max="7939" width="9.08984375" style="216"/>
    <col min="7940" max="7940" width="8.6328125" style="216" customWidth="1"/>
    <col min="7941" max="7941" width="7.90625" style="216" customWidth="1"/>
    <col min="7942" max="7942" width="9.453125" style="216" customWidth="1"/>
    <col min="7943" max="7943" width="5.08984375" style="216" customWidth="1"/>
    <col min="7944" max="7944" width="8.90625" style="216" customWidth="1"/>
    <col min="7945" max="7945" width="7.90625" style="216" customWidth="1"/>
    <col min="7946" max="7946" width="10.36328125" style="216" customWidth="1"/>
    <col min="7947" max="7947" width="5.453125" style="216" customWidth="1"/>
    <col min="7948" max="7948" width="8.54296875" style="216" customWidth="1"/>
    <col min="7949" max="7949" width="7.90625" style="216" customWidth="1"/>
    <col min="7950" max="7950" width="9.54296875" style="216" customWidth="1"/>
    <col min="7951" max="7951" width="5.453125" style="216" customWidth="1"/>
    <col min="7952" max="7952" width="7.08984375" style="216" customWidth="1"/>
    <col min="7953" max="7953" width="2.453125" style="216" customWidth="1"/>
    <col min="7954" max="7954" width="13.36328125" style="216" bestFit="1" customWidth="1"/>
    <col min="7955" max="7955" width="14.90625" style="216" bestFit="1" customWidth="1"/>
    <col min="7956" max="8195" width="9.08984375" style="216"/>
    <col min="8196" max="8196" width="8.6328125" style="216" customWidth="1"/>
    <col min="8197" max="8197" width="7.90625" style="216" customWidth="1"/>
    <col min="8198" max="8198" width="9.453125" style="216" customWidth="1"/>
    <col min="8199" max="8199" width="5.08984375" style="216" customWidth="1"/>
    <col min="8200" max="8200" width="8.90625" style="216" customWidth="1"/>
    <col min="8201" max="8201" width="7.90625" style="216" customWidth="1"/>
    <col min="8202" max="8202" width="10.36328125" style="216" customWidth="1"/>
    <col min="8203" max="8203" width="5.453125" style="216" customWidth="1"/>
    <col min="8204" max="8204" width="8.54296875" style="216" customWidth="1"/>
    <col min="8205" max="8205" width="7.90625" style="216" customWidth="1"/>
    <col min="8206" max="8206" width="9.54296875" style="216" customWidth="1"/>
    <col min="8207" max="8207" width="5.453125" style="216" customWidth="1"/>
    <col min="8208" max="8208" width="7.08984375" style="216" customWidth="1"/>
    <col min="8209" max="8209" width="2.453125" style="216" customWidth="1"/>
    <col min="8210" max="8210" width="13.36328125" style="216" bestFit="1" customWidth="1"/>
    <col min="8211" max="8211" width="14.90625" style="216" bestFit="1" customWidth="1"/>
    <col min="8212" max="8451" width="9.08984375" style="216"/>
    <col min="8452" max="8452" width="8.6328125" style="216" customWidth="1"/>
    <col min="8453" max="8453" width="7.90625" style="216" customWidth="1"/>
    <col min="8454" max="8454" width="9.453125" style="216" customWidth="1"/>
    <col min="8455" max="8455" width="5.08984375" style="216" customWidth="1"/>
    <col min="8456" max="8456" width="8.90625" style="216" customWidth="1"/>
    <col min="8457" max="8457" width="7.90625" style="216" customWidth="1"/>
    <col min="8458" max="8458" width="10.36328125" style="216" customWidth="1"/>
    <col min="8459" max="8459" width="5.453125" style="216" customWidth="1"/>
    <col min="8460" max="8460" width="8.54296875" style="216" customWidth="1"/>
    <col min="8461" max="8461" width="7.90625" style="216" customWidth="1"/>
    <col min="8462" max="8462" width="9.54296875" style="216" customWidth="1"/>
    <col min="8463" max="8463" width="5.453125" style="216" customWidth="1"/>
    <col min="8464" max="8464" width="7.08984375" style="216" customWidth="1"/>
    <col min="8465" max="8465" width="2.453125" style="216" customWidth="1"/>
    <col min="8466" max="8466" width="13.36328125" style="216" bestFit="1" customWidth="1"/>
    <col min="8467" max="8467" width="14.90625" style="216" bestFit="1" customWidth="1"/>
    <col min="8468" max="8707" width="9.08984375" style="216"/>
    <col min="8708" max="8708" width="8.6328125" style="216" customWidth="1"/>
    <col min="8709" max="8709" width="7.90625" style="216" customWidth="1"/>
    <col min="8710" max="8710" width="9.453125" style="216" customWidth="1"/>
    <col min="8711" max="8711" width="5.08984375" style="216" customWidth="1"/>
    <col min="8712" max="8712" width="8.90625" style="216" customWidth="1"/>
    <col min="8713" max="8713" width="7.90625" style="216" customWidth="1"/>
    <col min="8714" max="8714" width="10.36328125" style="216" customWidth="1"/>
    <col min="8715" max="8715" width="5.453125" style="216" customWidth="1"/>
    <col min="8716" max="8716" width="8.54296875" style="216" customWidth="1"/>
    <col min="8717" max="8717" width="7.90625" style="216" customWidth="1"/>
    <col min="8718" max="8718" width="9.54296875" style="216" customWidth="1"/>
    <col min="8719" max="8719" width="5.453125" style="216" customWidth="1"/>
    <col min="8720" max="8720" width="7.08984375" style="216" customWidth="1"/>
    <col min="8721" max="8721" width="2.453125" style="216" customWidth="1"/>
    <col min="8722" max="8722" width="13.36328125" style="216" bestFit="1" customWidth="1"/>
    <col min="8723" max="8723" width="14.90625" style="216" bestFit="1" customWidth="1"/>
    <col min="8724" max="8963" width="9.08984375" style="216"/>
    <col min="8964" max="8964" width="8.6328125" style="216" customWidth="1"/>
    <col min="8965" max="8965" width="7.90625" style="216" customWidth="1"/>
    <col min="8966" max="8966" width="9.453125" style="216" customWidth="1"/>
    <col min="8967" max="8967" width="5.08984375" style="216" customWidth="1"/>
    <col min="8968" max="8968" width="8.90625" style="216" customWidth="1"/>
    <col min="8969" max="8969" width="7.90625" style="216" customWidth="1"/>
    <col min="8970" max="8970" width="10.36328125" style="216" customWidth="1"/>
    <col min="8971" max="8971" width="5.453125" style="216" customWidth="1"/>
    <col min="8972" max="8972" width="8.54296875" style="216" customWidth="1"/>
    <col min="8973" max="8973" width="7.90625" style="216" customWidth="1"/>
    <col min="8974" max="8974" width="9.54296875" style="216" customWidth="1"/>
    <col min="8975" max="8975" width="5.453125" style="216" customWidth="1"/>
    <col min="8976" max="8976" width="7.08984375" style="216" customWidth="1"/>
    <col min="8977" max="8977" width="2.453125" style="216" customWidth="1"/>
    <col min="8978" max="8978" width="13.36328125" style="216" bestFit="1" customWidth="1"/>
    <col min="8979" max="8979" width="14.90625" style="216" bestFit="1" customWidth="1"/>
    <col min="8980" max="9219" width="9.08984375" style="216"/>
    <col min="9220" max="9220" width="8.6328125" style="216" customWidth="1"/>
    <col min="9221" max="9221" width="7.90625" style="216" customWidth="1"/>
    <col min="9222" max="9222" width="9.453125" style="216" customWidth="1"/>
    <col min="9223" max="9223" width="5.08984375" style="216" customWidth="1"/>
    <col min="9224" max="9224" width="8.90625" style="216" customWidth="1"/>
    <col min="9225" max="9225" width="7.90625" style="216" customWidth="1"/>
    <col min="9226" max="9226" width="10.36328125" style="216" customWidth="1"/>
    <col min="9227" max="9227" width="5.453125" style="216" customWidth="1"/>
    <col min="9228" max="9228" width="8.54296875" style="216" customWidth="1"/>
    <col min="9229" max="9229" width="7.90625" style="216" customWidth="1"/>
    <col min="9230" max="9230" width="9.54296875" style="216" customWidth="1"/>
    <col min="9231" max="9231" width="5.453125" style="216" customWidth="1"/>
    <col min="9232" max="9232" width="7.08984375" style="216" customWidth="1"/>
    <col min="9233" max="9233" width="2.453125" style="216" customWidth="1"/>
    <col min="9234" max="9234" width="13.36328125" style="216" bestFit="1" customWidth="1"/>
    <col min="9235" max="9235" width="14.90625" style="216" bestFit="1" customWidth="1"/>
    <col min="9236" max="9475" width="9.08984375" style="216"/>
    <col min="9476" max="9476" width="8.6328125" style="216" customWidth="1"/>
    <col min="9477" max="9477" width="7.90625" style="216" customWidth="1"/>
    <col min="9478" max="9478" width="9.453125" style="216" customWidth="1"/>
    <col min="9479" max="9479" width="5.08984375" style="216" customWidth="1"/>
    <col min="9480" max="9480" width="8.90625" style="216" customWidth="1"/>
    <col min="9481" max="9481" width="7.90625" style="216" customWidth="1"/>
    <col min="9482" max="9482" width="10.36328125" style="216" customWidth="1"/>
    <col min="9483" max="9483" width="5.453125" style="216" customWidth="1"/>
    <col min="9484" max="9484" width="8.54296875" style="216" customWidth="1"/>
    <col min="9485" max="9485" width="7.90625" style="216" customWidth="1"/>
    <col min="9486" max="9486" width="9.54296875" style="216" customWidth="1"/>
    <col min="9487" max="9487" width="5.453125" style="216" customWidth="1"/>
    <col min="9488" max="9488" width="7.08984375" style="216" customWidth="1"/>
    <col min="9489" max="9489" width="2.453125" style="216" customWidth="1"/>
    <col min="9490" max="9490" width="13.36328125" style="216" bestFit="1" customWidth="1"/>
    <col min="9491" max="9491" width="14.90625" style="216" bestFit="1" customWidth="1"/>
    <col min="9492" max="9731" width="9.08984375" style="216"/>
    <col min="9732" max="9732" width="8.6328125" style="216" customWidth="1"/>
    <col min="9733" max="9733" width="7.90625" style="216" customWidth="1"/>
    <col min="9734" max="9734" width="9.453125" style="216" customWidth="1"/>
    <col min="9735" max="9735" width="5.08984375" style="216" customWidth="1"/>
    <col min="9736" max="9736" width="8.90625" style="216" customWidth="1"/>
    <col min="9737" max="9737" width="7.90625" style="216" customWidth="1"/>
    <col min="9738" max="9738" width="10.36328125" style="216" customWidth="1"/>
    <col min="9739" max="9739" width="5.453125" style="216" customWidth="1"/>
    <col min="9740" max="9740" width="8.54296875" style="216" customWidth="1"/>
    <col min="9741" max="9741" width="7.90625" style="216" customWidth="1"/>
    <col min="9742" max="9742" width="9.54296875" style="216" customWidth="1"/>
    <col min="9743" max="9743" width="5.453125" style="216" customWidth="1"/>
    <col min="9744" max="9744" width="7.08984375" style="216" customWidth="1"/>
    <col min="9745" max="9745" width="2.453125" style="216" customWidth="1"/>
    <col min="9746" max="9746" width="13.36328125" style="216" bestFit="1" customWidth="1"/>
    <col min="9747" max="9747" width="14.90625" style="216" bestFit="1" customWidth="1"/>
    <col min="9748" max="9987" width="9.08984375" style="216"/>
    <col min="9988" max="9988" width="8.6328125" style="216" customWidth="1"/>
    <col min="9989" max="9989" width="7.90625" style="216" customWidth="1"/>
    <col min="9990" max="9990" width="9.453125" style="216" customWidth="1"/>
    <col min="9991" max="9991" width="5.08984375" style="216" customWidth="1"/>
    <col min="9992" max="9992" width="8.90625" style="216" customWidth="1"/>
    <col min="9993" max="9993" width="7.90625" style="216" customWidth="1"/>
    <col min="9994" max="9994" width="10.36328125" style="216" customWidth="1"/>
    <col min="9995" max="9995" width="5.453125" style="216" customWidth="1"/>
    <col min="9996" max="9996" width="8.54296875" style="216" customWidth="1"/>
    <col min="9997" max="9997" width="7.90625" style="216" customWidth="1"/>
    <col min="9998" max="9998" width="9.54296875" style="216" customWidth="1"/>
    <col min="9999" max="9999" width="5.453125" style="216" customWidth="1"/>
    <col min="10000" max="10000" width="7.08984375" style="216" customWidth="1"/>
    <col min="10001" max="10001" width="2.453125" style="216" customWidth="1"/>
    <col min="10002" max="10002" width="13.36328125" style="216" bestFit="1" customWidth="1"/>
    <col min="10003" max="10003" width="14.90625" style="216" bestFit="1" customWidth="1"/>
    <col min="10004" max="10243" width="9.08984375" style="216"/>
    <col min="10244" max="10244" width="8.6328125" style="216" customWidth="1"/>
    <col min="10245" max="10245" width="7.90625" style="216" customWidth="1"/>
    <col min="10246" max="10246" width="9.453125" style="216" customWidth="1"/>
    <col min="10247" max="10247" width="5.08984375" style="216" customWidth="1"/>
    <col min="10248" max="10248" width="8.90625" style="216" customWidth="1"/>
    <col min="10249" max="10249" width="7.90625" style="216" customWidth="1"/>
    <col min="10250" max="10250" width="10.36328125" style="216" customWidth="1"/>
    <col min="10251" max="10251" width="5.453125" style="216" customWidth="1"/>
    <col min="10252" max="10252" width="8.54296875" style="216" customWidth="1"/>
    <col min="10253" max="10253" width="7.90625" style="216" customWidth="1"/>
    <col min="10254" max="10254" width="9.54296875" style="216" customWidth="1"/>
    <col min="10255" max="10255" width="5.453125" style="216" customWidth="1"/>
    <col min="10256" max="10256" width="7.08984375" style="216" customWidth="1"/>
    <col min="10257" max="10257" width="2.453125" style="216" customWidth="1"/>
    <col min="10258" max="10258" width="13.36328125" style="216" bestFit="1" customWidth="1"/>
    <col min="10259" max="10259" width="14.90625" style="216" bestFit="1" customWidth="1"/>
    <col min="10260" max="10499" width="9.08984375" style="216"/>
    <col min="10500" max="10500" width="8.6328125" style="216" customWidth="1"/>
    <col min="10501" max="10501" width="7.90625" style="216" customWidth="1"/>
    <col min="10502" max="10502" width="9.453125" style="216" customWidth="1"/>
    <col min="10503" max="10503" width="5.08984375" style="216" customWidth="1"/>
    <col min="10504" max="10504" width="8.90625" style="216" customWidth="1"/>
    <col min="10505" max="10505" width="7.90625" style="216" customWidth="1"/>
    <col min="10506" max="10506" width="10.36328125" style="216" customWidth="1"/>
    <col min="10507" max="10507" width="5.453125" style="216" customWidth="1"/>
    <col min="10508" max="10508" width="8.54296875" style="216" customWidth="1"/>
    <col min="10509" max="10509" width="7.90625" style="216" customWidth="1"/>
    <col min="10510" max="10510" width="9.54296875" style="216" customWidth="1"/>
    <col min="10511" max="10511" width="5.453125" style="216" customWidth="1"/>
    <col min="10512" max="10512" width="7.08984375" style="216" customWidth="1"/>
    <col min="10513" max="10513" width="2.453125" style="216" customWidth="1"/>
    <col min="10514" max="10514" width="13.36328125" style="216" bestFit="1" customWidth="1"/>
    <col min="10515" max="10515" width="14.90625" style="216" bestFit="1" customWidth="1"/>
    <col min="10516" max="10755" width="9.08984375" style="216"/>
    <col min="10756" max="10756" width="8.6328125" style="216" customWidth="1"/>
    <col min="10757" max="10757" width="7.90625" style="216" customWidth="1"/>
    <col min="10758" max="10758" width="9.453125" style="216" customWidth="1"/>
    <col min="10759" max="10759" width="5.08984375" style="216" customWidth="1"/>
    <col min="10760" max="10760" width="8.90625" style="216" customWidth="1"/>
    <col min="10761" max="10761" width="7.90625" style="216" customWidth="1"/>
    <col min="10762" max="10762" width="10.36328125" style="216" customWidth="1"/>
    <col min="10763" max="10763" width="5.453125" style="216" customWidth="1"/>
    <col min="10764" max="10764" width="8.54296875" style="216" customWidth="1"/>
    <col min="10765" max="10765" width="7.90625" style="216" customWidth="1"/>
    <col min="10766" max="10766" width="9.54296875" style="216" customWidth="1"/>
    <col min="10767" max="10767" width="5.453125" style="216" customWidth="1"/>
    <col min="10768" max="10768" width="7.08984375" style="216" customWidth="1"/>
    <col min="10769" max="10769" width="2.453125" style="216" customWidth="1"/>
    <col min="10770" max="10770" width="13.36328125" style="216" bestFit="1" customWidth="1"/>
    <col min="10771" max="10771" width="14.90625" style="216" bestFit="1" customWidth="1"/>
    <col min="10772" max="11011" width="9.08984375" style="216"/>
    <col min="11012" max="11012" width="8.6328125" style="216" customWidth="1"/>
    <col min="11013" max="11013" width="7.90625" style="216" customWidth="1"/>
    <col min="11014" max="11014" width="9.453125" style="216" customWidth="1"/>
    <col min="11015" max="11015" width="5.08984375" style="216" customWidth="1"/>
    <col min="11016" max="11016" width="8.90625" style="216" customWidth="1"/>
    <col min="11017" max="11017" width="7.90625" style="216" customWidth="1"/>
    <col min="11018" max="11018" width="10.36328125" style="216" customWidth="1"/>
    <col min="11019" max="11019" width="5.453125" style="216" customWidth="1"/>
    <col min="11020" max="11020" width="8.54296875" style="216" customWidth="1"/>
    <col min="11021" max="11021" width="7.90625" style="216" customWidth="1"/>
    <col min="11022" max="11022" width="9.54296875" style="216" customWidth="1"/>
    <col min="11023" max="11023" width="5.453125" style="216" customWidth="1"/>
    <col min="11024" max="11024" width="7.08984375" style="216" customWidth="1"/>
    <col min="11025" max="11025" width="2.453125" style="216" customWidth="1"/>
    <col min="11026" max="11026" width="13.36328125" style="216" bestFit="1" customWidth="1"/>
    <col min="11027" max="11027" width="14.90625" style="216" bestFit="1" customWidth="1"/>
    <col min="11028" max="11267" width="9.08984375" style="216"/>
    <col min="11268" max="11268" width="8.6328125" style="216" customWidth="1"/>
    <col min="11269" max="11269" width="7.90625" style="216" customWidth="1"/>
    <col min="11270" max="11270" width="9.453125" style="216" customWidth="1"/>
    <col min="11271" max="11271" width="5.08984375" style="216" customWidth="1"/>
    <col min="11272" max="11272" width="8.90625" style="216" customWidth="1"/>
    <col min="11273" max="11273" width="7.90625" style="216" customWidth="1"/>
    <col min="11274" max="11274" width="10.36328125" style="216" customWidth="1"/>
    <col min="11275" max="11275" width="5.453125" style="216" customWidth="1"/>
    <col min="11276" max="11276" width="8.54296875" style="216" customWidth="1"/>
    <col min="11277" max="11277" width="7.90625" style="216" customWidth="1"/>
    <col min="11278" max="11278" width="9.54296875" style="216" customWidth="1"/>
    <col min="11279" max="11279" width="5.453125" style="216" customWidth="1"/>
    <col min="11280" max="11280" width="7.08984375" style="216" customWidth="1"/>
    <col min="11281" max="11281" width="2.453125" style="216" customWidth="1"/>
    <col min="11282" max="11282" width="13.36328125" style="216" bestFit="1" customWidth="1"/>
    <col min="11283" max="11283" width="14.90625" style="216" bestFit="1" customWidth="1"/>
    <col min="11284" max="11523" width="9.08984375" style="216"/>
    <col min="11524" max="11524" width="8.6328125" style="216" customWidth="1"/>
    <col min="11525" max="11525" width="7.90625" style="216" customWidth="1"/>
    <col min="11526" max="11526" width="9.453125" style="216" customWidth="1"/>
    <col min="11527" max="11527" width="5.08984375" style="216" customWidth="1"/>
    <col min="11528" max="11528" width="8.90625" style="216" customWidth="1"/>
    <col min="11529" max="11529" width="7.90625" style="216" customWidth="1"/>
    <col min="11530" max="11530" width="10.36328125" style="216" customWidth="1"/>
    <col min="11531" max="11531" width="5.453125" style="216" customWidth="1"/>
    <col min="11532" max="11532" width="8.54296875" style="216" customWidth="1"/>
    <col min="11533" max="11533" width="7.90625" style="216" customWidth="1"/>
    <col min="11534" max="11534" width="9.54296875" style="216" customWidth="1"/>
    <col min="11535" max="11535" width="5.453125" style="216" customWidth="1"/>
    <col min="11536" max="11536" width="7.08984375" style="216" customWidth="1"/>
    <col min="11537" max="11537" width="2.453125" style="216" customWidth="1"/>
    <col min="11538" max="11538" width="13.36328125" style="216" bestFit="1" customWidth="1"/>
    <col min="11539" max="11539" width="14.90625" style="216" bestFit="1" customWidth="1"/>
    <col min="11540" max="11779" width="9.08984375" style="216"/>
    <col min="11780" max="11780" width="8.6328125" style="216" customWidth="1"/>
    <col min="11781" max="11781" width="7.90625" style="216" customWidth="1"/>
    <col min="11782" max="11782" width="9.453125" style="216" customWidth="1"/>
    <col min="11783" max="11783" width="5.08984375" style="216" customWidth="1"/>
    <col min="11784" max="11784" width="8.90625" style="216" customWidth="1"/>
    <col min="11785" max="11785" width="7.90625" style="216" customWidth="1"/>
    <col min="11786" max="11786" width="10.36328125" style="216" customWidth="1"/>
    <col min="11787" max="11787" width="5.453125" style="216" customWidth="1"/>
    <col min="11788" max="11788" width="8.54296875" style="216" customWidth="1"/>
    <col min="11789" max="11789" width="7.90625" style="216" customWidth="1"/>
    <col min="11790" max="11790" width="9.54296875" style="216" customWidth="1"/>
    <col min="11791" max="11791" width="5.453125" style="216" customWidth="1"/>
    <col min="11792" max="11792" width="7.08984375" style="216" customWidth="1"/>
    <col min="11793" max="11793" width="2.453125" style="216" customWidth="1"/>
    <col min="11794" max="11794" width="13.36328125" style="216" bestFit="1" customWidth="1"/>
    <col min="11795" max="11795" width="14.90625" style="216" bestFit="1" customWidth="1"/>
    <col min="11796" max="12035" width="9.08984375" style="216"/>
    <col min="12036" max="12036" width="8.6328125" style="216" customWidth="1"/>
    <col min="12037" max="12037" width="7.90625" style="216" customWidth="1"/>
    <col min="12038" max="12038" width="9.453125" style="216" customWidth="1"/>
    <col min="12039" max="12039" width="5.08984375" style="216" customWidth="1"/>
    <col min="12040" max="12040" width="8.90625" style="216" customWidth="1"/>
    <col min="12041" max="12041" width="7.90625" style="216" customWidth="1"/>
    <col min="12042" max="12042" width="10.36328125" style="216" customWidth="1"/>
    <col min="12043" max="12043" width="5.453125" style="216" customWidth="1"/>
    <col min="12044" max="12044" width="8.54296875" style="216" customWidth="1"/>
    <col min="12045" max="12045" width="7.90625" style="216" customWidth="1"/>
    <col min="12046" max="12046" width="9.54296875" style="216" customWidth="1"/>
    <col min="12047" max="12047" width="5.453125" style="216" customWidth="1"/>
    <col min="12048" max="12048" width="7.08984375" style="216" customWidth="1"/>
    <col min="12049" max="12049" width="2.453125" style="216" customWidth="1"/>
    <col min="12050" max="12050" width="13.36328125" style="216" bestFit="1" customWidth="1"/>
    <col min="12051" max="12051" width="14.90625" style="216" bestFit="1" customWidth="1"/>
    <col min="12052" max="12291" width="9.08984375" style="216"/>
    <col min="12292" max="12292" width="8.6328125" style="216" customWidth="1"/>
    <col min="12293" max="12293" width="7.90625" style="216" customWidth="1"/>
    <col min="12294" max="12294" width="9.453125" style="216" customWidth="1"/>
    <col min="12295" max="12295" width="5.08984375" style="216" customWidth="1"/>
    <col min="12296" max="12296" width="8.90625" style="216" customWidth="1"/>
    <col min="12297" max="12297" width="7.90625" style="216" customWidth="1"/>
    <col min="12298" max="12298" width="10.36328125" style="216" customWidth="1"/>
    <col min="12299" max="12299" width="5.453125" style="216" customWidth="1"/>
    <col min="12300" max="12300" width="8.54296875" style="216" customWidth="1"/>
    <col min="12301" max="12301" width="7.90625" style="216" customWidth="1"/>
    <col min="12302" max="12302" width="9.54296875" style="216" customWidth="1"/>
    <col min="12303" max="12303" width="5.453125" style="216" customWidth="1"/>
    <col min="12304" max="12304" width="7.08984375" style="216" customWidth="1"/>
    <col min="12305" max="12305" width="2.453125" style="216" customWidth="1"/>
    <col min="12306" max="12306" width="13.36328125" style="216" bestFit="1" customWidth="1"/>
    <col min="12307" max="12307" width="14.90625" style="216" bestFit="1" customWidth="1"/>
    <col min="12308" max="12547" width="9.08984375" style="216"/>
    <col min="12548" max="12548" width="8.6328125" style="216" customWidth="1"/>
    <col min="12549" max="12549" width="7.90625" style="216" customWidth="1"/>
    <col min="12550" max="12550" width="9.453125" style="216" customWidth="1"/>
    <col min="12551" max="12551" width="5.08984375" style="216" customWidth="1"/>
    <col min="12552" max="12552" width="8.90625" style="216" customWidth="1"/>
    <col min="12553" max="12553" width="7.90625" style="216" customWidth="1"/>
    <col min="12554" max="12554" width="10.36328125" style="216" customWidth="1"/>
    <col min="12555" max="12555" width="5.453125" style="216" customWidth="1"/>
    <col min="12556" max="12556" width="8.54296875" style="216" customWidth="1"/>
    <col min="12557" max="12557" width="7.90625" style="216" customWidth="1"/>
    <col min="12558" max="12558" width="9.54296875" style="216" customWidth="1"/>
    <col min="12559" max="12559" width="5.453125" style="216" customWidth="1"/>
    <col min="12560" max="12560" width="7.08984375" style="216" customWidth="1"/>
    <col min="12561" max="12561" width="2.453125" style="216" customWidth="1"/>
    <col min="12562" max="12562" width="13.36328125" style="216" bestFit="1" customWidth="1"/>
    <col min="12563" max="12563" width="14.90625" style="216" bestFit="1" customWidth="1"/>
    <col min="12564" max="12803" width="9.08984375" style="216"/>
    <col min="12804" max="12804" width="8.6328125" style="216" customWidth="1"/>
    <col min="12805" max="12805" width="7.90625" style="216" customWidth="1"/>
    <col min="12806" max="12806" width="9.453125" style="216" customWidth="1"/>
    <col min="12807" max="12807" width="5.08984375" style="216" customWidth="1"/>
    <col min="12808" max="12808" width="8.90625" style="216" customWidth="1"/>
    <col min="12809" max="12809" width="7.90625" style="216" customWidth="1"/>
    <col min="12810" max="12810" width="10.36328125" style="216" customWidth="1"/>
    <col min="12811" max="12811" width="5.453125" style="216" customWidth="1"/>
    <col min="12812" max="12812" width="8.54296875" style="216" customWidth="1"/>
    <col min="12813" max="12813" width="7.90625" style="216" customWidth="1"/>
    <col min="12814" max="12814" width="9.54296875" style="216" customWidth="1"/>
    <col min="12815" max="12815" width="5.453125" style="216" customWidth="1"/>
    <col min="12816" max="12816" width="7.08984375" style="216" customWidth="1"/>
    <col min="12817" max="12817" width="2.453125" style="216" customWidth="1"/>
    <col min="12818" max="12818" width="13.36328125" style="216" bestFit="1" customWidth="1"/>
    <col min="12819" max="12819" width="14.90625" style="216" bestFit="1" customWidth="1"/>
    <col min="12820" max="13059" width="9.08984375" style="216"/>
    <col min="13060" max="13060" width="8.6328125" style="216" customWidth="1"/>
    <col min="13061" max="13061" width="7.90625" style="216" customWidth="1"/>
    <col min="13062" max="13062" width="9.453125" style="216" customWidth="1"/>
    <col min="13063" max="13063" width="5.08984375" style="216" customWidth="1"/>
    <col min="13064" max="13064" width="8.90625" style="216" customWidth="1"/>
    <col min="13065" max="13065" width="7.90625" style="216" customWidth="1"/>
    <col min="13066" max="13066" width="10.36328125" style="216" customWidth="1"/>
    <col min="13067" max="13067" width="5.453125" style="216" customWidth="1"/>
    <col min="13068" max="13068" width="8.54296875" style="216" customWidth="1"/>
    <col min="13069" max="13069" width="7.90625" style="216" customWidth="1"/>
    <col min="13070" max="13070" width="9.54296875" style="216" customWidth="1"/>
    <col min="13071" max="13071" width="5.453125" style="216" customWidth="1"/>
    <col min="13072" max="13072" width="7.08984375" style="216" customWidth="1"/>
    <col min="13073" max="13073" width="2.453125" style="216" customWidth="1"/>
    <col min="13074" max="13074" width="13.36328125" style="216" bestFit="1" customWidth="1"/>
    <col min="13075" max="13075" width="14.90625" style="216" bestFit="1" customWidth="1"/>
    <col min="13076" max="13315" width="9.08984375" style="216"/>
    <col min="13316" max="13316" width="8.6328125" style="216" customWidth="1"/>
    <col min="13317" max="13317" width="7.90625" style="216" customWidth="1"/>
    <col min="13318" max="13318" width="9.453125" style="216" customWidth="1"/>
    <col min="13319" max="13319" width="5.08984375" style="216" customWidth="1"/>
    <col min="13320" max="13320" width="8.90625" style="216" customWidth="1"/>
    <col min="13321" max="13321" width="7.90625" style="216" customWidth="1"/>
    <col min="13322" max="13322" width="10.36328125" style="216" customWidth="1"/>
    <col min="13323" max="13323" width="5.453125" style="216" customWidth="1"/>
    <col min="13324" max="13324" width="8.54296875" style="216" customWidth="1"/>
    <col min="13325" max="13325" width="7.90625" style="216" customWidth="1"/>
    <col min="13326" max="13326" width="9.54296875" style="216" customWidth="1"/>
    <col min="13327" max="13327" width="5.453125" style="216" customWidth="1"/>
    <col min="13328" max="13328" width="7.08984375" style="216" customWidth="1"/>
    <col min="13329" max="13329" width="2.453125" style="216" customWidth="1"/>
    <col min="13330" max="13330" width="13.36328125" style="216" bestFit="1" customWidth="1"/>
    <col min="13331" max="13331" width="14.90625" style="216" bestFit="1" customWidth="1"/>
    <col min="13332" max="13571" width="9.08984375" style="216"/>
    <col min="13572" max="13572" width="8.6328125" style="216" customWidth="1"/>
    <col min="13573" max="13573" width="7.90625" style="216" customWidth="1"/>
    <col min="13574" max="13574" width="9.453125" style="216" customWidth="1"/>
    <col min="13575" max="13575" width="5.08984375" style="216" customWidth="1"/>
    <col min="13576" max="13576" width="8.90625" style="216" customWidth="1"/>
    <col min="13577" max="13577" width="7.90625" style="216" customWidth="1"/>
    <col min="13578" max="13578" width="10.36328125" style="216" customWidth="1"/>
    <col min="13579" max="13579" width="5.453125" style="216" customWidth="1"/>
    <col min="13580" max="13580" width="8.54296875" style="216" customWidth="1"/>
    <col min="13581" max="13581" width="7.90625" style="216" customWidth="1"/>
    <col min="13582" max="13582" width="9.54296875" style="216" customWidth="1"/>
    <col min="13583" max="13583" width="5.453125" style="216" customWidth="1"/>
    <col min="13584" max="13584" width="7.08984375" style="216" customWidth="1"/>
    <col min="13585" max="13585" width="2.453125" style="216" customWidth="1"/>
    <col min="13586" max="13586" width="13.36328125" style="216" bestFit="1" customWidth="1"/>
    <col min="13587" max="13587" width="14.90625" style="216" bestFit="1" customWidth="1"/>
    <col min="13588" max="13827" width="9.08984375" style="216"/>
    <col min="13828" max="13828" width="8.6328125" style="216" customWidth="1"/>
    <col min="13829" max="13829" width="7.90625" style="216" customWidth="1"/>
    <col min="13830" max="13830" width="9.453125" style="216" customWidth="1"/>
    <col min="13831" max="13831" width="5.08984375" style="216" customWidth="1"/>
    <col min="13832" max="13832" width="8.90625" style="216" customWidth="1"/>
    <col min="13833" max="13833" width="7.90625" style="216" customWidth="1"/>
    <col min="13834" max="13834" width="10.36328125" style="216" customWidth="1"/>
    <col min="13835" max="13835" width="5.453125" style="216" customWidth="1"/>
    <col min="13836" max="13836" width="8.54296875" style="216" customWidth="1"/>
    <col min="13837" max="13837" width="7.90625" style="216" customWidth="1"/>
    <col min="13838" max="13838" width="9.54296875" style="216" customWidth="1"/>
    <col min="13839" max="13839" width="5.453125" style="216" customWidth="1"/>
    <col min="13840" max="13840" width="7.08984375" style="216" customWidth="1"/>
    <col min="13841" max="13841" width="2.453125" style="216" customWidth="1"/>
    <col min="13842" max="13842" width="13.36328125" style="216" bestFit="1" customWidth="1"/>
    <col min="13843" max="13843" width="14.90625" style="216" bestFit="1" customWidth="1"/>
    <col min="13844" max="14083" width="9.08984375" style="216"/>
    <col min="14084" max="14084" width="8.6328125" style="216" customWidth="1"/>
    <col min="14085" max="14085" width="7.90625" style="216" customWidth="1"/>
    <col min="14086" max="14086" width="9.453125" style="216" customWidth="1"/>
    <col min="14087" max="14087" width="5.08984375" style="216" customWidth="1"/>
    <col min="14088" max="14088" width="8.90625" style="216" customWidth="1"/>
    <col min="14089" max="14089" width="7.90625" style="216" customWidth="1"/>
    <col min="14090" max="14090" width="10.36328125" style="216" customWidth="1"/>
    <col min="14091" max="14091" width="5.453125" style="216" customWidth="1"/>
    <col min="14092" max="14092" width="8.54296875" style="216" customWidth="1"/>
    <col min="14093" max="14093" width="7.90625" style="216" customWidth="1"/>
    <col min="14094" max="14094" width="9.54296875" style="216" customWidth="1"/>
    <col min="14095" max="14095" width="5.453125" style="216" customWidth="1"/>
    <col min="14096" max="14096" width="7.08984375" style="216" customWidth="1"/>
    <col min="14097" max="14097" width="2.453125" style="216" customWidth="1"/>
    <col min="14098" max="14098" width="13.36328125" style="216" bestFit="1" customWidth="1"/>
    <col min="14099" max="14099" width="14.90625" style="216" bestFit="1" customWidth="1"/>
    <col min="14100" max="14339" width="9.08984375" style="216"/>
    <col min="14340" max="14340" width="8.6328125" style="216" customWidth="1"/>
    <col min="14341" max="14341" width="7.90625" style="216" customWidth="1"/>
    <col min="14342" max="14342" width="9.453125" style="216" customWidth="1"/>
    <col min="14343" max="14343" width="5.08984375" style="216" customWidth="1"/>
    <col min="14344" max="14344" width="8.90625" style="216" customWidth="1"/>
    <col min="14345" max="14345" width="7.90625" style="216" customWidth="1"/>
    <col min="14346" max="14346" width="10.36328125" style="216" customWidth="1"/>
    <col min="14347" max="14347" width="5.453125" style="216" customWidth="1"/>
    <col min="14348" max="14348" width="8.54296875" style="216" customWidth="1"/>
    <col min="14349" max="14349" width="7.90625" style="216" customWidth="1"/>
    <col min="14350" max="14350" width="9.54296875" style="216" customWidth="1"/>
    <col min="14351" max="14351" width="5.453125" style="216" customWidth="1"/>
    <col min="14352" max="14352" width="7.08984375" style="216" customWidth="1"/>
    <col min="14353" max="14353" width="2.453125" style="216" customWidth="1"/>
    <col min="14354" max="14354" width="13.36328125" style="216" bestFit="1" customWidth="1"/>
    <col min="14355" max="14355" width="14.90625" style="216" bestFit="1" customWidth="1"/>
    <col min="14356" max="14595" width="9.08984375" style="216"/>
    <col min="14596" max="14596" width="8.6328125" style="216" customWidth="1"/>
    <col min="14597" max="14597" width="7.90625" style="216" customWidth="1"/>
    <col min="14598" max="14598" width="9.453125" style="216" customWidth="1"/>
    <col min="14599" max="14599" width="5.08984375" style="216" customWidth="1"/>
    <col min="14600" max="14600" width="8.90625" style="216" customWidth="1"/>
    <col min="14601" max="14601" width="7.90625" style="216" customWidth="1"/>
    <col min="14602" max="14602" width="10.36328125" style="216" customWidth="1"/>
    <col min="14603" max="14603" width="5.453125" style="216" customWidth="1"/>
    <col min="14604" max="14604" width="8.54296875" style="216" customWidth="1"/>
    <col min="14605" max="14605" width="7.90625" style="216" customWidth="1"/>
    <col min="14606" max="14606" width="9.54296875" style="216" customWidth="1"/>
    <col min="14607" max="14607" width="5.453125" style="216" customWidth="1"/>
    <col min="14608" max="14608" width="7.08984375" style="216" customWidth="1"/>
    <col min="14609" max="14609" width="2.453125" style="216" customWidth="1"/>
    <col min="14610" max="14610" width="13.36328125" style="216" bestFit="1" customWidth="1"/>
    <col min="14611" max="14611" width="14.90625" style="216" bestFit="1" customWidth="1"/>
    <col min="14612" max="14851" width="9.08984375" style="216"/>
    <col min="14852" max="14852" width="8.6328125" style="216" customWidth="1"/>
    <col min="14853" max="14853" width="7.90625" style="216" customWidth="1"/>
    <col min="14854" max="14854" width="9.453125" style="216" customWidth="1"/>
    <col min="14855" max="14855" width="5.08984375" style="216" customWidth="1"/>
    <col min="14856" max="14856" width="8.90625" style="216" customWidth="1"/>
    <col min="14857" max="14857" width="7.90625" style="216" customWidth="1"/>
    <col min="14858" max="14858" width="10.36328125" style="216" customWidth="1"/>
    <col min="14859" max="14859" width="5.453125" style="216" customWidth="1"/>
    <col min="14860" max="14860" width="8.54296875" style="216" customWidth="1"/>
    <col min="14861" max="14861" width="7.90625" style="216" customWidth="1"/>
    <col min="14862" max="14862" width="9.54296875" style="216" customWidth="1"/>
    <col min="14863" max="14863" width="5.453125" style="216" customWidth="1"/>
    <col min="14864" max="14864" width="7.08984375" style="216" customWidth="1"/>
    <col min="14865" max="14865" width="2.453125" style="216" customWidth="1"/>
    <col min="14866" max="14866" width="13.36328125" style="216" bestFit="1" customWidth="1"/>
    <col min="14867" max="14867" width="14.90625" style="216" bestFit="1" customWidth="1"/>
    <col min="14868" max="15107" width="9.08984375" style="216"/>
    <col min="15108" max="15108" width="8.6328125" style="216" customWidth="1"/>
    <col min="15109" max="15109" width="7.90625" style="216" customWidth="1"/>
    <col min="15110" max="15110" width="9.453125" style="216" customWidth="1"/>
    <col min="15111" max="15111" width="5.08984375" style="216" customWidth="1"/>
    <col min="15112" max="15112" width="8.90625" style="216" customWidth="1"/>
    <col min="15113" max="15113" width="7.90625" style="216" customWidth="1"/>
    <col min="15114" max="15114" width="10.36328125" style="216" customWidth="1"/>
    <col min="15115" max="15115" width="5.453125" style="216" customWidth="1"/>
    <col min="15116" max="15116" width="8.54296875" style="216" customWidth="1"/>
    <col min="15117" max="15117" width="7.90625" style="216" customWidth="1"/>
    <col min="15118" max="15118" width="9.54296875" style="216" customWidth="1"/>
    <col min="15119" max="15119" width="5.453125" style="216" customWidth="1"/>
    <col min="15120" max="15120" width="7.08984375" style="216" customWidth="1"/>
    <col min="15121" max="15121" width="2.453125" style="216" customWidth="1"/>
    <col min="15122" max="15122" width="13.36328125" style="216" bestFit="1" customWidth="1"/>
    <col min="15123" max="15123" width="14.90625" style="216" bestFit="1" customWidth="1"/>
    <col min="15124" max="15363" width="9.08984375" style="216"/>
    <col min="15364" max="15364" width="8.6328125" style="216" customWidth="1"/>
    <col min="15365" max="15365" width="7.90625" style="216" customWidth="1"/>
    <col min="15366" max="15366" width="9.453125" style="216" customWidth="1"/>
    <col min="15367" max="15367" width="5.08984375" style="216" customWidth="1"/>
    <col min="15368" max="15368" width="8.90625" style="216" customWidth="1"/>
    <col min="15369" max="15369" width="7.90625" style="216" customWidth="1"/>
    <col min="15370" max="15370" width="10.36328125" style="216" customWidth="1"/>
    <col min="15371" max="15371" width="5.453125" style="216" customWidth="1"/>
    <col min="15372" max="15372" width="8.54296875" style="216" customWidth="1"/>
    <col min="15373" max="15373" width="7.90625" style="216" customWidth="1"/>
    <col min="15374" max="15374" width="9.54296875" style="216" customWidth="1"/>
    <col min="15375" max="15375" width="5.453125" style="216" customWidth="1"/>
    <col min="15376" max="15376" width="7.08984375" style="216" customWidth="1"/>
    <col min="15377" max="15377" width="2.453125" style="216" customWidth="1"/>
    <col min="15378" max="15378" width="13.36328125" style="216" bestFit="1" customWidth="1"/>
    <col min="15379" max="15379" width="14.90625" style="216" bestFit="1" customWidth="1"/>
    <col min="15380" max="15619" width="9.08984375" style="216"/>
    <col min="15620" max="15620" width="8.6328125" style="216" customWidth="1"/>
    <col min="15621" max="15621" width="7.90625" style="216" customWidth="1"/>
    <col min="15622" max="15622" width="9.453125" style="216" customWidth="1"/>
    <col min="15623" max="15623" width="5.08984375" style="216" customWidth="1"/>
    <col min="15624" max="15624" width="8.90625" style="216" customWidth="1"/>
    <col min="15625" max="15625" width="7.90625" style="216" customWidth="1"/>
    <col min="15626" max="15626" width="10.36328125" style="216" customWidth="1"/>
    <col min="15627" max="15627" width="5.453125" style="216" customWidth="1"/>
    <col min="15628" max="15628" width="8.54296875" style="216" customWidth="1"/>
    <col min="15629" max="15629" width="7.90625" style="216" customWidth="1"/>
    <col min="15630" max="15630" width="9.54296875" style="216" customWidth="1"/>
    <col min="15631" max="15631" width="5.453125" style="216" customWidth="1"/>
    <col min="15632" max="15632" width="7.08984375" style="216" customWidth="1"/>
    <col min="15633" max="15633" width="2.453125" style="216" customWidth="1"/>
    <col min="15634" max="15634" width="13.36328125" style="216" bestFit="1" customWidth="1"/>
    <col min="15635" max="15635" width="14.90625" style="216" bestFit="1" customWidth="1"/>
    <col min="15636" max="15875" width="9.08984375" style="216"/>
    <col min="15876" max="15876" width="8.6328125" style="216" customWidth="1"/>
    <col min="15877" max="15877" width="7.90625" style="216" customWidth="1"/>
    <col min="15878" max="15878" width="9.453125" style="216" customWidth="1"/>
    <col min="15879" max="15879" width="5.08984375" style="216" customWidth="1"/>
    <col min="15880" max="15880" width="8.90625" style="216" customWidth="1"/>
    <col min="15881" max="15881" width="7.90625" style="216" customWidth="1"/>
    <col min="15882" max="15882" width="10.36328125" style="216" customWidth="1"/>
    <col min="15883" max="15883" width="5.453125" style="216" customWidth="1"/>
    <col min="15884" max="15884" width="8.54296875" style="216" customWidth="1"/>
    <col min="15885" max="15885" width="7.90625" style="216" customWidth="1"/>
    <col min="15886" max="15886" width="9.54296875" style="216" customWidth="1"/>
    <col min="15887" max="15887" width="5.453125" style="216" customWidth="1"/>
    <col min="15888" max="15888" width="7.08984375" style="216" customWidth="1"/>
    <col min="15889" max="15889" width="2.453125" style="216" customWidth="1"/>
    <col min="15890" max="15890" width="13.36328125" style="216" bestFit="1" customWidth="1"/>
    <col min="15891" max="15891" width="14.90625" style="216" bestFit="1" customWidth="1"/>
    <col min="15892" max="16131" width="9.08984375" style="216"/>
    <col min="16132" max="16132" width="8.6328125" style="216" customWidth="1"/>
    <col min="16133" max="16133" width="7.90625" style="216" customWidth="1"/>
    <col min="16134" max="16134" width="9.453125" style="216" customWidth="1"/>
    <col min="16135" max="16135" width="5.08984375" style="216" customWidth="1"/>
    <col min="16136" max="16136" width="8.90625" style="216" customWidth="1"/>
    <col min="16137" max="16137" width="7.90625" style="216" customWidth="1"/>
    <col min="16138" max="16138" width="10.36328125" style="216" customWidth="1"/>
    <col min="16139" max="16139" width="5.453125" style="216" customWidth="1"/>
    <col min="16140" max="16140" width="8.54296875" style="216" customWidth="1"/>
    <col min="16141" max="16141" width="7.90625" style="216" customWidth="1"/>
    <col min="16142" max="16142" width="9.54296875" style="216" customWidth="1"/>
    <col min="16143" max="16143" width="5.453125" style="216" customWidth="1"/>
    <col min="16144" max="16144" width="7.08984375" style="216" customWidth="1"/>
    <col min="16145" max="16145" width="2.453125" style="216" customWidth="1"/>
    <col min="16146" max="16146" width="13.36328125" style="216" bestFit="1" customWidth="1"/>
    <col min="16147" max="16147" width="14.90625" style="216" bestFit="1" customWidth="1"/>
    <col min="16148" max="16384" width="9.08984375" style="216"/>
  </cols>
  <sheetData>
    <row r="1" spans="1:34">
      <c r="A1" s="459" t="s">
        <v>611</v>
      </c>
      <c r="P1" s="218"/>
      <c r="AC1" s="1032" t="s">
        <v>585</v>
      </c>
      <c r="AD1" s="1032"/>
    </row>
    <row r="2" spans="1:34">
      <c r="P2" s="218"/>
      <c r="AC2" s="1032" t="s">
        <v>496</v>
      </c>
      <c r="AD2" s="1032"/>
    </row>
    <row r="3" spans="1:34" ht="16.5">
      <c r="A3" s="1033" t="s">
        <v>364</v>
      </c>
      <c r="B3" s="1033"/>
      <c r="C3" s="1033"/>
      <c r="D3" s="1033"/>
      <c r="E3" s="1033"/>
      <c r="F3" s="1033"/>
      <c r="G3" s="1033"/>
      <c r="H3" s="1033"/>
      <c r="I3" s="1033"/>
      <c r="J3" s="1033"/>
      <c r="K3" s="1033"/>
      <c r="L3" s="1033"/>
      <c r="M3" s="1033"/>
      <c r="N3" s="1033"/>
      <c r="O3" s="1033"/>
      <c r="P3" s="1033"/>
      <c r="Q3" s="219"/>
    </row>
    <row r="4" spans="1:34" ht="15.75" customHeight="1">
      <c r="A4" s="1065"/>
      <c r="B4" s="1065"/>
      <c r="C4" s="1065"/>
      <c r="D4" s="1065"/>
      <c r="E4" s="1065"/>
      <c r="F4" s="1065"/>
      <c r="G4" s="1065"/>
      <c r="H4" s="1065"/>
      <c r="I4" s="1065"/>
      <c r="J4" s="1065"/>
      <c r="K4" s="1065"/>
      <c r="L4" s="1065"/>
      <c r="M4" s="1065"/>
      <c r="N4" s="1065"/>
      <c r="O4" s="1065"/>
      <c r="P4" s="220"/>
    </row>
    <row r="5" spans="1:34" ht="18" customHeight="1">
      <c r="A5" s="1034" t="s">
        <v>512</v>
      </c>
      <c r="B5" s="1035"/>
      <c r="C5" s="1035"/>
      <c r="D5" s="1035"/>
      <c r="E5" s="1036">
        <f>'様式1-1_委託料経費区分'!C5</f>
        <v>0</v>
      </c>
      <c r="F5" s="1036"/>
      <c r="G5" s="1036"/>
      <c r="H5" s="1036"/>
      <c r="I5" s="1036"/>
      <c r="J5" s="1036"/>
      <c r="K5" s="1036"/>
      <c r="L5" s="1036"/>
      <c r="M5" s="221"/>
      <c r="N5" s="222"/>
      <c r="O5" s="222"/>
    </row>
    <row r="6" spans="1:34" ht="18" customHeight="1">
      <c r="A6" s="1034" t="s">
        <v>399</v>
      </c>
      <c r="B6" s="1035"/>
      <c r="C6" s="1035"/>
      <c r="D6" s="1037"/>
      <c r="E6" s="1038"/>
      <c r="F6" s="1039"/>
      <c r="G6" s="1039"/>
      <c r="H6" s="1039"/>
      <c r="I6" s="1039"/>
      <c r="J6" s="1039"/>
      <c r="K6" s="1039"/>
      <c r="L6" s="1040"/>
      <c r="M6" s="221"/>
      <c r="N6" s="222"/>
      <c r="O6" s="222"/>
    </row>
    <row r="7" spans="1:34" ht="18" customHeight="1">
      <c r="A7" s="1034" t="s">
        <v>400</v>
      </c>
      <c r="B7" s="1035"/>
      <c r="C7" s="1035"/>
      <c r="D7" s="1037"/>
      <c r="E7" s="1038">
        <f>'様式1-1_委託料経費区分'!C6</f>
        <v>0</v>
      </c>
      <c r="F7" s="1039"/>
      <c r="G7" s="1039"/>
      <c r="H7" s="1039"/>
      <c r="I7" s="1039"/>
      <c r="J7" s="1039"/>
      <c r="K7" s="1039"/>
      <c r="L7" s="1040"/>
      <c r="M7" s="221"/>
      <c r="N7" s="222"/>
      <c r="O7" s="222"/>
    </row>
    <row r="8" spans="1:34" ht="18" customHeight="1">
      <c r="A8" s="1034" t="s">
        <v>670</v>
      </c>
      <c r="B8" s="1035"/>
      <c r="C8" s="1035"/>
      <c r="D8" s="1037"/>
      <c r="E8" s="1038">
        <f>'様式1-1_委託料経費区分'!C7</f>
        <v>0</v>
      </c>
      <c r="F8" s="1039"/>
      <c r="G8" s="1039"/>
      <c r="H8" s="1039"/>
      <c r="I8" s="1039"/>
      <c r="J8" s="1039"/>
      <c r="K8" s="1039"/>
      <c r="L8" s="1040"/>
      <c r="M8" s="221"/>
      <c r="N8" s="222"/>
      <c r="O8" s="222"/>
    </row>
    <row r="9" spans="1:34" ht="18" customHeight="1">
      <c r="A9" s="1034" t="s">
        <v>763</v>
      </c>
      <c r="B9" s="1035"/>
      <c r="C9" s="1035"/>
      <c r="D9" s="1037"/>
      <c r="E9" s="1038">
        <f>'様式1-1_委託料経費区分'!C9</f>
        <v>0</v>
      </c>
      <c r="F9" s="1039"/>
      <c r="G9" s="1039"/>
      <c r="H9" s="1039"/>
      <c r="I9" s="1039"/>
      <c r="J9" s="1039"/>
      <c r="K9" s="1039"/>
      <c r="L9" s="1040"/>
      <c r="M9" s="221"/>
      <c r="N9" s="222"/>
      <c r="O9" s="222"/>
    </row>
    <row r="10" spans="1:34" ht="18" customHeight="1">
      <c r="A10" s="1041" t="s">
        <v>365</v>
      </c>
      <c r="B10" s="1042"/>
      <c r="C10" s="1042"/>
      <c r="D10" s="1042"/>
      <c r="E10" s="1043">
        <v>45748</v>
      </c>
      <c r="F10" s="1044"/>
      <c r="G10" s="223" t="s">
        <v>363</v>
      </c>
      <c r="H10" s="1082"/>
      <c r="I10" s="1082"/>
      <c r="J10" s="404"/>
      <c r="K10" s="404"/>
      <c r="L10" s="405"/>
      <c r="M10" s="224"/>
      <c r="N10" s="224"/>
      <c r="O10" s="216"/>
    </row>
    <row r="11" spans="1:34" ht="18" customHeight="1" thickBot="1">
      <c r="A11" s="1046" t="s">
        <v>401</v>
      </c>
      <c r="B11" s="1047"/>
      <c r="C11" s="1047"/>
      <c r="D11" s="1047"/>
      <c r="E11" s="1048"/>
      <c r="F11" s="1048"/>
      <c r="G11" s="1048"/>
      <c r="H11" s="1048"/>
      <c r="I11" s="1048"/>
      <c r="J11" s="1048"/>
      <c r="K11" s="1048"/>
      <c r="L11" s="1048"/>
      <c r="M11" s="225"/>
      <c r="N11" s="226"/>
      <c r="O11" s="226"/>
    </row>
    <row r="12" spans="1:34" ht="15.75" customHeight="1" thickBot="1">
      <c r="A12" s="227"/>
      <c r="B12" s="228"/>
      <c r="C12" s="228"/>
      <c r="D12" s="228"/>
      <c r="E12" s="229"/>
      <c r="F12" s="228"/>
      <c r="G12" s="228"/>
      <c r="H12" s="228"/>
      <c r="I12" s="228"/>
      <c r="J12" s="230"/>
      <c r="K12" s="231"/>
      <c r="L12" s="232"/>
      <c r="M12" s="232"/>
      <c r="N12" s="232"/>
      <c r="O12" s="233"/>
      <c r="P12" s="231"/>
      <c r="Q12" s="232"/>
      <c r="R12" s="232"/>
      <c r="S12" s="232"/>
      <c r="T12" s="233"/>
      <c r="U12" s="231"/>
      <c r="V12" s="232"/>
      <c r="W12" s="232"/>
      <c r="X12" s="232"/>
      <c r="Y12" s="233"/>
      <c r="Z12" s="231"/>
      <c r="AA12" s="232"/>
      <c r="AB12" s="232"/>
      <c r="AC12" s="232"/>
      <c r="AD12" s="233"/>
      <c r="AG12" s="1049" t="s">
        <v>672</v>
      </c>
      <c r="AH12" s="1050"/>
    </row>
    <row r="13" spans="1:34" ht="15.75" customHeight="1">
      <c r="A13" s="1051" t="s">
        <v>361</v>
      </c>
      <c r="B13" s="1052"/>
      <c r="C13" s="1052"/>
      <c r="D13" s="1052"/>
      <c r="E13" s="1053"/>
      <c r="F13" s="1051" t="s">
        <v>360</v>
      </c>
      <c r="G13" s="1052"/>
      <c r="H13" s="1052"/>
      <c r="I13" s="1052"/>
      <c r="J13" s="1053"/>
      <c r="K13" s="1051" t="s">
        <v>359</v>
      </c>
      <c r="L13" s="1052"/>
      <c r="M13" s="1052"/>
      <c r="N13" s="1052"/>
      <c r="O13" s="1053"/>
      <c r="P13" s="1051" t="s">
        <v>358</v>
      </c>
      <c r="Q13" s="1052"/>
      <c r="R13" s="1052"/>
      <c r="S13" s="1052"/>
      <c r="T13" s="1053"/>
      <c r="U13" s="1051" t="s">
        <v>357</v>
      </c>
      <c r="V13" s="1052"/>
      <c r="W13" s="1052"/>
      <c r="X13" s="1052"/>
      <c r="Y13" s="1053"/>
      <c r="Z13" s="1051" t="s">
        <v>356</v>
      </c>
      <c r="AA13" s="1052"/>
      <c r="AB13" s="1052"/>
      <c r="AC13" s="1052"/>
      <c r="AD13" s="1053"/>
      <c r="AG13" s="461">
        <v>45776</v>
      </c>
      <c r="AH13" s="462" t="s">
        <v>351</v>
      </c>
    </row>
    <row r="14" spans="1:34" ht="15.75" customHeight="1" thickBot="1">
      <c r="A14" s="236" t="s">
        <v>354</v>
      </c>
      <c r="B14" s="237" t="s">
        <v>353</v>
      </c>
      <c r="C14" s="1056" t="s">
        <v>372</v>
      </c>
      <c r="D14" s="1057"/>
      <c r="E14" s="238" t="s">
        <v>352</v>
      </c>
      <c r="F14" s="402" t="s">
        <v>354</v>
      </c>
      <c r="G14" s="237" t="s">
        <v>353</v>
      </c>
      <c r="H14" s="1056" t="s">
        <v>372</v>
      </c>
      <c r="I14" s="1057"/>
      <c r="J14" s="238" t="s">
        <v>352</v>
      </c>
      <c r="K14" s="236" t="s">
        <v>354</v>
      </c>
      <c r="L14" s="237" t="s">
        <v>353</v>
      </c>
      <c r="M14" s="1056" t="s">
        <v>372</v>
      </c>
      <c r="N14" s="1057"/>
      <c r="O14" s="238" t="s">
        <v>352</v>
      </c>
      <c r="P14" s="236" t="s">
        <v>354</v>
      </c>
      <c r="Q14" s="237" t="s">
        <v>353</v>
      </c>
      <c r="R14" s="1056" t="s">
        <v>372</v>
      </c>
      <c r="S14" s="1057"/>
      <c r="T14" s="238" t="s">
        <v>352</v>
      </c>
      <c r="U14" s="236" t="s">
        <v>354</v>
      </c>
      <c r="V14" s="237" t="s">
        <v>353</v>
      </c>
      <c r="W14" s="1056" t="s">
        <v>372</v>
      </c>
      <c r="X14" s="1057"/>
      <c r="Y14" s="238" t="s">
        <v>352</v>
      </c>
      <c r="Z14" s="236" t="s">
        <v>354</v>
      </c>
      <c r="AA14" s="237" t="s">
        <v>353</v>
      </c>
      <c r="AB14" s="1056" t="s">
        <v>372</v>
      </c>
      <c r="AC14" s="1057"/>
      <c r="AD14" s="238" t="s">
        <v>352</v>
      </c>
      <c r="AG14" s="463">
        <v>45780</v>
      </c>
      <c r="AH14" s="464" t="s">
        <v>598</v>
      </c>
    </row>
    <row r="15" spans="1:34" ht="24" customHeight="1">
      <c r="A15" s="239">
        <f>IF(E10="","",E10)</f>
        <v>45748</v>
      </c>
      <c r="B15" s="240" t="str">
        <f>IF(A15="","",TEXT(A15,"aaa"))</f>
        <v>火</v>
      </c>
      <c r="C15" s="241"/>
      <c r="D15" s="242"/>
      <c r="E15" s="243"/>
      <c r="F15" s="244">
        <f>IF(A15="","",EDATE(A15,1))</f>
        <v>45778</v>
      </c>
      <c r="G15" s="240" t="str">
        <f>IF(F15="","",TEXT(F15,"aaa"))</f>
        <v>木</v>
      </c>
      <c r="H15" s="241"/>
      <c r="I15" s="245"/>
      <c r="J15" s="243"/>
      <c r="K15" s="244">
        <f>IF(F15="","",EDATE(F15,1))</f>
        <v>45809</v>
      </c>
      <c r="L15" s="240" t="str">
        <f>IF(K15="","",TEXT(K15,"aaa"))</f>
        <v>日</v>
      </c>
      <c r="M15" s="241"/>
      <c r="N15" s="246"/>
      <c r="O15" s="243"/>
      <c r="P15" s="244">
        <f>IF(K15="","",EDATE(K15,1))</f>
        <v>45839</v>
      </c>
      <c r="Q15" s="240" t="str">
        <f>IF(P15="","",TEXT(P15,"aaa"))</f>
        <v>火</v>
      </c>
      <c r="R15" s="241"/>
      <c r="S15" s="246"/>
      <c r="T15" s="243"/>
      <c r="U15" s="244">
        <f>IF(P15="","",EDATE(P15,1))</f>
        <v>45870</v>
      </c>
      <c r="V15" s="240" t="str">
        <f>IF(U15="","",TEXT(U15,"aaa"))</f>
        <v>金</v>
      </c>
      <c r="W15" s="241"/>
      <c r="X15" s="246"/>
      <c r="Y15" s="243"/>
      <c r="Z15" s="244">
        <f>IF(U15="","",EDATE(U15,1))</f>
        <v>45901</v>
      </c>
      <c r="AA15" s="240" t="str">
        <f>IF(Z15="","",TEXT(Z15,"aaa"))</f>
        <v>月</v>
      </c>
      <c r="AB15" s="241"/>
      <c r="AC15" s="246"/>
      <c r="AD15" s="243"/>
      <c r="AG15" s="463">
        <v>45781</v>
      </c>
      <c r="AH15" s="464" t="s">
        <v>599</v>
      </c>
    </row>
    <row r="16" spans="1:34" ht="24" customHeight="1">
      <c r="A16" s="239">
        <f>IF(A15="","",A15+1)</f>
        <v>45749</v>
      </c>
      <c r="B16" s="240" t="str">
        <f t="shared" ref="B16:B45" si="0">IF(A16="","",TEXT(A16,"aaa"))</f>
        <v>水</v>
      </c>
      <c r="C16" s="247"/>
      <c r="D16" s="248"/>
      <c r="E16" s="249"/>
      <c r="F16" s="250">
        <f>IF(F15="","",F15+1)</f>
        <v>45779</v>
      </c>
      <c r="G16" s="240" t="str">
        <f t="shared" ref="G16:G45" si="1">IF(F16="","",TEXT(F16,"aaa"))</f>
        <v>金</v>
      </c>
      <c r="H16" s="247"/>
      <c r="I16" s="248"/>
      <c r="J16" s="249"/>
      <c r="K16" s="250">
        <f>IF(K15="","",K15+1)</f>
        <v>45810</v>
      </c>
      <c r="L16" s="240" t="str">
        <f t="shared" ref="L16:L45" si="2">IF(K16="","",TEXT(K16,"aaa"))</f>
        <v>月</v>
      </c>
      <c r="M16" s="247"/>
      <c r="N16" s="251"/>
      <c r="O16" s="249"/>
      <c r="P16" s="250">
        <f>IF(P15="","",P15+1)</f>
        <v>45840</v>
      </c>
      <c r="Q16" s="240" t="str">
        <f t="shared" ref="Q16:Q45" si="3">IF(P16="","",TEXT(P16,"aaa"))</f>
        <v>水</v>
      </c>
      <c r="R16" s="247"/>
      <c r="S16" s="251"/>
      <c r="T16" s="249"/>
      <c r="U16" s="250">
        <f>IF(U15="","",U15+1)</f>
        <v>45871</v>
      </c>
      <c r="V16" s="240" t="str">
        <f t="shared" ref="V16:V45" si="4">IF(U16="","",TEXT(U16,"aaa"))</f>
        <v>土</v>
      </c>
      <c r="W16" s="247"/>
      <c r="X16" s="251"/>
      <c r="Y16" s="249"/>
      <c r="Z16" s="250">
        <f>IF(Z15="","",Z15+1)</f>
        <v>45902</v>
      </c>
      <c r="AA16" s="240" t="str">
        <f t="shared" ref="AA16:AA45" si="5">IF(Z16="","",TEXT(Z16,"aaa"))</f>
        <v>火</v>
      </c>
      <c r="AB16" s="247"/>
      <c r="AC16" s="251"/>
      <c r="AD16" s="249"/>
      <c r="AG16" s="463">
        <v>45782</v>
      </c>
      <c r="AH16" s="464" t="s">
        <v>621</v>
      </c>
    </row>
    <row r="17" spans="1:34" ht="24" customHeight="1">
      <c r="A17" s="239">
        <f t="shared" ref="A17:A42" si="6">IF(A16="","",A16+1)</f>
        <v>45750</v>
      </c>
      <c r="B17" s="240" t="str">
        <f t="shared" si="0"/>
        <v>木</v>
      </c>
      <c r="C17" s="247"/>
      <c r="D17" s="248"/>
      <c r="E17" s="249"/>
      <c r="F17" s="250">
        <f t="shared" ref="F17:F42" si="7">IF(F16="","",F16+1)</f>
        <v>45780</v>
      </c>
      <c r="G17" s="240" t="str">
        <f t="shared" si="1"/>
        <v>土</v>
      </c>
      <c r="H17" s="247"/>
      <c r="I17" s="248"/>
      <c r="J17" s="243"/>
      <c r="K17" s="250">
        <f t="shared" ref="K17:K42" si="8">IF(K16="","",K16+1)</f>
        <v>45811</v>
      </c>
      <c r="L17" s="240" t="str">
        <f t="shared" si="2"/>
        <v>火</v>
      </c>
      <c r="M17" s="247"/>
      <c r="N17" s="248"/>
      <c r="O17" s="249"/>
      <c r="P17" s="250">
        <f t="shared" ref="P17:P42" si="9">IF(P16="","",P16+1)</f>
        <v>45841</v>
      </c>
      <c r="Q17" s="240" t="str">
        <f t="shared" si="3"/>
        <v>木</v>
      </c>
      <c r="R17" s="247"/>
      <c r="S17" s="248"/>
      <c r="T17" s="249"/>
      <c r="U17" s="250">
        <f t="shared" ref="U17:U42" si="10">IF(U16="","",U16+1)</f>
        <v>45872</v>
      </c>
      <c r="V17" s="240" t="str">
        <f t="shared" si="4"/>
        <v>日</v>
      </c>
      <c r="W17" s="247"/>
      <c r="X17" s="248"/>
      <c r="Y17" s="249"/>
      <c r="Z17" s="250">
        <f t="shared" ref="Z17:Z42" si="11">IF(Z16="","",Z16+1)</f>
        <v>45903</v>
      </c>
      <c r="AA17" s="240" t="str">
        <f t="shared" si="5"/>
        <v>水</v>
      </c>
      <c r="AB17" s="247"/>
      <c r="AC17" s="248"/>
      <c r="AD17" s="249"/>
      <c r="AG17" s="463">
        <v>45783</v>
      </c>
      <c r="AH17" s="464" t="s">
        <v>622</v>
      </c>
    </row>
    <row r="18" spans="1:34" ht="24" customHeight="1">
      <c r="A18" s="239">
        <f t="shared" si="6"/>
        <v>45751</v>
      </c>
      <c r="B18" s="240" t="str">
        <f t="shared" si="0"/>
        <v>金</v>
      </c>
      <c r="C18" s="247"/>
      <c r="D18" s="252"/>
      <c r="E18" s="249"/>
      <c r="F18" s="250">
        <f t="shared" si="7"/>
        <v>45781</v>
      </c>
      <c r="G18" s="240" t="str">
        <f t="shared" si="1"/>
        <v>日</v>
      </c>
      <c r="H18" s="247"/>
      <c r="I18" s="252"/>
      <c r="J18" s="249"/>
      <c r="K18" s="250">
        <f t="shared" si="8"/>
        <v>45812</v>
      </c>
      <c r="L18" s="240" t="str">
        <f t="shared" si="2"/>
        <v>水</v>
      </c>
      <c r="M18" s="247"/>
      <c r="N18" s="251"/>
      <c r="O18" s="249"/>
      <c r="P18" s="250">
        <f t="shared" si="9"/>
        <v>45842</v>
      </c>
      <c r="Q18" s="240" t="str">
        <f t="shared" si="3"/>
        <v>金</v>
      </c>
      <c r="R18" s="247"/>
      <c r="S18" s="251"/>
      <c r="T18" s="249"/>
      <c r="U18" s="250">
        <f t="shared" si="10"/>
        <v>45873</v>
      </c>
      <c r="V18" s="240" t="str">
        <f t="shared" si="4"/>
        <v>月</v>
      </c>
      <c r="W18" s="247"/>
      <c r="X18" s="251"/>
      <c r="Y18" s="249"/>
      <c r="Z18" s="250">
        <f t="shared" si="11"/>
        <v>45904</v>
      </c>
      <c r="AA18" s="240" t="str">
        <f t="shared" si="5"/>
        <v>木</v>
      </c>
      <c r="AB18" s="247"/>
      <c r="AC18" s="251"/>
      <c r="AD18" s="249"/>
      <c r="AG18" s="463">
        <v>45859</v>
      </c>
      <c r="AH18" s="464" t="s">
        <v>600</v>
      </c>
    </row>
    <row r="19" spans="1:34" ht="24" customHeight="1">
      <c r="A19" s="239">
        <f t="shared" si="6"/>
        <v>45752</v>
      </c>
      <c r="B19" s="240" t="str">
        <f t="shared" si="0"/>
        <v>土</v>
      </c>
      <c r="C19" s="247"/>
      <c r="D19" s="248"/>
      <c r="E19" s="249"/>
      <c r="F19" s="250">
        <f t="shared" si="7"/>
        <v>45782</v>
      </c>
      <c r="G19" s="240" t="str">
        <f t="shared" si="1"/>
        <v>月</v>
      </c>
      <c r="H19" s="247"/>
      <c r="I19" s="248"/>
      <c r="J19" s="249"/>
      <c r="K19" s="250">
        <f t="shared" si="8"/>
        <v>45813</v>
      </c>
      <c r="L19" s="240" t="str">
        <f t="shared" si="2"/>
        <v>木</v>
      </c>
      <c r="M19" s="247"/>
      <c r="N19" s="253"/>
      <c r="O19" s="249"/>
      <c r="P19" s="250">
        <f t="shared" si="9"/>
        <v>45843</v>
      </c>
      <c r="Q19" s="240" t="str">
        <f t="shared" si="3"/>
        <v>土</v>
      </c>
      <c r="R19" s="247"/>
      <c r="S19" s="253"/>
      <c r="T19" s="249"/>
      <c r="U19" s="250">
        <f t="shared" si="10"/>
        <v>45874</v>
      </c>
      <c r="V19" s="240" t="str">
        <f t="shared" si="4"/>
        <v>火</v>
      </c>
      <c r="W19" s="247"/>
      <c r="X19" s="253"/>
      <c r="Y19" s="249"/>
      <c r="Z19" s="250">
        <f t="shared" si="11"/>
        <v>45905</v>
      </c>
      <c r="AA19" s="240" t="str">
        <f t="shared" si="5"/>
        <v>金</v>
      </c>
      <c r="AB19" s="247"/>
      <c r="AC19" s="253"/>
      <c r="AD19" s="249"/>
      <c r="AG19" s="463">
        <v>45880</v>
      </c>
      <c r="AH19" s="464" t="s">
        <v>601</v>
      </c>
    </row>
    <row r="20" spans="1:34" ht="24" customHeight="1">
      <c r="A20" s="239">
        <f t="shared" si="6"/>
        <v>45753</v>
      </c>
      <c r="B20" s="240" t="str">
        <f t="shared" si="0"/>
        <v>日</v>
      </c>
      <c r="C20" s="247"/>
      <c r="D20" s="254"/>
      <c r="E20" s="255"/>
      <c r="F20" s="250">
        <f t="shared" si="7"/>
        <v>45783</v>
      </c>
      <c r="G20" s="240" t="str">
        <f t="shared" si="1"/>
        <v>火</v>
      </c>
      <c r="H20" s="247"/>
      <c r="I20" s="251"/>
      <c r="J20" s="255"/>
      <c r="K20" s="250">
        <f t="shared" si="8"/>
        <v>45814</v>
      </c>
      <c r="L20" s="240" t="str">
        <f t="shared" si="2"/>
        <v>金</v>
      </c>
      <c r="M20" s="247"/>
      <c r="N20" s="256"/>
      <c r="O20" s="249"/>
      <c r="P20" s="250">
        <f t="shared" si="9"/>
        <v>45844</v>
      </c>
      <c r="Q20" s="240" t="str">
        <f t="shared" si="3"/>
        <v>日</v>
      </c>
      <c r="R20" s="247"/>
      <c r="S20" s="256"/>
      <c r="T20" s="249"/>
      <c r="U20" s="250">
        <f t="shared" si="10"/>
        <v>45875</v>
      </c>
      <c r="V20" s="240" t="str">
        <f t="shared" si="4"/>
        <v>水</v>
      </c>
      <c r="W20" s="247"/>
      <c r="X20" s="256"/>
      <c r="Y20" s="249"/>
      <c r="Z20" s="250">
        <f t="shared" si="11"/>
        <v>45906</v>
      </c>
      <c r="AA20" s="240" t="str">
        <f t="shared" si="5"/>
        <v>土</v>
      </c>
      <c r="AB20" s="247"/>
      <c r="AC20" s="256"/>
      <c r="AD20" s="249"/>
      <c r="AG20" s="463">
        <v>45915</v>
      </c>
      <c r="AH20" s="464" t="s">
        <v>373</v>
      </c>
    </row>
    <row r="21" spans="1:34" ht="24" customHeight="1">
      <c r="A21" s="239">
        <f t="shared" si="6"/>
        <v>45754</v>
      </c>
      <c r="B21" s="240" t="str">
        <f t="shared" si="0"/>
        <v>月</v>
      </c>
      <c r="C21" s="247"/>
      <c r="D21" s="248"/>
      <c r="E21" s="257"/>
      <c r="F21" s="250">
        <f t="shared" si="7"/>
        <v>45784</v>
      </c>
      <c r="G21" s="240" t="str">
        <f t="shared" si="1"/>
        <v>水</v>
      </c>
      <c r="H21" s="247"/>
      <c r="I21" s="248"/>
      <c r="J21" s="255"/>
      <c r="K21" s="250">
        <f t="shared" si="8"/>
        <v>45815</v>
      </c>
      <c r="L21" s="240" t="str">
        <f t="shared" si="2"/>
        <v>土</v>
      </c>
      <c r="M21" s="247"/>
      <c r="N21" s="248"/>
      <c r="O21" s="249"/>
      <c r="P21" s="250">
        <f t="shared" si="9"/>
        <v>45845</v>
      </c>
      <c r="Q21" s="240" t="str">
        <f t="shared" si="3"/>
        <v>月</v>
      </c>
      <c r="R21" s="247"/>
      <c r="S21" s="248"/>
      <c r="T21" s="249"/>
      <c r="U21" s="250">
        <f t="shared" si="10"/>
        <v>45876</v>
      </c>
      <c r="V21" s="240" t="str">
        <f t="shared" si="4"/>
        <v>木</v>
      </c>
      <c r="W21" s="247"/>
      <c r="X21" s="248"/>
      <c r="Y21" s="249"/>
      <c r="Z21" s="250">
        <f t="shared" si="11"/>
        <v>45907</v>
      </c>
      <c r="AA21" s="240" t="str">
        <f t="shared" si="5"/>
        <v>日</v>
      </c>
      <c r="AB21" s="247"/>
      <c r="AC21" s="248"/>
      <c r="AD21" s="249"/>
      <c r="AG21" s="463">
        <v>45923</v>
      </c>
      <c r="AH21" s="464" t="s">
        <v>374</v>
      </c>
    </row>
    <row r="22" spans="1:34" ht="24" customHeight="1">
      <c r="A22" s="239">
        <f t="shared" si="6"/>
        <v>45755</v>
      </c>
      <c r="B22" s="240" t="str">
        <f t="shared" si="0"/>
        <v>火</v>
      </c>
      <c r="C22" s="247"/>
      <c r="D22" s="252"/>
      <c r="E22" s="257"/>
      <c r="F22" s="250">
        <f t="shared" si="7"/>
        <v>45785</v>
      </c>
      <c r="G22" s="240" t="str">
        <f t="shared" si="1"/>
        <v>木</v>
      </c>
      <c r="H22" s="247"/>
      <c r="I22" s="251"/>
      <c r="J22" s="255"/>
      <c r="K22" s="250">
        <f t="shared" si="8"/>
        <v>45816</v>
      </c>
      <c r="L22" s="240" t="str">
        <f t="shared" si="2"/>
        <v>日</v>
      </c>
      <c r="M22" s="247"/>
      <c r="N22" s="248"/>
      <c r="O22" s="249"/>
      <c r="P22" s="250">
        <f t="shared" si="9"/>
        <v>45846</v>
      </c>
      <c r="Q22" s="240" t="str">
        <f t="shared" si="3"/>
        <v>火</v>
      </c>
      <c r="R22" s="247"/>
      <c r="S22" s="248"/>
      <c r="T22" s="249"/>
      <c r="U22" s="250">
        <f t="shared" si="10"/>
        <v>45877</v>
      </c>
      <c r="V22" s="240" t="str">
        <f t="shared" si="4"/>
        <v>金</v>
      </c>
      <c r="W22" s="247"/>
      <c r="X22" s="248"/>
      <c r="Y22" s="249"/>
      <c r="Z22" s="250">
        <f t="shared" si="11"/>
        <v>45908</v>
      </c>
      <c r="AA22" s="240" t="str">
        <f t="shared" si="5"/>
        <v>月</v>
      </c>
      <c r="AB22" s="247"/>
      <c r="AC22" s="248"/>
      <c r="AD22" s="249"/>
      <c r="AG22" s="463">
        <v>45943</v>
      </c>
      <c r="AH22" s="464" t="s">
        <v>602</v>
      </c>
    </row>
    <row r="23" spans="1:34" ht="24" customHeight="1">
      <c r="A23" s="239">
        <f t="shared" si="6"/>
        <v>45756</v>
      </c>
      <c r="B23" s="240" t="str">
        <f t="shared" si="0"/>
        <v>水</v>
      </c>
      <c r="C23" s="247"/>
      <c r="D23" s="248"/>
      <c r="E23" s="257"/>
      <c r="F23" s="250">
        <f t="shared" si="7"/>
        <v>45786</v>
      </c>
      <c r="G23" s="240" t="str">
        <f t="shared" si="1"/>
        <v>金</v>
      </c>
      <c r="H23" s="247"/>
      <c r="I23" s="248"/>
      <c r="J23" s="255"/>
      <c r="K23" s="250">
        <f t="shared" si="8"/>
        <v>45817</v>
      </c>
      <c r="L23" s="240" t="str">
        <f t="shared" si="2"/>
        <v>月</v>
      </c>
      <c r="M23" s="247"/>
      <c r="N23" s="251"/>
      <c r="O23" s="249"/>
      <c r="P23" s="250">
        <f t="shared" si="9"/>
        <v>45847</v>
      </c>
      <c r="Q23" s="240" t="str">
        <f t="shared" si="3"/>
        <v>水</v>
      </c>
      <c r="R23" s="247"/>
      <c r="S23" s="251"/>
      <c r="T23" s="249"/>
      <c r="U23" s="250">
        <f t="shared" si="10"/>
        <v>45878</v>
      </c>
      <c r="V23" s="240" t="str">
        <f t="shared" si="4"/>
        <v>土</v>
      </c>
      <c r="W23" s="247"/>
      <c r="X23" s="251"/>
      <c r="Y23" s="249"/>
      <c r="Z23" s="250">
        <f t="shared" si="11"/>
        <v>45909</v>
      </c>
      <c r="AA23" s="240" t="str">
        <f t="shared" si="5"/>
        <v>火</v>
      </c>
      <c r="AB23" s="247"/>
      <c r="AC23" s="251"/>
      <c r="AD23" s="249"/>
      <c r="AG23" s="463">
        <v>45964</v>
      </c>
      <c r="AH23" s="464" t="s">
        <v>517</v>
      </c>
    </row>
    <row r="24" spans="1:34" ht="24" customHeight="1">
      <c r="A24" s="239">
        <f t="shared" si="6"/>
        <v>45757</v>
      </c>
      <c r="B24" s="240" t="str">
        <f t="shared" si="0"/>
        <v>木</v>
      </c>
      <c r="C24" s="247"/>
      <c r="D24" s="248"/>
      <c r="E24" s="257"/>
      <c r="F24" s="250">
        <f t="shared" si="7"/>
        <v>45787</v>
      </c>
      <c r="G24" s="240" t="str">
        <f t="shared" si="1"/>
        <v>土</v>
      </c>
      <c r="H24" s="247"/>
      <c r="I24" s="248"/>
      <c r="J24" s="255"/>
      <c r="K24" s="250">
        <f t="shared" si="8"/>
        <v>45818</v>
      </c>
      <c r="L24" s="240" t="str">
        <f t="shared" si="2"/>
        <v>火</v>
      </c>
      <c r="M24" s="247"/>
      <c r="N24" s="258"/>
      <c r="O24" s="249"/>
      <c r="P24" s="250">
        <f t="shared" si="9"/>
        <v>45848</v>
      </c>
      <c r="Q24" s="240" t="str">
        <f t="shared" si="3"/>
        <v>木</v>
      </c>
      <c r="R24" s="247"/>
      <c r="S24" s="258"/>
      <c r="T24" s="249"/>
      <c r="U24" s="250">
        <f t="shared" si="10"/>
        <v>45879</v>
      </c>
      <c r="V24" s="240" t="str">
        <f t="shared" si="4"/>
        <v>日</v>
      </c>
      <c r="W24" s="247"/>
      <c r="X24" s="258"/>
      <c r="Y24" s="249"/>
      <c r="Z24" s="250">
        <f t="shared" si="11"/>
        <v>45910</v>
      </c>
      <c r="AA24" s="240" t="str">
        <f t="shared" si="5"/>
        <v>水</v>
      </c>
      <c r="AB24" s="247"/>
      <c r="AC24" s="258"/>
      <c r="AD24" s="249"/>
      <c r="AG24" s="463">
        <v>45984</v>
      </c>
      <c r="AH24" s="464" t="s">
        <v>518</v>
      </c>
    </row>
    <row r="25" spans="1:34" ht="24" customHeight="1" thickBot="1">
      <c r="A25" s="239">
        <f t="shared" si="6"/>
        <v>45758</v>
      </c>
      <c r="B25" s="240" t="str">
        <f t="shared" si="0"/>
        <v>金</v>
      </c>
      <c r="C25" s="247"/>
      <c r="D25" s="252"/>
      <c r="E25" s="249"/>
      <c r="F25" s="250">
        <f t="shared" si="7"/>
        <v>45788</v>
      </c>
      <c r="G25" s="240" t="str">
        <f t="shared" si="1"/>
        <v>日</v>
      </c>
      <c r="H25" s="247"/>
      <c r="I25" s="251"/>
      <c r="J25" s="249"/>
      <c r="K25" s="250">
        <f t="shared" si="8"/>
        <v>45819</v>
      </c>
      <c r="L25" s="240" t="str">
        <f t="shared" si="2"/>
        <v>水</v>
      </c>
      <c r="M25" s="247"/>
      <c r="N25" s="251"/>
      <c r="O25" s="249"/>
      <c r="P25" s="250">
        <f t="shared" si="9"/>
        <v>45849</v>
      </c>
      <c r="Q25" s="240" t="str">
        <f t="shared" si="3"/>
        <v>金</v>
      </c>
      <c r="R25" s="247"/>
      <c r="S25" s="251"/>
      <c r="T25" s="249"/>
      <c r="U25" s="250">
        <f t="shared" si="10"/>
        <v>45880</v>
      </c>
      <c r="V25" s="240" t="str">
        <f t="shared" si="4"/>
        <v>月</v>
      </c>
      <c r="W25" s="247"/>
      <c r="X25" s="251"/>
      <c r="Y25" s="249"/>
      <c r="Z25" s="250">
        <f t="shared" si="11"/>
        <v>45911</v>
      </c>
      <c r="AA25" s="240" t="str">
        <f t="shared" si="5"/>
        <v>木</v>
      </c>
      <c r="AB25" s="247"/>
      <c r="AC25" s="251"/>
      <c r="AD25" s="249"/>
      <c r="AG25" s="487">
        <v>45985</v>
      </c>
      <c r="AH25" s="488" t="s">
        <v>622</v>
      </c>
    </row>
    <row r="26" spans="1:34" ht="24" customHeight="1">
      <c r="A26" s="239">
        <f t="shared" si="6"/>
        <v>45759</v>
      </c>
      <c r="B26" s="240" t="str">
        <f t="shared" si="0"/>
        <v>土</v>
      </c>
      <c r="C26" s="247"/>
      <c r="D26" s="248"/>
      <c r="E26" s="249"/>
      <c r="F26" s="250">
        <f t="shared" si="7"/>
        <v>45789</v>
      </c>
      <c r="G26" s="240" t="str">
        <f t="shared" si="1"/>
        <v>月</v>
      </c>
      <c r="H26" s="247"/>
      <c r="I26" s="248"/>
      <c r="J26" s="249"/>
      <c r="K26" s="250">
        <f t="shared" si="8"/>
        <v>45820</v>
      </c>
      <c r="L26" s="240" t="str">
        <f t="shared" si="2"/>
        <v>木</v>
      </c>
      <c r="M26" s="247"/>
      <c r="N26" s="256"/>
      <c r="O26" s="249"/>
      <c r="P26" s="250">
        <f t="shared" si="9"/>
        <v>45850</v>
      </c>
      <c r="Q26" s="240" t="str">
        <f t="shared" si="3"/>
        <v>土</v>
      </c>
      <c r="R26" s="247"/>
      <c r="S26" s="256"/>
      <c r="T26" s="249"/>
      <c r="U26" s="250">
        <f t="shared" si="10"/>
        <v>45881</v>
      </c>
      <c r="V26" s="240" t="str">
        <f t="shared" si="4"/>
        <v>火</v>
      </c>
      <c r="W26" s="247"/>
      <c r="X26" s="256"/>
      <c r="Y26" s="249"/>
      <c r="Z26" s="250">
        <f t="shared" si="11"/>
        <v>45912</v>
      </c>
      <c r="AA26" s="240" t="str">
        <f t="shared" si="5"/>
        <v>金</v>
      </c>
      <c r="AB26" s="247"/>
      <c r="AC26" s="256"/>
      <c r="AD26" s="249"/>
      <c r="AG26" s="461">
        <v>46023</v>
      </c>
      <c r="AH26" s="462" t="s">
        <v>619</v>
      </c>
    </row>
    <row r="27" spans="1:34" ht="24" customHeight="1">
      <c r="A27" s="239">
        <f t="shared" si="6"/>
        <v>45760</v>
      </c>
      <c r="B27" s="240" t="str">
        <f t="shared" si="0"/>
        <v>日</v>
      </c>
      <c r="C27" s="247"/>
      <c r="D27" s="252"/>
      <c r="E27" s="257"/>
      <c r="F27" s="250">
        <f t="shared" si="7"/>
        <v>45790</v>
      </c>
      <c r="G27" s="240" t="str">
        <f t="shared" si="1"/>
        <v>火</v>
      </c>
      <c r="H27" s="247"/>
      <c r="I27" s="251"/>
      <c r="J27" s="257"/>
      <c r="K27" s="250">
        <f t="shared" si="8"/>
        <v>45821</v>
      </c>
      <c r="L27" s="240" t="str">
        <f t="shared" si="2"/>
        <v>金</v>
      </c>
      <c r="M27" s="247"/>
      <c r="N27" s="256"/>
      <c r="O27" s="249"/>
      <c r="P27" s="250">
        <f t="shared" si="9"/>
        <v>45851</v>
      </c>
      <c r="Q27" s="240" t="str">
        <f t="shared" si="3"/>
        <v>日</v>
      </c>
      <c r="R27" s="247"/>
      <c r="S27" s="256"/>
      <c r="T27" s="249"/>
      <c r="U27" s="250">
        <f t="shared" si="10"/>
        <v>45882</v>
      </c>
      <c r="V27" s="240" t="str">
        <f t="shared" si="4"/>
        <v>水</v>
      </c>
      <c r="W27" s="247"/>
      <c r="X27" s="256"/>
      <c r="Y27" s="249"/>
      <c r="Z27" s="250">
        <f t="shared" si="11"/>
        <v>45913</v>
      </c>
      <c r="AA27" s="240" t="str">
        <f t="shared" si="5"/>
        <v>土</v>
      </c>
      <c r="AB27" s="247"/>
      <c r="AC27" s="256"/>
      <c r="AD27" s="249"/>
      <c r="AG27" s="463">
        <v>46034</v>
      </c>
      <c r="AH27" s="464" t="s">
        <v>615</v>
      </c>
    </row>
    <row r="28" spans="1:34" ht="24" customHeight="1">
      <c r="A28" s="239">
        <f t="shared" si="6"/>
        <v>45761</v>
      </c>
      <c r="B28" s="240" t="str">
        <f t="shared" si="0"/>
        <v>月</v>
      </c>
      <c r="C28" s="247"/>
      <c r="D28" s="248"/>
      <c r="E28" s="257"/>
      <c r="F28" s="250">
        <f t="shared" si="7"/>
        <v>45791</v>
      </c>
      <c r="G28" s="240" t="str">
        <f t="shared" si="1"/>
        <v>水</v>
      </c>
      <c r="H28" s="247"/>
      <c r="I28" s="248"/>
      <c r="J28" s="257"/>
      <c r="K28" s="250">
        <f t="shared" si="8"/>
        <v>45822</v>
      </c>
      <c r="L28" s="240" t="str">
        <f t="shared" si="2"/>
        <v>土</v>
      </c>
      <c r="M28" s="247"/>
      <c r="N28" s="256"/>
      <c r="O28" s="249"/>
      <c r="P28" s="250">
        <f t="shared" si="9"/>
        <v>45852</v>
      </c>
      <c r="Q28" s="240" t="str">
        <f t="shared" si="3"/>
        <v>月</v>
      </c>
      <c r="R28" s="247"/>
      <c r="S28" s="256"/>
      <c r="T28" s="249"/>
      <c r="U28" s="250">
        <f t="shared" si="10"/>
        <v>45883</v>
      </c>
      <c r="V28" s="240" t="str">
        <f t="shared" si="4"/>
        <v>木</v>
      </c>
      <c r="W28" s="247"/>
      <c r="X28" s="256"/>
      <c r="Y28" s="249"/>
      <c r="Z28" s="250">
        <f t="shared" si="11"/>
        <v>45914</v>
      </c>
      <c r="AA28" s="240" t="str">
        <f t="shared" si="5"/>
        <v>日</v>
      </c>
      <c r="AB28" s="247"/>
      <c r="AC28" s="256"/>
      <c r="AD28" s="249"/>
      <c r="AG28" s="463">
        <v>46064</v>
      </c>
      <c r="AH28" s="464" t="s">
        <v>620</v>
      </c>
    </row>
    <row r="29" spans="1:34" ht="24" customHeight="1">
      <c r="A29" s="239">
        <f t="shared" si="6"/>
        <v>45762</v>
      </c>
      <c r="B29" s="240" t="str">
        <f t="shared" si="0"/>
        <v>火</v>
      </c>
      <c r="C29" s="247"/>
      <c r="D29" s="252"/>
      <c r="E29" s="257"/>
      <c r="F29" s="250">
        <f t="shared" si="7"/>
        <v>45792</v>
      </c>
      <c r="G29" s="240" t="str">
        <f t="shared" si="1"/>
        <v>木</v>
      </c>
      <c r="H29" s="247"/>
      <c r="I29" s="251"/>
      <c r="J29" s="257"/>
      <c r="K29" s="250">
        <f t="shared" si="8"/>
        <v>45823</v>
      </c>
      <c r="L29" s="240" t="str">
        <f t="shared" si="2"/>
        <v>日</v>
      </c>
      <c r="M29" s="247"/>
      <c r="N29" s="248"/>
      <c r="O29" s="249"/>
      <c r="P29" s="250">
        <f t="shared" si="9"/>
        <v>45853</v>
      </c>
      <c r="Q29" s="240" t="str">
        <f t="shared" si="3"/>
        <v>火</v>
      </c>
      <c r="R29" s="247"/>
      <c r="S29" s="248"/>
      <c r="T29" s="249"/>
      <c r="U29" s="250">
        <f t="shared" si="10"/>
        <v>45884</v>
      </c>
      <c r="V29" s="240" t="str">
        <f t="shared" si="4"/>
        <v>金</v>
      </c>
      <c r="W29" s="247"/>
      <c r="X29" s="248"/>
      <c r="Y29" s="249"/>
      <c r="Z29" s="250">
        <f t="shared" si="11"/>
        <v>45915</v>
      </c>
      <c r="AA29" s="240" t="str">
        <f t="shared" si="5"/>
        <v>月</v>
      </c>
      <c r="AB29" s="247"/>
      <c r="AC29" s="248"/>
      <c r="AD29" s="249"/>
      <c r="AG29" s="463">
        <v>46076</v>
      </c>
      <c r="AH29" s="464" t="s">
        <v>515</v>
      </c>
    </row>
    <row r="30" spans="1:34" ht="24" customHeight="1">
      <c r="A30" s="239">
        <f t="shared" si="6"/>
        <v>45763</v>
      </c>
      <c r="B30" s="240" t="str">
        <f t="shared" si="0"/>
        <v>水</v>
      </c>
      <c r="C30" s="247"/>
      <c r="D30" s="248"/>
      <c r="E30" s="257"/>
      <c r="F30" s="250">
        <f t="shared" si="7"/>
        <v>45793</v>
      </c>
      <c r="G30" s="240" t="str">
        <f t="shared" si="1"/>
        <v>金</v>
      </c>
      <c r="H30" s="247"/>
      <c r="I30" s="248"/>
      <c r="J30" s="257"/>
      <c r="K30" s="250">
        <f t="shared" si="8"/>
        <v>45824</v>
      </c>
      <c r="L30" s="240" t="str">
        <f t="shared" si="2"/>
        <v>月</v>
      </c>
      <c r="M30" s="247"/>
      <c r="N30" s="251"/>
      <c r="O30" s="249"/>
      <c r="P30" s="250">
        <f t="shared" si="9"/>
        <v>45854</v>
      </c>
      <c r="Q30" s="240" t="str">
        <f t="shared" si="3"/>
        <v>水</v>
      </c>
      <c r="R30" s="247"/>
      <c r="S30" s="251"/>
      <c r="T30" s="249"/>
      <c r="U30" s="250">
        <f t="shared" si="10"/>
        <v>45885</v>
      </c>
      <c r="V30" s="240" t="str">
        <f t="shared" si="4"/>
        <v>土</v>
      </c>
      <c r="W30" s="247"/>
      <c r="X30" s="251"/>
      <c r="Y30" s="249"/>
      <c r="Z30" s="250">
        <f t="shared" si="11"/>
        <v>45916</v>
      </c>
      <c r="AA30" s="240" t="str">
        <f t="shared" si="5"/>
        <v>火</v>
      </c>
      <c r="AB30" s="247"/>
      <c r="AC30" s="251"/>
      <c r="AD30" s="249"/>
      <c r="AG30" s="463">
        <v>46101</v>
      </c>
      <c r="AH30" s="464" t="s">
        <v>516</v>
      </c>
    </row>
    <row r="31" spans="1:34" ht="24" customHeight="1">
      <c r="A31" s="239">
        <f t="shared" si="6"/>
        <v>45764</v>
      </c>
      <c r="B31" s="240" t="str">
        <f t="shared" si="0"/>
        <v>木</v>
      </c>
      <c r="C31" s="247"/>
      <c r="D31" s="248"/>
      <c r="E31" s="257"/>
      <c r="F31" s="250">
        <f t="shared" si="7"/>
        <v>45794</v>
      </c>
      <c r="G31" s="240" t="str">
        <f t="shared" si="1"/>
        <v>土</v>
      </c>
      <c r="H31" s="247"/>
      <c r="I31" s="248"/>
      <c r="J31" s="257"/>
      <c r="K31" s="250">
        <f t="shared" si="8"/>
        <v>45825</v>
      </c>
      <c r="L31" s="240" t="str">
        <f t="shared" si="2"/>
        <v>火</v>
      </c>
      <c r="M31" s="247"/>
      <c r="N31" s="248"/>
      <c r="O31" s="249"/>
      <c r="P31" s="250">
        <f t="shared" si="9"/>
        <v>45855</v>
      </c>
      <c r="Q31" s="240" t="str">
        <f t="shared" si="3"/>
        <v>木</v>
      </c>
      <c r="R31" s="247"/>
      <c r="S31" s="248"/>
      <c r="T31" s="249"/>
      <c r="U31" s="250">
        <f t="shared" si="10"/>
        <v>45886</v>
      </c>
      <c r="V31" s="240" t="str">
        <f t="shared" si="4"/>
        <v>日</v>
      </c>
      <c r="W31" s="247"/>
      <c r="X31" s="248"/>
      <c r="Y31" s="249"/>
      <c r="Z31" s="250">
        <f t="shared" si="11"/>
        <v>45917</v>
      </c>
      <c r="AA31" s="240" t="str">
        <f t="shared" si="5"/>
        <v>水</v>
      </c>
      <c r="AB31" s="247"/>
      <c r="AC31" s="248"/>
      <c r="AD31" s="249"/>
      <c r="AG31" s="463">
        <v>46141</v>
      </c>
      <c r="AH31" s="464" t="s">
        <v>351</v>
      </c>
    </row>
    <row r="32" spans="1:34" ht="24" customHeight="1">
      <c r="A32" s="239">
        <f t="shared" si="6"/>
        <v>45765</v>
      </c>
      <c r="B32" s="240" t="str">
        <f t="shared" si="0"/>
        <v>金</v>
      </c>
      <c r="C32" s="247"/>
      <c r="D32" s="252"/>
      <c r="E32" s="243"/>
      <c r="F32" s="250">
        <f t="shared" si="7"/>
        <v>45795</v>
      </c>
      <c r="G32" s="240" t="str">
        <f t="shared" si="1"/>
        <v>日</v>
      </c>
      <c r="H32" s="247"/>
      <c r="I32" s="251"/>
      <c r="J32" s="243"/>
      <c r="K32" s="250">
        <f t="shared" si="8"/>
        <v>45826</v>
      </c>
      <c r="L32" s="240" t="str">
        <f t="shared" si="2"/>
        <v>水</v>
      </c>
      <c r="M32" s="247"/>
      <c r="N32" s="248"/>
      <c r="O32" s="243"/>
      <c r="P32" s="250">
        <f t="shared" si="9"/>
        <v>45856</v>
      </c>
      <c r="Q32" s="240" t="str">
        <f t="shared" si="3"/>
        <v>金</v>
      </c>
      <c r="R32" s="247"/>
      <c r="S32" s="248"/>
      <c r="T32" s="243"/>
      <c r="U32" s="250">
        <f t="shared" si="10"/>
        <v>45887</v>
      </c>
      <c r="V32" s="240" t="str">
        <f t="shared" si="4"/>
        <v>月</v>
      </c>
      <c r="W32" s="247"/>
      <c r="X32" s="248"/>
      <c r="Y32" s="243"/>
      <c r="Z32" s="250">
        <f t="shared" si="11"/>
        <v>45918</v>
      </c>
      <c r="AA32" s="240" t="str">
        <f t="shared" si="5"/>
        <v>木</v>
      </c>
      <c r="AB32" s="247"/>
      <c r="AC32" s="248"/>
      <c r="AD32" s="243"/>
      <c r="AG32" s="463">
        <v>46145</v>
      </c>
      <c r="AH32" s="464" t="s">
        <v>598</v>
      </c>
    </row>
    <row r="33" spans="1:34" ht="24" customHeight="1">
      <c r="A33" s="239">
        <f t="shared" si="6"/>
        <v>45766</v>
      </c>
      <c r="B33" s="240" t="str">
        <f t="shared" si="0"/>
        <v>土</v>
      </c>
      <c r="C33" s="247"/>
      <c r="D33" s="248"/>
      <c r="E33" s="249"/>
      <c r="F33" s="250">
        <f t="shared" si="7"/>
        <v>45796</v>
      </c>
      <c r="G33" s="240" t="str">
        <f t="shared" si="1"/>
        <v>月</v>
      </c>
      <c r="H33" s="247"/>
      <c r="I33" s="248"/>
      <c r="J33" s="249"/>
      <c r="K33" s="250">
        <f t="shared" si="8"/>
        <v>45827</v>
      </c>
      <c r="L33" s="240" t="str">
        <f t="shared" si="2"/>
        <v>木</v>
      </c>
      <c r="M33" s="247"/>
      <c r="N33" s="259"/>
      <c r="O33" s="249"/>
      <c r="P33" s="250">
        <f t="shared" si="9"/>
        <v>45857</v>
      </c>
      <c r="Q33" s="240" t="str">
        <f t="shared" si="3"/>
        <v>土</v>
      </c>
      <c r="R33" s="247"/>
      <c r="S33" s="259"/>
      <c r="T33" s="249"/>
      <c r="U33" s="250">
        <f t="shared" si="10"/>
        <v>45888</v>
      </c>
      <c r="V33" s="240" t="str">
        <f t="shared" si="4"/>
        <v>火</v>
      </c>
      <c r="W33" s="247"/>
      <c r="X33" s="259"/>
      <c r="Y33" s="249"/>
      <c r="Z33" s="250">
        <f t="shared" si="11"/>
        <v>45919</v>
      </c>
      <c r="AA33" s="240" t="str">
        <f t="shared" si="5"/>
        <v>金</v>
      </c>
      <c r="AB33" s="247"/>
      <c r="AC33" s="259"/>
      <c r="AD33" s="249"/>
      <c r="AG33" s="463">
        <v>46146</v>
      </c>
      <c r="AH33" s="464" t="s">
        <v>599</v>
      </c>
    </row>
    <row r="34" spans="1:34" ht="24" customHeight="1">
      <c r="A34" s="239">
        <f t="shared" si="6"/>
        <v>45767</v>
      </c>
      <c r="B34" s="240" t="str">
        <f t="shared" si="0"/>
        <v>日</v>
      </c>
      <c r="C34" s="247"/>
      <c r="D34" s="260"/>
      <c r="E34" s="249"/>
      <c r="F34" s="250">
        <f t="shared" si="7"/>
        <v>45797</v>
      </c>
      <c r="G34" s="240" t="str">
        <f t="shared" si="1"/>
        <v>火</v>
      </c>
      <c r="H34" s="247"/>
      <c r="I34" s="251"/>
      <c r="J34" s="249"/>
      <c r="K34" s="250">
        <f t="shared" si="8"/>
        <v>45828</v>
      </c>
      <c r="L34" s="240" t="str">
        <f t="shared" si="2"/>
        <v>金</v>
      </c>
      <c r="M34" s="247"/>
      <c r="N34" s="259"/>
      <c r="O34" s="249"/>
      <c r="P34" s="250">
        <f t="shared" si="9"/>
        <v>45858</v>
      </c>
      <c r="Q34" s="240" t="str">
        <f t="shared" si="3"/>
        <v>日</v>
      </c>
      <c r="R34" s="247"/>
      <c r="S34" s="259"/>
      <c r="T34" s="249"/>
      <c r="U34" s="250">
        <f t="shared" si="10"/>
        <v>45889</v>
      </c>
      <c r="V34" s="240" t="str">
        <f t="shared" si="4"/>
        <v>水</v>
      </c>
      <c r="W34" s="247"/>
      <c r="X34" s="259"/>
      <c r="Y34" s="249"/>
      <c r="Z34" s="250">
        <f t="shared" si="11"/>
        <v>45920</v>
      </c>
      <c r="AA34" s="240" t="str">
        <f t="shared" si="5"/>
        <v>土</v>
      </c>
      <c r="AB34" s="247"/>
      <c r="AC34" s="259"/>
      <c r="AD34" s="249"/>
      <c r="AG34" s="463">
        <v>46147</v>
      </c>
      <c r="AH34" s="464" t="s">
        <v>621</v>
      </c>
    </row>
    <row r="35" spans="1:34" ht="24" customHeight="1">
      <c r="A35" s="239">
        <f t="shared" si="6"/>
        <v>45768</v>
      </c>
      <c r="B35" s="240" t="str">
        <f t="shared" si="0"/>
        <v>月</v>
      </c>
      <c r="C35" s="247"/>
      <c r="D35" s="248"/>
      <c r="E35" s="249"/>
      <c r="F35" s="250">
        <f t="shared" si="7"/>
        <v>45798</v>
      </c>
      <c r="G35" s="240" t="str">
        <f t="shared" si="1"/>
        <v>水</v>
      </c>
      <c r="H35" s="247"/>
      <c r="I35" s="248"/>
      <c r="J35" s="255"/>
      <c r="K35" s="250">
        <f t="shared" si="8"/>
        <v>45829</v>
      </c>
      <c r="L35" s="240" t="str">
        <f t="shared" si="2"/>
        <v>土</v>
      </c>
      <c r="M35" s="247"/>
      <c r="N35" s="259"/>
      <c r="O35" s="249"/>
      <c r="P35" s="250">
        <f t="shared" si="9"/>
        <v>45859</v>
      </c>
      <c r="Q35" s="240" t="str">
        <f t="shared" si="3"/>
        <v>月</v>
      </c>
      <c r="R35" s="247"/>
      <c r="S35" s="259"/>
      <c r="T35" s="249"/>
      <c r="U35" s="250">
        <f t="shared" si="10"/>
        <v>45890</v>
      </c>
      <c r="V35" s="240" t="str">
        <f t="shared" si="4"/>
        <v>木</v>
      </c>
      <c r="W35" s="247"/>
      <c r="X35" s="259"/>
      <c r="Y35" s="249"/>
      <c r="Z35" s="250">
        <f t="shared" si="11"/>
        <v>45921</v>
      </c>
      <c r="AA35" s="240" t="str">
        <f t="shared" si="5"/>
        <v>日</v>
      </c>
      <c r="AB35" s="247"/>
      <c r="AC35" s="259"/>
      <c r="AD35" s="249"/>
      <c r="AG35" s="463">
        <v>46148</v>
      </c>
      <c r="AH35" s="464" t="s">
        <v>622</v>
      </c>
    </row>
    <row r="36" spans="1:34" ht="24" customHeight="1">
      <c r="A36" s="239">
        <f t="shared" si="6"/>
        <v>45769</v>
      </c>
      <c r="B36" s="240" t="str">
        <f t="shared" si="0"/>
        <v>火</v>
      </c>
      <c r="C36" s="247"/>
      <c r="D36" s="248"/>
      <c r="E36" s="257"/>
      <c r="F36" s="250">
        <f t="shared" si="7"/>
        <v>45799</v>
      </c>
      <c r="G36" s="240" t="str">
        <f t="shared" si="1"/>
        <v>木</v>
      </c>
      <c r="H36" s="247"/>
      <c r="I36" s="248"/>
      <c r="J36" s="255"/>
      <c r="K36" s="250">
        <f t="shared" si="8"/>
        <v>45830</v>
      </c>
      <c r="L36" s="240" t="str">
        <f t="shared" si="2"/>
        <v>日</v>
      </c>
      <c r="M36" s="247"/>
      <c r="N36" s="251"/>
      <c r="O36" s="249"/>
      <c r="P36" s="250">
        <f t="shared" si="9"/>
        <v>45860</v>
      </c>
      <c r="Q36" s="240" t="str">
        <f t="shared" si="3"/>
        <v>火</v>
      </c>
      <c r="R36" s="247"/>
      <c r="S36" s="251"/>
      <c r="T36" s="249"/>
      <c r="U36" s="250">
        <f t="shared" si="10"/>
        <v>45891</v>
      </c>
      <c r="V36" s="240" t="str">
        <f t="shared" si="4"/>
        <v>金</v>
      </c>
      <c r="W36" s="247"/>
      <c r="X36" s="251"/>
      <c r="Y36" s="249"/>
      <c r="Z36" s="250">
        <f t="shared" si="11"/>
        <v>45922</v>
      </c>
      <c r="AA36" s="240" t="str">
        <f t="shared" si="5"/>
        <v>月</v>
      </c>
      <c r="AB36" s="247"/>
      <c r="AC36" s="251"/>
      <c r="AD36" s="249"/>
      <c r="AG36" s="463">
        <v>46223</v>
      </c>
      <c r="AH36" s="464" t="s">
        <v>600</v>
      </c>
    </row>
    <row r="37" spans="1:34" ht="24" customHeight="1">
      <c r="A37" s="239">
        <f t="shared" si="6"/>
        <v>45770</v>
      </c>
      <c r="B37" s="240" t="str">
        <f t="shared" si="0"/>
        <v>水</v>
      </c>
      <c r="C37" s="247"/>
      <c r="D37" s="248"/>
      <c r="E37" s="257"/>
      <c r="F37" s="250">
        <f t="shared" si="7"/>
        <v>45800</v>
      </c>
      <c r="G37" s="240" t="str">
        <f t="shared" si="1"/>
        <v>金</v>
      </c>
      <c r="H37" s="247"/>
      <c r="I37" s="248"/>
      <c r="J37" s="255"/>
      <c r="K37" s="250">
        <f t="shared" si="8"/>
        <v>45831</v>
      </c>
      <c r="L37" s="240" t="str">
        <f t="shared" si="2"/>
        <v>月</v>
      </c>
      <c r="M37" s="247"/>
      <c r="N37" s="251"/>
      <c r="O37" s="249"/>
      <c r="P37" s="250">
        <f t="shared" si="9"/>
        <v>45861</v>
      </c>
      <c r="Q37" s="240" t="str">
        <f t="shared" si="3"/>
        <v>水</v>
      </c>
      <c r="R37" s="247"/>
      <c r="S37" s="251"/>
      <c r="T37" s="249"/>
      <c r="U37" s="250">
        <f t="shared" si="10"/>
        <v>45892</v>
      </c>
      <c r="V37" s="240" t="str">
        <f t="shared" si="4"/>
        <v>土</v>
      </c>
      <c r="W37" s="247"/>
      <c r="X37" s="251"/>
      <c r="Y37" s="249"/>
      <c r="Z37" s="250">
        <f t="shared" si="11"/>
        <v>45923</v>
      </c>
      <c r="AA37" s="240" t="str">
        <f t="shared" si="5"/>
        <v>火</v>
      </c>
      <c r="AB37" s="247"/>
      <c r="AC37" s="251"/>
      <c r="AD37" s="249"/>
      <c r="AG37" s="463">
        <v>45515</v>
      </c>
      <c r="AH37" s="464" t="s">
        <v>601</v>
      </c>
    </row>
    <row r="38" spans="1:34" ht="24" customHeight="1">
      <c r="A38" s="239">
        <f t="shared" si="6"/>
        <v>45771</v>
      </c>
      <c r="B38" s="240" t="str">
        <f t="shared" si="0"/>
        <v>木</v>
      </c>
      <c r="C38" s="247"/>
      <c r="D38" s="248"/>
      <c r="E38" s="257"/>
      <c r="F38" s="250">
        <f t="shared" si="7"/>
        <v>45801</v>
      </c>
      <c r="G38" s="240" t="str">
        <f t="shared" si="1"/>
        <v>土</v>
      </c>
      <c r="H38" s="247"/>
      <c r="I38" s="248"/>
      <c r="J38" s="255"/>
      <c r="K38" s="250">
        <f t="shared" si="8"/>
        <v>45832</v>
      </c>
      <c r="L38" s="240" t="str">
        <f t="shared" si="2"/>
        <v>火</v>
      </c>
      <c r="M38" s="247"/>
      <c r="N38" s="258"/>
      <c r="O38" s="249"/>
      <c r="P38" s="250">
        <f t="shared" si="9"/>
        <v>45862</v>
      </c>
      <c r="Q38" s="240" t="str">
        <f t="shared" si="3"/>
        <v>木</v>
      </c>
      <c r="R38" s="247"/>
      <c r="S38" s="258"/>
      <c r="T38" s="249"/>
      <c r="U38" s="250">
        <f t="shared" si="10"/>
        <v>45893</v>
      </c>
      <c r="V38" s="240" t="str">
        <f t="shared" si="4"/>
        <v>日</v>
      </c>
      <c r="W38" s="247"/>
      <c r="X38" s="258"/>
      <c r="Y38" s="249"/>
      <c r="Z38" s="250">
        <f t="shared" si="11"/>
        <v>45924</v>
      </c>
      <c r="AA38" s="240" t="str">
        <f t="shared" si="5"/>
        <v>水</v>
      </c>
      <c r="AB38" s="247"/>
      <c r="AC38" s="258"/>
      <c r="AD38" s="249"/>
      <c r="AG38" s="463">
        <v>46286</v>
      </c>
      <c r="AH38" s="464" t="s">
        <v>373</v>
      </c>
    </row>
    <row r="39" spans="1:34" ht="24" customHeight="1">
      <c r="A39" s="239">
        <f t="shared" si="6"/>
        <v>45772</v>
      </c>
      <c r="B39" s="240" t="str">
        <f t="shared" si="0"/>
        <v>金</v>
      </c>
      <c r="C39" s="247"/>
      <c r="D39" s="252"/>
      <c r="E39" s="257"/>
      <c r="F39" s="250">
        <f t="shared" si="7"/>
        <v>45802</v>
      </c>
      <c r="G39" s="240" t="str">
        <f t="shared" si="1"/>
        <v>日</v>
      </c>
      <c r="H39" s="247"/>
      <c r="I39" s="251"/>
      <c r="J39" s="249"/>
      <c r="K39" s="250">
        <f t="shared" si="8"/>
        <v>45833</v>
      </c>
      <c r="L39" s="240" t="str">
        <f t="shared" si="2"/>
        <v>水</v>
      </c>
      <c r="M39" s="247"/>
      <c r="N39" s="248"/>
      <c r="O39" s="249"/>
      <c r="P39" s="250">
        <f t="shared" si="9"/>
        <v>45863</v>
      </c>
      <c r="Q39" s="240" t="str">
        <f t="shared" si="3"/>
        <v>金</v>
      </c>
      <c r="R39" s="247"/>
      <c r="S39" s="248"/>
      <c r="T39" s="249"/>
      <c r="U39" s="250">
        <f t="shared" si="10"/>
        <v>45894</v>
      </c>
      <c r="V39" s="240" t="str">
        <f t="shared" si="4"/>
        <v>月</v>
      </c>
      <c r="W39" s="247"/>
      <c r="X39" s="248"/>
      <c r="Y39" s="249"/>
      <c r="Z39" s="250">
        <f t="shared" si="11"/>
        <v>45925</v>
      </c>
      <c r="AA39" s="240" t="str">
        <f t="shared" si="5"/>
        <v>木</v>
      </c>
      <c r="AB39" s="247"/>
      <c r="AC39" s="248"/>
      <c r="AD39" s="249"/>
      <c r="AG39" s="463">
        <v>46287</v>
      </c>
      <c r="AH39" s="464" t="s">
        <v>674</v>
      </c>
    </row>
    <row r="40" spans="1:34" ht="24" customHeight="1">
      <c r="A40" s="239">
        <f t="shared" si="6"/>
        <v>45773</v>
      </c>
      <c r="B40" s="240" t="str">
        <f t="shared" si="0"/>
        <v>土</v>
      </c>
      <c r="C40" s="247"/>
      <c r="D40" s="258"/>
      <c r="E40" s="257"/>
      <c r="F40" s="250">
        <f t="shared" si="7"/>
        <v>45803</v>
      </c>
      <c r="G40" s="240" t="str">
        <f t="shared" si="1"/>
        <v>月</v>
      </c>
      <c r="H40" s="247"/>
      <c r="I40" s="258"/>
      <c r="J40" s="249"/>
      <c r="K40" s="250">
        <f t="shared" si="8"/>
        <v>45834</v>
      </c>
      <c r="L40" s="240" t="str">
        <f t="shared" si="2"/>
        <v>木</v>
      </c>
      <c r="M40" s="247"/>
      <c r="N40" s="261"/>
      <c r="O40" s="249"/>
      <c r="P40" s="250">
        <f t="shared" si="9"/>
        <v>45864</v>
      </c>
      <c r="Q40" s="240" t="str">
        <f t="shared" si="3"/>
        <v>土</v>
      </c>
      <c r="R40" s="247"/>
      <c r="S40" s="261"/>
      <c r="T40" s="249"/>
      <c r="U40" s="250">
        <f t="shared" si="10"/>
        <v>45895</v>
      </c>
      <c r="V40" s="240" t="str">
        <f t="shared" si="4"/>
        <v>火</v>
      </c>
      <c r="W40" s="247"/>
      <c r="X40" s="261"/>
      <c r="Y40" s="249"/>
      <c r="Z40" s="250">
        <f t="shared" si="11"/>
        <v>45926</v>
      </c>
      <c r="AA40" s="240" t="str">
        <f t="shared" si="5"/>
        <v>金</v>
      </c>
      <c r="AB40" s="247"/>
      <c r="AC40" s="261"/>
      <c r="AD40" s="249"/>
      <c r="AG40" s="463">
        <v>46288</v>
      </c>
      <c r="AH40" s="464" t="s">
        <v>374</v>
      </c>
    </row>
    <row r="41" spans="1:34" ht="24" customHeight="1">
      <c r="A41" s="239">
        <f t="shared" si="6"/>
        <v>45774</v>
      </c>
      <c r="B41" s="240" t="str">
        <f t="shared" si="0"/>
        <v>日</v>
      </c>
      <c r="C41" s="247"/>
      <c r="D41" s="252"/>
      <c r="E41" s="249"/>
      <c r="F41" s="250">
        <f t="shared" si="7"/>
        <v>45804</v>
      </c>
      <c r="G41" s="240" t="str">
        <f t="shared" si="1"/>
        <v>火</v>
      </c>
      <c r="H41" s="247"/>
      <c r="I41" s="251"/>
      <c r="J41" s="257"/>
      <c r="K41" s="250">
        <f t="shared" si="8"/>
        <v>45835</v>
      </c>
      <c r="L41" s="240" t="str">
        <f t="shared" si="2"/>
        <v>金</v>
      </c>
      <c r="M41" s="247"/>
      <c r="N41" s="262"/>
      <c r="O41" s="249"/>
      <c r="P41" s="250">
        <f t="shared" si="9"/>
        <v>45865</v>
      </c>
      <c r="Q41" s="240" t="str">
        <f t="shared" si="3"/>
        <v>日</v>
      </c>
      <c r="R41" s="247"/>
      <c r="S41" s="262"/>
      <c r="T41" s="249"/>
      <c r="U41" s="250">
        <f t="shared" si="10"/>
        <v>45896</v>
      </c>
      <c r="V41" s="240" t="str">
        <f t="shared" si="4"/>
        <v>水</v>
      </c>
      <c r="W41" s="247"/>
      <c r="X41" s="262"/>
      <c r="Y41" s="249"/>
      <c r="Z41" s="250">
        <f t="shared" si="11"/>
        <v>45927</v>
      </c>
      <c r="AA41" s="240" t="str">
        <f t="shared" si="5"/>
        <v>土</v>
      </c>
      <c r="AB41" s="247"/>
      <c r="AC41" s="262"/>
      <c r="AD41" s="249"/>
      <c r="AG41" s="463">
        <v>46307</v>
      </c>
      <c r="AH41" s="464" t="s">
        <v>602</v>
      </c>
    </row>
    <row r="42" spans="1:34" ht="24" customHeight="1">
      <c r="A42" s="239">
        <f t="shared" si="6"/>
        <v>45775</v>
      </c>
      <c r="B42" s="240" t="str">
        <f t="shared" si="0"/>
        <v>月</v>
      </c>
      <c r="C42" s="247"/>
      <c r="D42" s="256"/>
      <c r="E42" s="249"/>
      <c r="F42" s="250">
        <f t="shared" si="7"/>
        <v>45805</v>
      </c>
      <c r="G42" s="240" t="str">
        <f t="shared" si="1"/>
        <v>水</v>
      </c>
      <c r="H42" s="247"/>
      <c r="I42" s="256"/>
      <c r="J42" s="257"/>
      <c r="K42" s="250">
        <f t="shared" si="8"/>
        <v>45836</v>
      </c>
      <c r="L42" s="240" t="str">
        <f t="shared" si="2"/>
        <v>土</v>
      </c>
      <c r="M42" s="247"/>
      <c r="N42" s="258"/>
      <c r="O42" s="249"/>
      <c r="P42" s="250">
        <f t="shared" si="9"/>
        <v>45866</v>
      </c>
      <c r="Q42" s="240" t="str">
        <f t="shared" si="3"/>
        <v>月</v>
      </c>
      <c r="R42" s="247"/>
      <c r="S42" s="258"/>
      <c r="T42" s="249"/>
      <c r="U42" s="250">
        <f t="shared" si="10"/>
        <v>45897</v>
      </c>
      <c r="V42" s="240" t="str">
        <f t="shared" si="4"/>
        <v>木</v>
      </c>
      <c r="W42" s="247"/>
      <c r="X42" s="258"/>
      <c r="Y42" s="249"/>
      <c r="Z42" s="250">
        <f t="shared" si="11"/>
        <v>45928</v>
      </c>
      <c r="AA42" s="240" t="str">
        <f t="shared" si="5"/>
        <v>日</v>
      </c>
      <c r="AB42" s="247"/>
      <c r="AC42" s="258"/>
      <c r="AD42" s="249"/>
      <c r="AG42" s="463">
        <v>46329</v>
      </c>
      <c r="AH42" s="464" t="s">
        <v>603</v>
      </c>
    </row>
    <row r="43" spans="1:34" ht="24" customHeight="1" thickBot="1">
      <c r="A43" s="239">
        <f>IF(A42="","",IF((A42+1)&gt;=(EDATE($A$15,1)),"",A42+1))</f>
        <v>45776</v>
      </c>
      <c r="B43" s="240" t="str">
        <f t="shared" si="0"/>
        <v>火</v>
      </c>
      <c r="C43" s="247"/>
      <c r="D43" s="261"/>
      <c r="E43" s="263"/>
      <c r="F43" s="250">
        <f>IF(F42="","",IF((F42+1)&gt;=(EDATE($F$15,1)),"",F42+1))</f>
        <v>45806</v>
      </c>
      <c r="G43" s="240" t="str">
        <f t="shared" si="1"/>
        <v>木</v>
      </c>
      <c r="H43" s="247"/>
      <c r="I43" s="261"/>
      <c r="J43" s="257"/>
      <c r="K43" s="250">
        <f>IF(K42="","",IF((K42+1)&gt;=(EDATE($K$15,1)),"",K42+1))</f>
        <v>45837</v>
      </c>
      <c r="L43" s="240" t="str">
        <f t="shared" si="2"/>
        <v>日</v>
      </c>
      <c r="M43" s="247"/>
      <c r="N43" s="251"/>
      <c r="O43" s="249"/>
      <c r="P43" s="250">
        <f>IF(P42="","",IF((P42+1)&gt;=(EDATE($P$15,1)),"",P42+1))</f>
        <v>45867</v>
      </c>
      <c r="Q43" s="240" t="str">
        <f t="shared" si="3"/>
        <v>火</v>
      </c>
      <c r="R43" s="247"/>
      <c r="S43" s="251"/>
      <c r="T43" s="249"/>
      <c r="U43" s="250">
        <f>IF(U42="","",IF((U42+1)&gt;=(EDATE($U$15,1)),"",U42+1))</f>
        <v>45898</v>
      </c>
      <c r="V43" s="240" t="str">
        <f t="shared" si="4"/>
        <v>金</v>
      </c>
      <c r="W43" s="247"/>
      <c r="X43" s="251"/>
      <c r="Y43" s="249"/>
      <c r="Z43" s="250">
        <f>IF(Z42="","",IF((Z42+1)&gt;=(EDATE($Z$15,1)),"",Z42+1))</f>
        <v>45929</v>
      </c>
      <c r="AA43" s="240" t="str">
        <f t="shared" si="5"/>
        <v>月</v>
      </c>
      <c r="AB43" s="247"/>
      <c r="AC43" s="251"/>
      <c r="AD43" s="249"/>
      <c r="AG43" s="465">
        <v>46349</v>
      </c>
      <c r="AH43" s="466" t="s">
        <v>604</v>
      </c>
    </row>
    <row r="44" spans="1:34" ht="24" customHeight="1">
      <c r="A44" s="239">
        <f>IF(A43="","",IF((A43+1)&gt;=(EDATE($A$15,1)),"",A43+1))</f>
        <v>45777</v>
      </c>
      <c r="B44" s="240" t="str">
        <f t="shared" si="0"/>
        <v>水</v>
      </c>
      <c r="C44" s="247"/>
      <c r="D44" s="248"/>
      <c r="E44" s="263"/>
      <c r="F44" s="250">
        <f>IF(F43="","",IF((F43+1)&gt;=(EDATE($F$15,1)),"",F43+1))</f>
        <v>45807</v>
      </c>
      <c r="G44" s="240" t="str">
        <f t="shared" si="1"/>
        <v>金</v>
      </c>
      <c r="H44" s="247"/>
      <c r="I44" s="248"/>
      <c r="J44" s="257"/>
      <c r="K44" s="250">
        <f>IF(K43="","",IF((K43+1)&gt;=(EDATE($K$15,1)),"",K43+1))</f>
        <v>45838</v>
      </c>
      <c r="L44" s="240" t="str">
        <f t="shared" si="2"/>
        <v>月</v>
      </c>
      <c r="M44" s="247"/>
      <c r="N44" s="262"/>
      <c r="O44" s="249"/>
      <c r="P44" s="250">
        <f t="shared" ref="P44:P45" si="12">IF(P43="","",IF((P43+1)&gt;=(EDATE($P$15,1)),"",P43+1))</f>
        <v>45868</v>
      </c>
      <c r="Q44" s="240" t="str">
        <f t="shared" si="3"/>
        <v>水</v>
      </c>
      <c r="R44" s="247"/>
      <c r="S44" s="251"/>
      <c r="T44" s="249"/>
      <c r="U44" s="250">
        <f t="shared" ref="U44:U45" si="13">IF(U43="","",IF((U43+1)&gt;=(EDATE($U$15,1)),"",U43+1))</f>
        <v>45899</v>
      </c>
      <c r="V44" s="240" t="str">
        <f t="shared" si="4"/>
        <v>土</v>
      </c>
      <c r="W44" s="247"/>
      <c r="X44" s="251"/>
      <c r="Y44" s="249"/>
      <c r="Z44" s="250">
        <f t="shared" ref="Z44:Z45" si="14">IF(Z43="","",IF((Z43+1)&gt;=(EDATE($Z$15,1)),"",Z43+1))</f>
        <v>45930</v>
      </c>
      <c r="AA44" s="240" t="str">
        <f t="shared" si="5"/>
        <v>火</v>
      </c>
      <c r="AB44" s="247"/>
      <c r="AC44" s="251"/>
      <c r="AD44" s="249"/>
      <c r="AG44" s="234">
        <v>45884</v>
      </c>
      <c r="AH44" s="235" t="s">
        <v>350</v>
      </c>
    </row>
    <row r="45" spans="1:34" ht="24" customHeight="1" thickBot="1">
      <c r="A45" s="264" t="str">
        <f>IF(A44="","",IF((A44+1)&gt;=(EDATE($A$15,1)),"",A44+1))</f>
        <v/>
      </c>
      <c r="B45" s="265" t="str">
        <f t="shared" si="0"/>
        <v/>
      </c>
      <c r="C45" s="266"/>
      <c r="D45" s="267"/>
      <c r="E45" s="268"/>
      <c r="F45" s="269">
        <f>IF(F44="","",IF((F44+1)&gt;=(EDATE($F$15,1)),"",F44+1))</f>
        <v>45808</v>
      </c>
      <c r="G45" s="265" t="str">
        <f t="shared" si="1"/>
        <v>土</v>
      </c>
      <c r="H45" s="266"/>
      <c r="I45" s="270"/>
      <c r="J45" s="265"/>
      <c r="K45" s="269" t="str">
        <f>IF(K44="","",IF((K44+1)&gt;=(EDATE($K$15,1)),"",K44+1))</f>
        <v/>
      </c>
      <c r="L45" s="265" t="str">
        <f t="shared" si="2"/>
        <v/>
      </c>
      <c r="M45" s="266"/>
      <c r="N45" s="271"/>
      <c r="O45" s="238"/>
      <c r="P45" s="269">
        <f t="shared" si="12"/>
        <v>45869</v>
      </c>
      <c r="Q45" s="265" t="str">
        <f t="shared" si="3"/>
        <v>木</v>
      </c>
      <c r="R45" s="266"/>
      <c r="S45" s="401"/>
      <c r="T45" s="238"/>
      <c r="U45" s="269">
        <f t="shared" si="13"/>
        <v>45900</v>
      </c>
      <c r="V45" s="265" t="str">
        <f t="shared" si="4"/>
        <v>日</v>
      </c>
      <c r="W45" s="266"/>
      <c r="X45" s="401"/>
      <c r="Y45" s="238"/>
      <c r="Z45" s="269" t="str">
        <f t="shared" si="14"/>
        <v/>
      </c>
      <c r="AA45" s="265" t="str">
        <f t="shared" si="5"/>
        <v/>
      </c>
      <c r="AB45" s="266"/>
      <c r="AC45" s="401"/>
      <c r="AD45" s="238"/>
      <c r="AG45" s="234">
        <v>46020</v>
      </c>
      <c r="AH45" s="235" t="s">
        <v>338</v>
      </c>
    </row>
    <row r="46" spans="1:34" ht="13.5" thickBot="1">
      <c r="A46" s="272"/>
      <c r="B46" s="272"/>
      <c r="C46" s="272"/>
      <c r="D46" s="272"/>
      <c r="E46" s="273"/>
      <c r="F46" s="272"/>
      <c r="G46" s="272"/>
      <c r="H46" s="272"/>
      <c r="I46" s="272"/>
      <c r="J46" s="273"/>
      <c r="K46" s="272"/>
      <c r="L46" s="272"/>
      <c r="M46" s="272"/>
      <c r="N46" s="272"/>
      <c r="O46" s="273"/>
      <c r="P46" s="272"/>
      <c r="Q46" s="272"/>
      <c r="R46" s="272"/>
      <c r="S46" s="272"/>
      <c r="T46" s="273"/>
      <c r="U46" s="272"/>
      <c r="V46" s="272"/>
      <c r="W46" s="272"/>
      <c r="X46" s="272"/>
      <c r="Y46" s="273"/>
      <c r="Z46" s="272"/>
      <c r="AA46" s="272"/>
      <c r="AB46" s="272"/>
      <c r="AC46" s="272"/>
      <c r="AD46" s="273"/>
      <c r="AG46" s="234">
        <v>46021</v>
      </c>
      <c r="AH46" s="235" t="s">
        <v>338</v>
      </c>
    </row>
    <row r="47" spans="1:34" ht="18" customHeight="1">
      <c r="A47" s="274" t="s">
        <v>344</v>
      </c>
      <c r="B47" s="1058" t="s">
        <v>349</v>
      </c>
      <c r="C47" s="1059"/>
      <c r="D47" s="1059"/>
      <c r="E47" s="1060"/>
      <c r="F47" s="274" t="s">
        <v>344</v>
      </c>
      <c r="G47" s="1058" t="s">
        <v>348</v>
      </c>
      <c r="H47" s="1059"/>
      <c r="I47" s="1059"/>
      <c r="J47" s="1061"/>
      <c r="K47" s="274" t="s">
        <v>344</v>
      </c>
      <c r="L47" s="1058" t="s">
        <v>347</v>
      </c>
      <c r="M47" s="1059"/>
      <c r="N47" s="1059"/>
      <c r="O47" s="1061"/>
      <c r="P47" s="274" t="s">
        <v>344</v>
      </c>
      <c r="Q47" s="1058" t="s">
        <v>346</v>
      </c>
      <c r="R47" s="1059"/>
      <c r="S47" s="1059"/>
      <c r="T47" s="1061"/>
      <c r="U47" s="274" t="s">
        <v>344</v>
      </c>
      <c r="V47" s="1058" t="s">
        <v>346</v>
      </c>
      <c r="W47" s="1059"/>
      <c r="X47" s="1059"/>
      <c r="Y47" s="1061"/>
      <c r="Z47" s="274" t="s">
        <v>344</v>
      </c>
      <c r="AA47" s="1058" t="s">
        <v>346</v>
      </c>
      <c r="AB47" s="1059"/>
      <c r="AC47" s="1059"/>
      <c r="AD47" s="1061"/>
      <c r="AG47" s="234">
        <v>46022</v>
      </c>
      <c r="AH47" s="235" t="s">
        <v>338</v>
      </c>
    </row>
    <row r="48" spans="1:34" ht="18" customHeight="1">
      <c r="A48" s="275" t="s">
        <v>342</v>
      </c>
      <c r="B48" s="1062">
        <f>A15</f>
        <v>45748</v>
      </c>
      <c r="C48" s="1063"/>
      <c r="D48" s="1054">
        <f>IF($E$10="","",EDATE(B48,1)-1)</f>
        <v>45777</v>
      </c>
      <c r="E48" s="1055"/>
      <c r="F48" s="275" t="s">
        <v>342</v>
      </c>
      <c r="G48" s="1062">
        <f>F15</f>
        <v>45778</v>
      </c>
      <c r="H48" s="1063"/>
      <c r="I48" s="1054">
        <f>IF($E$10="","",EDATE(G48,1)-1)</f>
        <v>45808</v>
      </c>
      <c r="J48" s="1055"/>
      <c r="K48" s="275" t="s">
        <v>342</v>
      </c>
      <c r="L48" s="1062">
        <f>K15</f>
        <v>45809</v>
      </c>
      <c r="M48" s="1063"/>
      <c r="N48" s="1054">
        <f>IF($E$10="","",EDATE(L48,1)-1)</f>
        <v>45838</v>
      </c>
      <c r="O48" s="1055"/>
      <c r="P48" s="275" t="s">
        <v>342</v>
      </c>
      <c r="Q48" s="1062">
        <f>P15</f>
        <v>45839</v>
      </c>
      <c r="R48" s="1063"/>
      <c r="S48" s="1054">
        <f>IF($E$10="","",EDATE(Q48,1)-1)</f>
        <v>45869</v>
      </c>
      <c r="T48" s="1055"/>
      <c r="U48" s="275" t="s">
        <v>342</v>
      </c>
      <c r="V48" s="1062">
        <f>U15</f>
        <v>45870</v>
      </c>
      <c r="W48" s="1063"/>
      <c r="X48" s="1054">
        <f>IF($E$10="","",EDATE(V48,1)-1)</f>
        <v>45900</v>
      </c>
      <c r="Y48" s="1055"/>
      <c r="Z48" s="275" t="s">
        <v>342</v>
      </c>
      <c r="AA48" s="1062">
        <f>Z15</f>
        <v>45901</v>
      </c>
      <c r="AB48" s="1063"/>
      <c r="AC48" s="1054">
        <f>IF($E$10="","",EDATE(AA48,1)-1)</f>
        <v>45930</v>
      </c>
      <c r="AD48" s="1055"/>
      <c r="AG48" s="234">
        <v>46023</v>
      </c>
      <c r="AH48" s="235" t="s">
        <v>338</v>
      </c>
    </row>
    <row r="49" spans="1:34" ht="18" customHeight="1">
      <c r="A49" s="276" t="s">
        <v>341</v>
      </c>
      <c r="B49" s="1074">
        <f>IF(B48="","",NETWORKDAYS.INTL(B48,D48,1,AG13:AG42))</f>
        <v>21</v>
      </c>
      <c r="C49" s="1075"/>
      <c r="D49" s="1075"/>
      <c r="E49" s="1076"/>
      <c r="F49" s="276" t="s">
        <v>341</v>
      </c>
      <c r="G49" s="1074">
        <f>IF(G48="","",NETWORKDAYS.INTL(G48,I48,1,AG13:AG42))</f>
        <v>20</v>
      </c>
      <c r="H49" s="1075"/>
      <c r="I49" s="1075"/>
      <c r="J49" s="1076"/>
      <c r="K49" s="276" t="s">
        <v>341</v>
      </c>
      <c r="L49" s="1074">
        <f>IF(L48="","",NETWORKDAYS.INTL(L48,N48,1,AG13:AG42))</f>
        <v>21</v>
      </c>
      <c r="M49" s="1075"/>
      <c r="N49" s="1075"/>
      <c r="O49" s="1076"/>
      <c r="P49" s="276" t="s">
        <v>341</v>
      </c>
      <c r="Q49" s="1074">
        <f>IF(Q48="","",NETWORKDAYS.INTL(Q48,S48,1,AG13:AG42))</f>
        <v>22</v>
      </c>
      <c r="R49" s="1075"/>
      <c r="S49" s="1075"/>
      <c r="T49" s="1076"/>
      <c r="U49" s="276" t="s">
        <v>341</v>
      </c>
      <c r="V49" s="1074">
        <f>IF(V48="","",NETWORKDAYS.INTL(V48,X48,1,AL13:AL42))</f>
        <v>21</v>
      </c>
      <c r="W49" s="1075"/>
      <c r="X49" s="1075"/>
      <c r="Y49" s="1076"/>
      <c r="Z49" s="276" t="s">
        <v>341</v>
      </c>
      <c r="AA49" s="1074">
        <f>IF(AA48="","",NETWORKDAYS.INTL(AA48,AC48,1,AQ13:AQ42))</f>
        <v>22</v>
      </c>
      <c r="AB49" s="1075"/>
      <c r="AC49" s="1075"/>
      <c r="AD49" s="1076"/>
      <c r="AG49" s="234">
        <v>46024</v>
      </c>
      <c r="AH49" s="235" t="s">
        <v>338</v>
      </c>
    </row>
    <row r="50" spans="1:34" ht="18" customHeight="1">
      <c r="A50" s="277" t="s">
        <v>340</v>
      </c>
      <c r="B50" s="1074">
        <f>COUNTA(E15:E45)</f>
        <v>0</v>
      </c>
      <c r="C50" s="1075"/>
      <c r="D50" s="1075"/>
      <c r="E50" s="1077"/>
      <c r="F50" s="277" t="s">
        <v>340</v>
      </c>
      <c r="G50" s="1074">
        <f>COUNTA(J15:J45)</f>
        <v>0</v>
      </c>
      <c r="H50" s="1075"/>
      <c r="I50" s="1075"/>
      <c r="J50" s="1076"/>
      <c r="K50" s="277" t="s">
        <v>340</v>
      </c>
      <c r="L50" s="1074">
        <f>COUNTA(O15:O45)</f>
        <v>0</v>
      </c>
      <c r="M50" s="1075"/>
      <c r="N50" s="1075"/>
      <c r="O50" s="1076"/>
      <c r="P50" s="277" t="s">
        <v>340</v>
      </c>
      <c r="Q50" s="1074">
        <f>COUNTA(T15:T45)</f>
        <v>0</v>
      </c>
      <c r="R50" s="1075"/>
      <c r="S50" s="1075"/>
      <c r="T50" s="1076"/>
      <c r="U50" s="277" t="s">
        <v>340</v>
      </c>
      <c r="V50" s="1074">
        <f>COUNTA(Y15:Y45)</f>
        <v>0</v>
      </c>
      <c r="W50" s="1075"/>
      <c r="X50" s="1075"/>
      <c r="Y50" s="1076"/>
      <c r="Z50" s="277" t="s">
        <v>340</v>
      </c>
      <c r="AA50" s="1074">
        <f>COUNTA(AD15:AD45)</f>
        <v>0</v>
      </c>
      <c r="AB50" s="1075"/>
      <c r="AC50" s="1075"/>
      <c r="AD50" s="1076"/>
      <c r="AG50" s="234">
        <v>46025</v>
      </c>
      <c r="AH50" s="235" t="s">
        <v>338</v>
      </c>
    </row>
    <row r="51" spans="1:34" ht="18" customHeight="1">
      <c r="A51" s="277" t="s">
        <v>339</v>
      </c>
      <c r="B51" s="1066">
        <f>SUM(E15:E45)</f>
        <v>0</v>
      </c>
      <c r="C51" s="1067"/>
      <c r="D51" s="1067"/>
      <c r="E51" s="1068"/>
      <c r="F51" s="277" t="s">
        <v>339</v>
      </c>
      <c r="G51" s="1066">
        <f>SUM(J15:J45)</f>
        <v>0</v>
      </c>
      <c r="H51" s="1067"/>
      <c r="I51" s="1067"/>
      <c r="J51" s="1069"/>
      <c r="K51" s="277" t="s">
        <v>339</v>
      </c>
      <c r="L51" s="1066">
        <f>SUM(O15:O45)</f>
        <v>0</v>
      </c>
      <c r="M51" s="1067"/>
      <c r="N51" s="1067"/>
      <c r="O51" s="1069"/>
      <c r="P51" s="277" t="s">
        <v>339</v>
      </c>
      <c r="Q51" s="1066">
        <f>SUM(T15:T45)</f>
        <v>0</v>
      </c>
      <c r="R51" s="1067"/>
      <c r="S51" s="1067"/>
      <c r="T51" s="1069"/>
      <c r="U51" s="277" t="s">
        <v>339</v>
      </c>
      <c r="V51" s="1066">
        <f>SUM(Y15:Y45)</f>
        <v>0</v>
      </c>
      <c r="W51" s="1067"/>
      <c r="X51" s="1067"/>
      <c r="Y51" s="1069"/>
      <c r="Z51" s="277" t="s">
        <v>339</v>
      </c>
      <c r="AA51" s="1066">
        <f>SUM(AD15:AD45)</f>
        <v>0</v>
      </c>
      <c r="AB51" s="1067"/>
      <c r="AC51" s="1067"/>
      <c r="AD51" s="1069"/>
      <c r="AG51" s="235"/>
      <c r="AH51" s="235"/>
    </row>
    <row r="52" spans="1:34" ht="18" customHeight="1" thickBot="1">
      <c r="A52" s="278" t="s">
        <v>337</v>
      </c>
      <c r="B52" s="1070">
        <f>B51</f>
        <v>0</v>
      </c>
      <c r="C52" s="1071"/>
      <c r="D52" s="1071"/>
      <c r="E52" s="1072"/>
      <c r="F52" s="278" t="s">
        <v>337</v>
      </c>
      <c r="G52" s="1070">
        <f>B52+G51</f>
        <v>0</v>
      </c>
      <c r="H52" s="1071"/>
      <c r="I52" s="1071"/>
      <c r="J52" s="1073"/>
      <c r="K52" s="278" t="s">
        <v>337</v>
      </c>
      <c r="L52" s="1070">
        <f>G52+L51</f>
        <v>0</v>
      </c>
      <c r="M52" s="1071"/>
      <c r="N52" s="1071"/>
      <c r="O52" s="1073"/>
      <c r="P52" s="278" t="s">
        <v>337</v>
      </c>
      <c r="Q52" s="1070">
        <f>L52+Q51</f>
        <v>0</v>
      </c>
      <c r="R52" s="1071"/>
      <c r="S52" s="1071"/>
      <c r="T52" s="1073"/>
      <c r="U52" s="278" t="s">
        <v>337</v>
      </c>
      <c r="V52" s="1070">
        <f>Q52+V51</f>
        <v>0</v>
      </c>
      <c r="W52" s="1071"/>
      <c r="X52" s="1071"/>
      <c r="Y52" s="1073"/>
      <c r="Z52" s="278" t="s">
        <v>337</v>
      </c>
      <c r="AA52" s="1070">
        <f>V52+AA51</f>
        <v>0</v>
      </c>
      <c r="AB52" s="1071"/>
      <c r="AC52" s="1071"/>
      <c r="AD52" s="1073"/>
    </row>
    <row r="53" spans="1:34" ht="7.5" customHeight="1">
      <c r="A53" s="272"/>
      <c r="B53" s="272"/>
      <c r="C53" s="272"/>
      <c r="D53" s="272"/>
      <c r="E53" s="273"/>
      <c r="F53" s="272"/>
      <c r="G53" s="272"/>
      <c r="H53" s="272"/>
      <c r="I53" s="272"/>
      <c r="J53" s="273"/>
      <c r="K53" s="272"/>
      <c r="L53" s="272"/>
      <c r="M53" s="272"/>
      <c r="N53" s="272"/>
      <c r="O53" s="273"/>
    </row>
    <row r="54" spans="1:34">
      <c r="A54" s="279" t="s">
        <v>336</v>
      </c>
      <c r="B54" s="280" t="s">
        <v>425</v>
      </c>
      <c r="C54" s="280"/>
      <c r="D54" s="280"/>
      <c r="E54" s="280"/>
      <c r="F54" s="280"/>
      <c r="G54" s="280"/>
      <c r="H54" s="280"/>
      <c r="I54" s="280"/>
      <c r="J54" s="280"/>
      <c r="K54" s="280"/>
      <c r="L54" s="280"/>
      <c r="M54" s="280"/>
      <c r="N54" s="280"/>
      <c r="O54" s="280"/>
    </row>
    <row r="55" spans="1:34">
      <c r="A55" s="281"/>
      <c r="D55" s="1064"/>
      <c r="E55" s="1064"/>
      <c r="F55" s="1064"/>
      <c r="G55" s="1064"/>
      <c r="H55" s="1064"/>
      <c r="I55" s="1064"/>
      <c r="J55" s="1064"/>
      <c r="K55" s="1064"/>
      <c r="L55" s="1064"/>
      <c r="M55" s="1064"/>
      <c r="N55" s="1064"/>
      <c r="O55" s="1064"/>
    </row>
    <row r="56" spans="1:34">
      <c r="A56" s="281"/>
      <c r="D56" s="1064"/>
      <c r="E56" s="1064"/>
      <c r="F56" s="1064"/>
      <c r="G56" s="1064"/>
      <c r="H56" s="1064"/>
      <c r="I56" s="1064"/>
      <c r="J56" s="1064"/>
      <c r="K56" s="1064"/>
      <c r="L56" s="1064"/>
      <c r="M56" s="1064"/>
      <c r="N56" s="1064"/>
      <c r="O56" s="1064"/>
    </row>
    <row r="57" spans="1:34">
      <c r="N57" s="216">
        <f>NETWORKDAYS(Q48,S48,3)</f>
        <v>23</v>
      </c>
    </row>
  </sheetData>
  <mergeCells count="76">
    <mergeCell ref="D56:O56"/>
    <mergeCell ref="Z13:AD13"/>
    <mergeCell ref="AB14:AC14"/>
    <mergeCell ref="AA47:AD47"/>
    <mergeCell ref="AA48:AB48"/>
    <mergeCell ref="AC48:AD48"/>
    <mergeCell ref="AA49:AD49"/>
    <mergeCell ref="AA50:AD50"/>
    <mergeCell ref="AA51:AD51"/>
    <mergeCell ref="AA52:AD52"/>
    <mergeCell ref="B52:E52"/>
    <mergeCell ref="G52:J52"/>
    <mergeCell ref="L52:O52"/>
    <mergeCell ref="Q52:T52"/>
    <mergeCell ref="V52:Y52"/>
    <mergeCell ref="D55:O55"/>
    <mergeCell ref="B50:E50"/>
    <mergeCell ref="G50:J50"/>
    <mergeCell ref="L50:O50"/>
    <mergeCell ref="Q50:T50"/>
    <mergeCell ref="V50:Y50"/>
    <mergeCell ref="B51:E51"/>
    <mergeCell ref="G51:J51"/>
    <mergeCell ref="L51:O51"/>
    <mergeCell ref="Q51:T51"/>
    <mergeCell ref="V51:Y51"/>
    <mergeCell ref="Q48:R48"/>
    <mergeCell ref="S48:T48"/>
    <mergeCell ref="V48:W48"/>
    <mergeCell ref="X48:Y48"/>
    <mergeCell ref="B49:E49"/>
    <mergeCell ref="G49:J49"/>
    <mergeCell ref="L49:O49"/>
    <mergeCell ref="Q49:T49"/>
    <mergeCell ref="V49:Y49"/>
    <mergeCell ref="B48:C48"/>
    <mergeCell ref="D48:E48"/>
    <mergeCell ref="G48:H48"/>
    <mergeCell ref="I48:J48"/>
    <mergeCell ref="L48:M48"/>
    <mergeCell ref="N48:O48"/>
    <mergeCell ref="C14:D14"/>
    <mergeCell ref="H14:I14"/>
    <mergeCell ref="M14:N14"/>
    <mergeCell ref="R14:S14"/>
    <mergeCell ref="W14:X14"/>
    <mergeCell ref="B47:E47"/>
    <mergeCell ref="G47:J47"/>
    <mergeCell ref="L47:O47"/>
    <mergeCell ref="Q47:T47"/>
    <mergeCell ref="V47:Y47"/>
    <mergeCell ref="A10:D10"/>
    <mergeCell ref="E10:F10"/>
    <mergeCell ref="A11:D11"/>
    <mergeCell ref="E11:L11"/>
    <mergeCell ref="AG12:AH12"/>
    <mergeCell ref="H10:I10"/>
    <mergeCell ref="A13:E13"/>
    <mergeCell ref="F13:J13"/>
    <mergeCell ref="K13:O13"/>
    <mergeCell ref="P13:T13"/>
    <mergeCell ref="U13:Y13"/>
    <mergeCell ref="A6:D6"/>
    <mergeCell ref="E6:L6"/>
    <mergeCell ref="A7:D7"/>
    <mergeCell ref="E7:L7"/>
    <mergeCell ref="A9:D9"/>
    <mergeCell ref="E9:L9"/>
    <mergeCell ref="A8:D8"/>
    <mergeCell ref="E8:L8"/>
    <mergeCell ref="AC1:AD1"/>
    <mergeCell ref="AC2:AD2"/>
    <mergeCell ref="A3:P3"/>
    <mergeCell ref="A4:O4"/>
    <mergeCell ref="A5:D5"/>
    <mergeCell ref="E5:L5"/>
  </mergeCells>
  <phoneticPr fontId="11"/>
  <conditionalFormatting sqref="A15:B45">
    <cfRule type="expression" dxfId="109" priority="9" stopIfTrue="1">
      <formula>WEEKDAY($A15,1)=7</formula>
    </cfRule>
    <cfRule type="expression" dxfId="108" priority="10" stopIfTrue="1">
      <formula>WEEKDAY($A15,1)=1</formula>
    </cfRule>
  </conditionalFormatting>
  <conditionalFormatting sqref="E15:E45 A15:B45">
    <cfRule type="expression" dxfId="107" priority="739" stopIfTrue="1">
      <formula>COUNTIF($AG$13:$AG$50,$A15)=1</formula>
    </cfRule>
  </conditionalFormatting>
  <conditionalFormatting sqref="E15:E45">
    <cfRule type="expression" dxfId="106" priority="11" stopIfTrue="1">
      <formula>WEEKDAY($A15,1)=7</formula>
    </cfRule>
    <cfRule type="expression" dxfId="105" priority="12" stopIfTrue="1">
      <formula>WEEKDAY($A15,1)=1</formula>
    </cfRule>
  </conditionalFormatting>
  <conditionalFormatting sqref="F15:G45 J15:J45">
    <cfRule type="expression" dxfId="104" priority="727" stopIfTrue="1">
      <formula>WEEKDAY($F15,1)=7</formula>
    </cfRule>
    <cfRule type="expression" dxfId="103" priority="728" stopIfTrue="1">
      <formula>WEEKDAY($F15,1)=1</formula>
    </cfRule>
    <cfRule type="expression" dxfId="102" priority="742" stopIfTrue="1">
      <formula>COUNTIF($AG$13:$AG$50,$F15)=1</formula>
    </cfRule>
  </conditionalFormatting>
  <conditionalFormatting sqref="K15:L45 O15:O45">
    <cfRule type="expression" dxfId="101" priority="733" stopIfTrue="1">
      <formula>WEEKDAY($K15,1)=7</formula>
    </cfRule>
    <cfRule type="expression" dxfId="100" priority="734" stopIfTrue="1">
      <formula>WEEKDAY($K15,1)=1</formula>
    </cfRule>
    <cfRule type="expression" dxfId="99" priority="744" stopIfTrue="1">
      <formula>COUNTIF($AG$13:$AG$50,$K15)=1</formula>
    </cfRule>
  </conditionalFormatting>
  <conditionalFormatting sqref="P15:Q45 T15:T45">
    <cfRule type="expression" dxfId="98" priority="747" stopIfTrue="1">
      <formula>WEEKDAY($P15,1)=7</formula>
    </cfRule>
    <cfRule type="expression" dxfId="97" priority="748" stopIfTrue="1">
      <formula>WEEKDAY($P15,1)=1</formula>
    </cfRule>
    <cfRule type="expression" dxfId="96" priority="752" stopIfTrue="1">
      <formula>COUNTIF($AG$13:$AG$50,$P15)=1</formula>
    </cfRule>
  </conditionalFormatting>
  <conditionalFormatting sqref="U15:V45 Y15:Y45">
    <cfRule type="expression" dxfId="95" priority="8" stopIfTrue="1">
      <formula>COUNTIF($AG$13:$AG$50,U15)=1</formula>
    </cfRule>
    <cfRule type="expression" dxfId="94" priority="754" stopIfTrue="1">
      <formula>COUNTIF($AG$13:$AG$50,$U15)=1</formula>
    </cfRule>
    <cfRule type="expression" dxfId="93" priority="755" stopIfTrue="1">
      <formula>WEEKDAY($U15,1)=7</formula>
    </cfRule>
    <cfRule type="expression" dxfId="92" priority="756" stopIfTrue="1">
      <formula>WEEKDAY($U15,1)=1</formula>
    </cfRule>
  </conditionalFormatting>
  <conditionalFormatting sqref="Z15:AA45 AD15:AD45">
    <cfRule type="expression" dxfId="91" priority="1" stopIfTrue="1">
      <formula>COUNTIF($AG$13:$AG$50,$Z15)=1</formula>
    </cfRule>
    <cfRule type="expression" dxfId="90" priority="3" stopIfTrue="1">
      <formula>WEEKDAY($Z15,1)=7</formula>
    </cfRule>
    <cfRule type="expression" dxfId="89" priority="4" stopIfTrue="1">
      <formula>WEEKDAY($Z15,1)=1</formula>
    </cfRule>
  </conditionalFormatting>
  <dataValidations disablePrompts="1" count="1">
    <dataValidation type="list" allowBlank="1" showInputMessage="1" showErrorMessage="1" sqref="WVV983046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N65542 JJ65542 TF65542 ADB65542 AMX65542 AWT65542 BGP65542 BQL65542 CAH65542 CKD65542 CTZ65542 DDV65542 DNR65542 DXN65542 EHJ65542 ERF65542 FBB65542 FKX65542 FUT65542 GEP65542 GOL65542 GYH65542 HID65542 HRZ65542 IBV65542 ILR65542 IVN65542 JFJ65542 JPF65542 JZB65542 KIX65542 KST65542 LCP65542 LML65542 LWH65542 MGD65542 MPZ65542 MZV65542 NJR65542 NTN65542 ODJ65542 ONF65542 OXB65542 PGX65542 PQT65542 QAP65542 QKL65542 QUH65542 RED65542 RNZ65542 RXV65542 SHR65542 SRN65542 TBJ65542 TLF65542 TVB65542 UEX65542 UOT65542 UYP65542 VIL65542 VSH65542 WCD65542 WLZ65542 WVV65542 N131078 JJ131078 TF131078 ADB131078 AMX131078 AWT131078 BGP131078 BQL131078 CAH131078 CKD131078 CTZ131078 DDV131078 DNR131078 DXN131078 EHJ131078 ERF131078 FBB131078 FKX131078 FUT131078 GEP131078 GOL131078 GYH131078 HID131078 HRZ131078 IBV131078 ILR131078 IVN131078 JFJ131078 JPF131078 JZB131078 KIX131078 KST131078 LCP131078 LML131078 LWH131078 MGD131078 MPZ131078 MZV131078 NJR131078 NTN131078 ODJ131078 ONF131078 OXB131078 PGX131078 PQT131078 QAP131078 QKL131078 QUH131078 RED131078 RNZ131078 RXV131078 SHR131078 SRN131078 TBJ131078 TLF131078 TVB131078 UEX131078 UOT131078 UYP131078 VIL131078 VSH131078 WCD131078 WLZ131078 WVV131078 N196614 JJ196614 TF196614 ADB196614 AMX196614 AWT196614 BGP196614 BQL196614 CAH196614 CKD196614 CTZ196614 DDV196614 DNR196614 DXN196614 EHJ196614 ERF196614 FBB196614 FKX196614 FUT196614 GEP196614 GOL196614 GYH196614 HID196614 HRZ196614 IBV196614 ILR196614 IVN196614 JFJ196614 JPF196614 JZB196614 KIX196614 KST196614 LCP196614 LML196614 LWH196614 MGD196614 MPZ196614 MZV196614 NJR196614 NTN196614 ODJ196614 ONF196614 OXB196614 PGX196614 PQT196614 QAP196614 QKL196614 QUH196614 RED196614 RNZ196614 RXV196614 SHR196614 SRN196614 TBJ196614 TLF196614 TVB196614 UEX196614 UOT196614 UYP196614 VIL196614 VSH196614 WCD196614 WLZ196614 WVV196614 N262150 JJ262150 TF262150 ADB262150 AMX262150 AWT262150 BGP262150 BQL262150 CAH262150 CKD262150 CTZ262150 DDV262150 DNR262150 DXN262150 EHJ262150 ERF262150 FBB262150 FKX262150 FUT262150 GEP262150 GOL262150 GYH262150 HID262150 HRZ262150 IBV262150 ILR262150 IVN262150 JFJ262150 JPF262150 JZB262150 KIX262150 KST262150 LCP262150 LML262150 LWH262150 MGD262150 MPZ262150 MZV262150 NJR262150 NTN262150 ODJ262150 ONF262150 OXB262150 PGX262150 PQT262150 QAP262150 QKL262150 QUH262150 RED262150 RNZ262150 RXV262150 SHR262150 SRN262150 TBJ262150 TLF262150 TVB262150 UEX262150 UOT262150 UYP262150 VIL262150 VSH262150 WCD262150 WLZ262150 WVV262150 N327686 JJ327686 TF327686 ADB327686 AMX327686 AWT327686 BGP327686 BQL327686 CAH327686 CKD327686 CTZ327686 DDV327686 DNR327686 DXN327686 EHJ327686 ERF327686 FBB327686 FKX327686 FUT327686 GEP327686 GOL327686 GYH327686 HID327686 HRZ327686 IBV327686 ILR327686 IVN327686 JFJ327686 JPF327686 JZB327686 KIX327686 KST327686 LCP327686 LML327686 LWH327686 MGD327686 MPZ327686 MZV327686 NJR327686 NTN327686 ODJ327686 ONF327686 OXB327686 PGX327686 PQT327686 QAP327686 QKL327686 QUH327686 RED327686 RNZ327686 RXV327686 SHR327686 SRN327686 TBJ327686 TLF327686 TVB327686 UEX327686 UOT327686 UYP327686 VIL327686 VSH327686 WCD327686 WLZ327686 WVV327686 N393222 JJ393222 TF393222 ADB393222 AMX393222 AWT393222 BGP393222 BQL393222 CAH393222 CKD393222 CTZ393222 DDV393222 DNR393222 DXN393222 EHJ393222 ERF393222 FBB393222 FKX393222 FUT393222 GEP393222 GOL393222 GYH393222 HID393222 HRZ393222 IBV393222 ILR393222 IVN393222 JFJ393222 JPF393222 JZB393222 KIX393222 KST393222 LCP393222 LML393222 LWH393222 MGD393222 MPZ393222 MZV393222 NJR393222 NTN393222 ODJ393222 ONF393222 OXB393222 PGX393222 PQT393222 QAP393222 QKL393222 QUH393222 RED393222 RNZ393222 RXV393222 SHR393222 SRN393222 TBJ393222 TLF393222 TVB393222 UEX393222 UOT393222 UYP393222 VIL393222 VSH393222 WCD393222 WLZ393222 WVV393222 N458758 JJ458758 TF458758 ADB458758 AMX458758 AWT458758 BGP458758 BQL458758 CAH458758 CKD458758 CTZ458758 DDV458758 DNR458758 DXN458758 EHJ458758 ERF458758 FBB458758 FKX458758 FUT458758 GEP458758 GOL458758 GYH458758 HID458758 HRZ458758 IBV458758 ILR458758 IVN458758 JFJ458758 JPF458758 JZB458758 KIX458758 KST458758 LCP458758 LML458758 LWH458758 MGD458758 MPZ458758 MZV458758 NJR458758 NTN458758 ODJ458758 ONF458758 OXB458758 PGX458758 PQT458758 QAP458758 QKL458758 QUH458758 RED458758 RNZ458758 RXV458758 SHR458758 SRN458758 TBJ458758 TLF458758 TVB458758 UEX458758 UOT458758 UYP458758 VIL458758 VSH458758 WCD458758 WLZ458758 WVV458758 N524294 JJ524294 TF524294 ADB524294 AMX524294 AWT524294 BGP524294 BQL524294 CAH524294 CKD524294 CTZ524294 DDV524294 DNR524294 DXN524294 EHJ524294 ERF524294 FBB524294 FKX524294 FUT524294 GEP524294 GOL524294 GYH524294 HID524294 HRZ524294 IBV524294 ILR524294 IVN524294 JFJ524294 JPF524294 JZB524294 KIX524294 KST524294 LCP524294 LML524294 LWH524294 MGD524294 MPZ524294 MZV524294 NJR524294 NTN524294 ODJ524294 ONF524294 OXB524294 PGX524294 PQT524294 QAP524294 QKL524294 QUH524294 RED524294 RNZ524294 RXV524294 SHR524294 SRN524294 TBJ524294 TLF524294 TVB524294 UEX524294 UOT524294 UYP524294 VIL524294 VSH524294 WCD524294 WLZ524294 WVV524294 N589830 JJ589830 TF589830 ADB589830 AMX589830 AWT589830 BGP589830 BQL589830 CAH589830 CKD589830 CTZ589830 DDV589830 DNR589830 DXN589830 EHJ589830 ERF589830 FBB589830 FKX589830 FUT589830 GEP589830 GOL589830 GYH589830 HID589830 HRZ589830 IBV589830 ILR589830 IVN589830 JFJ589830 JPF589830 JZB589830 KIX589830 KST589830 LCP589830 LML589830 LWH589830 MGD589830 MPZ589830 MZV589830 NJR589830 NTN589830 ODJ589830 ONF589830 OXB589830 PGX589830 PQT589830 QAP589830 QKL589830 QUH589830 RED589830 RNZ589830 RXV589830 SHR589830 SRN589830 TBJ589830 TLF589830 TVB589830 UEX589830 UOT589830 UYP589830 VIL589830 VSH589830 WCD589830 WLZ589830 WVV589830 N655366 JJ655366 TF655366 ADB655366 AMX655366 AWT655366 BGP655366 BQL655366 CAH655366 CKD655366 CTZ655366 DDV655366 DNR655366 DXN655366 EHJ655366 ERF655366 FBB655366 FKX655366 FUT655366 GEP655366 GOL655366 GYH655366 HID655366 HRZ655366 IBV655366 ILR655366 IVN655366 JFJ655366 JPF655366 JZB655366 KIX655366 KST655366 LCP655366 LML655366 LWH655366 MGD655366 MPZ655366 MZV655366 NJR655366 NTN655366 ODJ655366 ONF655366 OXB655366 PGX655366 PQT655366 QAP655366 QKL655366 QUH655366 RED655366 RNZ655366 RXV655366 SHR655366 SRN655366 TBJ655366 TLF655366 TVB655366 UEX655366 UOT655366 UYP655366 VIL655366 VSH655366 WCD655366 WLZ655366 WVV655366 N720902 JJ720902 TF720902 ADB720902 AMX720902 AWT720902 BGP720902 BQL720902 CAH720902 CKD720902 CTZ720902 DDV720902 DNR720902 DXN720902 EHJ720902 ERF720902 FBB720902 FKX720902 FUT720902 GEP720902 GOL720902 GYH720902 HID720902 HRZ720902 IBV720902 ILR720902 IVN720902 JFJ720902 JPF720902 JZB720902 KIX720902 KST720902 LCP720902 LML720902 LWH720902 MGD720902 MPZ720902 MZV720902 NJR720902 NTN720902 ODJ720902 ONF720902 OXB720902 PGX720902 PQT720902 QAP720902 QKL720902 QUH720902 RED720902 RNZ720902 RXV720902 SHR720902 SRN720902 TBJ720902 TLF720902 TVB720902 UEX720902 UOT720902 UYP720902 VIL720902 VSH720902 WCD720902 WLZ720902 WVV720902 N786438 JJ786438 TF786438 ADB786438 AMX786438 AWT786438 BGP786438 BQL786438 CAH786438 CKD786438 CTZ786438 DDV786438 DNR786438 DXN786438 EHJ786438 ERF786438 FBB786438 FKX786438 FUT786438 GEP786438 GOL786438 GYH786438 HID786438 HRZ786438 IBV786438 ILR786438 IVN786438 JFJ786438 JPF786438 JZB786438 KIX786438 KST786438 LCP786438 LML786438 LWH786438 MGD786438 MPZ786438 MZV786438 NJR786438 NTN786438 ODJ786438 ONF786438 OXB786438 PGX786438 PQT786438 QAP786438 QKL786438 QUH786438 RED786438 RNZ786438 RXV786438 SHR786438 SRN786438 TBJ786438 TLF786438 TVB786438 UEX786438 UOT786438 UYP786438 VIL786438 VSH786438 WCD786438 WLZ786438 WVV786438 N851974 JJ851974 TF851974 ADB851974 AMX851974 AWT851974 BGP851974 BQL851974 CAH851974 CKD851974 CTZ851974 DDV851974 DNR851974 DXN851974 EHJ851974 ERF851974 FBB851974 FKX851974 FUT851974 GEP851974 GOL851974 GYH851974 HID851974 HRZ851974 IBV851974 ILR851974 IVN851974 JFJ851974 JPF851974 JZB851974 KIX851974 KST851974 LCP851974 LML851974 LWH851974 MGD851974 MPZ851974 MZV851974 NJR851974 NTN851974 ODJ851974 ONF851974 OXB851974 PGX851974 PQT851974 QAP851974 QKL851974 QUH851974 RED851974 RNZ851974 RXV851974 SHR851974 SRN851974 TBJ851974 TLF851974 TVB851974 UEX851974 UOT851974 UYP851974 VIL851974 VSH851974 WCD851974 WLZ851974 WVV851974 N917510 JJ917510 TF917510 ADB917510 AMX917510 AWT917510 BGP917510 BQL917510 CAH917510 CKD917510 CTZ917510 DDV917510 DNR917510 DXN917510 EHJ917510 ERF917510 FBB917510 FKX917510 FUT917510 GEP917510 GOL917510 GYH917510 HID917510 HRZ917510 IBV917510 ILR917510 IVN917510 JFJ917510 JPF917510 JZB917510 KIX917510 KST917510 LCP917510 LML917510 LWH917510 MGD917510 MPZ917510 MZV917510 NJR917510 NTN917510 ODJ917510 ONF917510 OXB917510 PGX917510 PQT917510 QAP917510 QKL917510 QUH917510 RED917510 RNZ917510 RXV917510 SHR917510 SRN917510 TBJ917510 TLF917510 TVB917510 UEX917510 UOT917510 UYP917510 VIL917510 VSH917510 WCD917510 WLZ917510 WVV917510 N983046 JJ983046 TF983046 ADB983046 AMX983046 AWT983046 BGP983046 BQL983046 CAH983046 CKD983046 CTZ983046 DDV983046 DNR983046 DXN983046 EHJ983046 ERF983046 FBB983046 FKX983046 FUT983046 GEP983046 GOL983046 GYH983046 HID983046 HRZ983046 IBV983046 ILR983046 IVN983046 JFJ983046 JPF983046 JZB983046 KIX983046 KST983046 LCP983046 LML983046 LWH983046 MGD983046 MPZ983046 MZV983046 NJR983046 NTN983046 ODJ983046 ONF983046 OXB983046 PGX983046 PQT983046 QAP983046 QKL983046 QUH983046 RED983046 RNZ983046 RXV983046 SHR983046 SRN983046 TBJ983046 TLF983046 TVB983046 UEX983046 UOT983046 UYP983046 VIL983046 VSH983046 WCD983046 WLZ983046" xr:uid="{00000000-0002-0000-0900-000000000000}">
      <formula1>"青森校,弘前校,八戸校,むつ校"</formula1>
    </dataValidation>
  </dataValidations>
  <pageMargins left="0.39370078740157483" right="0.19685039370078741" top="0.19685039370078741" bottom="0.19685039370078741" header="0" footer="0"/>
  <pageSetup paperSize="9" scale="54" orientation="landscape"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9">
    <tabColor rgb="FFFF0000"/>
    <pageSetUpPr fitToPage="1"/>
  </sheetPr>
  <dimension ref="A1:AH56"/>
  <sheetViews>
    <sheetView view="pageBreakPreview" zoomScaleNormal="100" zoomScaleSheetLayoutView="100" workbookViewId="0">
      <selection activeCell="Z6" sqref="Z6"/>
    </sheetView>
  </sheetViews>
  <sheetFormatPr defaultColWidth="9.08984375" defaultRowHeight="13"/>
  <cols>
    <col min="1" max="1" width="6.6328125" style="216" customWidth="1"/>
    <col min="2" max="2" width="5.08984375" style="216" bestFit="1" customWidth="1"/>
    <col min="3" max="4" width="11.453125" style="216" customWidth="1"/>
    <col min="5" max="5" width="2.6328125" style="217" customWidth="1"/>
    <col min="6" max="6" width="7.36328125" style="216" customWidth="1"/>
    <col min="7" max="7" width="5.08984375" style="216" bestFit="1" customWidth="1"/>
    <col min="8" max="9" width="11.453125" style="216" customWidth="1"/>
    <col min="10" max="10" width="2.453125" style="217" customWidth="1"/>
    <col min="11" max="11" width="7.36328125" style="216" customWidth="1"/>
    <col min="12" max="12" width="5.08984375" style="216" bestFit="1" customWidth="1"/>
    <col min="13" max="14" width="11.453125" style="216" customWidth="1"/>
    <col min="15" max="15" width="2.54296875" style="217" bestFit="1" customWidth="1"/>
    <col min="16" max="16" width="7.36328125" style="216" customWidth="1"/>
    <col min="17" max="17" width="5.08984375" style="216" bestFit="1" customWidth="1"/>
    <col min="18" max="19" width="11.453125" style="216" customWidth="1"/>
    <col min="20" max="20" width="2.54296875" style="217" bestFit="1" customWidth="1"/>
    <col min="21" max="21" width="7.08984375" style="216" customWidth="1"/>
    <col min="22" max="22" width="5.08984375" style="216" bestFit="1" customWidth="1"/>
    <col min="23" max="24" width="11.453125" style="216" customWidth="1"/>
    <col min="25" max="25" width="2.90625" style="217" customWidth="1"/>
    <col min="26" max="26" width="7.36328125" style="216" customWidth="1"/>
    <col min="27" max="27" width="5.08984375" style="216" bestFit="1" customWidth="1"/>
    <col min="28" max="29" width="11.453125" style="216" customWidth="1"/>
    <col min="30" max="30" width="2.54296875" style="217" bestFit="1" customWidth="1"/>
    <col min="31" max="32" width="2.453125" style="216" customWidth="1"/>
    <col min="33" max="33" width="13.54296875" style="216" bestFit="1" customWidth="1"/>
    <col min="34" max="34" width="17.54296875" style="216" bestFit="1" customWidth="1"/>
    <col min="35" max="16384" width="9.08984375" style="216"/>
  </cols>
  <sheetData>
    <row r="1" spans="1:34">
      <c r="AC1" s="1065" t="s">
        <v>586</v>
      </c>
      <c r="AD1" s="1065"/>
      <c r="AE1" s="1065"/>
    </row>
    <row r="2" spans="1:34">
      <c r="AC2" s="403"/>
      <c r="AD2" s="403"/>
      <c r="AE2" s="403"/>
    </row>
    <row r="3" spans="1:34" ht="16.5">
      <c r="A3" s="1033" t="s">
        <v>364</v>
      </c>
      <c r="B3" s="1033"/>
      <c r="C3" s="1033"/>
      <c r="D3" s="1033"/>
      <c r="E3" s="1033"/>
      <c r="F3" s="1033"/>
      <c r="G3" s="1033"/>
      <c r="H3" s="1033"/>
      <c r="I3" s="1033"/>
      <c r="J3" s="1033"/>
      <c r="K3" s="1033"/>
      <c r="L3" s="1033"/>
      <c r="M3" s="1033"/>
      <c r="N3" s="1033"/>
      <c r="O3" s="1033"/>
      <c r="P3" s="1033"/>
      <c r="Q3" s="1033"/>
      <c r="R3" s="1033"/>
      <c r="S3" s="1033"/>
      <c r="T3" s="1033"/>
      <c r="U3" s="1033"/>
      <c r="V3" s="1033"/>
      <c r="W3" s="1033"/>
      <c r="X3" s="1033"/>
      <c r="Y3" s="1033"/>
      <c r="Z3" s="1033"/>
      <c r="AA3" s="1033"/>
      <c r="AB3" s="1033"/>
      <c r="AC3" s="1033"/>
      <c r="AD3" s="1033"/>
      <c r="AE3" s="1033"/>
      <c r="AF3" s="219"/>
    </row>
    <row r="4" spans="1:34" ht="15.75" customHeight="1">
      <c r="V4" s="220"/>
      <c r="W4" s="220"/>
      <c r="X4" s="220"/>
      <c r="Y4" s="220"/>
      <c r="Z4" s="220"/>
      <c r="AA4" s="220"/>
      <c r="AB4" s="220"/>
      <c r="AC4" s="220"/>
      <c r="AD4" s="220"/>
      <c r="AE4" s="220"/>
    </row>
    <row r="5" spans="1:34" ht="15.75" customHeight="1">
      <c r="A5" s="1086" t="s">
        <v>367</v>
      </c>
      <c r="B5" s="1086"/>
      <c r="C5" s="1086"/>
      <c r="D5" s="1086"/>
      <c r="E5" s="1086"/>
      <c r="F5" s="1086"/>
      <c r="G5" s="1087"/>
      <c r="H5" s="1087"/>
      <c r="I5" s="1087"/>
      <c r="J5" s="1087"/>
      <c r="K5" s="1087"/>
      <c r="L5" s="1087"/>
      <c r="M5" s="1087"/>
      <c r="N5" s="1087"/>
      <c r="V5" s="220"/>
      <c r="W5" s="220"/>
      <c r="X5" s="220"/>
      <c r="Y5" s="220"/>
      <c r="Z5" s="220"/>
      <c r="AA5" s="220"/>
      <c r="AB5" s="220"/>
      <c r="AC5" s="220"/>
      <c r="AD5" s="220"/>
      <c r="AE5" s="220"/>
    </row>
    <row r="6" spans="1:34" ht="18" customHeight="1">
      <c r="A6" s="1087" t="s">
        <v>366</v>
      </c>
      <c r="B6" s="1087"/>
      <c r="C6" s="1087"/>
      <c r="D6" s="1087"/>
      <c r="E6" s="1087"/>
      <c r="F6" s="1087"/>
      <c r="G6" s="1087" t="s">
        <v>362</v>
      </c>
      <c r="H6" s="1087"/>
      <c r="I6" s="1087"/>
      <c r="J6" s="1087"/>
      <c r="K6" s="1087"/>
      <c r="L6" s="1087"/>
      <c r="M6" s="1087"/>
      <c r="N6" s="1087"/>
      <c r="O6" s="226"/>
      <c r="P6" s="226"/>
      <c r="Q6" s="226"/>
      <c r="R6" s="226"/>
      <c r="S6" s="226"/>
      <c r="T6" s="226"/>
      <c r="U6" s="226"/>
      <c r="V6" s="226"/>
      <c r="W6" s="226"/>
      <c r="X6" s="226"/>
      <c r="Y6" s="226"/>
      <c r="Z6" s="226"/>
      <c r="AA6" s="226"/>
      <c r="AB6" s="226"/>
      <c r="AC6" s="226"/>
      <c r="AD6" s="226"/>
      <c r="AE6" s="226"/>
    </row>
    <row r="7" spans="1:34" ht="18" customHeight="1">
      <c r="A7" s="1086" t="s">
        <v>368</v>
      </c>
      <c r="B7" s="1086"/>
      <c r="C7" s="1086"/>
      <c r="D7" s="1086"/>
      <c r="E7" s="1086"/>
      <c r="F7" s="1086"/>
      <c r="G7" s="1087" t="s">
        <v>369</v>
      </c>
      <c r="H7" s="1087"/>
      <c r="I7" s="1087"/>
      <c r="J7" s="1087"/>
      <c r="K7" s="1087"/>
      <c r="L7" s="1087"/>
      <c r="M7" s="1087"/>
      <c r="N7" s="1087"/>
      <c r="O7" s="222"/>
      <c r="P7" s="222"/>
      <c r="Q7" s="222"/>
      <c r="R7" s="222"/>
      <c r="S7" s="222"/>
      <c r="T7" s="222"/>
      <c r="U7" s="222"/>
      <c r="V7" s="222"/>
      <c r="W7" s="222"/>
      <c r="X7" s="222"/>
      <c r="Y7" s="222"/>
      <c r="Z7" s="222"/>
      <c r="AA7" s="222"/>
      <c r="AB7" s="222"/>
      <c r="AC7" s="222"/>
      <c r="AD7" s="222"/>
      <c r="AE7" s="222"/>
    </row>
    <row r="8" spans="1:34" ht="18" customHeight="1">
      <c r="A8" s="1086" t="s">
        <v>671</v>
      </c>
      <c r="B8" s="1086"/>
      <c r="C8" s="1086"/>
      <c r="D8" s="1086"/>
      <c r="E8" s="1086"/>
      <c r="F8" s="1086"/>
      <c r="G8" s="1094" t="s">
        <v>673</v>
      </c>
      <c r="H8" s="1095"/>
      <c r="I8" s="1095"/>
      <c r="J8" s="1095"/>
      <c r="K8" s="1095"/>
      <c r="L8" s="1095"/>
      <c r="M8" s="1095"/>
      <c r="N8" s="1096"/>
      <c r="O8" s="222"/>
      <c r="P8" s="222"/>
      <c r="Q8" s="222"/>
      <c r="R8" s="222"/>
      <c r="S8" s="222"/>
      <c r="T8" s="222"/>
      <c r="U8" s="222"/>
      <c r="V8" s="222"/>
      <c r="W8" s="222"/>
      <c r="X8" s="222"/>
      <c r="Y8" s="222"/>
      <c r="Z8" s="222"/>
      <c r="AA8" s="222"/>
      <c r="AB8" s="222"/>
      <c r="AC8" s="222"/>
      <c r="AD8" s="222"/>
      <c r="AE8" s="222"/>
    </row>
    <row r="9" spans="1:34" ht="18" customHeight="1">
      <c r="A9" s="1086" t="s">
        <v>764</v>
      </c>
      <c r="B9" s="1086"/>
      <c r="C9" s="1086"/>
      <c r="D9" s="1086"/>
      <c r="E9" s="1086"/>
      <c r="F9" s="1086"/>
      <c r="G9" s="1087" t="s">
        <v>765</v>
      </c>
      <c r="H9" s="1087"/>
      <c r="I9" s="1087"/>
      <c r="J9" s="1087"/>
      <c r="K9" s="1087"/>
      <c r="L9" s="1087"/>
      <c r="M9" s="1087"/>
      <c r="N9" s="1087"/>
      <c r="O9" s="222"/>
      <c r="P9" s="222"/>
      <c r="Q9" s="222"/>
      <c r="R9" s="222"/>
      <c r="S9" s="222"/>
      <c r="T9" s="222"/>
      <c r="U9" s="222"/>
      <c r="V9" s="222"/>
      <c r="W9" s="222"/>
      <c r="X9" s="222"/>
      <c r="Y9" s="222"/>
      <c r="Z9" s="222"/>
      <c r="AA9" s="222"/>
      <c r="AB9" s="222"/>
      <c r="AC9" s="222"/>
      <c r="AD9" s="222"/>
      <c r="AE9" s="222"/>
    </row>
    <row r="10" spans="1:34" ht="18" customHeight="1">
      <c r="A10" s="1087" t="s">
        <v>365</v>
      </c>
      <c r="B10" s="1087"/>
      <c r="C10" s="1087"/>
      <c r="D10" s="1087"/>
      <c r="E10" s="1087"/>
      <c r="F10" s="1087"/>
      <c r="G10" s="1091">
        <v>45752</v>
      </c>
      <c r="H10" s="1092"/>
      <c r="I10" s="1092"/>
      <c r="J10" s="285" t="s">
        <v>363</v>
      </c>
      <c r="K10" s="1082"/>
      <c r="L10" s="1082"/>
      <c r="M10" s="1082"/>
      <c r="N10" s="1093"/>
      <c r="O10" s="224"/>
      <c r="P10" s="224"/>
      <c r="T10" s="224"/>
      <c r="U10" s="224"/>
      <c r="V10" s="226"/>
      <c r="W10" s="226"/>
      <c r="X10" s="226"/>
      <c r="Y10" s="226"/>
      <c r="Z10" s="226"/>
      <c r="AA10" s="226"/>
      <c r="AB10" s="226"/>
      <c r="AC10" s="226"/>
      <c r="AD10" s="226"/>
      <c r="AE10" s="226"/>
    </row>
    <row r="11" spans="1:34" ht="18" customHeight="1" thickBot="1">
      <c r="A11" s="1086" t="s">
        <v>370</v>
      </c>
      <c r="B11" s="1086"/>
      <c r="C11" s="1086"/>
      <c r="D11" s="1086"/>
      <c r="E11" s="1086"/>
      <c r="F11" s="1086"/>
      <c r="G11" s="1087" t="s">
        <v>371</v>
      </c>
      <c r="H11" s="1087"/>
      <c r="I11" s="1087"/>
      <c r="J11" s="1087"/>
      <c r="K11" s="1087"/>
      <c r="L11" s="1087"/>
      <c r="M11" s="1087"/>
      <c r="N11" s="1087"/>
      <c r="O11" s="222"/>
      <c r="P11" s="222"/>
      <c r="Q11" s="222"/>
      <c r="R11" s="222"/>
      <c r="S11" s="222"/>
      <c r="T11" s="222"/>
      <c r="U11" s="222"/>
      <c r="V11" s="222"/>
      <c r="W11" s="222"/>
      <c r="X11" s="222"/>
      <c r="Y11" s="222"/>
      <c r="Z11" s="222"/>
      <c r="AA11" s="222"/>
      <c r="AB11" s="222"/>
      <c r="AC11" s="222"/>
      <c r="AD11" s="222"/>
      <c r="AE11" s="222"/>
    </row>
    <row r="12" spans="1:34" ht="11.25" customHeight="1" thickBot="1">
      <c r="A12" s="227"/>
      <c r="B12" s="228"/>
      <c r="C12" s="228"/>
      <c r="D12" s="228"/>
      <c r="E12" s="229"/>
      <c r="F12" s="228"/>
      <c r="G12" s="228"/>
      <c r="H12" s="228"/>
      <c r="I12" s="228"/>
      <c r="J12" s="230"/>
      <c r="K12" s="231"/>
      <c r="L12" s="232"/>
      <c r="M12" s="232"/>
      <c r="N12" s="232"/>
      <c r="O12" s="233"/>
      <c r="P12" s="232"/>
      <c r="Q12" s="232"/>
      <c r="R12" s="232"/>
      <c r="S12" s="232"/>
      <c r="T12" s="233"/>
      <c r="U12" s="232"/>
      <c r="V12" s="232"/>
      <c r="W12" s="232"/>
      <c r="X12" s="232"/>
      <c r="Y12" s="286"/>
      <c r="Z12" s="231"/>
      <c r="AA12" s="231"/>
      <c r="AB12" s="231"/>
      <c r="AG12" s="1049" t="s">
        <v>672</v>
      </c>
      <c r="AH12" s="1050"/>
    </row>
    <row r="13" spans="1:34" ht="15.75" customHeight="1">
      <c r="A13" s="1088" t="s">
        <v>361</v>
      </c>
      <c r="B13" s="1089"/>
      <c r="C13" s="1089"/>
      <c r="D13" s="1089"/>
      <c r="E13" s="1090"/>
      <c r="F13" s="1088" t="s">
        <v>360</v>
      </c>
      <c r="G13" s="1089"/>
      <c r="H13" s="1089"/>
      <c r="I13" s="1089"/>
      <c r="J13" s="1090"/>
      <c r="K13" s="1088" t="s">
        <v>359</v>
      </c>
      <c r="L13" s="1089"/>
      <c r="M13" s="1089"/>
      <c r="N13" s="1089"/>
      <c r="O13" s="1090"/>
      <c r="P13" s="1088" t="s">
        <v>358</v>
      </c>
      <c r="Q13" s="1089"/>
      <c r="R13" s="1089"/>
      <c r="S13" s="1089"/>
      <c r="T13" s="1090"/>
      <c r="U13" s="1088" t="s">
        <v>357</v>
      </c>
      <c r="V13" s="1089"/>
      <c r="W13" s="1089"/>
      <c r="X13" s="1089"/>
      <c r="Y13" s="1090"/>
      <c r="Z13" s="1088" t="s">
        <v>356</v>
      </c>
      <c r="AA13" s="1089"/>
      <c r="AB13" s="1089"/>
      <c r="AC13" s="1089"/>
      <c r="AD13" s="1090"/>
      <c r="AG13" s="461">
        <v>45776</v>
      </c>
      <c r="AH13" s="462" t="s">
        <v>351</v>
      </c>
    </row>
    <row r="14" spans="1:34" ht="15.75" customHeight="1" thickBot="1">
      <c r="A14" s="287" t="s">
        <v>354</v>
      </c>
      <c r="B14" s="288" t="s">
        <v>353</v>
      </c>
      <c r="C14" s="1084" t="s">
        <v>372</v>
      </c>
      <c r="D14" s="1085"/>
      <c r="E14" s="289" t="s">
        <v>352</v>
      </c>
      <c r="F14" s="290" t="s">
        <v>354</v>
      </c>
      <c r="G14" s="288" t="s">
        <v>353</v>
      </c>
      <c r="H14" s="1084" t="s">
        <v>372</v>
      </c>
      <c r="I14" s="1085"/>
      <c r="J14" s="289" t="s">
        <v>352</v>
      </c>
      <c r="K14" s="287" t="s">
        <v>354</v>
      </c>
      <c r="L14" s="288" t="s">
        <v>353</v>
      </c>
      <c r="M14" s="1084" t="s">
        <v>372</v>
      </c>
      <c r="N14" s="1085"/>
      <c r="O14" s="291" t="s">
        <v>352</v>
      </c>
      <c r="P14" s="287" t="s">
        <v>354</v>
      </c>
      <c r="Q14" s="288" t="s">
        <v>353</v>
      </c>
      <c r="R14" s="1084" t="s">
        <v>372</v>
      </c>
      <c r="S14" s="1085"/>
      <c r="T14" s="289" t="s">
        <v>352</v>
      </c>
      <c r="U14" s="287" t="s">
        <v>354</v>
      </c>
      <c r="V14" s="288" t="s">
        <v>353</v>
      </c>
      <c r="W14" s="1084" t="s">
        <v>372</v>
      </c>
      <c r="X14" s="1085"/>
      <c r="Y14" s="289" t="s">
        <v>355</v>
      </c>
      <c r="Z14" s="290" t="s">
        <v>354</v>
      </c>
      <c r="AA14" s="288" t="s">
        <v>353</v>
      </c>
      <c r="AB14" s="1084" t="s">
        <v>372</v>
      </c>
      <c r="AC14" s="1085"/>
      <c r="AD14" s="289" t="s">
        <v>352</v>
      </c>
      <c r="AG14" s="463">
        <v>45780</v>
      </c>
      <c r="AH14" s="464" t="s">
        <v>598</v>
      </c>
    </row>
    <row r="15" spans="1:34" ht="17.25" customHeight="1">
      <c r="A15" s="239">
        <f>IF(G10="","",G10)</f>
        <v>45752</v>
      </c>
      <c r="B15" s="240" t="str">
        <f t="shared" ref="B15:B45" si="0">IF(A15="","",TEXT(A15,"aaa"))</f>
        <v>土</v>
      </c>
      <c r="C15" s="241"/>
      <c r="D15" s="292"/>
      <c r="E15" s="243">
        <v>3</v>
      </c>
      <c r="F15" s="244">
        <f>IF(A15="","",EDATE(A15,1))</f>
        <v>45782</v>
      </c>
      <c r="G15" s="240" t="str">
        <f t="shared" ref="G15:G45" si="1">IF(F15="","",TEXT(F15,"aaa"))</f>
        <v>月</v>
      </c>
      <c r="H15" s="241"/>
      <c r="I15" s="292"/>
      <c r="J15" s="243"/>
      <c r="K15" s="244">
        <f>IF(F15="","",EDATE(F15,1))</f>
        <v>45813</v>
      </c>
      <c r="L15" s="240" t="str">
        <f t="shared" ref="L15:L45" si="2">IF(K15="","",TEXT(K15,"aaa"))</f>
        <v>木</v>
      </c>
      <c r="M15" s="241" t="s">
        <v>381</v>
      </c>
      <c r="N15" s="293" t="s">
        <v>381</v>
      </c>
      <c r="O15" s="255">
        <v>6</v>
      </c>
      <c r="P15" s="244">
        <f>IF(K15="","",EDATE(K15,1))</f>
        <v>45843</v>
      </c>
      <c r="Q15" s="282" t="str">
        <f t="shared" ref="Q15:Q45" si="3">IF(P15="","",TEXT(P15,"aaa"))</f>
        <v>土</v>
      </c>
      <c r="R15" s="241"/>
      <c r="S15" s="293"/>
      <c r="T15" s="243"/>
      <c r="U15" s="244">
        <f>IF(P15="","",EDATE(P15,1))</f>
        <v>45874</v>
      </c>
      <c r="V15" s="240" t="str">
        <f t="shared" ref="V15:V45" si="4">IF(U15="","",TEXT(U15,"aaa"))</f>
        <v>火</v>
      </c>
      <c r="W15" s="241" t="s">
        <v>390</v>
      </c>
      <c r="X15" s="292" t="s">
        <v>390</v>
      </c>
      <c r="Y15" s="243">
        <v>6</v>
      </c>
      <c r="Z15" s="294">
        <f>IF(U15="","",EDATE(U15,1))</f>
        <v>45905</v>
      </c>
      <c r="AA15" s="240" t="str">
        <f t="shared" ref="AA15:AA45" si="5">IF(Z15="","",TEXT(Z15,"aaa"))</f>
        <v>金</v>
      </c>
      <c r="AB15" s="241" t="s">
        <v>396</v>
      </c>
      <c r="AC15" s="293" t="s">
        <v>396</v>
      </c>
      <c r="AD15" s="243">
        <v>6</v>
      </c>
      <c r="AG15" s="463">
        <v>45781</v>
      </c>
      <c r="AH15" s="464" t="s">
        <v>599</v>
      </c>
    </row>
    <row r="16" spans="1:34" ht="17.25" customHeight="1">
      <c r="A16" s="239">
        <f t="shared" ref="A16:A42" si="6">IF(A15="","",A15+1)</f>
        <v>45753</v>
      </c>
      <c r="B16" s="240" t="str">
        <f t="shared" si="0"/>
        <v>日</v>
      </c>
      <c r="C16" s="247"/>
      <c r="D16" s="295"/>
      <c r="E16" s="249">
        <v>6</v>
      </c>
      <c r="F16" s="250">
        <f t="shared" ref="F16:F42" si="7">IF(F15="","",F15+1)</f>
        <v>45783</v>
      </c>
      <c r="G16" s="240" t="str">
        <f t="shared" si="1"/>
        <v>火</v>
      </c>
      <c r="H16" s="247"/>
      <c r="I16" s="296"/>
      <c r="J16" s="249"/>
      <c r="K16" s="250">
        <f t="shared" ref="K16:K42" si="8">IF(K15="","",K15+1)</f>
        <v>45814</v>
      </c>
      <c r="L16" s="240" t="str">
        <f t="shared" si="2"/>
        <v>金</v>
      </c>
      <c r="M16" s="247" t="s">
        <v>383</v>
      </c>
      <c r="N16" s="295" t="s">
        <v>384</v>
      </c>
      <c r="O16" s="257">
        <v>6</v>
      </c>
      <c r="P16" s="250">
        <f t="shared" ref="P16:P42" si="9">IF(P15="","",P15+1)</f>
        <v>45844</v>
      </c>
      <c r="Q16" s="282" t="str">
        <f t="shared" si="3"/>
        <v>日</v>
      </c>
      <c r="R16" s="247"/>
      <c r="S16" s="295"/>
      <c r="T16" s="249"/>
      <c r="U16" s="250">
        <f t="shared" ref="U16:U42" si="10">IF(U15="","",U15+1)</f>
        <v>45875</v>
      </c>
      <c r="V16" s="297" t="str">
        <f t="shared" si="4"/>
        <v>水</v>
      </c>
      <c r="W16" s="247" t="s">
        <v>390</v>
      </c>
      <c r="X16" s="295" t="s">
        <v>390</v>
      </c>
      <c r="Y16" s="243">
        <v>6</v>
      </c>
      <c r="Z16" s="298">
        <f t="shared" ref="Z16:Z42" si="11">IF(Z15="","",Z15+1)</f>
        <v>45906</v>
      </c>
      <c r="AA16" s="297" t="str">
        <f t="shared" si="5"/>
        <v>土</v>
      </c>
      <c r="AB16" s="247"/>
      <c r="AC16" s="295"/>
      <c r="AD16" s="249"/>
      <c r="AG16" s="463">
        <v>45782</v>
      </c>
      <c r="AH16" s="464" t="s">
        <v>621</v>
      </c>
    </row>
    <row r="17" spans="1:34" ht="17.25" customHeight="1">
      <c r="A17" s="239">
        <f t="shared" si="6"/>
        <v>45754</v>
      </c>
      <c r="B17" s="240" t="str">
        <f t="shared" si="0"/>
        <v>月</v>
      </c>
      <c r="C17" s="247" t="s">
        <v>375</v>
      </c>
      <c r="D17" s="295" t="s">
        <v>623</v>
      </c>
      <c r="E17" s="249">
        <v>3</v>
      </c>
      <c r="F17" s="250">
        <f t="shared" si="7"/>
        <v>45784</v>
      </c>
      <c r="G17" s="240" t="str">
        <f t="shared" si="1"/>
        <v>水</v>
      </c>
      <c r="H17" s="247" t="s">
        <v>376</v>
      </c>
      <c r="I17" s="296" t="s">
        <v>379</v>
      </c>
      <c r="J17" s="243">
        <v>6</v>
      </c>
      <c r="K17" s="250">
        <f t="shared" si="8"/>
        <v>45815</v>
      </c>
      <c r="L17" s="240" t="str">
        <f t="shared" si="2"/>
        <v>土</v>
      </c>
      <c r="M17" s="247"/>
      <c r="N17" s="295"/>
      <c r="O17" s="257"/>
      <c r="P17" s="250">
        <f t="shared" si="9"/>
        <v>45845</v>
      </c>
      <c r="Q17" s="282" t="str">
        <f t="shared" si="3"/>
        <v>月</v>
      </c>
      <c r="R17" s="247" t="s">
        <v>385</v>
      </c>
      <c r="S17" s="296" t="s">
        <v>385</v>
      </c>
      <c r="T17" s="249">
        <v>6</v>
      </c>
      <c r="U17" s="250">
        <f t="shared" si="10"/>
        <v>45876</v>
      </c>
      <c r="V17" s="297" t="str">
        <f t="shared" si="4"/>
        <v>木</v>
      </c>
      <c r="W17" s="247" t="s">
        <v>390</v>
      </c>
      <c r="X17" s="295" t="s">
        <v>390</v>
      </c>
      <c r="Y17" s="249">
        <v>6</v>
      </c>
      <c r="Z17" s="298">
        <f t="shared" si="11"/>
        <v>45907</v>
      </c>
      <c r="AA17" s="297" t="str">
        <f t="shared" si="5"/>
        <v>日</v>
      </c>
      <c r="AB17" s="247"/>
      <c r="AC17" s="295"/>
      <c r="AD17" s="249"/>
      <c r="AG17" s="463">
        <v>45783</v>
      </c>
      <c r="AH17" s="464" t="s">
        <v>622</v>
      </c>
    </row>
    <row r="18" spans="1:34" ht="17.25" customHeight="1">
      <c r="A18" s="239">
        <f t="shared" si="6"/>
        <v>45755</v>
      </c>
      <c r="B18" s="240" t="str">
        <f t="shared" si="0"/>
        <v>火</v>
      </c>
      <c r="C18" s="247" t="s">
        <v>398</v>
      </c>
      <c r="D18" s="254" t="s">
        <v>378</v>
      </c>
      <c r="E18" s="249">
        <v>6</v>
      </c>
      <c r="F18" s="250">
        <f t="shared" si="7"/>
        <v>45785</v>
      </c>
      <c r="G18" s="240" t="str">
        <f t="shared" si="1"/>
        <v>木</v>
      </c>
      <c r="H18" s="247" t="s">
        <v>376</v>
      </c>
      <c r="I18" s="254" t="s">
        <v>380</v>
      </c>
      <c r="J18" s="249">
        <v>6</v>
      </c>
      <c r="K18" s="250">
        <f t="shared" si="8"/>
        <v>45816</v>
      </c>
      <c r="L18" s="240" t="str">
        <f t="shared" si="2"/>
        <v>日</v>
      </c>
      <c r="M18" s="247"/>
      <c r="N18" s="299"/>
      <c r="O18" s="257"/>
      <c r="P18" s="250">
        <f t="shared" si="9"/>
        <v>45846</v>
      </c>
      <c r="Q18" s="282" t="str">
        <f t="shared" si="3"/>
        <v>火</v>
      </c>
      <c r="R18" s="247" t="s">
        <v>385</v>
      </c>
      <c r="S18" s="254" t="s">
        <v>385</v>
      </c>
      <c r="T18" s="249">
        <v>6</v>
      </c>
      <c r="U18" s="250">
        <f t="shared" si="10"/>
        <v>45877</v>
      </c>
      <c r="V18" s="297" t="str">
        <f t="shared" si="4"/>
        <v>金</v>
      </c>
      <c r="W18" s="247" t="s">
        <v>390</v>
      </c>
      <c r="X18" s="299" t="s">
        <v>390</v>
      </c>
      <c r="Y18" s="249">
        <v>6</v>
      </c>
      <c r="Z18" s="298">
        <f t="shared" si="11"/>
        <v>45908</v>
      </c>
      <c r="AA18" s="297" t="str">
        <f t="shared" si="5"/>
        <v>月</v>
      </c>
      <c r="AB18" s="247" t="s">
        <v>397</v>
      </c>
      <c r="AC18" s="299" t="s">
        <v>397</v>
      </c>
      <c r="AD18" s="249">
        <v>6</v>
      </c>
      <c r="AG18" s="463">
        <v>45859</v>
      </c>
      <c r="AH18" s="464" t="s">
        <v>600</v>
      </c>
    </row>
    <row r="19" spans="1:34" ht="17.25" customHeight="1">
      <c r="A19" s="239">
        <f t="shared" si="6"/>
        <v>45756</v>
      </c>
      <c r="B19" s="240" t="str">
        <f t="shared" si="0"/>
        <v>水</v>
      </c>
      <c r="C19" s="247" t="s">
        <v>376</v>
      </c>
      <c r="D19" s="296" t="s">
        <v>378</v>
      </c>
      <c r="E19" s="249">
        <v>6</v>
      </c>
      <c r="F19" s="250">
        <f t="shared" si="7"/>
        <v>45786</v>
      </c>
      <c r="G19" s="240" t="str">
        <f t="shared" si="1"/>
        <v>金</v>
      </c>
      <c r="H19" s="247" t="s">
        <v>376</v>
      </c>
      <c r="I19" s="296" t="s">
        <v>380</v>
      </c>
      <c r="J19" s="249">
        <v>6</v>
      </c>
      <c r="K19" s="250">
        <f t="shared" si="8"/>
        <v>45817</v>
      </c>
      <c r="L19" s="240" t="str">
        <f t="shared" si="2"/>
        <v>月</v>
      </c>
      <c r="M19" s="247" t="s">
        <v>383</v>
      </c>
      <c r="N19" s="295" t="s">
        <v>384</v>
      </c>
      <c r="O19" s="257">
        <v>6</v>
      </c>
      <c r="P19" s="250">
        <f t="shared" si="9"/>
        <v>45847</v>
      </c>
      <c r="Q19" s="282" t="str">
        <f t="shared" si="3"/>
        <v>水</v>
      </c>
      <c r="R19" s="247" t="s">
        <v>387</v>
      </c>
      <c r="S19" s="296" t="s">
        <v>387</v>
      </c>
      <c r="T19" s="249">
        <v>6</v>
      </c>
      <c r="U19" s="250">
        <f t="shared" si="10"/>
        <v>45878</v>
      </c>
      <c r="V19" s="297" t="str">
        <f t="shared" si="4"/>
        <v>土</v>
      </c>
      <c r="W19" s="247"/>
      <c r="X19" s="295"/>
      <c r="Y19" s="249"/>
      <c r="Z19" s="298">
        <f t="shared" si="11"/>
        <v>45909</v>
      </c>
      <c r="AA19" s="297" t="str">
        <f t="shared" si="5"/>
        <v>火</v>
      </c>
      <c r="AB19" s="247" t="s">
        <v>397</v>
      </c>
      <c r="AC19" s="296" t="s">
        <v>397</v>
      </c>
      <c r="AD19" s="249">
        <v>6</v>
      </c>
      <c r="AG19" s="463">
        <v>45880</v>
      </c>
      <c r="AH19" s="464" t="s">
        <v>601</v>
      </c>
    </row>
    <row r="20" spans="1:34" ht="17.25" customHeight="1">
      <c r="A20" s="239">
        <f t="shared" si="6"/>
        <v>45757</v>
      </c>
      <c r="B20" s="240" t="str">
        <f t="shared" si="0"/>
        <v>木</v>
      </c>
      <c r="C20" s="247" t="s">
        <v>376</v>
      </c>
      <c r="D20" s="299" t="s">
        <v>378</v>
      </c>
      <c r="E20" s="255">
        <v>6</v>
      </c>
      <c r="F20" s="250">
        <f t="shared" si="7"/>
        <v>45787</v>
      </c>
      <c r="G20" s="240" t="str">
        <f t="shared" si="1"/>
        <v>土</v>
      </c>
      <c r="H20" s="247"/>
      <c r="I20" s="254"/>
      <c r="J20" s="255"/>
      <c r="K20" s="250">
        <f t="shared" si="8"/>
        <v>45818</v>
      </c>
      <c r="L20" s="240" t="str">
        <f t="shared" si="2"/>
        <v>火</v>
      </c>
      <c r="M20" s="247" t="s">
        <v>383</v>
      </c>
      <c r="N20" s="254" t="s">
        <v>384</v>
      </c>
      <c r="O20" s="257">
        <v>6</v>
      </c>
      <c r="P20" s="250">
        <f t="shared" si="9"/>
        <v>45848</v>
      </c>
      <c r="Q20" s="282" t="str">
        <f t="shared" si="3"/>
        <v>木</v>
      </c>
      <c r="R20" s="247" t="s">
        <v>387</v>
      </c>
      <c r="S20" s="254" t="s">
        <v>387</v>
      </c>
      <c r="T20" s="243">
        <v>6</v>
      </c>
      <c r="U20" s="250">
        <f t="shared" si="10"/>
        <v>45879</v>
      </c>
      <c r="V20" s="297" t="str">
        <f t="shared" si="4"/>
        <v>日</v>
      </c>
      <c r="W20" s="247"/>
      <c r="X20" s="299"/>
      <c r="Y20" s="249"/>
      <c r="Z20" s="298">
        <f t="shared" si="11"/>
        <v>45910</v>
      </c>
      <c r="AA20" s="297" t="str">
        <f t="shared" si="5"/>
        <v>水</v>
      </c>
      <c r="AB20" s="247" t="s">
        <v>398</v>
      </c>
      <c r="AC20" s="254"/>
      <c r="AD20" s="249">
        <v>3</v>
      </c>
      <c r="AG20" s="463">
        <v>45915</v>
      </c>
      <c r="AH20" s="464" t="s">
        <v>373</v>
      </c>
    </row>
    <row r="21" spans="1:34" ht="17.25" customHeight="1">
      <c r="A21" s="239">
        <f t="shared" si="6"/>
        <v>45758</v>
      </c>
      <c r="B21" s="240" t="str">
        <f t="shared" si="0"/>
        <v>金</v>
      </c>
      <c r="C21" s="247" t="s">
        <v>376</v>
      </c>
      <c r="D21" s="295" t="s">
        <v>378</v>
      </c>
      <c r="E21" s="257">
        <v>6</v>
      </c>
      <c r="F21" s="250">
        <f t="shared" si="7"/>
        <v>45788</v>
      </c>
      <c r="G21" s="240" t="str">
        <f t="shared" si="1"/>
        <v>日</v>
      </c>
      <c r="H21" s="247"/>
      <c r="I21" s="296"/>
      <c r="J21" s="255"/>
      <c r="K21" s="250">
        <f t="shared" si="8"/>
        <v>45819</v>
      </c>
      <c r="L21" s="240" t="str">
        <f t="shared" si="2"/>
        <v>水</v>
      </c>
      <c r="M21" s="247" t="s">
        <v>383</v>
      </c>
      <c r="N21" s="296" t="s">
        <v>384</v>
      </c>
      <c r="O21" s="257">
        <v>6</v>
      </c>
      <c r="P21" s="250">
        <f t="shared" si="9"/>
        <v>45849</v>
      </c>
      <c r="Q21" s="282" t="str">
        <f t="shared" si="3"/>
        <v>金</v>
      </c>
      <c r="R21" s="247" t="s">
        <v>387</v>
      </c>
      <c r="S21" s="296" t="s">
        <v>398</v>
      </c>
      <c r="T21" s="249">
        <v>6</v>
      </c>
      <c r="U21" s="250">
        <f t="shared" si="10"/>
        <v>45880</v>
      </c>
      <c r="V21" s="297" t="str">
        <f t="shared" si="4"/>
        <v>月</v>
      </c>
      <c r="W21" s="247"/>
      <c r="X21" s="296"/>
      <c r="Y21" s="249"/>
      <c r="Z21" s="298">
        <f t="shared" si="11"/>
        <v>45911</v>
      </c>
      <c r="AA21" s="297" t="str">
        <f t="shared" si="5"/>
        <v>木</v>
      </c>
      <c r="AB21" s="247" t="s">
        <v>397</v>
      </c>
      <c r="AC21" s="299" t="s">
        <v>397</v>
      </c>
      <c r="AD21" s="249">
        <v>6</v>
      </c>
      <c r="AG21" s="463">
        <v>45923</v>
      </c>
      <c r="AH21" s="464" t="s">
        <v>374</v>
      </c>
    </row>
    <row r="22" spans="1:34" ht="17.25" customHeight="1">
      <c r="A22" s="239">
        <f t="shared" si="6"/>
        <v>45759</v>
      </c>
      <c r="B22" s="240" t="str">
        <f t="shared" si="0"/>
        <v>土</v>
      </c>
      <c r="C22" s="247"/>
      <c r="D22" s="299"/>
      <c r="E22" s="257"/>
      <c r="F22" s="250">
        <f t="shared" si="7"/>
        <v>45789</v>
      </c>
      <c r="G22" s="240" t="str">
        <f t="shared" si="1"/>
        <v>月</v>
      </c>
      <c r="H22" s="247" t="s">
        <v>376</v>
      </c>
      <c r="I22" s="254" t="s">
        <v>380</v>
      </c>
      <c r="J22" s="255">
        <v>6</v>
      </c>
      <c r="K22" s="250">
        <f t="shared" si="8"/>
        <v>45820</v>
      </c>
      <c r="L22" s="240" t="str">
        <f t="shared" si="2"/>
        <v>木</v>
      </c>
      <c r="M22" s="247" t="s">
        <v>383</v>
      </c>
      <c r="N22" s="254" t="s">
        <v>384</v>
      </c>
      <c r="O22" s="257">
        <v>6</v>
      </c>
      <c r="P22" s="250">
        <f t="shared" si="9"/>
        <v>45850</v>
      </c>
      <c r="Q22" s="282" t="str">
        <f t="shared" si="3"/>
        <v>土</v>
      </c>
      <c r="R22" s="247"/>
      <c r="S22" s="254"/>
      <c r="T22" s="249"/>
      <c r="U22" s="250">
        <f t="shared" si="10"/>
        <v>45881</v>
      </c>
      <c r="V22" s="297" t="str">
        <f t="shared" si="4"/>
        <v>火</v>
      </c>
      <c r="W22" s="247" t="s">
        <v>390</v>
      </c>
      <c r="X22" s="254" t="s">
        <v>390</v>
      </c>
      <c r="Y22" s="249">
        <v>6</v>
      </c>
      <c r="Z22" s="298">
        <f t="shared" si="11"/>
        <v>45912</v>
      </c>
      <c r="AA22" s="297" t="str">
        <f t="shared" si="5"/>
        <v>金</v>
      </c>
      <c r="AB22" s="247" t="s">
        <v>397</v>
      </c>
      <c r="AC22" s="299" t="s">
        <v>397</v>
      </c>
      <c r="AD22" s="249">
        <v>6</v>
      </c>
      <c r="AG22" s="463">
        <v>45943</v>
      </c>
      <c r="AH22" s="464" t="s">
        <v>602</v>
      </c>
    </row>
    <row r="23" spans="1:34" ht="17.25" customHeight="1">
      <c r="A23" s="239">
        <f t="shared" si="6"/>
        <v>45760</v>
      </c>
      <c r="B23" s="240" t="str">
        <f t="shared" si="0"/>
        <v>日</v>
      </c>
      <c r="C23" s="247"/>
      <c r="D23" s="295"/>
      <c r="E23" s="257"/>
      <c r="F23" s="250">
        <f t="shared" si="7"/>
        <v>45790</v>
      </c>
      <c r="G23" s="240" t="str">
        <f t="shared" si="1"/>
        <v>火</v>
      </c>
      <c r="H23" s="247" t="s">
        <v>376</v>
      </c>
      <c r="I23" s="296" t="s">
        <v>380</v>
      </c>
      <c r="J23" s="255">
        <v>6</v>
      </c>
      <c r="K23" s="250">
        <f t="shared" si="8"/>
        <v>45821</v>
      </c>
      <c r="L23" s="240" t="str">
        <f t="shared" si="2"/>
        <v>金</v>
      </c>
      <c r="M23" s="247" t="s">
        <v>383</v>
      </c>
      <c r="N23" s="295" t="s">
        <v>384</v>
      </c>
      <c r="O23" s="257">
        <v>6</v>
      </c>
      <c r="P23" s="250">
        <f t="shared" si="9"/>
        <v>45851</v>
      </c>
      <c r="Q23" s="282" t="str">
        <f t="shared" si="3"/>
        <v>日</v>
      </c>
      <c r="R23" s="247"/>
      <c r="S23" s="295"/>
      <c r="T23" s="249"/>
      <c r="U23" s="250">
        <f t="shared" si="10"/>
        <v>45882</v>
      </c>
      <c r="V23" s="297" t="str">
        <f t="shared" si="4"/>
        <v>水</v>
      </c>
      <c r="W23" s="247" t="s">
        <v>390</v>
      </c>
      <c r="X23" s="296" t="s">
        <v>398</v>
      </c>
      <c r="Y23" s="249">
        <v>6</v>
      </c>
      <c r="Z23" s="298">
        <f t="shared" si="11"/>
        <v>45913</v>
      </c>
      <c r="AA23" s="297" t="str">
        <f t="shared" si="5"/>
        <v>土</v>
      </c>
      <c r="AB23" s="247"/>
      <c r="AC23" s="295"/>
      <c r="AD23" s="249"/>
      <c r="AG23" s="463">
        <v>45964</v>
      </c>
      <c r="AH23" s="464" t="s">
        <v>517</v>
      </c>
    </row>
    <row r="24" spans="1:34" ht="17.25" customHeight="1">
      <c r="A24" s="239">
        <f t="shared" si="6"/>
        <v>45761</v>
      </c>
      <c r="B24" s="240" t="str">
        <f t="shared" si="0"/>
        <v>月</v>
      </c>
      <c r="C24" s="247" t="s">
        <v>376</v>
      </c>
      <c r="D24" s="296" t="s">
        <v>378</v>
      </c>
      <c r="E24" s="257">
        <v>6</v>
      </c>
      <c r="F24" s="250">
        <f t="shared" si="7"/>
        <v>45791</v>
      </c>
      <c r="G24" s="240" t="str">
        <f t="shared" si="1"/>
        <v>水</v>
      </c>
      <c r="H24" s="247" t="s">
        <v>377</v>
      </c>
      <c r="I24" s="296" t="s">
        <v>380</v>
      </c>
      <c r="J24" s="255">
        <v>6</v>
      </c>
      <c r="K24" s="250">
        <f t="shared" si="8"/>
        <v>45822</v>
      </c>
      <c r="L24" s="240" t="str">
        <f t="shared" si="2"/>
        <v>土</v>
      </c>
      <c r="M24" s="247"/>
      <c r="N24" s="295"/>
      <c r="O24" s="257"/>
      <c r="P24" s="250">
        <f t="shared" si="9"/>
        <v>45852</v>
      </c>
      <c r="Q24" s="282" t="str">
        <f t="shared" si="3"/>
        <v>月</v>
      </c>
      <c r="R24" s="247" t="s">
        <v>398</v>
      </c>
      <c r="S24" s="296"/>
      <c r="T24" s="249">
        <v>3</v>
      </c>
      <c r="U24" s="250">
        <f t="shared" si="10"/>
        <v>45883</v>
      </c>
      <c r="V24" s="297" t="str">
        <f t="shared" si="4"/>
        <v>木</v>
      </c>
      <c r="W24" s="247" t="s">
        <v>398</v>
      </c>
      <c r="X24" s="295"/>
      <c r="Y24" s="249">
        <v>3</v>
      </c>
      <c r="Z24" s="298">
        <f t="shared" si="11"/>
        <v>45914</v>
      </c>
      <c r="AA24" s="297" t="str">
        <f t="shared" si="5"/>
        <v>日</v>
      </c>
      <c r="AB24" s="247"/>
      <c r="AC24" s="295"/>
      <c r="AD24" s="249"/>
      <c r="AG24" s="463">
        <v>45984</v>
      </c>
      <c r="AH24" s="464" t="s">
        <v>518</v>
      </c>
    </row>
    <row r="25" spans="1:34" ht="17.25" customHeight="1" thickBot="1">
      <c r="A25" s="239">
        <f t="shared" si="6"/>
        <v>45762</v>
      </c>
      <c r="B25" s="240" t="str">
        <f t="shared" si="0"/>
        <v>火</v>
      </c>
      <c r="C25" s="247" t="s">
        <v>376</v>
      </c>
      <c r="D25" s="254" t="s">
        <v>378</v>
      </c>
      <c r="E25" s="249">
        <v>6</v>
      </c>
      <c r="F25" s="250">
        <f t="shared" si="7"/>
        <v>45792</v>
      </c>
      <c r="G25" s="240" t="str">
        <f t="shared" si="1"/>
        <v>木</v>
      </c>
      <c r="H25" s="247" t="s">
        <v>377</v>
      </c>
      <c r="I25" s="254" t="s">
        <v>380</v>
      </c>
      <c r="J25" s="249">
        <v>6</v>
      </c>
      <c r="K25" s="250">
        <f t="shared" si="8"/>
        <v>45823</v>
      </c>
      <c r="L25" s="240" t="str">
        <f t="shared" si="2"/>
        <v>日</v>
      </c>
      <c r="M25" s="247"/>
      <c r="N25" s="299"/>
      <c r="O25" s="257"/>
      <c r="P25" s="250">
        <f t="shared" si="9"/>
        <v>45853</v>
      </c>
      <c r="Q25" s="282" t="str">
        <f t="shared" si="3"/>
        <v>火</v>
      </c>
      <c r="R25" s="247" t="s">
        <v>387</v>
      </c>
      <c r="S25" s="254" t="s">
        <v>387</v>
      </c>
      <c r="T25" s="249">
        <v>6</v>
      </c>
      <c r="U25" s="250">
        <f t="shared" si="10"/>
        <v>45884</v>
      </c>
      <c r="V25" s="297" t="str">
        <f t="shared" si="4"/>
        <v>金</v>
      </c>
      <c r="W25" s="247" t="s">
        <v>391</v>
      </c>
      <c r="X25" s="295" t="s">
        <v>391</v>
      </c>
      <c r="Y25" s="249">
        <v>6</v>
      </c>
      <c r="Z25" s="298">
        <f t="shared" si="11"/>
        <v>45915</v>
      </c>
      <c r="AA25" s="297" t="str">
        <f t="shared" si="5"/>
        <v>月</v>
      </c>
      <c r="AB25" s="247"/>
      <c r="AC25" s="299"/>
      <c r="AD25" s="249"/>
      <c r="AG25" s="487">
        <v>45985</v>
      </c>
      <c r="AH25" s="488" t="s">
        <v>622</v>
      </c>
    </row>
    <row r="26" spans="1:34" ht="17.25" customHeight="1">
      <c r="A26" s="239">
        <f t="shared" si="6"/>
        <v>45763</v>
      </c>
      <c r="B26" s="240" t="str">
        <f t="shared" si="0"/>
        <v>水</v>
      </c>
      <c r="C26" s="247" t="s">
        <v>376</v>
      </c>
      <c r="D26" s="296" t="s">
        <v>379</v>
      </c>
      <c r="E26" s="249">
        <v>6</v>
      </c>
      <c r="F26" s="250">
        <f t="shared" si="7"/>
        <v>45793</v>
      </c>
      <c r="G26" s="240" t="str">
        <f t="shared" si="1"/>
        <v>金</v>
      </c>
      <c r="H26" s="247" t="s">
        <v>377</v>
      </c>
      <c r="I26" s="296" t="s">
        <v>380</v>
      </c>
      <c r="J26" s="249">
        <v>6</v>
      </c>
      <c r="K26" s="250">
        <f t="shared" si="8"/>
        <v>45824</v>
      </c>
      <c r="L26" s="240" t="str">
        <f t="shared" si="2"/>
        <v>月</v>
      </c>
      <c r="M26" s="247" t="s">
        <v>383</v>
      </c>
      <c r="N26" s="295" t="s">
        <v>384</v>
      </c>
      <c r="O26" s="257">
        <v>6</v>
      </c>
      <c r="P26" s="250">
        <f t="shared" si="9"/>
        <v>45854</v>
      </c>
      <c r="Q26" s="282" t="str">
        <f t="shared" si="3"/>
        <v>水</v>
      </c>
      <c r="R26" s="247" t="s">
        <v>388</v>
      </c>
      <c r="S26" s="295" t="s">
        <v>388</v>
      </c>
      <c r="T26" s="249">
        <v>6</v>
      </c>
      <c r="U26" s="250">
        <f t="shared" si="10"/>
        <v>45885</v>
      </c>
      <c r="V26" s="297" t="str">
        <f t="shared" si="4"/>
        <v>土</v>
      </c>
      <c r="W26" s="247"/>
      <c r="X26" s="295"/>
      <c r="Y26" s="249"/>
      <c r="Z26" s="298">
        <f t="shared" si="11"/>
        <v>45916</v>
      </c>
      <c r="AA26" s="297" t="str">
        <f t="shared" si="5"/>
        <v>火</v>
      </c>
      <c r="AB26" s="247" t="s">
        <v>393</v>
      </c>
      <c r="AC26" s="299" t="s">
        <v>393</v>
      </c>
      <c r="AD26" s="249">
        <v>6</v>
      </c>
      <c r="AG26" s="461">
        <v>46023</v>
      </c>
      <c r="AH26" s="462" t="s">
        <v>619</v>
      </c>
    </row>
    <row r="27" spans="1:34" ht="17.25" customHeight="1">
      <c r="A27" s="239">
        <f t="shared" si="6"/>
        <v>45764</v>
      </c>
      <c r="B27" s="240" t="str">
        <f t="shared" si="0"/>
        <v>木</v>
      </c>
      <c r="C27" s="247" t="s">
        <v>376</v>
      </c>
      <c r="D27" s="254" t="s">
        <v>379</v>
      </c>
      <c r="E27" s="257">
        <v>6</v>
      </c>
      <c r="F27" s="250">
        <f t="shared" si="7"/>
        <v>45794</v>
      </c>
      <c r="G27" s="240" t="str">
        <f t="shared" si="1"/>
        <v>土</v>
      </c>
      <c r="H27" s="247"/>
      <c r="I27" s="254"/>
      <c r="J27" s="257"/>
      <c r="K27" s="250">
        <f t="shared" si="8"/>
        <v>45825</v>
      </c>
      <c r="L27" s="240" t="str">
        <f t="shared" si="2"/>
        <v>火</v>
      </c>
      <c r="M27" s="247" t="s">
        <v>383</v>
      </c>
      <c r="N27" s="254" t="s">
        <v>384</v>
      </c>
      <c r="O27" s="257">
        <v>6</v>
      </c>
      <c r="P27" s="250">
        <f t="shared" si="9"/>
        <v>45855</v>
      </c>
      <c r="Q27" s="282" t="str">
        <f t="shared" si="3"/>
        <v>木</v>
      </c>
      <c r="R27" s="247" t="s">
        <v>388</v>
      </c>
      <c r="S27" s="299" t="s">
        <v>388</v>
      </c>
      <c r="T27" s="249">
        <v>6</v>
      </c>
      <c r="U27" s="250">
        <f t="shared" si="10"/>
        <v>45886</v>
      </c>
      <c r="V27" s="297" t="str">
        <f t="shared" si="4"/>
        <v>日</v>
      </c>
      <c r="W27" s="247"/>
      <c r="X27" s="299"/>
      <c r="Y27" s="263"/>
      <c r="Z27" s="298">
        <f t="shared" si="11"/>
        <v>45917</v>
      </c>
      <c r="AA27" s="297" t="str">
        <f t="shared" si="5"/>
        <v>水</v>
      </c>
      <c r="AB27" s="247" t="s">
        <v>393</v>
      </c>
      <c r="AC27" s="299" t="s">
        <v>393</v>
      </c>
      <c r="AD27" s="249">
        <v>6</v>
      </c>
      <c r="AG27" s="463">
        <v>46034</v>
      </c>
      <c r="AH27" s="464" t="s">
        <v>615</v>
      </c>
    </row>
    <row r="28" spans="1:34" ht="17.25" customHeight="1">
      <c r="A28" s="239">
        <f t="shared" si="6"/>
        <v>45765</v>
      </c>
      <c r="B28" s="240" t="str">
        <f t="shared" si="0"/>
        <v>金</v>
      </c>
      <c r="C28" s="247" t="s">
        <v>376</v>
      </c>
      <c r="D28" s="296" t="s">
        <v>379</v>
      </c>
      <c r="E28" s="257">
        <v>6</v>
      </c>
      <c r="F28" s="250">
        <f t="shared" si="7"/>
        <v>45795</v>
      </c>
      <c r="G28" s="240" t="str">
        <f t="shared" si="1"/>
        <v>日</v>
      </c>
      <c r="H28" s="247"/>
      <c r="I28" s="296"/>
      <c r="J28" s="257"/>
      <c r="K28" s="250">
        <f t="shared" si="8"/>
        <v>45826</v>
      </c>
      <c r="L28" s="240" t="str">
        <f t="shared" si="2"/>
        <v>水</v>
      </c>
      <c r="M28" s="247" t="s">
        <v>383</v>
      </c>
      <c r="N28" s="296" t="s">
        <v>384</v>
      </c>
      <c r="O28" s="257">
        <v>6</v>
      </c>
      <c r="P28" s="250">
        <f t="shared" si="9"/>
        <v>45856</v>
      </c>
      <c r="Q28" s="282" t="str">
        <f t="shared" si="3"/>
        <v>金</v>
      </c>
      <c r="R28" s="247" t="s">
        <v>388</v>
      </c>
      <c r="S28" s="295" t="s">
        <v>388</v>
      </c>
      <c r="T28" s="249">
        <v>6</v>
      </c>
      <c r="U28" s="250">
        <f t="shared" si="10"/>
        <v>45887</v>
      </c>
      <c r="V28" s="297" t="str">
        <f t="shared" si="4"/>
        <v>月</v>
      </c>
      <c r="W28" s="247" t="s">
        <v>391</v>
      </c>
      <c r="X28" s="299" t="s">
        <v>391</v>
      </c>
      <c r="Y28" s="263">
        <v>6</v>
      </c>
      <c r="Z28" s="298">
        <f t="shared" si="11"/>
        <v>45918</v>
      </c>
      <c r="AA28" s="297" t="str">
        <f t="shared" si="5"/>
        <v>木</v>
      </c>
      <c r="AB28" s="247" t="s">
        <v>393</v>
      </c>
      <c r="AC28" s="299" t="s">
        <v>393</v>
      </c>
      <c r="AD28" s="263">
        <v>6</v>
      </c>
      <c r="AG28" s="463">
        <v>46064</v>
      </c>
      <c r="AH28" s="464" t="s">
        <v>620</v>
      </c>
    </row>
    <row r="29" spans="1:34" ht="17.25" customHeight="1">
      <c r="A29" s="239">
        <f t="shared" si="6"/>
        <v>45766</v>
      </c>
      <c r="B29" s="240" t="str">
        <f t="shared" si="0"/>
        <v>土</v>
      </c>
      <c r="C29" s="247"/>
      <c r="D29" s="254"/>
      <c r="E29" s="257"/>
      <c r="F29" s="250">
        <f t="shared" si="7"/>
        <v>45796</v>
      </c>
      <c r="G29" s="240" t="str">
        <f t="shared" si="1"/>
        <v>月</v>
      </c>
      <c r="H29" s="247" t="s">
        <v>377</v>
      </c>
      <c r="I29" s="254" t="s">
        <v>398</v>
      </c>
      <c r="J29" s="257">
        <v>6</v>
      </c>
      <c r="K29" s="250">
        <f t="shared" si="8"/>
        <v>45827</v>
      </c>
      <c r="L29" s="240" t="str">
        <f t="shared" si="2"/>
        <v>木</v>
      </c>
      <c r="M29" s="247" t="s">
        <v>384</v>
      </c>
      <c r="N29" s="299" t="s">
        <v>384</v>
      </c>
      <c r="O29" s="257">
        <v>6</v>
      </c>
      <c r="P29" s="250">
        <f t="shared" si="9"/>
        <v>45857</v>
      </c>
      <c r="Q29" s="282" t="str">
        <f t="shared" si="3"/>
        <v>土</v>
      </c>
      <c r="R29" s="247"/>
      <c r="S29" s="299"/>
      <c r="T29" s="249"/>
      <c r="U29" s="250">
        <f t="shared" si="10"/>
        <v>45888</v>
      </c>
      <c r="V29" s="297" t="str">
        <f t="shared" si="4"/>
        <v>火</v>
      </c>
      <c r="W29" s="247" t="s">
        <v>391</v>
      </c>
      <c r="X29" s="295" t="s">
        <v>391</v>
      </c>
      <c r="Y29" s="263">
        <v>6</v>
      </c>
      <c r="Z29" s="298">
        <f t="shared" si="11"/>
        <v>45919</v>
      </c>
      <c r="AA29" s="297" t="str">
        <f t="shared" si="5"/>
        <v>金</v>
      </c>
      <c r="AB29" s="247" t="s">
        <v>393</v>
      </c>
      <c r="AC29" s="299" t="s">
        <v>393</v>
      </c>
      <c r="AD29" s="263">
        <v>6</v>
      </c>
      <c r="AG29" s="463">
        <v>46076</v>
      </c>
      <c r="AH29" s="464" t="s">
        <v>515</v>
      </c>
    </row>
    <row r="30" spans="1:34" ht="17.25" customHeight="1">
      <c r="A30" s="239">
        <f t="shared" si="6"/>
        <v>45767</v>
      </c>
      <c r="B30" s="240" t="str">
        <f t="shared" si="0"/>
        <v>日</v>
      </c>
      <c r="C30" s="247"/>
      <c r="D30" s="296"/>
      <c r="E30" s="257"/>
      <c r="F30" s="250">
        <f t="shared" si="7"/>
        <v>45797</v>
      </c>
      <c r="G30" s="240" t="str">
        <f t="shared" si="1"/>
        <v>火</v>
      </c>
      <c r="H30" s="247" t="s">
        <v>377</v>
      </c>
      <c r="I30" s="296" t="s">
        <v>380</v>
      </c>
      <c r="J30" s="257">
        <v>6</v>
      </c>
      <c r="K30" s="250">
        <f t="shared" si="8"/>
        <v>45828</v>
      </c>
      <c r="L30" s="240" t="str">
        <f t="shared" si="2"/>
        <v>金</v>
      </c>
      <c r="M30" s="247" t="s">
        <v>384</v>
      </c>
      <c r="N30" s="295" t="s">
        <v>384</v>
      </c>
      <c r="O30" s="257">
        <v>6</v>
      </c>
      <c r="P30" s="250">
        <f t="shared" si="9"/>
        <v>45858</v>
      </c>
      <c r="Q30" s="282" t="str">
        <f t="shared" si="3"/>
        <v>日</v>
      </c>
      <c r="R30" s="247"/>
      <c r="S30" s="295"/>
      <c r="T30" s="249"/>
      <c r="U30" s="250">
        <f t="shared" si="10"/>
        <v>45889</v>
      </c>
      <c r="V30" s="297" t="str">
        <f t="shared" si="4"/>
        <v>水</v>
      </c>
      <c r="W30" s="247" t="s">
        <v>391</v>
      </c>
      <c r="X30" s="299" t="s">
        <v>391</v>
      </c>
      <c r="Y30" s="263">
        <v>6</v>
      </c>
      <c r="Z30" s="298">
        <f t="shared" si="11"/>
        <v>45920</v>
      </c>
      <c r="AA30" s="297" t="str">
        <f t="shared" si="5"/>
        <v>土</v>
      </c>
      <c r="AB30" s="247"/>
      <c r="AC30" s="295"/>
      <c r="AD30" s="243"/>
      <c r="AG30" s="463">
        <v>46101</v>
      </c>
      <c r="AH30" s="464" t="s">
        <v>516</v>
      </c>
    </row>
    <row r="31" spans="1:34" ht="17.25" customHeight="1">
      <c r="A31" s="239">
        <f t="shared" si="6"/>
        <v>45768</v>
      </c>
      <c r="B31" s="240" t="str">
        <f t="shared" si="0"/>
        <v>月</v>
      </c>
      <c r="C31" s="247" t="s">
        <v>376</v>
      </c>
      <c r="D31" s="296" t="s">
        <v>398</v>
      </c>
      <c r="E31" s="257">
        <v>6</v>
      </c>
      <c r="F31" s="250">
        <f t="shared" si="7"/>
        <v>45798</v>
      </c>
      <c r="G31" s="240" t="str">
        <f t="shared" si="1"/>
        <v>水</v>
      </c>
      <c r="H31" s="247" t="s">
        <v>377</v>
      </c>
      <c r="I31" s="296" t="s">
        <v>380</v>
      </c>
      <c r="J31" s="257">
        <v>6</v>
      </c>
      <c r="K31" s="250">
        <f t="shared" si="8"/>
        <v>45829</v>
      </c>
      <c r="L31" s="240" t="str">
        <f t="shared" si="2"/>
        <v>土</v>
      </c>
      <c r="M31" s="247"/>
      <c r="N31" s="295"/>
      <c r="O31" s="257"/>
      <c r="P31" s="250">
        <f t="shared" si="9"/>
        <v>45859</v>
      </c>
      <c r="Q31" s="282" t="str">
        <f t="shared" si="3"/>
        <v>月</v>
      </c>
      <c r="R31" s="247"/>
      <c r="S31" s="296"/>
      <c r="T31" s="249"/>
      <c r="U31" s="250">
        <f t="shared" si="10"/>
        <v>45890</v>
      </c>
      <c r="V31" s="297" t="str">
        <f t="shared" si="4"/>
        <v>木</v>
      </c>
      <c r="W31" s="247" t="s">
        <v>391</v>
      </c>
      <c r="X31" s="296" t="s">
        <v>391</v>
      </c>
      <c r="Y31" s="249">
        <v>6</v>
      </c>
      <c r="Z31" s="298">
        <f t="shared" si="11"/>
        <v>45921</v>
      </c>
      <c r="AA31" s="297" t="str">
        <f t="shared" si="5"/>
        <v>日</v>
      </c>
      <c r="AB31" s="247"/>
      <c r="AC31" s="295"/>
      <c r="AD31" s="249"/>
      <c r="AG31" s="463">
        <v>46141</v>
      </c>
      <c r="AH31" s="464" t="s">
        <v>351</v>
      </c>
    </row>
    <row r="32" spans="1:34" ht="17.25" customHeight="1">
      <c r="A32" s="239">
        <f t="shared" si="6"/>
        <v>45769</v>
      </c>
      <c r="B32" s="240" t="str">
        <f t="shared" si="0"/>
        <v>火</v>
      </c>
      <c r="C32" s="247" t="s">
        <v>376</v>
      </c>
      <c r="D32" s="254" t="s">
        <v>379</v>
      </c>
      <c r="E32" s="243">
        <v>6</v>
      </c>
      <c r="F32" s="250">
        <f t="shared" si="7"/>
        <v>45799</v>
      </c>
      <c r="G32" s="240" t="str">
        <f t="shared" si="1"/>
        <v>木</v>
      </c>
      <c r="H32" s="247" t="s">
        <v>377</v>
      </c>
      <c r="I32" s="254" t="s">
        <v>380</v>
      </c>
      <c r="J32" s="243">
        <v>6</v>
      </c>
      <c r="K32" s="250">
        <f t="shared" si="8"/>
        <v>45830</v>
      </c>
      <c r="L32" s="240" t="str">
        <f t="shared" si="2"/>
        <v>日</v>
      </c>
      <c r="M32" s="247"/>
      <c r="N32" s="299"/>
      <c r="O32" s="255"/>
      <c r="P32" s="250">
        <f t="shared" si="9"/>
        <v>45860</v>
      </c>
      <c r="Q32" s="282" t="str">
        <f t="shared" si="3"/>
        <v>火</v>
      </c>
      <c r="R32" s="247" t="s">
        <v>388</v>
      </c>
      <c r="S32" s="254" t="s">
        <v>388</v>
      </c>
      <c r="T32" s="243">
        <v>6</v>
      </c>
      <c r="U32" s="250">
        <f t="shared" si="10"/>
        <v>45891</v>
      </c>
      <c r="V32" s="297" t="str">
        <f t="shared" si="4"/>
        <v>金</v>
      </c>
      <c r="W32" s="247" t="s">
        <v>391</v>
      </c>
      <c r="X32" s="295" t="s">
        <v>398</v>
      </c>
      <c r="Y32" s="243">
        <v>6</v>
      </c>
      <c r="Z32" s="298">
        <f t="shared" si="11"/>
        <v>45922</v>
      </c>
      <c r="AA32" s="297" t="str">
        <f t="shared" si="5"/>
        <v>月</v>
      </c>
      <c r="AB32" s="247" t="s">
        <v>393</v>
      </c>
      <c r="AC32" s="299" t="s">
        <v>393</v>
      </c>
      <c r="AD32" s="243">
        <v>6</v>
      </c>
      <c r="AG32" s="463">
        <v>46145</v>
      </c>
      <c r="AH32" s="464" t="s">
        <v>598</v>
      </c>
    </row>
    <row r="33" spans="1:34" ht="17.25" customHeight="1">
      <c r="A33" s="239">
        <f t="shared" si="6"/>
        <v>45770</v>
      </c>
      <c r="B33" s="240" t="str">
        <f t="shared" si="0"/>
        <v>水</v>
      </c>
      <c r="C33" s="247" t="s">
        <v>376</v>
      </c>
      <c r="D33" s="296" t="s">
        <v>379</v>
      </c>
      <c r="E33" s="249">
        <v>6</v>
      </c>
      <c r="F33" s="250">
        <f t="shared" si="7"/>
        <v>45800</v>
      </c>
      <c r="G33" s="240" t="str">
        <f t="shared" si="1"/>
        <v>金</v>
      </c>
      <c r="H33" s="247" t="s">
        <v>377</v>
      </c>
      <c r="I33" s="295" t="s">
        <v>380</v>
      </c>
      <c r="J33" s="249">
        <v>6</v>
      </c>
      <c r="K33" s="250">
        <f t="shared" si="8"/>
        <v>45831</v>
      </c>
      <c r="L33" s="240" t="str">
        <f t="shared" si="2"/>
        <v>月</v>
      </c>
      <c r="M33" s="247" t="s">
        <v>384</v>
      </c>
      <c r="N33" s="295" t="s">
        <v>384</v>
      </c>
      <c r="O33" s="257">
        <v>6</v>
      </c>
      <c r="P33" s="250">
        <f t="shared" si="9"/>
        <v>45861</v>
      </c>
      <c r="Q33" s="282" t="str">
        <f t="shared" si="3"/>
        <v>水</v>
      </c>
      <c r="R33" s="247" t="s">
        <v>388</v>
      </c>
      <c r="S33" s="295" t="s">
        <v>388</v>
      </c>
      <c r="T33" s="249">
        <v>6</v>
      </c>
      <c r="U33" s="250">
        <f t="shared" si="10"/>
        <v>45892</v>
      </c>
      <c r="V33" s="297" t="str">
        <f t="shared" si="4"/>
        <v>土</v>
      </c>
      <c r="W33" s="247"/>
      <c r="X33" s="295"/>
      <c r="Y33" s="249"/>
      <c r="Z33" s="298">
        <f t="shared" si="11"/>
        <v>45923</v>
      </c>
      <c r="AA33" s="297" t="str">
        <f t="shared" si="5"/>
        <v>火</v>
      </c>
      <c r="AB33" s="247"/>
      <c r="AC33" s="296"/>
      <c r="AD33" s="249"/>
      <c r="AG33" s="463">
        <v>46146</v>
      </c>
      <c r="AH33" s="464" t="s">
        <v>599</v>
      </c>
    </row>
    <row r="34" spans="1:34" ht="17.25" customHeight="1">
      <c r="A34" s="239">
        <f t="shared" si="6"/>
        <v>45771</v>
      </c>
      <c r="B34" s="240" t="str">
        <f t="shared" si="0"/>
        <v>木</v>
      </c>
      <c r="C34" s="247" t="s">
        <v>376</v>
      </c>
      <c r="D34" s="254" t="s">
        <v>379</v>
      </c>
      <c r="E34" s="249">
        <v>6</v>
      </c>
      <c r="F34" s="250">
        <f t="shared" si="7"/>
        <v>45801</v>
      </c>
      <c r="G34" s="240" t="str">
        <f t="shared" si="1"/>
        <v>土</v>
      </c>
      <c r="H34" s="247"/>
      <c r="I34" s="299"/>
      <c r="J34" s="249"/>
      <c r="K34" s="250">
        <f t="shared" si="8"/>
        <v>45832</v>
      </c>
      <c r="L34" s="240" t="str">
        <f t="shared" si="2"/>
        <v>火</v>
      </c>
      <c r="M34" s="247" t="s">
        <v>384</v>
      </c>
      <c r="N34" s="260" t="s">
        <v>384</v>
      </c>
      <c r="O34" s="257">
        <v>6</v>
      </c>
      <c r="P34" s="250">
        <f t="shared" si="9"/>
        <v>45862</v>
      </c>
      <c r="Q34" s="282" t="str">
        <f t="shared" si="3"/>
        <v>木</v>
      </c>
      <c r="R34" s="247" t="s">
        <v>388</v>
      </c>
      <c r="S34" s="299" t="s">
        <v>388</v>
      </c>
      <c r="T34" s="243">
        <v>6</v>
      </c>
      <c r="U34" s="250">
        <f t="shared" si="10"/>
        <v>45893</v>
      </c>
      <c r="V34" s="297" t="str">
        <f t="shared" si="4"/>
        <v>日</v>
      </c>
      <c r="W34" s="247"/>
      <c r="X34" s="299"/>
      <c r="Y34" s="249"/>
      <c r="Z34" s="298">
        <f t="shared" si="11"/>
        <v>45924</v>
      </c>
      <c r="AA34" s="297" t="str">
        <f t="shared" si="5"/>
        <v>水</v>
      </c>
      <c r="AB34" s="247" t="s">
        <v>393</v>
      </c>
      <c r="AC34" s="299" t="s">
        <v>393</v>
      </c>
      <c r="AD34" s="283">
        <v>6</v>
      </c>
      <c r="AG34" s="463">
        <v>46147</v>
      </c>
      <c r="AH34" s="464" t="s">
        <v>621</v>
      </c>
    </row>
    <row r="35" spans="1:34" ht="17.25" customHeight="1">
      <c r="A35" s="239">
        <f t="shared" si="6"/>
        <v>45772</v>
      </c>
      <c r="B35" s="240" t="str">
        <f t="shared" si="0"/>
        <v>金</v>
      </c>
      <c r="C35" s="247" t="s">
        <v>376</v>
      </c>
      <c r="D35" s="296" t="s">
        <v>379</v>
      </c>
      <c r="E35" s="249">
        <v>6</v>
      </c>
      <c r="F35" s="250">
        <f t="shared" si="7"/>
        <v>45802</v>
      </c>
      <c r="G35" s="240" t="str">
        <f t="shared" si="1"/>
        <v>日</v>
      </c>
      <c r="H35" s="247"/>
      <c r="I35" s="295"/>
      <c r="J35" s="255"/>
      <c r="K35" s="250">
        <f t="shared" si="8"/>
        <v>45833</v>
      </c>
      <c r="L35" s="240" t="str">
        <f t="shared" si="2"/>
        <v>水</v>
      </c>
      <c r="M35" s="247" t="s">
        <v>384</v>
      </c>
      <c r="N35" s="296" t="s">
        <v>384</v>
      </c>
      <c r="O35" s="257">
        <v>6</v>
      </c>
      <c r="P35" s="250">
        <f t="shared" si="9"/>
        <v>45863</v>
      </c>
      <c r="Q35" s="282" t="str">
        <f t="shared" si="3"/>
        <v>金</v>
      </c>
      <c r="R35" s="247" t="s">
        <v>388</v>
      </c>
      <c r="S35" s="295" t="s">
        <v>388</v>
      </c>
      <c r="T35" s="249">
        <v>6</v>
      </c>
      <c r="U35" s="250">
        <f t="shared" si="10"/>
        <v>45894</v>
      </c>
      <c r="V35" s="297" t="str">
        <f t="shared" si="4"/>
        <v>月</v>
      </c>
      <c r="W35" s="247" t="s">
        <v>391</v>
      </c>
      <c r="X35" s="299" t="s">
        <v>391</v>
      </c>
      <c r="Y35" s="249">
        <v>6</v>
      </c>
      <c r="Z35" s="298">
        <f t="shared" si="11"/>
        <v>45925</v>
      </c>
      <c r="AA35" s="297" t="str">
        <f t="shared" si="5"/>
        <v>木</v>
      </c>
      <c r="AB35" s="247" t="s">
        <v>398</v>
      </c>
      <c r="AC35" s="295"/>
      <c r="AD35" s="263">
        <v>3</v>
      </c>
      <c r="AG35" s="463">
        <v>46148</v>
      </c>
      <c r="AH35" s="464" t="s">
        <v>622</v>
      </c>
    </row>
    <row r="36" spans="1:34" ht="17.25" customHeight="1">
      <c r="A36" s="239">
        <f t="shared" si="6"/>
        <v>45773</v>
      </c>
      <c r="B36" s="240" t="str">
        <f t="shared" si="0"/>
        <v>土</v>
      </c>
      <c r="C36" s="247"/>
      <c r="D36" s="296"/>
      <c r="E36" s="257"/>
      <c r="F36" s="250">
        <f t="shared" si="7"/>
        <v>45803</v>
      </c>
      <c r="G36" s="240" t="str">
        <f t="shared" si="1"/>
        <v>月</v>
      </c>
      <c r="H36" s="247" t="s">
        <v>377</v>
      </c>
      <c r="I36" s="296" t="s">
        <v>381</v>
      </c>
      <c r="J36" s="255">
        <v>6</v>
      </c>
      <c r="K36" s="250">
        <f t="shared" si="8"/>
        <v>45834</v>
      </c>
      <c r="L36" s="240" t="str">
        <f t="shared" si="2"/>
        <v>木</v>
      </c>
      <c r="M36" s="247" t="s">
        <v>384</v>
      </c>
      <c r="N36" s="295" t="s">
        <v>384</v>
      </c>
      <c r="O36" s="257">
        <v>6</v>
      </c>
      <c r="P36" s="250">
        <f t="shared" si="9"/>
        <v>45864</v>
      </c>
      <c r="Q36" s="282" t="str">
        <f t="shared" si="3"/>
        <v>土</v>
      </c>
      <c r="R36" s="247"/>
      <c r="S36" s="295"/>
      <c r="T36" s="249"/>
      <c r="U36" s="250">
        <f t="shared" si="10"/>
        <v>45895</v>
      </c>
      <c r="V36" s="297" t="str">
        <f t="shared" si="4"/>
        <v>火</v>
      </c>
      <c r="W36" s="247" t="s">
        <v>391</v>
      </c>
      <c r="X36" s="301" t="s">
        <v>391</v>
      </c>
      <c r="Y36" s="249">
        <v>6</v>
      </c>
      <c r="Z36" s="298">
        <f t="shared" si="11"/>
        <v>45926</v>
      </c>
      <c r="AA36" s="297" t="str">
        <f t="shared" si="5"/>
        <v>金</v>
      </c>
      <c r="AB36" s="247" t="s">
        <v>393</v>
      </c>
      <c r="AC36" s="299" t="s">
        <v>393</v>
      </c>
      <c r="AD36" s="243">
        <v>6</v>
      </c>
      <c r="AG36" s="463">
        <v>46223</v>
      </c>
      <c r="AH36" s="464" t="s">
        <v>600</v>
      </c>
    </row>
    <row r="37" spans="1:34" ht="17.25" customHeight="1">
      <c r="A37" s="239">
        <f t="shared" si="6"/>
        <v>45774</v>
      </c>
      <c r="B37" s="240" t="str">
        <f t="shared" si="0"/>
        <v>日</v>
      </c>
      <c r="C37" s="247"/>
      <c r="D37" s="296"/>
      <c r="E37" s="257"/>
      <c r="F37" s="250">
        <f t="shared" si="7"/>
        <v>45804</v>
      </c>
      <c r="G37" s="240" t="str">
        <f t="shared" si="1"/>
        <v>火</v>
      </c>
      <c r="H37" s="247" t="s">
        <v>377</v>
      </c>
      <c r="I37" s="296" t="s">
        <v>381</v>
      </c>
      <c r="J37" s="255">
        <v>6</v>
      </c>
      <c r="K37" s="250">
        <f t="shared" si="8"/>
        <v>45835</v>
      </c>
      <c r="L37" s="240" t="str">
        <f t="shared" si="2"/>
        <v>金</v>
      </c>
      <c r="M37" s="247" t="s">
        <v>385</v>
      </c>
      <c r="N37" s="295" t="s">
        <v>385</v>
      </c>
      <c r="O37" s="257">
        <v>6</v>
      </c>
      <c r="P37" s="250">
        <f t="shared" si="9"/>
        <v>45865</v>
      </c>
      <c r="Q37" s="282" t="str">
        <f t="shared" si="3"/>
        <v>日</v>
      </c>
      <c r="R37" s="247"/>
      <c r="S37" s="295"/>
      <c r="T37" s="263"/>
      <c r="U37" s="250">
        <f t="shared" si="10"/>
        <v>45896</v>
      </c>
      <c r="V37" s="297" t="str">
        <f t="shared" si="4"/>
        <v>水</v>
      </c>
      <c r="W37" s="247" t="s">
        <v>391</v>
      </c>
      <c r="X37" s="299" t="s">
        <v>392</v>
      </c>
      <c r="Y37" s="249">
        <v>6</v>
      </c>
      <c r="Z37" s="298">
        <f t="shared" si="11"/>
        <v>45927</v>
      </c>
      <c r="AA37" s="297" t="str">
        <f t="shared" si="5"/>
        <v>土</v>
      </c>
      <c r="AB37" s="247"/>
      <c r="AC37" s="295"/>
      <c r="AD37" s="249"/>
      <c r="AG37" s="463">
        <v>45515</v>
      </c>
      <c r="AH37" s="464" t="s">
        <v>601</v>
      </c>
    </row>
    <row r="38" spans="1:34" ht="17.25" customHeight="1">
      <c r="A38" s="239">
        <f t="shared" si="6"/>
        <v>45775</v>
      </c>
      <c r="B38" s="240" t="str">
        <f t="shared" si="0"/>
        <v>月</v>
      </c>
      <c r="C38" s="247" t="s">
        <v>376</v>
      </c>
      <c r="D38" s="296" t="s">
        <v>379</v>
      </c>
      <c r="E38" s="257">
        <v>6</v>
      </c>
      <c r="F38" s="250">
        <f t="shared" si="7"/>
        <v>45805</v>
      </c>
      <c r="G38" s="240" t="str">
        <f t="shared" si="1"/>
        <v>水</v>
      </c>
      <c r="H38" s="247" t="s">
        <v>381</v>
      </c>
      <c r="I38" s="295" t="s">
        <v>381</v>
      </c>
      <c r="J38" s="255">
        <v>6</v>
      </c>
      <c r="K38" s="250">
        <f t="shared" si="8"/>
        <v>45836</v>
      </c>
      <c r="L38" s="240" t="str">
        <f t="shared" si="2"/>
        <v>土</v>
      </c>
      <c r="M38" s="247"/>
      <c r="N38" s="295"/>
      <c r="O38" s="257"/>
      <c r="P38" s="250">
        <f t="shared" si="9"/>
        <v>45866</v>
      </c>
      <c r="Q38" s="282" t="str">
        <f t="shared" si="3"/>
        <v>月</v>
      </c>
      <c r="R38" s="247" t="s">
        <v>388</v>
      </c>
      <c r="S38" s="295" t="s">
        <v>388</v>
      </c>
      <c r="T38" s="263">
        <v>6</v>
      </c>
      <c r="U38" s="250">
        <f t="shared" si="10"/>
        <v>45897</v>
      </c>
      <c r="V38" s="297" t="str">
        <f t="shared" si="4"/>
        <v>木</v>
      </c>
      <c r="W38" s="247" t="s">
        <v>391</v>
      </c>
      <c r="X38" s="302" t="s">
        <v>391</v>
      </c>
      <c r="Y38" s="249">
        <v>6</v>
      </c>
      <c r="Z38" s="298">
        <f t="shared" si="11"/>
        <v>45928</v>
      </c>
      <c r="AA38" s="297" t="str">
        <f t="shared" si="5"/>
        <v>日</v>
      </c>
      <c r="AB38" s="247"/>
      <c r="AC38" s="295"/>
      <c r="AD38" s="243"/>
      <c r="AG38" s="463">
        <v>46286</v>
      </c>
      <c r="AH38" s="464" t="s">
        <v>373</v>
      </c>
    </row>
    <row r="39" spans="1:34" ht="17.25" customHeight="1">
      <c r="A39" s="239">
        <f t="shared" si="6"/>
        <v>45776</v>
      </c>
      <c r="B39" s="240" t="str">
        <f t="shared" si="0"/>
        <v>火</v>
      </c>
      <c r="C39" s="247"/>
      <c r="D39" s="254"/>
      <c r="E39" s="257"/>
      <c r="F39" s="250">
        <f t="shared" si="7"/>
        <v>45806</v>
      </c>
      <c r="G39" s="240" t="str">
        <f t="shared" si="1"/>
        <v>木</v>
      </c>
      <c r="H39" s="247" t="s">
        <v>381</v>
      </c>
      <c r="I39" s="299" t="s">
        <v>381</v>
      </c>
      <c r="J39" s="249">
        <v>6</v>
      </c>
      <c r="K39" s="250">
        <f t="shared" si="8"/>
        <v>45837</v>
      </c>
      <c r="L39" s="240" t="str">
        <f t="shared" si="2"/>
        <v>日</v>
      </c>
      <c r="M39" s="247"/>
      <c r="N39" s="299"/>
      <c r="O39" s="257"/>
      <c r="P39" s="250">
        <f t="shared" si="9"/>
        <v>45867</v>
      </c>
      <c r="Q39" s="282" t="str">
        <f t="shared" si="3"/>
        <v>火</v>
      </c>
      <c r="R39" s="247" t="s">
        <v>388</v>
      </c>
      <c r="S39" s="254" t="s">
        <v>388</v>
      </c>
      <c r="T39" s="249">
        <v>6</v>
      </c>
      <c r="U39" s="250">
        <f t="shared" si="10"/>
        <v>45898</v>
      </c>
      <c r="V39" s="297" t="str">
        <f t="shared" si="4"/>
        <v>金</v>
      </c>
      <c r="W39" s="247" t="s">
        <v>391</v>
      </c>
      <c r="X39" s="299" t="s">
        <v>391</v>
      </c>
      <c r="Y39" s="249">
        <v>6</v>
      </c>
      <c r="Z39" s="298">
        <f t="shared" si="11"/>
        <v>45929</v>
      </c>
      <c r="AA39" s="297" t="str">
        <f t="shared" si="5"/>
        <v>月</v>
      </c>
      <c r="AB39" s="247" t="s">
        <v>393</v>
      </c>
      <c r="AC39" s="299" t="s">
        <v>393</v>
      </c>
      <c r="AD39" s="243">
        <v>6</v>
      </c>
      <c r="AG39" s="463">
        <v>46287</v>
      </c>
      <c r="AH39" s="464" t="s">
        <v>674</v>
      </c>
    </row>
    <row r="40" spans="1:34" ht="17.25" customHeight="1">
      <c r="A40" s="239">
        <f t="shared" si="6"/>
        <v>45777</v>
      </c>
      <c r="B40" s="240" t="str">
        <f t="shared" si="0"/>
        <v>水</v>
      </c>
      <c r="C40" s="247" t="s">
        <v>376</v>
      </c>
      <c r="D40" s="300" t="s">
        <v>379</v>
      </c>
      <c r="E40" s="257">
        <v>6</v>
      </c>
      <c r="F40" s="250">
        <f t="shared" si="7"/>
        <v>45807</v>
      </c>
      <c r="G40" s="240" t="str">
        <f t="shared" si="1"/>
        <v>金</v>
      </c>
      <c r="H40" s="247" t="s">
        <v>381</v>
      </c>
      <c r="I40" s="301" t="s">
        <v>381</v>
      </c>
      <c r="J40" s="249">
        <v>6</v>
      </c>
      <c r="K40" s="250">
        <f t="shared" si="8"/>
        <v>45838</v>
      </c>
      <c r="L40" s="240" t="str">
        <f t="shared" si="2"/>
        <v>月</v>
      </c>
      <c r="M40" s="247" t="s">
        <v>385</v>
      </c>
      <c r="N40" s="301" t="s">
        <v>385</v>
      </c>
      <c r="O40" s="257">
        <v>6</v>
      </c>
      <c r="P40" s="250">
        <f t="shared" si="9"/>
        <v>45868</v>
      </c>
      <c r="Q40" s="282" t="str">
        <f t="shared" si="3"/>
        <v>水</v>
      </c>
      <c r="R40" s="247" t="s">
        <v>388</v>
      </c>
      <c r="S40" s="301" t="s">
        <v>388</v>
      </c>
      <c r="T40" s="249">
        <v>6</v>
      </c>
      <c r="U40" s="250">
        <f t="shared" si="10"/>
        <v>45899</v>
      </c>
      <c r="V40" s="297" t="str">
        <f t="shared" si="4"/>
        <v>土</v>
      </c>
      <c r="W40" s="247"/>
      <c r="X40" s="301"/>
      <c r="Y40" s="249"/>
      <c r="Z40" s="298">
        <f t="shared" si="11"/>
        <v>45930</v>
      </c>
      <c r="AA40" s="297" t="str">
        <f t="shared" si="5"/>
        <v>火</v>
      </c>
      <c r="AB40" s="247" t="s">
        <v>393</v>
      </c>
      <c r="AC40" s="299" t="s">
        <v>393</v>
      </c>
      <c r="AD40" s="243">
        <v>6</v>
      </c>
      <c r="AG40" s="463">
        <v>46288</v>
      </c>
      <c r="AH40" s="464" t="s">
        <v>374</v>
      </c>
    </row>
    <row r="41" spans="1:34" ht="17.25" customHeight="1">
      <c r="A41" s="239">
        <f t="shared" si="6"/>
        <v>45778</v>
      </c>
      <c r="B41" s="240" t="str">
        <f t="shared" si="0"/>
        <v>木</v>
      </c>
      <c r="C41" s="247" t="s">
        <v>376</v>
      </c>
      <c r="D41" s="254" t="s">
        <v>379</v>
      </c>
      <c r="E41" s="249">
        <v>6</v>
      </c>
      <c r="F41" s="250">
        <f t="shared" si="7"/>
        <v>45808</v>
      </c>
      <c r="G41" s="240" t="str">
        <f t="shared" si="1"/>
        <v>土</v>
      </c>
      <c r="H41" s="247"/>
      <c r="I41" s="299"/>
      <c r="J41" s="257"/>
      <c r="K41" s="250">
        <f t="shared" si="8"/>
        <v>45839</v>
      </c>
      <c r="L41" s="240" t="str">
        <f t="shared" si="2"/>
        <v>火</v>
      </c>
      <c r="M41" s="247" t="s">
        <v>385</v>
      </c>
      <c r="N41" s="254" t="s">
        <v>385</v>
      </c>
      <c r="O41" s="257">
        <v>6</v>
      </c>
      <c r="P41" s="250">
        <f t="shared" si="9"/>
        <v>45869</v>
      </c>
      <c r="Q41" s="282" t="str">
        <f t="shared" si="3"/>
        <v>木</v>
      </c>
      <c r="R41" s="247" t="s">
        <v>388</v>
      </c>
      <c r="S41" s="299" t="s">
        <v>388</v>
      </c>
      <c r="T41" s="249">
        <v>6</v>
      </c>
      <c r="U41" s="250">
        <f t="shared" si="10"/>
        <v>45900</v>
      </c>
      <c r="V41" s="297" t="str">
        <f t="shared" si="4"/>
        <v>日</v>
      </c>
      <c r="W41" s="247"/>
      <c r="X41" s="299"/>
      <c r="Y41" s="249"/>
      <c r="Z41" s="298">
        <f t="shared" si="11"/>
        <v>45931</v>
      </c>
      <c r="AA41" s="297" t="str">
        <f t="shared" si="5"/>
        <v>水</v>
      </c>
      <c r="AB41" s="247" t="s">
        <v>394</v>
      </c>
      <c r="AC41" s="299" t="s">
        <v>393</v>
      </c>
      <c r="AD41" s="243">
        <v>6</v>
      </c>
      <c r="AG41" s="463">
        <v>46307</v>
      </c>
      <c r="AH41" s="464" t="s">
        <v>602</v>
      </c>
    </row>
    <row r="42" spans="1:34" ht="17.25" customHeight="1">
      <c r="A42" s="239">
        <f t="shared" si="6"/>
        <v>45779</v>
      </c>
      <c r="B42" s="240" t="str">
        <f t="shared" si="0"/>
        <v>金</v>
      </c>
      <c r="C42" s="247" t="s">
        <v>376</v>
      </c>
      <c r="D42" s="302" t="s">
        <v>379</v>
      </c>
      <c r="E42" s="249">
        <v>6</v>
      </c>
      <c r="F42" s="250">
        <f t="shared" si="7"/>
        <v>45809</v>
      </c>
      <c r="G42" s="240" t="str">
        <f t="shared" si="1"/>
        <v>日</v>
      </c>
      <c r="H42" s="247"/>
      <c r="I42" s="303"/>
      <c r="J42" s="257"/>
      <c r="K42" s="250">
        <f t="shared" si="8"/>
        <v>45840</v>
      </c>
      <c r="L42" s="240" t="str">
        <f t="shared" si="2"/>
        <v>水</v>
      </c>
      <c r="M42" s="247" t="s">
        <v>385</v>
      </c>
      <c r="N42" s="302" t="s">
        <v>386</v>
      </c>
      <c r="O42" s="257">
        <v>6</v>
      </c>
      <c r="P42" s="250">
        <f t="shared" si="9"/>
        <v>45870</v>
      </c>
      <c r="Q42" s="282" t="str">
        <f t="shared" si="3"/>
        <v>金</v>
      </c>
      <c r="R42" s="247" t="s">
        <v>388</v>
      </c>
      <c r="S42" s="303" t="s">
        <v>389</v>
      </c>
      <c r="T42" s="249">
        <v>6</v>
      </c>
      <c r="U42" s="250">
        <f t="shared" si="10"/>
        <v>45901</v>
      </c>
      <c r="V42" s="297" t="str">
        <f t="shared" si="4"/>
        <v>月</v>
      </c>
      <c r="W42" s="247" t="s">
        <v>391</v>
      </c>
      <c r="X42" s="302" t="s">
        <v>392</v>
      </c>
      <c r="Y42" s="249">
        <v>6</v>
      </c>
      <c r="Z42" s="298">
        <f t="shared" si="11"/>
        <v>45932</v>
      </c>
      <c r="AA42" s="297" t="str">
        <f t="shared" si="5"/>
        <v>木</v>
      </c>
      <c r="AB42" s="247" t="s">
        <v>623</v>
      </c>
      <c r="AC42" s="299" t="s">
        <v>395</v>
      </c>
      <c r="AD42" s="249">
        <v>3</v>
      </c>
      <c r="AG42" s="463">
        <v>46329</v>
      </c>
      <c r="AH42" s="464" t="s">
        <v>603</v>
      </c>
    </row>
    <row r="43" spans="1:34" ht="17.25" customHeight="1" thickBot="1">
      <c r="A43" s="239">
        <f>IF(A42="","",IF((A42+1)&gt;=(EDATE($A$15,1)),"",A42+1))</f>
        <v>45780</v>
      </c>
      <c r="B43" s="240" t="str">
        <f t="shared" si="0"/>
        <v>土</v>
      </c>
      <c r="C43" s="247"/>
      <c r="D43" s="304"/>
      <c r="E43" s="263"/>
      <c r="F43" s="250">
        <f>IF(F42="","",IF((F42+1)&gt;=(EDATE($F$15,1)),"",F42+1))</f>
        <v>45810</v>
      </c>
      <c r="G43" s="240" t="str">
        <f t="shared" si="1"/>
        <v>月</v>
      </c>
      <c r="H43" s="247" t="s">
        <v>381</v>
      </c>
      <c r="I43" s="304" t="s">
        <v>382</v>
      </c>
      <c r="J43" s="257">
        <v>6</v>
      </c>
      <c r="K43" s="250">
        <f>IF(K42="","",IF((K42+1)&gt;=(EDATE($K$15,1)),"",K42+1))</f>
        <v>45841</v>
      </c>
      <c r="L43" s="240" t="str">
        <f t="shared" si="2"/>
        <v>木</v>
      </c>
      <c r="M43" s="247" t="s">
        <v>385</v>
      </c>
      <c r="N43" s="305" t="s">
        <v>386</v>
      </c>
      <c r="O43" s="257">
        <v>6</v>
      </c>
      <c r="P43" s="250">
        <f>IF(P42="","",IF((P42+1)&gt;=(EDATE($P$15,1)),"",P42+1))</f>
        <v>45871</v>
      </c>
      <c r="Q43" s="282" t="str">
        <f t="shared" si="3"/>
        <v>土</v>
      </c>
      <c r="R43" s="247"/>
      <c r="S43" s="305"/>
      <c r="T43" s="249"/>
      <c r="U43" s="250">
        <f>IF(U42="","",IF((U42+1)&gt;=(EDATE($U$15,1)),"",U42+1))</f>
        <v>45902</v>
      </c>
      <c r="V43" s="297" t="str">
        <f t="shared" si="4"/>
        <v>火</v>
      </c>
      <c r="W43" s="247" t="s">
        <v>391</v>
      </c>
      <c r="X43" s="304" t="s">
        <v>391</v>
      </c>
      <c r="Y43" s="249">
        <v>6</v>
      </c>
      <c r="Z43" s="298">
        <f>IF(Z42="","",IF((Z42+1)&gt;=(EDATE($Z$15,1)),"",Z42+1))</f>
        <v>45933</v>
      </c>
      <c r="AA43" s="297" t="str">
        <f t="shared" si="5"/>
        <v>金</v>
      </c>
      <c r="AB43" s="247"/>
      <c r="AC43" s="305"/>
      <c r="AD43" s="249"/>
      <c r="AG43" s="465">
        <v>46349</v>
      </c>
      <c r="AH43" s="466" t="s">
        <v>604</v>
      </c>
    </row>
    <row r="44" spans="1:34" ht="17.25" customHeight="1">
      <c r="A44" s="239">
        <f>IF(A43="","",IF((A43+1)&gt;=(EDATE($A$15,1)),"",A43+1))</f>
        <v>45781</v>
      </c>
      <c r="B44" s="240" t="str">
        <f t="shared" si="0"/>
        <v>日</v>
      </c>
      <c r="C44" s="247"/>
      <c r="D44" s="296"/>
      <c r="E44" s="263"/>
      <c r="F44" s="250">
        <f>IF(F43="","",IF((F43+1)&gt;=(EDATE($F$15,1)),"",F43+1))</f>
        <v>45811</v>
      </c>
      <c r="G44" s="240" t="str">
        <f t="shared" si="1"/>
        <v>火</v>
      </c>
      <c r="H44" s="247" t="s">
        <v>381</v>
      </c>
      <c r="I44" s="296" t="s">
        <v>381</v>
      </c>
      <c r="J44" s="257">
        <v>6</v>
      </c>
      <c r="K44" s="250">
        <f>IF(K43="","",IF((K43+1)&gt;=(EDATE($K$15,1)),"",K43+1))</f>
        <v>45842</v>
      </c>
      <c r="L44" s="240" t="str">
        <f t="shared" si="2"/>
        <v>金</v>
      </c>
      <c r="M44" s="247" t="s">
        <v>385</v>
      </c>
      <c r="N44" s="295" t="s">
        <v>385</v>
      </c>
      <c r="O44" s="257">
        <v>6</v>
      </c>
      <c r="P44" s="250">
        <f>IF(P43="","",IF((P43+1)&gt;=(EDATE($P$15,1)),"",P43+1))</f>
        <v>45872</v>
      </c>
      <c r="Q44" s="282" t="str">
        <f t="shared" si="3"/>
        <v>日</v>
      </c>
      <c r="R44" s="247"/>
      <c r="S44" s="295"/>
      <c r="T44" s="249"/>
      <c r="U44" s="250">
        <f>IF(U43="","",IF((U43+1)&gt;=(EDATE($U$15,1)),"",U43+1))</f>
        <v>45903</v>
      </c>
      <c r="V44" s="297" t="str">
        <f t="shared" si="4"/>
        <v>水</v>
      </c>
      <c r="W44" s="247" t="s">
        <v>391</v>
      </c>
      <c r="X44" s="295" t="s">
        <v>391</v>
      </c>
      <c r="Y44" s="249">
        <v>6</v>
      </c>
      <c r="Z44" s="298">
        <f>IF(Z43="","",IF((Z43+1)&gt;=(EDATE($Z$15,1)),"",Z43+1))</f>
        <v>45934</v>
      </c>
      <c r="AA44" s="297" t="str">
        <f t="shared" si="5"/>
        <v>土</v>
      </c>
      <c r="AB44" s="247"/>
      <c r="AC44" s="295"/>
      <c r="AD44" s="249"/>
      <c r="AG44" s="234">
        <v>45884</v>
      </c>
      <c r="AH44" s="235" t="s">
        <v>350</v>
      </c>
    </row>
    <row r="45" spans="1:34" ht="17.25" customHeight="1" thickBot="1">
      <c r="A45" s="264" t="str">
        <f>IF(A44="","",IF((A44+1)&gt;=(EDATE($A$15,1)),"",A44+1))</f>
        <v/>
      </c>
      <c r="B45" s="265" t="str">
        <f t="shared" si="0"/>
        <v/>
      </c>
      <c r="C45" s="266"/>
      <c r="D45" s="306"/>
      <c r="E45" s="268"/>
      <c r="F45" s="269">
        <f>IF(F44="","",IF((F44+1)&gt;=(EDATE($F$15,1)),"",F44+1))</f>
        <v>45812</v>
      </c>
      <c r="G45" s="265" t="str">
        <f t="shared" si="1"/>
        <v>水</v>
      </c>
      <c r="H45" s="266" t="s">
        <v>381</v>
      </c>
      <c r="I45" s="267" t="s">
        <v>381</v>
      </c>
      <c r="J45" s="265">
        <v>6</v>
      </c>
      <c r="K45" s="269" t="str">
        <f>IF(K44="","",IF((K44+1)&gt;=(EDATE($K$15,1)),"",K44+1))</f>
        <v/>
      </c>
      <c r="L45" s="265" t="str">
        <f t="shared" si="2"/>
        <v/>
      </c>
      <c r="M45" s="266"/>
      <c r="N45" s="267"/>
      <c r="O45" s="284"/>
      <c r="P45" s="269">
        <f>IF(P44="","",IF((P44+1)&gt;=(EDATE($P$15,1)),"",P44+1))</f>
        <v>45873</v>
      </c>
      <c r="Q45" s="265" t="str">
        <f t="shared" si="3"/>
        <v>月</v>
      </c>
      <c r="R45" s="266" t="s">
        <v>388</v>
      </c>
      <c r="S45" s="267" t="s">
        <v>389</v>
      </c>
      <c r="T45" s="238">
        <v>6</v>
      </c>
      <c r="U45" s="269">
        <f>IF(U44="","",IF((U44+1)&gt;=(EDATE($U$15,1)),"",U44+1))</f>
        <v>45904</v>
      </c>
      <c r="V45" s="265" t="str">
        <f t="shared" si="4"/>
        <v>木</v>
      </c>
      <c r="W45" s="266" t="s">
        <v>391</v>
      </c>
      <c r="X45" s="267" t="s">
        <v>391</v>
      </c>
      <c r="Y45" s="238">
        <v>6</v>
      </c>
      <c r="Z45" s="307" t="str">
        <f>IF(Z44="","",IF((Z44+1)&gt;=(EDATE($Z$15,1)),"",Z44+1))</f>
        <v/>
      </c>
      <c r="AA45" s="265" t="str">
        <f t="shared" si="5"/>
        <v/>
      </c>
      <c r="AB45" s="266"/>
      <c r="AC45" s="267"/>
      <c r="AD45" s="308"/>
      <c r="AG45" s="234">
        <v>46020</v>
      </c>
      <c r="AH45" s="235" t="s">
        <v>338</v>
      </c>
    </row>
    <row r="46" spans="1:34" ht="13.5" thickBot="1">
      <c r="A46" s="272"/>
      <c r="B46" s="272"/>
      <c r="C46" s="272"/>
      <c r="D46" s="272"/>
      <c r="E46" s="273"/>
      <c r="F46" s="272"/>
      <c r="G46" s="272"/>
      <c r="H46" s="272"/>
      <c r="I46" s="272"/>
      <c r="J46" s="273"/>
      <c r="K46" s="272"/>
      <c r="L46" s="272"/>
      <c r="M46" s="272"/>
      <c r="N46" s="272"/>
      <c r="O46" s="273"/>
      <c r="P46" s="272"/>
      <c r="Q46" s="272"/>
      <c r="R46" s="272"/>
      <c r="S46" s="272"/>
      <c r="T46" s="273"/>
      <c r="U46" s="272"/>
      <c r="V46" s="272"/>
      <c r="W46" s="272"/>
      <c r="AG46" s="234">
        <v>46021</v>
      </c>
      <c r="AH46" s="235" t="s">
        <v>338</v>
      </c>
    </row>
    <row r="47" spans="1:34">
      <c r="A47" s="274" t="s">
        <v>344</v>
      </c>
      <c r="B47" s="1058" t="s">
        <v>349</v>
      </c>
      <c r="C47" s="1059"/>
      <c r="D47" s="1059"/>
      <c r="E47" s="1060"/>
      <c r="F47" s="274" t="s">
        <v>344</v>
      </c>
      <c r="G47" s="1058" t="s">
        <v>348</v>
      </c>
      <c r="H47" s="1059"/>
      <c r="I47" s="1059"/>
      <c r="J47" s="1059"/>
      <c r="K47" s="274" t="s">
        <v>344</v>
      </c>
      <c r="L47" s="1058" t="s">
        <v>347</v>
      </c>
      <c r="M47" s="1059"/>
      <c r="N47" s="1059"/>
      <c r="O47" s="1059"/>
      <c r="P47" s="274" t="s">
        <v>344</v>
      </c>
      <c r="Q47" s="1058" t="s">
        <v>346</v>
      </c>
      <c r="R47" s="1059"/>
      <c r="S47" s="1059"/>
      <c r="T47" s="1059"/>
      <c r="U47" s="274" t="s">
        <v>344</v>
      </c>
      <c r="V47" s="1058" t="s">
        <v>345</v>
      </c>
      <c r="W47" s="1059"/>
      <c r="X47" s="1059"/>
      <c r="Y47" s="1059"/>
      <c r="Z47" s="274" t="s">
        <v>344</v>
      </c>
      <c r="AA47" s="1058" t="s">
        <v>343</v>
      </c>
      <c r="AB47" s="1059"/>
      <c r="AC47" s="1059"/>
      <c r="AD47" s="1061"/>
      <c r="AG47" s="234">
        <v>46022</v>
      </c>
      <c r="AH47" s="235" t="s">
        <v>338</v>
      </c>
    </row>
    <row r="48" spans="1:34">
      <c r="A48" s="275" t="s">
        <v>342</v>
      </c>
      <c r="B48" s="1062">
        <f>A15</f>
        <v>45752</v>
      </c>
      <c r="C48" s="1063"/>
      <c r="D48" s="1054">
        <f>IF($G$10="","",EDATE(B48,1)-1)</f>
        <v>45781</v>
      </c>
      <c r="E48" s="1055"/>
      <c r="F48" s="275" t="s">
        <v>342</v>
      </c>
      <c r="G48" s="1062">
        <f>F15</f>
        <v>45782</v>
      </c>
      <c r="H48" s="1063"/>
      <c r="I48" s="1054">
        <f>IF($G$10="","",EDATE(G48,1)-1)</f>
        <v>45812</v>
      </c>
      <c r="J48" s="1055"/>
      <c r="K48" s="275" t="s">
        <v>342</v>
      </c>
      <c r="L48" s="1062">
        <f>K15</f>
        <v>45813</v>
      </c>
      <c r="M48" s="1063"/>
      <c r="N48" s="1054">
        <f>IF($G$10="","",EDATE(L48,1)-1)</f>
        <v>45842</v>
      </c>
      <c r="O48" s="1055"/>
      <c r="P48" s="275" t="s">
        <v>342</v>
      </c>
      <c r="Q48" s="1062">
        <f>P15</f>
        <v>45843</v>
      </c>
      <c r="R48" s="1063"/>
      <c r="S48" s="1054">
        <f>IF($G$10="","",EDATE(Q48,1)-1)</f>
        <v>45873</v>
      </c>
      <c r="T48" s="1055"/>
      <c r="U48" s="275" t="s">
        <v>342</v>
      </c>
      <c r="V48" s="1062">
        <f>U15</f>
        <v>45874</v>
      </c>
      <c r="W48" s="1063"/>
      <c r="X48" s="1054">
        <f>IF($G$10="","",EDATE(V48,1)-1)</f>
        <v>45904</v>
      </c>
      <c r="Y48" s="1055"/>
      <c r="Z48" s="275" t="s">
        <v>342</v>
      </c>
      <c r="AA48" s="1062">
        <f>Z15</f>
        <v>45905</v>
      </c>
      <c r="AB48" s="1063"/>
      <c r="AC48" s="1054">
        <f>IF($G$10="","",EDATE(AA48,1)-1)</f>
        <v>45934</v>
      </c>
      <c r="AD48" s="1055"/>
      <c r="AG48" s="234">
        <v>46023</v>
      </c>
      <c r="AH48" s="235" t="s">
        <v>338</v>
      </c>
    </row>
    <row r="49" spans="1:34">
      <c r="A49" s="276" t="s">
        <v>341</v>
      </c>
      <c r="B49" s="1074">
        <f>IF(B48="","",NETWORKDAYS.INTL(B48,D48,1,$AG$13:$AG$43))</f>
        <v>19</v>
      </c>
      <c r="C49" s="1075"/>
      <c r="D49" s="1075"/>
      <c r="E49" s="1076"/>
      <c r="F49" s="276" t="s">
        <v>341</v>
      </c>
      <c r="G49" s="1074">
        <f>IF(G48="","",NETWORKDAYS.INTL(G48,I48,1,$AG$13:$AG$43))</f>
        <v>21</v>
      </c>
      <c r="H49" s="1075"/>
      <c r="I49" s="1075"/>
      <c r="J49" s="1076"/>
      <c r="K49" s="276" t="s">
        <v>341</v>
      </c>
      <c r="L49" s="1074">
        <f>IF(L48="","",NETWORKDAYS.INTL(L48,N48,1,$AG$13:$AG$43))</f>
        <v>22</v>
      </c>
      <c r="M49" s="1075"/>
      <c r="N49" s="1075"/>
      <c r="O49" s="1076"/>
      <c r="P49" s="276" t="s">
        <v>341</v>
      </c>
      <c r="Q49" s="1074">
        <f>IF(Q48="","",NETWORKDAYS.INTL(Q48,S48,1,$AG$13:$AG$43))</f>
        <v>20</v>
      </c>
      <c r="R49" s="1075"/>
      <c r="S49" s="1075"/>
      <c r="T49" s="1076"/>
      <c r="U49" s="276" t="s">
        <v>341</v>
      </c>
      <c r="V49" s="1074">
        <f>IF(V48="","",NETWORKDAYS.INTL(V48,X48,1,$AG$13:$AG$43))</f>
        <v>22</v>
      </c>
      <c r="W49" s="1075"/>
      <c r="X49" s="1075"/>
      <c r="Y49" s="1076"/>
      <c r="Z49" s="276" t="s">
        <v>341</v>
      </c>
      <c r="AA49" s="1074">
        <f>IF(AA48="","",NETWORKDAYS.INTL(AA48,AC48,1,$AG$13:$AG$43))</f>
        <v>19</v>
      </c>
      <c r="AB49" s="1075"/>
      <c r="AC49" s="1075"/>
      <c r="AD49" s="1076"/>
      <c r="AG49" s="234">
        <v>46024</v>
      </c>
      <c r="AH49" s="235" t="s">
        <v>338</v>
      </c>
    </row>
    <row r="50" spans="1:34">
      <c r="A50" s="277" t="s">
        <v>340</v>
      </c>
      <c r="B50" s="1074">
        <f>COUNTA(E15:E45)</f>
        <v>21</v>
      </c>
      <c r="C50" s="1075"/>
      <c r="D50" s="1075"/>
      <c r="E50" s="1077"/>
      <c r="F50" s="277" t="s">
        <v>340</v>
      </c>
      <c r="G50" s="1074">
        <f>COUNTA(J15:J45)</f>
        <v>21</v>
      </c>
      <c r="H50" s="1075"/>
      <c r="I50" s="1075"/>
      <c r="J50" s="1077"/>
      <c r="K50" s="277" t="s">
        <v>340</v>
      </c>
      <c r="L50" s="1074">
        <f>COUNTA(O15:O45)</f>
        <v>22</v>
      </c>
      <c r="M50" s="1075"/>
      <c r="N50" s="1075"/>
      <c r="O50" s="1077"/>
      <c r="P50" s="277" t="s">
        <v>340</v>
      </c>
      <c r="Q50" s="1074">
        <f>COUNTA(T15:T45)</f>
        <v>20</v>
      </c>
      <c r="R50" s="1075"/>
      <c r="S50" s="1075"/>
      <c r="T50" s="1077"/>
      <c r="U50" s="277" t="s">
        <v>340</v>
      </c>
      <c r="V50" s="1074">
        <f>COUNTA(Y15:Y45)</f>
        <v>22</v>
      </c>
      <c r="W50" s="1075"/>
      <c r="X50" s="1075"/>
      <c r="Y50" s="1077"/>
      <c r="Z50" s="277" t="s">
        <v>340</v>
      </c>
      <c r="AA50" s="1074">
        <f>COUNTA(AD15:AD45)</f>
        <v>18</v>
      </c>
      <c r="AB50" s="1075"/>
      <c r="AC50" s="1075"/>
      <c r="AD50" s="1076"/>
      <c r="AG50" s="234">
        <v>46025</v>
      </c>
      <c r="AH50" s="235" t="s">
        <v>338</v>
      </c>
    </row>
    <row r="51" spans="1:34">
      <c r="A51" s="277" t="s">
        <v>339</v>
      </c>
      <c r="B51" s="1066">
        <f>SUM(E15:E45)</f>
        <v>120</v>
      </c>
      <c r="C51" s="1067"/>
      <c r="D51" s="1067"/>
      <c r="E51" s="1068"/>
      <c r="F51" s="277" t="s">
        <v>339</v>
      </c>
      <c r="G51" s="1066">
        <f>SUM(J15:J45)</f>
        <v>126</v>
      </c>
      <c r="H51" s="1067"/>
      <c r="I51" s="1067"/>
      <c r="J51" s="1068"/>
      <c r="K51" s="277" t="s">
        <v>339</v>
      </c>
      <c r="L51" s="1066">
        <f>SUM(O15:O45)</f>
        <v>132</v>
      </c>
      <c r="M51" s="1067"/>
      <c r="N51" s="1067"/>
      <c r="O51" s="1068"/>
      <c r="P51" s="277" t="s">
        <v>339</v>
      </c>
      <c r="Q51" s="1066">
        <f>SUM(T15:T45)</f>
        <v>117</v>
      </c>
      <c r="R51" s="1067"/>
      <c r="S51" s="1067"/>
      <c r="T51" s="1068"/>
      <c r="U51" s="277" t="s">
        <v>339</v>
      </c>
      <c r="V51" s="1066">
        <f>SUM(Y15:Y45)</f>
        <v>129</v>
      </c>
      <c r="W51" s="1067"/>
      <c r="X51" s="1067"/>
      <c r="Y51" s="1068"/>
      <c r="Z51" s="277" t="s">
        <v>339</v>
      </c>
      <c r="AA51" s="1066">
        <f>SUM(AD15:AD45)</f>
        <v>99</v>
      </c>
      <c r="AB51" s="1067"/>
      <c r="AC51" s="1067"/>
      <c r="AD51" s="1069"/>
      <c r="AG51" s="235"/>
      <c r="AH51" s="235"/>
    </row>
    <row r="52" spans="1:34" ht="13.5" thickBot="1">
      <c r="A52" s="278" t="s">
        <v>337</v>
      </c>
      <c r="B52" s="1070">
        <f>B51</f>
        <v>120</v>
      </c>
      <c r="C52" s="1071"/>
      <c r="D52" s="1071"/>
      <c r="E52" s="1072"/>
      <c r="F52" s="278" t="s">
        <v>337</v>
      </c>
      <c r="G52" s="1070">
        <f>B52+G51</f>
        <v>246</v>
      </c>
      <c r="H52" s="1071"/>
      <c r="I52" s="1071"/>
      <c r="J52" s="1072"/>
      <c r="K52" s="278" t="s">
        <v>337</v>
      </c>
      <c r="L52" s="1070">
        <f>G52+L51</f>
        <v>378</v>
      </c>
      <c r="M52" s="1071"/>
      <c r="N52" s="1071"/>
      <c r="O52" s="1072"/>
      <c r="P52" s="278" t="s">
        <v>337</v>
      </c>
      <c r="Q52" s="1070">
        <f>L52+Q51</f>
        <v>495</v>
      </c>
      <c r="R52" s="1071"/>
      <c r="S52" s="1071"/>
      <c r="T52" s="1072"/>
      <c r="U52" s="278" t="s">
        <v>337</v>
      </c>
      <c r="V52" s="1070">
        <f>Q52+V51</f>
        <v>624</v>
      </c>
      <c r="W52" s="1071"/>
      <c r="X52" s="1071"/>
      <c r="Y52" s="1072"/>
      <c r="Z52" s="278" t="s">
        <v>337</v>
      </c>
      <c r="AA52" s="1070">
        <f>V52+AA51</f>
        <v>723</v>
      </c>
      <c r="AB52" s="1071"/>
      <c r="AC52" s="1071"/>
      <c r="AD52" s="1073"/>
    </row>
    <row r="53" spans="1:34">
      <c r="A53" s="272"/>
      <c r="B53" s="272"/>
      <c r="C53" s="272"/>
      <c r="D53" s="272"/>
      <c r="E53" s="273"/>
      <c r="F53" s="272"/>
      <c r="G53" s="272"/>
      <c r="H53" s="272"/>
      <c r="I53" s="272"/>
      <c r="J53" s="273"/>
      <c r="K53" s="272"/>
      <c r="L53" s="272"/>
      <c r="M53" s="272"/>
      <c r="N53" s="272"/>
      <c r="O53" s="273"/>
      <c r="P53" s="272"/>
      <c r="Q53" s="272"/>
      <c r="R53" s="272"/>
      <c r="S53" s="272"/>
      <c r="T53" s="273"/>
      <c r="U53" s="272"/>
      <c r="V53" s="272"/>
      <c r="W53" s="272"/>
    </row>
    <row r="54" spans="1:34">
      <c r="B54" s="280"/>
      <c r="C54" s="281" t="s">
        <v>336</v>
      </c>
      <c r="D54" s="1083" t="s">
        <v>335</v>
      </c>
      <c r="E54" s="1083"/>
      <c r="F54" s="1083"/>
      <c r="G54" s="1083"/>
      <c r="H54" s="1083"/>
      <c r="I54" s="1083"/>
      <c r="J54" s="1083"/>
      <c r="K54" s="1083"/>
      <c r="L54" s="1083"/>
      <c r="M54" s="1083"/>
      <c r="N54" s="1083"/>
      <c r="O54" s="1083"/>
      <c r="P54" s="1083"/>
      <c r="Q54" s="1083"/>
      <c r="R54" s="1083"/>
      <c r="S54" s="1083"/>
      <c r="T54" s="1083"/>
      <c r="U54" s="280"/>
      <c r="V54" s="280"/>
      <c r="W54" s="280"/>
    </row>
    <row r="55" spans="1:34">
      <c r="C55" s="281"/>
      <c r="D55" s="1064"/>
      <c r="E55" s="1064"/>
      <c r="F55" s="1064"/>
      <c r="G55" s="1064"/>
      <c r="H55" s="1064"/>
      <c r="I55" s="1064"/>
      <c r="J55" s="1064"/>
      <c r="K55" s="1064"/>
      <c r="L55" s="1064"/>
      <c r="M55" s="1064"/>
      <c r="N55" s="1064"/>
      <c r="O55" s="1064"/>
      <c r="P55" s="1064"/>
      <c r="Q55" s="1064"/>
      <c r="R55" s="1064"/>
      <c r="S55" s="1064"/>
      <c r="T55" s="1064"/>
    </row>
    <row r="56" spans="1:34">
      <c r="C56" s="281"/>
      <c r="D56" s="1064"/>
      <c r="E56" s="1064"/>
      <c r="F56" s="1064"/>
      <c r="G56" s="1064"/>
      <c r="H56" s="1064"/>
      <c r="I56" s="1064"/>
      <c r="J56" s="1064"/>
      <c r="K56" s="1064"/>
      <c r="L56" s="1064"/>
      <c r="M56" s="1064"/>
      <c r="N56" s="1064"/>
      <c r="O56" s="1064"/>
      <c r="P56" s="1064"/>
      <c r="Q56" s="1064"/>
      <c r="R56" s="1064"/>
      <c r="S56" s="1064"/>
      <c r="T56" s="1064"/>
    </row>
  </sheetData>
  <mergeCells count="76">
    <mergeCell ref="AC1:AE1"/>
    <mergeCell ref="A3:AE3"/>
    <mergeCell ref="A5:F5"/>
    <mergeCell ref="G5:N5"/>
    <mergeCell ref="A6:F6"/>
    <mergeCell ref="G6:N6"/>
    <mergeCell ref="A7:F7"/>
    <mergeCell ref="G7:N7"/>
    <mergeCell ref="A9:F9"/>
    <mergeCell ref="G9:N9"/>
    <mergeCell ref="A10:F10"/>
    <mergeCell ref="G10:I10"/>
    <mergeCell ref="K10:L10"/>
    <mergeCell ref="M10:N10"/>
    <mergeCell ref="A8:F8"/>
    <mergeCell ref="G8:N8"/>
    <mergeCell ref="A11:F11"/>
    <mergeCell ref="G11:N11"/>
    <mergeCell ref="AG12:AH12"/>
    <mergeCell ref="A13:E13"/>
    <mergeCell ref="F13:J13"/>
    <mergeCell ref="K13:O13"/>
    <mergeCell ref="P13:T13"/>
    <mergeCell ref="U13:Y13"/>
    <mergeCell ref="Z13:AD13"/>
    <mergeCell ref="AA47:AD47"/>
    <mergeCell ref="C14:D14"/>
    <mergeCell ref="H14:I14"/>
    <mergeCell ref="M14:N14"/>
    <mergeCell ref="R14:S14"/>
    <mergeCell ref="W14:X14"/>
    <mergeCell ref="AB14:AC14"/>
    <mergeCell ref="B47:E47"/>
    <mergeCell ref="G47:J47"/>
    <mergeCell ref="L47:O47"/>
    <mergeCell ref="Q47:T47"/>
    <mergeCell ref="V47:Y47"/>
    <mergeCell ref="I48:J48"/>
    <mergeCell ref="N48:O48"/>
    <mergeCell ref="S48:T48"/>
    <mergeCell ref="X48:Y48"/>
    <mergeCell ref="AC48:AD48"/>
    <mergeCell ref="V48:W48"/>
    <mergeCell ref="AA48:AB48"/>
    <mergeCell ref="V50:Y50"/>
    <mergeCell ref="AA50:AD50"/>
    <mergeCell ref="B49:E49"/>
    <mergeCell ref="G49:J49"/>
    <mergeCell ref="L49:O49"/>
    <mergeCell ref="Q49:T49"/>
    <mergeCell ref="V49:Y49"/>
    <mergeCell ref="AA49:AD49"/>
    <mergeCell ref="V52:Y52"/>
    <mergeCell ref="AA52:AD52"/>
    <mergeCell ref="B51:E51"/>
    <mergeCell ref="G51:J51"/>
    <mergeCell ref="L51:O51"/>
    <mergeCell ref="Q51:T51"/>
    <mergeCell ref="V51:Y51"/>
    <mergeCell ref="AA51:AD51"/>
    <mergeCell ref="D54:T54"/>
    <mergeCell ref="D55:T55"/>
    <mergeCell ref="D56:T56"/>
    <mergeCell ref="B48:C48"/>
    <mergeCell ref="G48:H48"/>
    <mergeCell ref="L48:M48"/>
    <mergeCell ref="Q48:R48"/>
    <mergeCell ref="B52:E52"/>
    <mergeCell ref="G52:J52"/>
    <mergeCell ref="L52:O52"/>
    <mergeCell ref="Q52:T52"/>
    <mergeCell ref="B50:E50"/>
    <mergeCell ref="G50:J50"/>
    <mergeCell ref="L50:O50"/>
    <mergeCell ref="Q50:T50"/>
    <mergeCell ref="D48:E48"/>
  </mergeCells>
  <phoneticPr fontId="11"/>
  <conditionalFormatting sqref="A15:B45 E15:E45">
    <cfRule type="expression" dxfId="88" priority="1342" stopIfTrue="1">
      <formula>COUNTIF($AG$13:$AG$51,$A15)=1</formula>
    </cfRule>
  </conditionalFormatting>
  <conditionalFormatting sqref="A15:B45">
    <cfRule type="expression" dxfId="87" priority="9" stopIfTrue="1">
      <formula>WEEKDAY($A15,1)=7</formula>
    </cfRule>
    <cfRule type="expression" dxfId="86" priority="10" stopIfTrue="1">
      <formula>WEEKDAY($A15,1)=1</formula>
    </cfRule>
  </conditionalFormatting>
  <conditionalFormatting sqref="E15:E45 A15:B45">
    <cfRule type="expression" dxfId="85" priority="1340" stopIfTrue="1">
      <formula>COUNTIF($AG$44:$AG$51,$A15)=1</formula>
    </cfRule>
  </conditionalFormatting>
  <conditionalFormatting sqref="E15:E45">
    <cfRule type="expression" dxfId="84" priority="11" stopIfTrue="1">
      <formula>WEEKDAY($A15,1)=7</formula>
    </cfRule>
    <cfRule type="expression" dxfId="83" priority="12" stopIfTrue="1">
      <formula>WEEKDAY($A15,1)=1</formula>
    </cfRule>
  </conditionalFormatting>
  <conditionalFormatting sqref="F15:G45 J15:J45">
    <cfRule type="expression" dxfId="82" priority="1344" stopIfTrue="1">
      <formula>COUNTIF($AG$13:$AG$51,$F15)=1</formula>
    </cfRule>
    <cfRule type="expression" dxfId="81" priority="1345" stopIfTrue="1">
      <formula>WEEKDAY($F15,1)=7</formula>
    </cfRule>
    <cfRule type="expression" dxfId="80" priority="1346" stopIfTrue="1">
      <formula>WEEKDAY($F15,1)=1</formula>
    </cfRule>
    <cfRule type="expression" dxfId="79" priority="1347" stopIfTrue="1">
      <formula>COUNTIF($AG$44:$AG$51,$F15)=1</formula>
    </cfRule>
  </conditionalFormatting>
  <conditionalFormatting sqref="K15:L45 O15:O45">
    <cfRule type="expression" dxfId="78" priority="1352" stopIfTrue="1">
      <formula>COUNTIF($AG$13:$AG$51,$K15)=1</formula>
    </cfRule>
    <cfRule type="expression" dxfId="77" priority="1353" stopIfTrue="1">
      <formula>WEEKDAY($K15,1)=7</formula>
    </cfRule>
    <cfRule type="expression" dxfId="76" priority="1354" stopIfTrue="1">
      <formula>WEEKDAY($K15,1)=1</formula>
    </cfRule>
    <cfRule type="expression" dxfId="75" priority="1355" stopIfTrue="1">
      <formula>COUNTIF($AG$44:$AG$51,$K15)=1</formula>
    </cfRule>
  </conditionalFormatting>
  <conditionalFormatting sqref="P15:Q45 T15:T45">
    <cfRule type="expression" dxfId="74" priority="1360" stopIfTrue="1">
      <formula>COUNTIF($AG$13:$AG$51,$P15)=1</formula>
    </cfRule>
    <cfRule type="expression" dxfId="73" priority="1361" stopIfTrue="1">
      <formula>WEEKDAY($P15,1)=7</formula>
    </cfRule>
    <cfRule type="expression" dxfId="72" priority="1362" stopIfTrue="1">
      <formula>WEEKDAY($P15,1)=1</formula>
    </cfRule>
    <cfRule type="expression" dxfId="71" priority="1363" stopIfTrue="1">
      <formula>COUNTIF($AG$44:$AG$51,$P15)=1</formula>
    </cfRule>
  </conditionalFormatting>
  <conditionalFormatting sqref="U15:V45 Y15:Y45">
    <cfRule type="expression" dxfId="70" priority="1368" stopIfTrue="1">
      <formula>COUNTIF($AG$13:$AG$51,$U15)=1</formula>
    </cfRule>
    <cfRule type="expression" dxfId="69" priority="1369" stopIfTrue="1">
      <formula>WEEKDAY($U15,1)=7</formula>
    </cfRule>
    <cfRule type="expression" dxfId="68" priority="1370" stopIfTrue="1">
      <formula>WEEKDAY($U15,1)=1</formula>
    </cfRule>
    <cfRule type="expression" dxfId="67" priority="1371" stopIfTrue="1">
      <formula>COUNTIF($AG$44:$AG$51,$U15)=1</formula>
    </cfRule>
  </conditionalFormatting>
  <conditionalFormatting sqref="Z15:AA45 AD15:AD45">
    <cfRule type="expression" dxfId="66" priority="1376" stopIfTrue="1">
      <formula>COUNTIF($AG$44:$AG$51,$Z15)=1</formula>
    </cfRule>
    <cfRule type="expression" dxfId="65" priority="1377" stopIfTrue="1">
      <formula>COUNTIF($AG$13:$AG$51,$Z15)=1</formula>
    </cfRule>
    <cfRule type="expression" dxfId="64" priority="1378" stopIfTrue="1">
      <formula>WEEKDAY($Z15,1)=7</formula>
    </cfRule>
    <cfRule type="expression" dxfId="63" priority="1379" stopIfTrue="1">
      <formula>WEEKDAY($Z15,1)=1</formula>
    </cfRule>
  </conditionalFormatting>
  <dataValidations disablePrompts="1" count="1">
    <dataValidation type="list" allowBlank="1" showInputMessage="1" showErrorMessage="1" sqref="WWH983046:WWM983046 TR4:TW5 ADN4:ADS5 ANJ4:ANO5 AXF4:AXK5 BHB4:BHG5 BQX4:BRC5 CAT4:CAY5 CKP4:CKU5 CUL4:CUQ5 DEH4:DEM5 DOD4:DOI5 DXZ4:DYE5 EHV4:EIA5 ERR4:ERW5 FBN4:FBS5 FLJ4:FLO5 FVF4:FVK5 GFB4:GFG5 GOX4:GPC5 GYT4:GYY5 HIP4:HIU5 HSL4:HSQ5 ICH4:ICM5 IMD4:IMI5 IVZ4:IWE5 JFV4:JGA5 JPR4:JPW5 JZN4:JZS5 KJJ4:KJO5 KTF4:KTK5 LDB4:LDG5 LMX4:LNC5 LWT4:LWY5 MGP4:MGU5 MQL4:MQQ5 NAH4:NAM5 NKD4:NKI5 NTZ4:NUE5 ODV4:OEA5 ONR4:ONW5 OXN4:OXS5 PHJ4:PHO5 PRF4:PRK5 QBB4:QBG5 QKX4:QLC5 QUT4:QUY5 REP4:REU5 ROL4:ROQ5 RYH4:RYM5 SID4:SII5 SRZ4:SSE5 TBV4:TCA5 TLR4:TLW5 TVN4:TVS5 UFJ4:UFO5 UPF4:UPK5 UZB4:UZG5 VIX4:VJC5 VST4:VSY5 WCP4:WCU5 WML4:WMQ5 WWH4:WWM5 WML983046:WMQ983046 Y65542:AE65542 JV65542:KA65542 TR65542:TW65542 ADN65542:ADS65542 ANJ65542:ANO65542 AXF65542:AXK65542 BHB65542:BHG65542 BQX65542:BRC65542 CAT65542:CAY65542 CKP65542:CKU65542 CUL65542:CUQ65542 DEH65542:DEM65542 DOD65542:DOI65542 DXZ65542:DYE65542 EHV65542:EIA65542 ERR65542:ERW65542 FBN65542:FBS65542 FLJ65542:FLO65542 FVF65542:FVK65542 GFB65542:GFG65542 GOX65542:GPC65542 GYT65542:GYY65542 HIP65542:HIU65542 HSL65542:HSQ65542 ICH65542:ICM65542 IMD65542:IMI65542 IVZ65542:IWE65542 JFV65542:JGA65542 JPR65542:JPW65542 JZN65542:JZS65542 KJJ65542:KJO65542 KTF65542:KTK65542 LDB65542:LDG65542 LMX65542:LNC65542 LWT65542:LWY65542 MGP65542:MGU65542 MQL65542:MQQ65542 NAH65542:NAM65542 NKD65542:NKI65542 NTZ65542:NUE65542 ODV65542:OEA65542 ONR65542:ONW65542 OXN65542:OXS65542 PHJ65542:PHO65542 PRF65542:PRK65542 QBB65542:QBG65542 QKX65542:QLC65542 QUT65542:QUY65542 REP65542:REU65542 ROL65542:ROQ65542 RYH65542:RYM65542 SID65542:SII65542 SRZ65542:SSE65542 TBV65542:TCA65542 TLR65542:TLW65542 TVN65542:TVS65542 UFJ65542:UFO65542 UPF65542:UPK65542 UZB65542:UZG65542 VIX65542:VJC65542 VST65542:VSY65542 WCP65542:WCU65542 WML65542:WMQ65542 WWH65542:WWM65542 Y131078:AE131078 JV131078:KA131078 TR131078:TW131078 ADN131078:ADS131078 ANJ131078:ANO131078 AXF131078:AXK131078 BHB131078:BHG131078 BQX131078:BRC131078 CAT131078:CAY131078 CKP131078:CKU131078 CUL131078:CUQ131078 DEH131078:DEM131078 DOD131078:DOI131078 DXZ131078:DYE131078 EHV131078:EIA131078 ERR131078:ERW131078 FBN131078:FBS131078 FLJ131078:FLO131078 FVF131078:FVK131078 GFB131078:GFG131078 GOX131078:GPC131078 GYT131078:GYY131078 HIP131078:HIU131078 HSL131078:HSQ131078 ICH131078:ICM131078 IMD131078:IMI131078 IVZ131078:IWE131078 JFV131078:JGA131078 JPR131078:JPW131078 JZN131078:JZS131078 KJJ131078:KJO131078 KTF131078:KTK131078 LDB131078:LDG131078 LMX131078:LNC131078 LWT131078:LWY131078 MGP131078:MGU131078 MQL131078:MQQ131078 NAH131078:NAM131078 NKD131078:NKI131078 NTZ131078:NUE131078 ODV131078:OEA131078 ONR131078:ONW131078 OXN131078:OXS131078 PHJ131078:PHO131078 PRF131078:PRK131078 QBB131078:QBG131078 QKX131078:QLC131078 QUT131078:QUY131078 REP131078:REU131078 ROL131078:ROQ131078 RYH131078:RYM131078 SID131078:SII131078 SRZ131078:SSE131078 TBV131078:TCA131078 TLR131078:TLW131078 TVN131078:TVS131078 UFJ131078:UFO131078 UPF131078:UPK131078 UZB131078:UZG131078 VIX131078:VJC131078 VST131078:VSY131078 WCP131078:WCU131078 WML131078:WMQ131078 WWH131078:WWM131078 Y196614:AE196614 JV196614:KA196614 TR196614:TW196614 ADN196614:ADS196614 ANJ196614:ANO196614 AXF196614:AXK196614 BHB196614:BHG196614 BQX196614:BRC196614 CAT196614:CAY196614 CKP196614:CKU196614 CUL196614:CUQ196614 DEH196614:DEM196614 DOD196614:DOI196614 DXZ196614:DYE196614 EHV196614:EIA196614 ERR196614:ERW196614 FBN196614:FBS196614 FLJ196614:FLO196614 FVF196614:FVK196614 GFB196614:GFG196614 GOX196614:GPC196614 GYT196614:GYY196614 HIP196614:HIU196614 HSL196614:HSQ196614 ICH196614:ICM196614 IMD196614:IMI196614 IVZ196614:IWE196614 JFV196614:JGA196614 JPR196614:JPW196614 JZN196614:JZS196614 KJJ196614:KJO196614 KTF196614:KTK196614 LDB196614:LDG196614 LMX196614:LNC196614 LWT196614:LWY196614 MGP196614:MGU196614 MQL196614:MQQ196614 NAH196614:NAM196614 NKD196614:NKI196614 NTZ196614:NUE196614 ODV196614:OEA196614 ONR196614:ONW196614 OXN196614:OXS196614 PHJ196614:PHO196614 PRF196614:PRK196614 QBB196614:QBG196614 QKX196614:QLC196614 QUT196614:QUY196614 REP196614:REU196614 ROL196614:ROQ196614 RYH196614:RYM196614 SID196614:SII196614 SRZ196614:SSE196614 TBV196614:TCA196614 TLR196614:TLW196614 TVN196614:TVS196614 UFJ196614:UFO196614 UPF196614:UPK196614 UZB196614:UZG196614 VIX196614:VJC196614 VST196614:VSY196614 WCP196614:WCU196614 WML196614:WMQ196614 WWH196614:WWM196614 Y262150:AE262150 JV262150:KA262150 TR262150:TW262150 ADN262150:ADS262150 ANJ262150:ANO262150 AXF262150:AXK262150 BHB262150:BHG262150 BQX262150:BRC262150 CAT262150:CAY262150 CKP262150:CKU262150 CUL262150:CUQ262150 DEH262150:DEM262150 DOD262150:DOI262150 DXZ262150:DYE262150 EHV262150:EIA262150 ERR262150:ERW262150 FBN262150:FBS262150 FLJ262150:FLO262150 FVF262150:FVK262150 GFB262150:GFG262150 GOX262150:GPC262150 GYT262150:GYY262150 HIP262150:HIU262150 HSL262150:HSQ262150 ICH262150:ICM262150 IMD262150:IMI262150 IVZ262150:IWE262150 JFV262150:JGA262150 JPR262150:JPW262150 JZN262150:JZS262150 KJJ262150:KJO262150 KTF262150:KTK262150 LDB262150:LDG262150 LMX262150:LNC262150 LWT262150:LWY262150 MGP262150:MGU262150 MQL262150:MQQ262150 NAH262150:NAM262150 NKD262150:NKI262150 NTZ262150:NUE262150 ODV262150:OEA262150 ONR262150:ONW262150 OXN262150:OXS262150 PHJ262150:PHO262150 PRF262150:PRK262150 QBB262150:QBG262150 QKX262150:QLC262150 QUT262150:QUY262150 REP262150:REU262150 ROL262150:ROQ262150 RYH262150:RYM262150 SID262150:SII262150 SRZ262150:SSE262150 TBV262150:TCA262150 TLR262150:TLW262150 TVN262150:TVS262150 UFJ262150:UFO262150 UPF262150:UPK262150 UZB262150:UZG262150 VIX262150:VJC262150 VST262150:VSY262150 WCP262150:WCU262150 WML262150:WMQ262150 WWH262150:WWM262150 Y327686:AE327686 JV327686:KA327686 TR327686:TW327686 ADN327686:ADS327686 ANJ327686:ANO327686 AXF327686:AXK327686 BHB327686:BHG327686 BQX327686:BRC327686 CAT327686:CAY327686 CKP327686:CKU327686 CUL327686:CUQ327686 DEH327686:DEM327686 DOD327686:DOI327686 DXZ327686:DYE327686 EHV327686:EIA327686 ERR327686:ERW327686 FBN327686:FBS327686 FLJ327686:FLO327686 FVF327686:FVK327686 GFB327686:GFG327686 GOX327686:GPC327686 GYT327686:GYY327686 HIP327686:HIU327686 HSL327686:HSQ327686 ICH327686:ICM327686 IMD327686:IMI327686 IVZ327686:IWE327686 JFV327686:JGA327686 JPR327686:JPW327686 JZN327686:JZS327686 KJJ327686:KJO327686 KTF327686:KTK327686 LDB327686:LDG327686 LMX327686:LNC327686 LWT327686:LWY327686 MGP327686:MGU327686 MQL327686:MQQ327686 NAH327686:NAM327686 NKD327686:NKI327686 NTZ327686:NUE327686 ODV327686:OEA327686 ONR327686:ONW327686 OXN327686:OXS327686 PHJ327686:PHO327686 PRF327686:PRK327686 QBB327686:QBG327686 QKX327686:QLC327686 QUT327686:QUY327686 REP327686:REU327686 ROL327686:ROQ327686 RYH327686:RYM327686 SID327686:SII327686 SRZ327686:SSE327686 TBV327686:TCA327686 TLR327686:TLW327686 TVN327686:TVS327686 UFJ327686:UFO327686 UPF327686:UPK327686 UZB327686:UZG327686 VIX327686:VJC327686 VST327686:VSY327686 WCP327686:WCU327686 WML327686:WMQ327686 WWH327686:WWM327686 Y393222:AE393222 JV393222:KA393222 TR393222:TW393222 ADN393222:ADS393222 ANJ393222:ANO393222 AXF393222:AXK393222 BHB393222:BHG393222 BQX393222:BRC393222 CAT393222:CAY393222 CKP393222:CKU393222 CUL393222:CUQ393222 DEH393222:DEM393222 DOD393222:DOI393222 DXZ393222:DYE393222 EHV393222:EIA393222 ERR393222:ERW393222 FBN393222:FBS393222 FLJ393222:FLO393222 FVF393222:FVK393222 GFB393222:GFG393222 GOX393222:GPC393222 GYT393222:GYY393222 HIP393222:HIU393222 HSL393222:HSQ393222 ICH393222:ICM393222 IMD393222:IMI393222 IVZ393222:IWE393222 JFV393222:JGA393222 JPR393222:JPW393222 JZN393222:JZS393222 KJJ393222:KJO393222 KTF393222:KTK393222 LDB393222:LDG393222 LMX393222:LNC393222 LWT393222:LWY393222 MGP393222:MGU393222 MQL393222:MQQ393222 NAH393222:NAM393222 NKD393222:NKI393222 NTZ393222:NUE393222 ODV393222:OEA393222 ONR393222:ONW393222 OXN393222:OXS393222 PHJ393222:PHO393222 PRF393222:PRK393222 QBB393222:QBG393222 QKX393222:QLC393222 QUT393222:QUY393222 REP393222:REU393222 ROL393222:ROQ393222 RYH393222:RYM393222 SID393222:SII393222 SRZ393222:SSE393222 TBV393222:TCA393222 TLR393222:TLW393222 TVN393222:TVS393222 UFJ393222:UFO393222 UPF393222:UPK393222 UZB393222:UZG393222 VIX393222:VJC393222 VST393222:VSY393222 WCP393222:WCU393222 WML393222:WMQ393222 WWH393222:WWM393222 Y458758:AE458758 JV458758:KA458758 TR458758:TW458758 ADN458758:ADS458758 ANJ458758:ANO458758 AXF458758:AXK458758 BHB458758:BHG458758 BQX458758:BRC458758 CAT458758:CAY458758 CKP458758:CKU458758 CUL458758:CUQ458758 DEH458758:DEM458758 DOD458758:DOI458758 DXZ458758:DYE458758 EHV458758:EIA458758 ERR458758:ERW458758 FBN458758:FBS458758 FLJ458758:FLO458758 FVF458758:FVK458758 GFB458758:GFG458758 GOX458758:GPC458758 GYT458758:GYY458758 HIP458758:HIU458758 HSL458758:HSQ458758 ICH458758:ICM458758 IMD458758:IMI458758 IVZ458758:IWE458758 JFV458758:JGA458758 JPR458758:JPW458758 JZN458758:JZS458758 KJJ458758:KJO458758 KTF458758:KTK458758 LDB458758:LDG458758 LMX458758:LNC458758 LWT458758:LWY458758 MGP458758:MGU458758 MQL458758:MQQ458758 NAH458758:NAM458758 NKD458758:NKI458758 NTZ458758:NUE458758 ODV458758:OEA458758 ONR458758:ONW458758 OXN458758:OXS458758 PHJ458758:PHO458758 PRF458758:PRK458758 QBB458758:QBG458758 QKX458758:QLC458758 QUT458758:QUY458758 REP458758:REU458758 ROL458758:ROQ458758 RYH458758:RYM458758 SID458758:SII458758 SRZ458758:SSE458758 TBV458758:TCA458758 TLR458758:TLW458758 TVN458758:TVS458758 UFJ458758:UFO458758 UPF458758:UPK458758 UZB458758:UZG458758 VIX458758:VJC458758 VST458758:VSY458758 WCP458758:WCU458758 WML458758:WMQ458758 WWH458758:WWM458758 Y524294:AE524294 JV524294:KA524294 TR524294:TW524294 ADN524294:ADS524294 ANJ524294:ANO524294 AXF524294:AXK524294 BHB524294:BHG524294 BQX524294:BRC524294 CAT524294:CAY524294 CKP524294:CKU524294 CUL524294:CUQ524294 DEH524294:DEM524294 DOD524294:DOI524294 DXZ524294:DYE524294 EHV524294:EIA524294 ERR524294:ERW524294 FBN524294:FBS524294 FLJ524294:FLO524294 FVF524294:FVK524294 GFB524294:GFG524294 GOX524294:GPC524294 GYT524294:GYY524294 HIP524294:HIU524294 HSL524294:HSQ524294 ICH524294:ICM524294 IMD524294:IMI524294 IVZ524294:IWE524294 JFV524294:JGA524294 JPR524294:JPW524294 JZN524294:JZS524294 KJJ524294:KJO524294 KTF524294:KTK524294 LDB524294:LDG524294 LMX524294:LNC524294 LWT524294:LWY524294 MGP524294:MGU524294 MQL524294:MQQ524294 NAH524294:NAM524294 NKD524294:NKI524294 NTZ524294:NUE524294 ODV524294:OEA524294 ONR524294:ONW524294 OXN524294:OXS524294 PHJ524294:PHO524294 PRF524294:PRK524294 QBB524294:QBG524294 QKX524294:QLC524294 QUT524294:QUY524294 REP524294:REU524294 ROL524294:ROQ524294 RYH524294:RYM524294 SID524294:SII524294 SRZ524294:SSE524294 TBV524294:TCA524294 TLR524294:TLW524294 TVN524294:TVS524294 UFJ524294:UFO524294 UPF524294:UPK524294 UZB524294:UZG524294 VIX524294:VJC524294 VST524294:VSY524294 WCP524294:WCU524294 WML524294:WMQ524294 WWH524294:WWM524294 Y589830:AE589830 JV589830:KA589830 TR589830:TW589830 ADN589830:ADS589830 ANJ589830:ANO589830 AXF589830:AXK589830 BHB589830:BHG589830 BQX589830:BRC589830 CAT589830:CAY589830 CKP589830:CKU589830 CUL589830:CUQ589830 DEH589830:DEM589830 DOD589830:DOI589830 DXZ589830:DYE589830 EHV589830:EIA589830 ERR589830:ERW589830 FBN589830:FBS589830 FLJ589830:FLO589830 FVF589830:FVK589830 GFB589830:GFG589830 GOX589830:GPC589830 GYT589830:GYY589830 HIP589830:HIU589830 HSL589830:HSQ589830 ICH589830:ICM589830 IMD589830:IMI589830 IVZ589830:IWE589830 JFV589830:JGA589830 JPR589830:JPW589830 JZN589830:JZS589830 KJJ589830:KJO589830 KTF589830:KTK589830 LDB589830:LDG589830 LMX589830:LNC589830 LWT589830:LWY589830 MGP589830:MGU589830 MQL589830:MQQ589830 NAH589830:NAM589830 NKD589830:NKI589830 NTZ589830:NUE589830 ODV589830:OEA589830 ONR589830:ONW589830 OXN589830:OXS589830 PHJ589830:PHO589830 PRF589830:PRK589830 QBB589830:QBG589830 QKX589830:QLC589830 QUT589830:QUY589830 REP589830:REU589830 ROL589830:ROQ589830 RYH589830:RYM589830 SID589830:SII589830 SRZ589830:SSE589830 TBV589830:TCA589830 TLR589830:TLW589830 TVN589830:TVS589830 UFJ589830:UFO589830 UPF589830:UPK589830 UZB589830:UZG589830 VIX589830:VJC589830 VST589830:VSY589830 WCP589830:WCU589830 WML589830:WMQ589830 WWH589830:WWM589830 Y655366:AE655366 JV655366:KA655366 TR655366:TW655366 ADN655366:ADS655366 ANJ655366:ANO655366 AXF655366:AXK655366 BHB655366:BHG655366 BQX655366:BRC655366 CAT655366:CAY655366 CKP655366:CKU655366 CUL655366:CUQ655366 DEH655366:DEM655366 DOD655366:DOI655366 DXZ655366:DYE655366 EHV655366:EIA655366 ERR655366:ERW655366 FBN655366:FBS655366 FLJ655366:FLO655366 FVF655366:FVK655366 GFB655366:GFG655366 GOX655366:GPC655366 GYT655366:GYY655366 HIP655366:HIU655366 HSL655366:HSQ655366 ICH655366:ICM655366 IMD655366:IMI655366 IVZ655366:IWE655366 JFV655366:JGA655366 JPR655366:JPW655366 JZN655366:JZS655366 KJJ655366:KJO655366 KTF655366:KTK655366 LDB655366:LDG655366 LMX655366:LNC655366 LWT655366:LWY655366 MGP655366:MGU655366 MQL655366:MQQ655366 NAH655366:NAM655366 NKD655366:NKI655366 NTZ655366:NUE655366 ODV655366:OEA655366 ONR655366:ONW655366 OXN655366:OXS655366 PHJ655366:PHO655366 PRF655366:PRK655366 QBB655366:QBG655366 QKX655366:QLC655366 QUT655366:QUY655366 REP655366:REU655366 ROL655366:ROQ655366 RYH655366:RYM655366 SID655366:SII655366 SRZ655366:SSE655366 TBV655366:TCA655366 TLR655366:TLW655366 TVN655366:TVS655366 UFJ655366:UFO655366 UPF655366:UPK655366 UZB655366:UZG655366 VIX655366:VJC655366 VST655366:VSY655366 WCP655366:WCU655366 WML655366:WMQ655366 WWH655366:WWM655366 Y720902:AE720902 JV720902:KA720902 TR720902:TW720902 ADN720902:ADS720902 ANJ720902:ANO720902 AXF720902:AXK720902 BHB720902:BHG720902 BQX720902:BRC720902 CAT720902:CAY720902 CKP720902:CKU720902 CUL720902:CUQ720902 DEH720902:DEM720902 DOD720902:DOI720902 DXZ720902:DYE720902 EHV720902:EIA720902 ERR720902:ERW720902 FBN720902:FBS720902 FLJ720902:FLO720902 FVF720902:FVK720902 GFB720902:GFG720902 GOX720902:GPC720902 GYT720902:GYY720902 HIP720902:HIU720902 HSL720902:HSQ720902 ICH720902:ICM720902 IMD720902:IMI720902 IVZ720902:IWE720902 JFV720902:JGA720902 JPR720902:JPW720902 JZN720902:JZS720902 KJJ720902:KJO720902 KTF720902:KTK720902 LDB720902:LDG720902 LMX720902:LNC720902 LWT720902:LWY720902 MGP720902:MGU720902 MQL720902:MQQ720902 NAH720902:NAM720902 NKD720902:NKI720902 NTZ720902:NUE720902 ODV720902:OEA720902 ONR720902:ONW720902 OXN720902:OXS720902 PHJ720902:PHO720902 PRF720902:PRK720902 QBB720902:QBG720902 QKX720902:QLC720902 QUT720902:QUY720902 REP720902:REU720902 ROL720902:ROQ720902 RYH720902:RYM720902 SID720902:SII720902 SRZ720902:SSE720902 TBV720902:TCA720902 TLR720902:TLW720902 TVN720902:TVS720902 UFJ720902:UFO720902 UPF720902:UPK720902 UZB720902:UZG720902 VIX720902:VJC720902 VST720902:VSY720902 WCP720902:WCU720902 WML720902:WMQ720902 WWH720902:WWM720902 Y786438:AE786438 JV786438:KA786438 TR786438:TW786438 ADN786438:ADS786438 ANJ786438:ANO786438 AXF786438:AXK786438 BHB786438:BHG786438 BQX786438:BRC786438 CAT786438:CAY786438 CKP786438:CKU786438 CUL786438:CUQ786438 DEH786438:DEM786438 DOD786438:DOI786438 DXZ786438:DYE786438 EHV786438:EIA786438 ERR786438:ERW786438 FBN786438:FBS786438 FLJ786438:FLO786438 FVF786438:FVK786438 GFB786438:GFG786438 GOX786438:GPC786438 GYT786438:GYY786438 HIP786438:HIU786438 HSL786438:HSQ786438 ICH786438:ICM786438 IMD786438:IMI786438 IVZ786438:IWE786438 JFV786438:JGA786438 JPR786438:JPW786438 JZN786438:JZS786438 KJJ786438:KJO786438 KTF786438:KTK786438 LDB786438:LDG786438 LMX786438:LNC786438 LWT786438:LWY786438 MGP786438:MGU786438 MQL786438:MQQ786438 NAH786438:NAM786438 NKD786438:NKI786438 NTZ786438:NUE786438 ODV786438:OEA786438 ONR786438:ONW786438 OXN786438:OXS786438 PHJ786438:PHO786438 PRF786438:PRK786438 QBB786438:QBG786438 QKX786438:QLC786438 QUT786438:QUY786438 REP786438:REU786438 ROL786438:ROQ786438 RYH786438:RYM786438 SID786438:SII786438 SRZ786438:SSE786438 TBV786438:TCA786438 TLR786438:TLW786438 TVN786438:TVS786438 UFJ786438:UFO786438 UPF786438:UPK786438 UZB786438:UZG786438 VIX786438:VJC786438 VST786438:VSY786438 WCP786438:WCU786438 WML786438:WMQ786438 WWH786438:WWM786438 Y851974:AE851974 JV851974:KA851974 TR851974:TW851974 ADN851974:ADS851974 ANJ851974:ANO851974 AXF851974:AXK851974 BHB851974:BHG851974 BQX851974:BRC851974 CAT851974:CAY851974 CKP851974:CKU851974 CUL851974:CUQ851974 DEH851974:DEM851974 DOD851974:DOI851974 DXZ851974:DYE851974 EHV851974:EIA851974 ERR851974:ERW851974 FBN851974:FBS851974 FLJ851974:FLO851974 FVF851974:FVK851974 GFB851974:GFG851974 GOX851974:GPC851974 GYT851974:GYY851974 HIP851974:HIU851974 HSL851974:HSQ851974 ICH851974:ICM851974 IMD851974:IMI851974 IVZ851974:IWE851974 JFV851974:JGA851974 JPR851974:JPW851974 JZN851974:JZS851974 KJJ851974:KJO851974 KTF851974:KTK851974 LDB851974:LDG851974 LMX851974:LNC851974 LWT851974:LWY851974 MGP851974:MGU851974 MQL851974:MQQ851974 NAH851974:NAM851974 NKD851974:NKI851974 NTZ851974:NUE851974 ODV851974:OEA851974 ONR851974:ONW851974 OXN851974:OXS851974 PHJ851974:PHO851974 PRF851974:PRK851974 QBB851974:QBG851974 QKX851974:QLC851974 QUT851974:QUY851974 REP851974:REU851974 ROL851974:ROQ851974 RYH851974:RYM851974 SID851974:SII851974 SRZ851974:SSE851974 TBV851974:TCA851974 TLR851974:TLW851974 TVN851974:TVS851974 UFJ851974:UFO851974 UPF851974:UPK851974 UZB851974:UZG851974 VIX851974:VJC851974 VST851974:VSY851974 WCP851974:WCU851974 WML851974:WMQ851974 WWH851974:WWM851974 Y917510:AE917510 JV917510:KA917510 TR917510:TW917510 ADN917510:ADS917510 ANJ917510:ANO917510 AXF917510:AXK917510 BHB917510:BHG917510 BQX917510:BRC917510 CAT917510:CAY917510 CKP917510:CKU917510 CUL917510:CUQ917510 DEH917510:DEM917510 DOD917510:DOI917510 DXZ917510:DYE917510 EHV917510:EIA917510 ERR917510:ERW917510 FBN917510:FBS917510 FLJ917510:FLO917510 FVF917510:FVK917510 GFB917510:GFG917510 GOX917510:GPC917510 GYT917510:GYY917510 HIP917510:HIU917510 HSL917510:HSQ917510 ICH917510:ICM917510 IMD917510:IMI917510 IVZ917510:IWE917510 JFV917510:JGA917510 JPR917510:JPW917510 JZN917510:JZS917510 KJJ917510:KJO917510 KTF917510:KTK917510 LDB917510:LDG917510 LMX917510:LNC917510 LWT917510:LWY917510 MGP917510:MGU917510 MQL917510:MQQ917510 NAH917510:NAM917510 NKD917510:NKI917510 NTZ917510:NUE917510 ODV917510:OEA917510 ONR917510:ONW917510 OXN917510:OXS917510 PHJ917510:PHO917510 PRF917510:PRK917510 QBB917510:QBG917510 QKX917510:QLC917510 QUT917510:QUY917510 REP917510:REU917510 ROL917510:ROQ917510 RYH917510:RYM917510 SID917510:SII917510 SRZ917510:SSE917510 TBV917510:TCA917510 TLR917510:TLW917510 TVN917510:TVS917510 UFJ917510:UFO917510 UPF917510:UPK917510 UZB917510:UZG917510 VIX917510:VJC917510 VST917510:VSY917510 WCP917510:WCU917510 WML917510:WMQ917510 WWH917510:WWM917510 Y983046:AE983046 JV983046:KA983046 TR983046:TW983046 ADN983046:ADS983046 ANJ983046:ANO983046 AXF983046:AXK983046 BHB983046:BHG983046 BQX983046:BRC983046 CAT983046:CAY983046 CKP983046:CKU983046 CUL983046:CUQ983046 DEH983046:DEM983046 DOD983046:DOI983046 DXZ983046:DYE983046 EHV983046:EIA983046 ERR983046:ERW983046 FBN983046:FBS983046 FLJ983046:FLO983046 FVF983046:FVK983046 GFB983046:GFG983046 GOX983046:GPC983046 GYT983046:GYY983046 HIP983046:HIU983046 HSL983046:HSQ983046 ICH983046:ICM983046 IMD983046:IMI983046 IVZ983046:IWE983046 JFV983046:JGA983046 JPR983046:JPW983046 JZN983046:JZS983046 KJJ983046:KJO983046 KTF983046:KTK983046 LDB983046:LDG983046 LMX983046:LNC983046 LWT983046:LWY983046 MGP983046:MGU983046 MQL983046:MQQ983046 NAH983046:NAM983046 NKD983046:NKI983046 NTZ983046:NUE983046 ODV983046:OEA983046 ONR983046:ONW983046 OXN983046:OXS983046 PHJ983046:PHO983046 PRF983046:PRK983046 QBB983046:QBG983046 QKX983046:QLC983046 QUT983046:QUY983046 REP983046:REU983046 ROL983046:ROQ983046 RYH983046:RYM983046 SID983046:SII983046 SRZ983046:SSE983046 TBV983046:TCA983046 TLR983046:TLW983046 TVN983046:TVS983046 UFJ983046:UFO983046 UPF983046:UPK983046 UZB983046:UZG983046 VIX983046:VJC983046 VST983046:VSY983046 WCP983046:WCU983046 JV4:KA5" xr:uid="{00000000-0002-0000-0C00-000000000000}">
      <formula1>"青森校,弘前校,八戸校,むつ校"</formula1>
    </dataValidation>
  </dataValidations>
  <pageMargins left="0.23622047244094491" right="0.14000000000000001" top="0.35" bottom="0.19685039370078741" header="0" footer="0"/>
  <pageSetup paperSize="9" scale="67" orientation="landscape" r:id="rId1"/>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9899B-B521-4FC4-ACBA-9C871C221E0C}">
  <sheetPr>
    <tabColor rgb="FFFFFF00"/>
  </sheetPr>
  <dimension ref="A1"/>
  <sheetViews>
    <sheetView view="pageBreakPreview" zoomScale="60" zoomScaleNormal="100" workbookViewId="0">
      <selection activeCell="AB57" sqref="AB57"/>
    </sheetView>
  </sheetViews>
  <sheetFormatPr defaultRowHeight="12.5"/>
  <sheetData/>
  <phoneticPr fontId="11"/>
  <pageMargins left="0.7" right="0.7" top="0.75" bottom="0.75" header="0.3" footer="0.3"/>
  <pageSetup paperSize="9" orientation="portrait" horizontalDpi="4294967293"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DB992-54B5-4712-BF94-00291E5F3FB9}">
  <sheetPr>
    <tabColor rgb="FFFFC000"/>
  </sheetPr>
  <dimension ref="A1:AR66"/>
  <sheetViews>
    <sheetView view="pageBreakPreview" zoomScale="80" zoomScaleNormal="80" zoomScaleSheetLayoutView="80" workbookViewId="0">
      <selection activeCell="G3" sqref="G3"/>
    </sheetView>
  </sheetViews>
  <sheetFormatPr defaultColWidth="9.81640625" defaultRowHeight="23.5"/>
  <cols>
    <col min="1" max="1" width="6" style="483" customWidth="1"/>
    <col min="2" max="2" width="4.7265625" style="483" customWidth="1"/>
    <col min="3" max="3" width="6.08984375" style="429" customWidth="1"/>
    <col min="4" max="34" width="5.54296875" style="412" customWidth="1"/>
    <col min="35" max="35" width="7.6328125" style="514" customWidth="1"/>
    <col min="36" max="36" width="5" style="412" customWidth="1"/>
    <col min="37" max="40" width="4.453125" style="412" customWidth="1"/>
    <col min="41" max="41" width="13.54296875" style="216" bestFit="1" customWidth="1"/>
    <col min="42" max="42" width="17.54296875" style="216" bestFit="1" customWidth="1"/>
    <col min="43" max="44" width="9.81640625" style="216"/>
    <col min="45" max="16384" width="9.81640625" style="412"/>
  </cols>
  <sheetData>
    <row r="1" spans="1:44" s="514" customFormat="1" ht="25.5">
      <c r="A1" s="1097" t="s">
        <v>542</v>
      </c>
      <c r="B1" s="1097"/>
      <c r="C1" s="1097"/>
      <c r="D1" s="1097"/>
      <c r="E1" s="1097"/>
      <c r="F1" s="1097"/>
      <c r="G1" s="1097"/>
      <c r="H1" s="1097"/>
      <c r="I1" s="1097"/>
      <c r="J1" s="1097"/>
      <c r="K1" s="1097"/>
      <c r="L1" s="1097"/>
      <c r="M1" s="1097"/>
      <c r="N1" s="1097"/>
      <c r="O1" s="1097"/>
      <c r="P1" s="1097"/>
      <c r="Q1" s="1097"/>
      <c r="R1" s="1097"/>
      <c r="S1" s="1097"/>
      <c r="T1" s="1097"/>
      <c r="U1" s="1097"/>
      <c r="V1" s="1097"/>
      <c r="W1" s="1097"/>
      <c r="X1" s="1097"/>
      <c r="Y1" s="1097"/>
      <c r="Z1" s="1097"/>
      <c r="AA1" s="1097"/>
      <c r="AB1" s="1097"/>
      <c r="AC1" s="1097"/>
      <c r="AD1" s="1097"/>
      <c r="AE1" s="1097"/>
      <c r="AF1" s="1097"/>
      <c r="AG1" s="1097"/>
      <c r="AH1" s="1097"/>
      <c r="AI1" s="1097"/>
      <c r="AO1" s="216"/>
      <c r="AP1" s="216"/>
      <c r="AQ1" s="216"/>
      <c r="AR1" s="216"/>
    </row>
    <row r="2" spans="1:44" s="517" customFormat="1" ht="27" customHeight="1" thickBot="1">
      <c r="A2" s="515"/>
      <c r="B2" s="515"/>
      <c r="C2" s="516"/>
      <c r="I2" s="1098" t="s">
        <v>691</v>
      </c>
      <c r="J2" s="1099"/>
      <c r="K2" s="1099"/>
      <c r="L2" s="1099"/>
      <c r="M2" s="1099"/>
      <c r="N2" s="1100"/>
      <c r="O2" s="1101"/>
      <c r="P2" s="1101"/>
      <c r="Q2" s="1101"/>
      <c r="R2" s="1101"/>
      <c r="S2" s="1101"/>
      <c r="T2" s="1101"/>
      <c r="U2" s="1101"/>
      <c r="V2" s="1101"/>
      <c r="W2" s="1101"/>
      <c r="X2" s="1101"/>
      <c r="Y2" s="1101"/>
      <c r="Z2" s="1101"/>
      <c r="AA2" s="1101"/>
      <c r="AI2" s="518"/>
      <c r="AO2" s="216"/>
      <c r="AP2" s="216"/>
      <c r="AQ2" s="216"/>
      <c r="AR2" s="216"/>
    </row>
    <row r="3" spans="1:44" s="517" customFormat="1" ht="27" customHeight="1" thickBot="1">
      <c r="A3" s="515"/>
      <c r="B3" s="515"/>
      <c r="C3" s="516"/>
      <c r="I3" s="1098" t="s">
        <v>692</v>
      </c>
      <c r="J3" s="1099"/>
      <c r="K3" s="1099"/>
      <c r="L3" s="1099"/>
      <c r="M3" s="1099"/>
      <c r="N3" s="1100"/>
      <c r="O3" s="1101" t="s">
        <v>693</v>
      </c>
      <c r="P3" s="1101"/>
      <c r="Q3" s="1101"/>
      <c r="R3" s="1101"/>
      <c r="S3" s="1101"/>
      <c r="T3" s="1101"/>
      <c r="U3" s="1101"/>
      <c r="V3" s="1101"/>
      <c r="W3" s="1101"/>
      <c r="X3" s="1101"/>
      <c r="Y3" s="1101"/>
      <c r="Z3" s="1101"/>
      <c r="AA3" s="1101"/>
      <c r="AI3" s="518"/>
      <c r="AO3" s="1049" t="s">
        <v>672</v>
      </c>
      <c r="AP3" s="1050"/>
      <c r="AQ3" s="216"/>
      <c r="AR3" s="216"/>
    </row>
    <row r="4" spans="1:44" s="517" customFormat="1" ht="27" customHeight="1">
      <c r="A4" s="515"/>
      <c r="B4" s="515"/>
      <c r="C4" s="516"/>
      <c r="I4" s="1103" t="s">
        <v>764</v>
      </c>
      <c r="J4" s="1104"/>
      <c r="K4" s="1104"/>
      <c r="L4" s="1104"/>
      <c r="M4" s="1104"/>
      <c r="N4" s="1105"/>
      <c r="O4" s="1106">
        <f>'様式1-1_委託料経費区分'!C9</f>
        <v>0</v>
      </c>
      <c r="P4" s="1107"/>
      <c r="Q4" s="1107"/>
      <c r="R4" s="1107"/>
      <c r="S4" s="1107"/>
      <c r="T4" s="1107"/>
      <c r="U4" s="1107"/>
      <c r="V4" s="1107"/>
      <c r="W4" s="1107"/>
      <c r="X4" s="1107"/>
      <c r="Y4" s="1107"/>
      <c r="Z4" s="1107"/>
      <c r="AA4" s="1108"/>
      <c r="AI4" s="518"/>
      <c r="AO4" s="461">
        <v>45776</v>
      </c>
      <c r="AP4" s="462" t="s">
        <v>351</v>
      </c>
      <c r="AQ4" s="216"/>
      <c r="AR4" s="216"/>
    </row>
    <row r="5" spans="1:44" s="517" customFormat="1" ht="27" customHeight="1">
      <c r="A5" s="515"/>
      <c r="B5" s="515"/>
      <c r="C5" s="516"/>
      <c r="I5" s="1098" t="s">
        <v>255</v>
      </c>
      <c r="J5" s="1099"/>
      <c r="K5" s="1099"/>
      <c r="L5" s="1099"/>
      <c r="M5" s="1099"/>
      <c r="N5" s="1100"/>
      <c r="O5" s="1109"/>
      <c r="P5" s="1109"/>
      <c r="Q5" s="1109"/>
      <c r="R5" s="1109"/>
      <c r="S5" s="1109"/>
      <c r="T5" s="1109"/>
      <c r="U5" s="1109"/>
      <c r="V5" s="1109"/>
      <c r="W5" s="1109"/>
      <c r="X5" s="1109"/>
      <c r="Y5" s="1109"/>
      <c r="Z5" s="1109"/>
      <c r="AA5" s="1109"/>
      <c r="AI5" s="518"/>
      <c r="AO5" s="463">
        <v>45780</v>
      </c>
      <c r="AP5" s="464" t="s">
        <v>598</v>
      </c>
      <c r="AQ5" s="216"/>
      <c r="AR5" s="216"/>
    </row>
    <row r="6" spans="1:44" s="520" customFormat="1" ht="30" customHeight="1">
      <c r="A6" s="1110" t="s">
        <v>694</v>
      </c>
      <c r="B6" s="1110"/>
      <c r="C6" s="1110"/>
      <c r="D6" s="1110"/>
      <c r="E6" s="1110"/>
      <c r="F6" s="1110"/>
      <c r="G6" s="1110"/>
      <c r="H6" s="1110"/>
      <c r="I6" s="1110"/>
      <c r="J6" s="1110"/>
      <c r="K6" s="1110"/>
      <c r="L6" s="1110"/>
      <c r="M6" s="1110"/>
      <c r="N6" s="1110"/>
      <c r="O6" s="1110"/>
      <c r="P6" s="1110"/>
      <c r="Q6" s="1110"/>
      <c r="R6" s="1110"/>
      <c r="S6" s="1110"/>
      <c r="T6" s="1110"/>
      <c r="U6" s="1110"/>
      <c r="V6" s="1110"/>
      <c r="W6" s="1110"/>
      <c r="X6" s="1110"/>
      <c r="Y6" s="1110"/>
      <c r="Z6" s="1110"/>
      <c r="AA6" s="1110"/>
      <c r="AB6" s="1110"/>
      <c r="AC6" s="1110"/>
      <c r="AD6" s="1110"/>
      <c r="AE6" s="1110"/>
      <c r="AF6" s="1110"/>
      <c r="AG6" s="1110"/>
      <c r="AH6" s="1110"/>
      <c r="AI6" s="1110"/>
      <c r="AJ6" s="519"/>
      <c r="AO6" s="463">
        <v>45781</v>
      </c>
      <c r="AP6" s="464" t="s">
        <v>599</v>
      </c>
      <c r="AQ6" s="216"/>
      <c r="AR6" s="216"/>
    </row>
    <row r="7" spans="1:44" ht="21.75" customHeight="1">
      <c r="A7" s="1111" t="s">
        <v>695</v>
      </c>
      <c r="B7" s="521" t="s">
        <v>539</v>
      </c>
      <c r="C7" s="522"/>
      <c r="D7" s="522"/>
      <c r="E7" s="523"/>
      <c r="F7" s="524"/>
      <c r="G7" s="523"/>
      <c r="H7" s="524"/>
      <c r="I7" s="523"/>
      <c r="J7" s="524"/>
      <c r="K7" s="523"/>
      <c r="L7" s="524"/>
      <c r="M7" s="523"/>
      <c r="N7" s="524"/>
      <c r="O7" s="523"/>
      <c r="P7" s="524"/>
      <c r="Q7" s="523"/>
      <c r="R7" s="524"/>
      <c r="S7" s="523"/>
      <c r="T7" s="523"/>
      <c r="U7" s="523"/>
      <c r="V7" s="523"/>
      <c r="W7" s="523"/>
      <c r="X7" s="523"/>
      <c r="Y7" s="523"/>
      <c r="Z7" s="523"/>
      <c r="AA7" s="523"/>
      <c r="AB7" s="523"/>
      <c r="AC7" s="523"/>
      <c r="AD7" s="523"/>
      <c r="AE7" s="523"/>
      <c r="AF7" s="523"/>
      <c r="AG7" s="523"/>
      <c r="AH7" s="525"/>
      <c r="AI7" s="526"/>
      <c r="AO7" s="463">
        <v>45782</v>
      </c>
      <c r="AP7" s="464" t="s">
        <v>621</v>
      </c>
    </row>
    <row r="8" spans="1:44" ht="21.75" customHeight="1">
      <c r="A8" s="1112"/>
      <c r="B8" s="521" t="s">
        <v>541</v>
      </c>
      <c r="C8" s="522"/>
      <c r="D8" s="527"/>
      <c r="E8" s="528"/>
      <c r="F8" s="528"/>
      <c r="G8" s="528"/>
      <c r="H8" s="528"/>
      <c r="I8" s="528"/>
      <c r="J8" s="528"/>
      <c r="K8" s="528"/>
      <c r="L8" s="528"/>
      <c r="M8" s="529"/>
      <c r="N8" s="528"/>
      <c r="O8" s="528"/>
      <c r="P8" s="528"/>
      <c r="Q8" s="528"/>
      <c r="R8" s="528"/>
      <c r="S8" s="528"/>
      <c r="T8" s="528"/>
      <c r="U8" s="528"/>
      <c r="V8" s="528"/>
      <c r="W8" s="528"/>
      <c r="X8" s="528"/>
      <c r="Y8" s="528"/>
      <c r="Z8" s="528"/>
      <c r="AA8" s="528"/>
      <c r="AB8" s="528"/>
      <c r="AC8" s="528"/>
      <c r="AD8" s="528"/>
      <c r="AE8" s="528"/>
      <c r="AF8" s="528"/>
      <c r="AG8" s="528"/>
      <c r="AH8" s="530"/>
      <c r="AI8" s="526"/>
      <c r="AO8" s="463">
        <v>45783</v>
      </c>
      <c r="AP8" s="464" t="s">
        <v>622</v>
      </c>
    </row>
    <row r="9" spans="1:44" ht="21.75" customHeight="1">
      <c r="A9" s="1112"/>
      <c r="B9" s="521" t="s">
        <v>540</v>
      </c>
      <c r="C9" s="522"/>
      <c r="D9" s="654">
        <f>D8</f>
        <v>0</v>
      </c>
      <c r="E9" s="655">
        <f>E8</f>
        <v>0</v>
      </c>
      <c r="F9" s="655">
        <f t="shared" ref="F9:AG9" si="0">F8</f>
        <v>0</v>
      </c>
      <c r="G9" s="655">
        <f t="shared" si="0"/>
        <v>0</v>
      </c>
      <c r="H9" s="655">
        <f t="shared" si="0"/>
        <v>0</v>
      </c>
      <c r="I9" s="655">
        <f t="shared" si="0"/>
        <v>0</v>
      </c>
      <c r="J9" s="655">
        <f t="shared" si="0"/>
        <v>0</v>
      </c>
      <c r="K9" s="655">
        <f t="shared" si="0"/>
        <v>0</v>
      </c>
      <c r="L9" s="655">
        <f t="shared" si="0"/>
        <v>0</v>
      </c>
      <c r="M9" s="655">
        <f t="shared" si="0"/>
        <v>0</v>
      </c>
      <c r="N9" s="655">
        <f t="shared" si="0"/>
        <v>0</v>
      </c>
      <c r="O9" s="655">
        <f t="shared" si="0"/>
        <v>0</v>
      </c>
      <c r="P9" s="655">
        <f t="shared" si="0"/>
        <v>0</v>
      </c>
      <c r="Q9" s="655">
        <f t="shared" si="0"/>
        <v>0</v>
      </c>
      <c r="R9" s="655">
        <f t="shared" si="0"/>
        <v>0</v>
      </c>
      <c r="S9" s="655">
        <f t="shared" si="0"/>
        <v>0</v>
      </c>
      <c r="T9" s="655">
        <f t="shared" si="0"/>
        <v>0</v>
      </c>
      <c r="U9" s="655">
        <f t="shared" si="0"/>
        <v>0</v>
      </c>
      <c r="V9" s="655">
        <f t="shared" si="0"/>
        <v>0</v>
      </c>
      <c r="W9" s="655">
        <f t="shared" si="0"/>
        <v>0</v>
      </c>
      <c r="X9" s="655">
        <f t="shared" si="0"/>
        <v>0</v>
      </c>
      <c r="Y9" s="655">
        <f t="shared" si="0"/>
        <v>0</v>
      </c>
      <c r="Z9" s="655">
        <f t="shared" si="0"/>
        <v>0</v>
      </c>
      <c r="AA9" s="655">
        <f t="shared" si="0"/>
        <v>0</v>
      </c>
      <c r="AB9" s="655">
        <f t="shared" si="0"/>
        <v>0</v>
      </c>
      <c r="AC9" s="655">
        <f t="shared" si="0"/>
        <v>0</v>
      </c>
      <c r="AD9" s="655">
        <f t="shared" si="0"/>
        <v>0</v>
      </c>
      <c r="AE9" s="655">
        <f t="shared" si="0"/>
        <v>0</v>
      </c>
      <c r="AF9" s="655">
        <f t="shared" si="0"/>
        <v>0</v>
      </c>
      <c r="AG9" s="655">
        <f t="shared" si="0"/>
        <v>0</v>
      </c>
      <c r="AH9" s="656">
        <f>AH8</f>
        <v>0</v>
      </c>
      <c r="AI9" s="526"/>
      <c r="AO9" s="463">
        <v>45859</v>
      </c>
      <c r="AP9" s="464" t="s">
        <v>600</v>
      </c>
    </row>
    <row r="10" spans="1:44" ht="225" customHeight="1">
      <c r="A10" s="1112"/>
      <c r="B10" s="1114" t="s">
        <v>538</v>
      </c>
      <c r="C10" s="531" t="s">
        <v>696</v>
      </c>
      <c r="D10" s="532"/>
      <c r="E10" s="533"/>
      <c r="F10" s="533"/>
      <c r="G10" s="534"/>
      <c r="H10" s="534"/>
      <c r="I10" s="534"/>
      <c r="J10" s="534"/>
      <c r="K10" s="534"/>
      <c r="L10" s="534"/>
      <c r="M10" s="647"/>
      <c r="N10" s="534"/>
      <c r="O10" s="534"/>
      <c r="P10" s="534"/>
      <c r="Q10" s="534"/>
      <c r="R10" s="534"/>
      <c r="S10" s="534"/>
      <c r="T10" s="534"/>
      <c r="U10" s="534"/>
      <c r="V10" s="534"/>
      <c r="W10" s="648"/>
      <c r="X10" s="535"/>
      <c r="Y10" s="535"/>
      <c r="Z10" s="535"/>
      <c r="AA10" s="535"/>
      <c r="AB10" s="535"/>
      <c r="AC10" s="534"/>
      <c r="AD10" s="534"/>
      <c r="AE10" s="534"/>
      <c r="AF10" s="534"/>
      <c r="AG10" s="536"/>
      <c r="AH10" s="537"/>
      <c r="AI10" s="538" t="s">
        <v>533</v>
      </c>
      <c r="AO10" s="463">
        <v>45880</v>
      </c>
      <c r="AP10" s="464" t="s">
        <v>601</v>
      </c>
    </row>
    <row r="11" spans="1:44" ht="27.75" customHeight="1">
      <c r="A11" s="1112"/>
      <c r="B11" s="1115"/>
      <c r="C11" s="539" t="s">
        <v>537</v>
      </c>
      <c r="D11" s="540"/>
      <c r="E11" s="523"/>
      <c r="F11" s="541"/>
      <c r="G11" s="542"/>
      <c r="H11" s="541"/>
      <c r="I11" s="542"/>
      <c r="J11" s="542"/>
      <c r="K11" s="542"/>
      <c r="L11" s="542"/>
      <c r="M11" s="542"/>
      <c r="N11" s="542"/>
      <c r="O11" s="542"/>
      <c r="P11" s="542"/>
      <c r="Q11" s="542"/>
      <c r="R11" s="542"/>
      <c r="S11" s="542"/>
      <c r="T11" s="542"/>
      <c r="U11" s="542"/>
      <c r="V11" s="542"/>
      <c r="W11" s="542"/>
      <c r="X11" s="542"/>
      <c r="Y11" s="542"/>
      <c r="Z11" s="542"/>
      <c r="AA11" s="542"/>
      <c r="AB11" s="542"/>
      <c r="AC11" s="542"/>
      <c r="AD11" s="542"/>
      <c r="AE11" s="542"/>
      <c r="AF11" s="542"/>
      <c r="AG11" s="523"/>
      <c r="AH11" s="543"/>
      <c r="AI11" s="544">
        <f>SUM(D11:AH11)</f>
        <v>0</v>
      </c>
      <c r="AJ11" s="413"/>
      <c r="AO11" s="463">
        <v>45915</v>
      </c>
      <c r="AP11" s="464" t="s">
        <v>373</v>
      </c>
    </row>
    <row r="12" spans="1:44" ht="27.75" customHeight="1">
      <c r="A12" s="1112"/>
      <c r="B12" s="1115"/>
      <c r="C12" s="545" t="s">
        <v>531</v>
      </c>
      <c r="D12" s="546"/>
      <c r="E12" s="542"/>
      <c r="F12" s="542"/>
      <c r="G12" s="542"/>
      <c r="H12" s="542"/>
      <c r="I12" s="542"/>
      <c r="J12" s="542"/>
      <c r="K12" s="542"/>
      <c r="L12" s="542"/>
      <c r="M12" s="542"/>
      <c r="N12" s="542"/>
      <c r="O12" s="542"/>
      <c r="P12" s="542"/>
      <c r="Q12" s="542"/>
      <c r="R12" s="542"/>
      <c r="S12" s="542"/>
      <c r="T12" s="542"/>
      <c r="U12" s="542"/>
      <c r="V12" s="542"/>
      <c r="W12" s="542"/>
      <c r="X12" s="542"/>
      <c r="Y12" s="542"/>
      <c r="Z12" s="542"/>
      <c r="AA12" s="542"/>
      <c r="AB12" s="542"/>
      <c r="AC12" s="542"/>
      <c r="AD12" s="542"/>
      <c r="AE12" s="542"/>
      <c r="AF12" s="547"/>
      <c r="AG12" s="547"/>
      <c r="AH12" s="548"/>
      <c r="AI12" s="544">
        <f>SUM(D12:AH12)</f>
        <v>0</v>
      </c>
      <c r="AO12" s="463">
        <v>45923</v>
      </c>
      <c r="AP12" s="464" t="s">
        <v>374</v>
      </c>
    </row>
    <row r="13" spans="1:44" ht="165" customHeight="1">
      <c r="A13" s="1112"/>
      <c r="B13" s="1115"/>
      <c r="C13" s="549" t="s">
        <v>680</v>
      </c>
      <c r="D13" s="550" t="s">
        <v>697</v>
      </c>
      <c r="E13" s="422"/>
      <c r="F13" s="551"/>
      <c r="G13" s="422"/>
      <c r="H13" s="426"/>
      <c r="I13" s="422"/>
      <c r="J13" s="426"/>
      <c r="K13" s="422"/>
      <c r="L13" s="428"/>
      <c r="M13" s="422"/>
      <c r="N13" s="552"/>
      <c r="O13" s="552"/>
      <c r="P13" s="649"/>
      <c r="Q13" s="553"/>
      <c r="R13" s="552"/>
      <c r="S13" s="553"/>
      <c r="T13" s="553"/>
      <c r="U13" s="553"/>
      <c r="V13" s="553"/>
      <c r="W13" s="553"/>
      <c r="X13" s="428"/>
      <c r="Y13" s="554"/>
      <c r="Z13" s="554"/>
      <c r="AA13" s="554"/>
      <c r="AB13" s="422"/>
      <c r="AC13" s="422"/>
      <c r="AD13" s="422"/>
      <c r="AE13" s="422"/>
      <c r="AF13" s="555"/>
      <c r="AG13" s="556"/>
      <c r="AH13" s="557"/>
      <c r="AI13" s="558"/>
      <c r="AO13" s="463">
        <v>45943</v>
      </c>
      <c r="AP13" s="464" t="s">
        <v>602</v>
      </c>
    </row>
    <row r="14" spans="1:44" ht="21.75" customHeight="1">
      <c r="A14" s="1112"/>
      <c r="B14" s="1115"/>
      <c r="C14" s="559" t="s">
        <v>536</v>
      </c>
      <c r="D14" s="560"/>
      <c r="E14" s="561"/>
      <c r="F14" s="562"/>
      <c r="G14" s="561"/>
      <c r="H14" s="562"/>
      <c r="I14" s="561"/>
      <c r="J14" s="562"/>
      <c r="K14" s="561"/>
      <c r="L14" s="563"/>
      <c r="M14" s="561"/>
      <c r="N14" s="563"/>
      <c r="O14" s="563"/>
      <c r="P14" s="562"/>
      <c r="Q14" s="561"/>
      <c r="R14" s="563"/>
      <c r="S14" s="561"/>
      <c r="T14" s="561"/>
      <c r="U14" s="561"/>
      <c r="V14" s="561"/>
      <c r="W14" s="561"/>
      <c r="X14" s="561"/>
      <c r="Y14" s="564"/>
      <c r="Z14" s="565"/>
      <c r="AA14" s="565"/>
      <c r="AB14" s="561"/>
      <c r="AC14" s="563"/>
      <c r="AD14" s="561"/>
      <c r="AE14" s="561"/>
      <c r="AF14" s="561"/>
      <c r="AG14" s="419"/>
      <c r="AH14" s="566"/>
      <c r="AI14" s="567"/>
      <c r="AO14" s="463">
        <v>45964</v>
      </c>
      <c r="AP14" s="464" t="s">
        <v>517</v>
      </c>
    </row>
    <row r="15" spans="1:44" ht="21.75" customHeight="1">
      <c r="A15" s="1112"/>
      <c r="B15" s="1115"/>
      <c r="C15" s="559" t="s">
        <v>535</v>
      </c>
      <c r="D15" s="560"/>
      <c r="E15" s="561"/>
      <c r="F15" s="562"/>
      <c r="G15" s="561"/>
      <c r="H15" s="562"/>
      <c r="I15" s="561"/>
      <c r="J15" s="562"/>
      <c r="K15" s="561"/>
      <c r="L15" s="563"/>
      <c r="M15" s="561"/>
      <c r="N15" s="563"/>
      <c r="O15" s="563"/>
      <c r="P15" s="562"/>
      <c r="Q15" s="561"/>
      <c r="R15" s="563"/>
      <c r="S15" s="561"/>
      <c r="T15" s="561"/>
      <c r="U15" s="561"/>
      <c r="V15" s="561"/>
      <c r="W15" s="561"/>
      <c r="X15" s="561"/>
      <c r="Y15" s="562"/>
      <c r="Z15" s="561"/>
      <c r="AA15" s="561"/>
      <c r="AB15" s="561"/>
      <c r="AC15" s="563"/>
      <c r="AD15" s="561"/>
      <c r="AE15" s="561"/>
      <c r="AF15" s="561"/>
      <c r="AG15" s="417"/>
      <c r="AH15" s="568"/>
      <c r="AI15" s="567"/>
      <c r="AO15" s="463">
        <v>45984</v>
      </c>
      <c r="AP15" s="464" t="s">
        <v>518</v>
      </c>
    </row>
    <row r="16" spans="1:44" ht="28.5" customHeight="1" thickBot="1">
      <c r="A16" s="1112"/>
      <c r="B16" s="1115"/>
      <c r="C16" s="559" t="s">
        <v>534</v>
      </c>
      <c r="D16" s="560"/>
      <c r="E16" s="561"/>
      <c r="F16" s="562"/>
      <c r="G16" s="561"/>
      <c r="H16" s="562"/>
      <c r="I16" s="561"/>
      <c r="J16" s="562"/>
      <c r="K16" s="561"/>
      <c r="L16" s="563"/>
      <c r="M16" s="561"/>
      <c r="N16" s="563"/>
      <c r="O16" s="563"/>
      <c r="P16" s="562"/>
      <c r="Q16" s="561"/>
      <c r="R16" s="563"/>
      <c r="S16" s="561"/>
      <c r="T16" s="561"/>
      <c r="U16" s="561"/>
      <c r="V16" s="561"/>
      <c r="W16" s="561"/>
      <c r="X16" s="563"/>
      <c r="Y16" s="569"/>
      <c r="Z16" s="561"/>
      <c r="AA16" s="563"/>
      <c r="AB16" s="563"/>
      <c r="AC16" s="563"/>
      <c r="AD16" s="561"/>
      <c r="AE16" s="563"/>
      <c r="AF16" s="563"/>
      <c r="AG16" s="416"/>
      <c r="AH16" s="415"/>
      <c r="AI16" s="570" t="s">
        <v>533</v>
      </c>
      <c r="AO16" s="487">
        <v>45985</v>
      </c>
      <c r="AP16" s="488" t="s">
        <v>622</v>
      </c>
    </row>
    <row r="17" spans="1:44" ht="28.5" customHeight="1">
      <c r="A17" s="1112"/>
      <c r="B17" s="1115"/>
      <c r="C17" s="559" t="s">
        <v>532</v>
      </c>
      <c r="D17" s="560"/>
      <c r="E17" s="561"/>
      <c r="F17" s="562"/>
      <c r="G17" s="561"/>
      <c r="H17" s="562"/>
      <c r="I17" s="561"/>
      <c r="J17" s="562"/>
      <c r="K17" s="561"/>
      <c r="L17" s="563"/>
      <c r="M17" s="561"/>
      <c r="N17" s="563"/>
      <c r="O17" s="563"/>
      <c r="P17" s="562"/>
      <c r="Q17" s="561"/>
      <c r="R17" s="563"/>
      <c r="S17" s="561"/>
      <c r="T17" s="561"/>
      <c r="U17" s="561"/>
      <c r="V17" s="561"/>
      <c r="W17" s="561"/>
      <c r="X17" s="563"/>
      <c r="Y17" s="569"/>
      <c r="Z17" s="561"/>
      <c r="AA17" s="563"/>
      <c r="AB17" s="563"/>
      <c r="AC17" s="563"/>
      <c r="AD17" s="561"/>
      <c r="AE17" s="563"/>
      <c r="AF17" s="563"/>
      <c r="AG17" s="416"/>
      <c r="AH17" s="418"/>
      <c r="AI17" s="571">
        <f>COUNTA(D18:AH18)</f>
        <v>0</v>
      </c>
      <c r="AJ17" s="413"/>
      <c r="AO17" s="461">
        <v>46023</v>
      </c>
      <c r="AP17" s="462" t="s">
        <v>619</v>
      </c>
    </row>
    <row r="18" spans="1:44" ht="28.5" customHeight="1">
      <c r="A18" s="1113"/>
      <c r="B18" s="1116"/>
      <c r="C18" s="559" t="s">
        <v>531</v>
      </c>
      <c r="D18" s="572"/>
      <c r="E18" s="573"/>
      <c r="F18" s="574"/>
      <c r="G18" s="573"/>
      <c r="H18" s="574"/>
      <c r="I18" s="573"/>
      <c r="J18" s="574"/>
      <c r="K18" s="573"/>
      <c r="L18" s="573"/>
      <c r="M18" s="573"/>
      <c r="N18" s="573"/>
      <c r="O18" s="573"/>
      <c r="P18" s="574"/>
      <c r="Q18" s="573"/>
      <c r="R18" s="573"/>
      <c r="S18" s="573"/>
      <c r="T18" s="573"/>
      <c r="U18" s="573"/>
      <c r="V18" s="573"/>
      <c r="W18" s="573"/>
      <c r="X18" s="573"/>
      <c r="Y18" s="574"/>
      <c r="Z18" s="573"/>
      <c r="AA18" s="573"/>
      <c r="AB18" s="573"/>
      <c r="AC18" s="573"/>
      <c r="AD18" s="573"/>
      <c r="AE18" s="573"/>
      <c r="AF18" s="573"/>
      <c r="AG18" s="573"/>
      <c r="AH18" s="575"/>
      <c r="AI18" s="571">
        <f>SUM(D18:AH18)</f>
        <v>0</v>
      </c>
      <c r="AO18" s="463">
        <v>46034</v>
      </c>
      <c r="AP18" s="464" t="s">
        <v>615</v>
      </c>
    </row>
    <row r="19" spans="1:44" hidden="1">
      <c r="A19" s="576"/>
      <c r="B19" s="576"/>
      <c r="C19" s="577"/>
      <c r="D19" s="413" t="str">
        <f t="shared" ref="D19:AH19" si="1">IF(AND(D12&lt;&gt;"",D18&lt;&gt;""),1,"")</f>
        <v/>
      </c>
      <c r="E19" s="413" t="str">
        <f t="shared" si="1"/>
        <v/>
      </c>
      <c r="F19" s="413" t="str">
        <f t="shared" si="1"/>
        <v/>
      </c>
      <c r="G19" s="413" t="str">
        <f t="shared" si="1"/>
        <v/>
      </c>
      <c r="H19" s="413" t="str">
        <f t="shared" si="1"/>
        <v/>
      </c>
      <c r="I19" s="413" t="str">
        <f t="shared" si="1"/>
        <v/>
      </c>
      <c r="J19" s="413" t="str">
        <f t="shared" si="1"/>
        <v/>
      </c>
      <c r="K19" s="413" t="str">
        <f t="shared" si="1"/>
        <v/>
      </c>
      <c r="L19" s="413" t="str">
        <f t="shared" si="1"/>
        <v/>
      </c>
      <c r="M19" s="413" t="str">
        <f t="shared" si="1"/>
        <v/>
      </c>
      <c r="N19" s="413" t="str">
        <f t="shared" si="1"/>
        <v/>
      </c>
      <c r="O19" s="413" t="str">
        <f t="shared" si="1"/>
        <v/>
      </c>
      <c r="P19" s="413" t="str">
        <f t="shared" si="1"/>
        <v/>
      </c>
      <c r="Q19" s="413" t="str">
        <f t="shared" si="1"/>
        <v/>
      </c>
      <c r="R19" s="413" t="str">
        <f t="shared" si="1"/>
        <v/>
      </c>
      <c r="S19" s="413" t="str">
        <f t="shared" si="1"/>
        <v/>
      </c>
      <c r="T19" s="413" t="str">
        <f t="shared" si="1"/>
        <v/>
      </c>
      <c r="U19" s="413" t="str">
        <f t="shared" si="1"/>
        <v/>
      </c>
      <c r="V19" s="413" t="str">
        <f t="shared" si="1"/>
        <v/>
      </c>
      <c r="W19" s="413" t="str">
        <f t="shared" si="1"/>
        <v/>
      </c>
      <c r="X19" s="413" t="str">
        <f t="shared" si="1"/>
        <v/>
      </c>
      <c r="Y19" s="413" t="str">
        <f t="shared" si="1"/>
        <v/>
      </c>
      <c r="Z19" s="413" t="str">
        <f t="shared" si="1"/>
        <v/>
      </c>
      <c r="AA19" s="413" t="str">
        <f t="shared" si="1"/>
        <v/>
      </c>
      <c r="AB19" s="413" t="str">
        <f t="shared" si="1"/>
        <v/>
      </c>
      <c r="AC19" s="413" t="str">
        <f t="shared" si="1"/>
        <v/>
      </c>
      <c r="AD19" s="413" t="str">
        <f t="shared" si="1"/>
        <v/>
      </c>
      <c r="AE19" s="413" t="str">
        <f t="shared" si="1"/>
        <v/>
      </c>
      <c r="AF19" s="413" t="str">
        <f t="shared" si="1"/>
        <v/>
      </c>
      <c r="AG19" s="413" t="str">
        <f t="shared" si="1"/>
        <v/>
      </c>
      <c r="AH19" s="413" t="str">
        <f t="shared" si="1"/>
        <v/>
      </c>
      <c r="AI19" s="578">
        <f>SUM(D19:AH19)</f>
        <v>0</v>
      </c>
      <c r="AO19" s="463"/>
      <c r="AP19" s="464"/>
    </row>
    <row r="20" spans="1:44" s="581" customFormat="1" ht="21.75" customHeight="1">
      <c r="A20" s="1111" t="s">
        <v>698</v>
      </c>
      <c r="B20" s="521" t="s">
        <v>539</v>
      </c>
      <c r="C20" s="522"/>
      <c r="D20" s="579"/>
      <c r="E20" s="523"/>
      <c r="F20" s="523"/>
      <c r="G20" s="523"/>
      <c r="H20" s="523"/>
      <c r="I20" s="523"/>
      <c r="J20" s="523"/>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43"/>
      <c r="AI20" s="580"/>
      <c r="AO20" s="463">
        <v>46064</v>
      </c>
      <c r="AP20" s="464" t="s">
        <v>620</v>
      </c>
      <c r="AQ20" s="216"/>
      <c r="AR20" s="216"/>
    </row>
    <row r="21" spans="1:44" s="581" customFormat="1" ht="21.75" customHeight="1">
      <c r="A21" s="1112"/>
      <c r="B21" s="521" t="s">
        <v>541</v>
      </c>
      <c r="C21" s="522"/>
      <c r="D21" s="527"/>
      <c r="E21" s="528"/>
      <c r="F21" s="528"/>
      <c r="G21" s="528"/>
      <c r="H21" s="528"/>
      <c r="I21" s="528"/>
      <c r="J21" s="528"/>
      <c r="K21" s="528"/>
      <c r="L21" s="528"/>
      <c r="M21" s="529"/>
      <c r="N21" s="528"/>
      <c r="O21" s="528"/>
      <c r="P21" s="528"/>
      <c r="Q21" s="528"/>
      <c r="R21" s="528"/>
      <c r="S21" s="528"/>
      <c r="T21" s="528"/>
      <c r="U21" s="528"/>
      <c r="V21" s="528"/>
      <c r="W21" s="528"/>
      <c r="X21" s="528"/>
      <c r="Y21" s="528"/>
      <c r="Z21" s="528"/>
      <c r="AA21" s="528"/>
      <c r="AB21" s="528"/>
      <c r="AC21" s="528"/>
      <c r="AD21" s="528"/>
      <c r="AE21" s="528"/>
      <c r="AF21" s="528"/>
      <c r="AG21" s="528"/>
      <c r="AH21" s="530"/>
      <c r="AI21" s="526"/>
      <c r="AO21" s="463">
        <v>46076</v>
      </c>
      <c r="AP21" s="464" t="s">
        <v>515</v>
      </c>
      <c r="AQ21" s="216"/>
      <c r="AR21" s="216"/>
    </row>
    <row r="22" spans="1:44" s="581" customFormat="1" ht="21.75" customHeight="1">
      <c r="A22" s="1112"/>
      <c r="B22" s="521" t="s">
        <v>540</v>
      </c>
      <c r="C22" s="522"/>
      <c r="D22" s="654">
        <f>D21</f>
        <v>0</v>
      </c>
      <c r="E22" s="655">
        <f>E21</f>
        <v>0</v>
      </c>
      <c r="F22" s="655">
        <f t="shared" ref="F22:AG22" si="2">F21</f>
        <v>0</v>
      </c>
      <c r="G22" s="655">
        <f t="shared" si="2"/>
        <v>0</v>
      </c>
      <c r="H22" s="655">
        <f t="shared" si="2"/>
        <v>0</v>
      </c>
      <c r="I22" s="655">
        <f t="shared" si="2"/>
        <v>0</v>
      </c>
      <c r="J22" s="655">
        <f t="shared" si="2"/>
        <v>0</v>
      </c>
      <c r="K22" s="655">
        <f t="shared" si="2"/>
        <v>0</v>
      </c>
      <c r="L22" s="655">
        <f t="shared" si="2"/>
        <v>0</v>
      </c>
      <c r="M22" s="655">
        <f t="shared" si="2"/>
        <v>0</v>
      </c>
      <c r="N22" s="655">
        <f t="shared" si="2"/>
        <v>0</v>
      </c>
      <c r="O22" s="655">
        <f t="shared" si="2"/>
        <v>0</v>
      </c>
      <c r="P22" s="655">
        <f t="shared" si="2"/>
        <v>0</v>
      </c>
      <c r="Q22" s="655">
        <f t="shared" si="2"/>
        <v>0</v>
      </c>
      <c r="R22" s="655">
        <f t="shared" si="2"/>
        <v>0</v>
      </c>
      <c r="S22" s="655">
        <f t="shared" si="2"/>
        <v>0</v>
      </c>
      <c r="T22" s="655">
        <f t="shared" si="2"/>
        <v>0</v>
      </c>
      <c r="U22" s="655">
        <f t="shared" si="2"/>
        <v>0</v>
      </c>
      <c r="V22" s="655">
        <f t="shared" si="2"/>
        <v>0</v>
      </c>
      <c r="W22" s="655">
        <f t="shared" si="2"/>
        <v>0</v>
      </c>
      <c r="X22" s="655">
        <f t="shared" si="2"/>
        <v>0</v>
      </c>
      <c r="Y22" s="655">
        <f t="shared" si="2"/>
        <v>0</v>
      </c>
      <c r="Z22" s="655">
        <f t="shared" si="2"/>
        <v>0</v>
      </c>
      <c r="AA22" s="655">
        <f t="shared" si="2"/>
        <v>0</v>
      </c>
      <c r="AB22" s="655">
        <f t="shared" si="2"/>
        <v>0</v>
      </c>
      <c r="AC22" s="655">
        <f t="shared" si="2"/>
        <v>0</v>
      </c>
      <c r="AD22" s="655">
        <f t="shared" si="2"/>
        <v>0</v>
      </c>
      <c r="AE22" s="655">
        <f t="shared" si="2"/>
        <v>0</v>
      </c>
      <c r="AF22" s="655">
        <f t="shared" si="2"/>
        <v>0</v>
      </c>
      <c r="AG22" s="655">
        <f t="shared" si="2"/>
        <v>0</v>
      </c>
      <c r="AH22" s="656">
        <f>AH21</f>
        <v>0</v>
      </c>
      <c r="AI22" s="526"/>
      <c r="AO22" s="463">
        <v>46101</v>
      </c>
      <c r="AP22" s="464" t="s">
        <v>516</v>
      </c>
      <c r="AQ22" s="216"/>
      <c r="AR22" s="216"/>
    </row>
    <row r="23" spans="1:44" ht="225" customHeight="1">
      <c r="A23" s="1112"/>
      <c r="B23" s="1114" t="s">
        <v>538</v>
      </c>
      <c r="C23" s="531" t="s">
        <v>696</v>
      </c>
      <c r="D23" s="582"/>
      <c r="E23" s="641"/>
      <c r="F23" s="642"/>
      <c r="G23" s="583"/>
      <c r="H23" s="583"/>
      <c r="I23" s="583"/>
      <c r="J23" s="583"/>
      <c r="K23" s="583"/>
      <c r="L23" s="641"/>
      <c r="M23" s="641"/>
      <c r="N23" s="583"/>
      <c r="O23" s="584"/>
      <c r="P23" s="585"/>
      <c r="Q23" s="585"/>
      <c r="R23" s="585"/>
      <c r="S23" s="641"/>
      <c r="T23" s="641"/>
      <c r="U23" s="584"/>
      <c r="V23" s="643"/>
      <c r="W23" s="586"/>
      <c r="X23" s="587"/>
      <c r="Y23" s="587"/>
      <c r="Z23" s="643"/>
      <c r="AA23" s="586"/>
      <c r="AB23" s="586"/>
      <c r="AC23" s="586"/>
      <c r="AD23" s="583"/>
      <c r="AE23" s="583"/>
      <c r="AF23" s="583"/>
      <c r="AG23" s="644"/>
      <c r="AH23" s="588"/>
      <c r="AI23" s="538" t="s">
        <v>533</v>
      </c>
      <c r="AO23" s="463">
        <v>46141</v>
      </c>
      <c r="AP23" s="464" t="s">
        <v>351</v>
      </c>
    </row>
    <row r="24" spans="1:44" ht="27.75" customHeight="1">
      <c r="A24" s="1112"/>
      <c r="B24" s="1115"/>
      <c r="C24" s="589" t="s">
        <v>537</v>
      </c>
      <c r="D24" s="590"/>
      <c r="E24" s="542"/>
      <c r="F24" s="542"/>
      <c r="G24" s="542"/>
      <c r="H24" s="542"/>
      <c r="I24" s="542"/>
      <c r="J24" s="542"/>
      <c r="K24" s="542"/>
      <c r="L24" s="542"/>
      <c r="M24" s="542"/>
      <c r="N24" s="542"/>
      <c r="O24" s="542"/>
      <c r="P24" s="542"/>
      <c r="Q24" s="542"/>
      <c r="R24" s="542"/>
      <c r="S24" s="542"/>
      <c r="T24" s="542"/>
      <c r="U24" s="542"/>
      <c r="V24" s="542"/>
      <c r="W24" s="542"/>
      <c r="X24" s="542"/>
      <c r="Y24" s="542"/>
      <c r="Z24" s="542"/>
      <c r="AA24" s="542"/>
      <c r="AB24" s="542"/>
      <c r="AC24" s="542"/>
      <c r="AD24" s="542"/>
      <c r="AE24" s="542"/>
      <c r="AF24" s="542"/>
      <c r="AG24" s="645"/>
      <c r="AH24" s="591"/>
      <c r="AI24" s="544">
        <f>SUM(D24:AH24)</f>
        <v>0</v>
      </c>
      <c r="AJ24" s="413"/>
      <c r="AO24" s="463">
        <v>46145</v>
      </c>
      <c r="AP24" s="464" t="s">
        <v>598</v>
      </c>
    </row>
    <row r="25" spans="1:44" ht="27.75" customHeight="1">
      <c r="A25" s="1112"/>
      <c r="B25" s="1115"/>
      <c r="C25" s="485" t="s">
        <v>531</v>
      </c>
      <c r="D25" s="592"/>
      <c r="E25" s="542"/>
      <c r="F25" s="547"/>
      <c r="G25" s="547"/>
      <c r="H25" s="542"/>
      <c r="I25" s="542"/>
      <c r="J25" s="542"/>
      <c r="K25" s="542"/>
      <c r="L25" s="542"/>
      <c r="M25" s="542"/>
      <c r="N25" s="542"/>
      <c r="O25" s="542"/>
      <c r="P25" s="542"/>
      <c r="Q25" s="542"/>
      <c r="R25" s="542"/>
      <c r="S25" s="542"/>
      <c r="T25" s="542"/>
      <c r="U25" s="542"/>
      <c r="V25" s="542"/>
      <c r="W25" s="542"/>
      <c r="X25" s="542"/>
      <c r="Y25" s="542"/>
      <c r="Z25" s="542"/>
      <c r="AA25" s="542"/>
      <c r="AB25" s="542"/>
      <c r="AC25" s="542"/>
      <c r="AD25" s="542"/>
      <c r="AE25" s="542"/>
      <c r="AF25" s="542"/>
      <c r="AG25" s="645"/>
      <c r="AH25" s="548"/>
      <c r="AI25" s="544">
        <f>SUM(D25:AH25)</f>
        <v>0</v>
      </c>
      <c r="AO25" s="463">
        <v>46146</v>
      </c>
      <c r="AP25" s="464" t="s">
        <v>599</v>
      </c>
    </row>
    <row r="26" spans="1:44" ht="165" customHeight="1">
      <c r="A26" s="1112"/>
      <c r="B26" s="1115"/>
      <c r="C26" s="549" t="s">
        <v>680</v>
      </c>
      <c r="D26" s="593"/>
      <c r="E26" s="421"/>
      <c r="F26" s="423"/>
      <c r="G26" s="556"/>
      <c r="H26" s="594"/>
      <c r="I26" s="595"/>
      <c r="J26" s="594"/>
      <c r="K26" s="595"/>
      <c r="L26" s="594"/>
      <c r="M26" s="421"/>
      <c r="N26" s="423"/>
      <c r="O26" s="421"/>
      <c r="P26" s="596"/>
      <c r="Q26" s="422"/>
      <c r="R26" s="421"/>
      <c r="S26" s="596"/>
      <c r="T26" s="421"/>
      <c r="U26" s="421"/>
      <c r="V26" s="421"/>
      <c r="W26" s="422"/>
      <c r="X26" s="422"/>
      <c r="Y26" s="422"/>
      <c r="Z26" s="607"/>
      <c r="AA26" s="646"/>
      <c r="AB26" s="421"/>
      <c r="AC26" s="422"/>
      <c r="AD26" s="422"/>
      <c r="AE26" s="421"/>
      <c r="AF26" s="421"/>
      <c r="AG26" s="555"/>
      <c r="AH26" s="420"/>
      <c r="AI26" s="558"/>
      <c r="AO26" s="463">
        <v>46147</v>
      </c>
      <c r="AP26" s="464" t="s">
        <v>621</v>
      </c>
    </row>
    <row r="27" spans="1:44" s="581" customFormat="1" ht="21.75" customHeight="1">
      <c r="A27" s="1112"/>
      <c r="B27" s="1115"/>
      <c r="C27" s="559" t="s">
        <v>536</v>
      </c>
      <c r="D27" s="560"/>
      <c r="E27" s="561"/>
      <c r="F27" s="562"/>
      <c r="G27" s="565"/>
      <c r="H27" s="564"/>
      <c r="I27" s="565"/>
      <c r="J27" s="564"/>
      <c r="K27" s="565"/>
      <c r="L27" s="564"/>
      <c r="M27" s="561"/>
      <c r="N27" s="562"/>
      <c r="O27" s="561"/>
      <c r="P27" s="561"/>
      <c r="Q27" s="561"/>
      <c r="R27" s="562"/>
      <c r="S27" s="561"/>
      <c r="T27" s="561"/>
      <c r="U27" s="561"/>
      <c r="V27" s="561"/>
      <c r="W27" s="561"/>
      <c r="X27" s="561"/>
      <c r="Y27" s="561"/>
      <c r="Z27" s="564"/>
      <c r="AA27" s="563"/>
      <c r="AB27" s="561"/>
      <c r="AC27" s="561"/>
      <c r="AD27" s="561"/>
      <c r="AE27" s="563"/>
      <c r="AF27" s="563"/>
      <c r="AG27" s="563"/>
      <c r="AH27" s="597"/>
      <c r="AI27" s="598"/>
      <c r="AO27" s="463">
        <v>46148</v>
      </c>
      <c r="AP27" s="464" t="s">
        <v>622</v>
      </c>
      <c r="AQ27" s="216"/>
      <c r="AR27" s="216"/>
    </row>
    <row r="28" spans="1:44" s="581" customFormat="1" ht="21.75" customHeight="1">
      <c r="A28" s="1112"/>
      <c r="B28" s="1115"/>
      <c r="C28" s="559" t="s">
        <v>535</v>
      </c>
      <c r="D28" s="560"/>
      <c r="E28" s="561"/>
      <c r="F28" s="562"/>
      <c r="G28" s="561"/>
      <c r="H28" s="562"/>
      <c r="I28" s="561"/>
      <c r="J28" s="562"/>
      <c r="K28" s="561"/>
      <c r="L28" s="562"/>
      <c r="M28" s="561"/>
      <c r="N28" s="562"/>
      <c r="O28" s="561"/>
      <c r="P28" s="561"/>
      <c r="Q28" s="561"/>
      <c r="R28" s="562"/>
      <c r="S28" s="561"/>
      <c r="T28" s="561"/>
      <c r="U28" s="561"/>
      <c r="V28" s="561"/>
      <c r="W28" s="561"/>
      <c r="X28" s="561"/>
      <c r="Y28" s="561"/>
      <c r="Z28" s="562"/>
      <c r="AA28" s="563"/>
      <c r="AB28" s="561"/>
      <c r="AC28" s="561"/>
      <c r="AD28" s="561"/>
      <c r="AE28" s="563"/>
      <c r="AF28" s="563"/>
      <c r="AG28" s="563"/>
      <c r="AH28" s="597"/>
      <c r="AI28" s="598"/>
      <c r="AO28" s="463">
        <v>46223</v>
      </c>
      <c r="AP28" s="464" t="s">
        <v>600</v>
      </c>
      <c r="AQ28" s="216"/>
      <c r="AR28" s="216"/>
    </row>
    <row r="29" spans="1:44" s="581" customFormat="1" ht="27.75" customHeight="1">
      <c r="A29" s="1112"/>
      <c r="B29" s="1115"/>
      <c r="C29" s="559" t="s">
        <v>534</v>
      </c>
      <c r="D29" s="560"/>
      <c r="E29" s="561"/>
      <c r="F29" s="562"/>
      <c r="G29" s="563"/>
      <c r="H29" s="569"/>
      <c r="I29" s="563"/>
      <c r="J29" s="569"/>
      <c r="K29" s="563"/>
      <c r="L29" s="569"/>
      <c r="M29" s="561"/>
      <c r="N29" s="562"/>
      <c r="O29" s="561"/>
      <c r="P29" s="563"/>
      <c r="Q29" s="563"/>
      <c r="R29" s="562"/>
      <c r="S29" s="563"/>
      <c r="T29" s="561"/>
      <c r="U29" s="561"/>
      <c r="V29" s="561"/>
      <c r="W29" s="563"/>
      <c r="X29" s="563"/>
      <c r="Y29" s="561"/>
      <c r="Z29" s="569"/>
      <c r="AA29" s="563"/>
      <c r="AB29" s="561"/>
      <c r="AC29" s="563"/>
      <c r="AD29" s="569"/>
      <c r="AE29" s="563"/>
      <c r="AF29" s="563"/>
      <c r="AG29" s="563"/>
      <c r="AH29" s="597"/>
      <c r="AI29" s="570" t="s">
        <v>533</v>
      </c>
      <c r="AO29" s="463">
        <v>45515</v>
      </c>
      <c r="AP29" s="464" t="s">
        <v>601</v>
      </c>
      <c r="AQ29" s="216"/>
      <c r="AR29" s="216"/>
    </row>
    <row r="30" spans="1:44" s="581" customFormat="1" ht="27.75" customHeight="1">
      <c r="A30" s="1112"/>
      <c r="B30" s="1115"/>
      <c r="C30" s="559" t="s">
        <v>532</v>
      </c>
      <c r="D30" s="560"/>
      <c r="E30" s="561"/>
      <c r="F30" s="562"/>
      <c r="G30" s="563"/>
      <c r="H30" s="569"/>
      <c r="I30" s="563"/>
      <c r="J30" s="569"/>
      <c r="K30" s="563"/>
      <c r="L30" s="569"/>
      <c r="M30" s="561"/>
      <c r="N30" s="562"/>
      <c r="O30" s="561"/>
      <c r="P30" s="563"/>
      <c r="Q30" s="563"/>
      <c r="R30" s="562"/>
      <c r="S30" s="563"/>
      <c r="T30" s="561"/>
      <c r="U30" s="561"/>
      <c r="V30" s="561"/>
      <c r="W30" s="563"/>
      <c r="X30" s="563"/>
      <c r="Y30" s="561"/>
      <c r="Z30" s="569"/>
      <c r="AA30" s="563"/>
      <c r="AB30" s="561"/>
      <c r="AC30" s="563"/>
      <c r="AD30" s="569"/>
      <c r="AE30" s="563"/>
      <c r="AF30" s="563"/>
      <c r="AG30" s="563"/>
      <c r="AH30" s="597"/>
      <c r="AI30" s="571">
        <f>COUNTA(D31:AH31)</f>
        <v>0</v>
      </c>
      <c r="AJ30" s="429"/>
      <c r="AO30" s="463">
        <v>46286</v>
      </c>
      <c r="AP30" s="464" t="s">
        <v>373</v>
      </c>
      <c r="AQ30" s="216"/>
      <c r="AR30" s="216"/>
    </row>
    <row r="31" spans="1:44" ht="27.75" customHeight="1">
      <c r="A31" s="1113"/>
      <c r="B31" s="1116"/>
      <c r="C31" s="559" t="s">
        <v>531</v>
      </c>
      <c r="D31" s="572"/>
      <c r="E31" s="573"/>
      <c r="F31" s="574"/>
      <c r="G31" s="573"/>
      <c r="H31" s="574"/>
      <c r="I31" s="573"/>
      <c r="J31" s="574"/>
      <c r="K31" s="573"/>
      <c r="L31" s="574"/>
      <c r="M31" s="573"/>
      <c r="N31" s="574"/>
      <c r="O31" s="573"/>
      <c r="P31" s="573"/>
      <c r="Q31" s="573"/>
      <c r="R31" s="574"/>
      <c r="S31" s="573"/>
      <c r="T31" s="573"/>
      <c r="U31" s="573"/>
      <c r="V31" s="573"/>
      <c r="W31" s="573"/>
      <c r="X31" s="573"/>
      <c r="Y31" s="573"/>
      <c r="Z31" s="574"/>
      <c r="AA31" s="573"/>
      <c r="AB31" s="573"/>
      <c r="AC31" s="573"/>
      <c r="AD31" s="574"/>
      <c r="AE31" s="573"/>
      <c r="AF31" s="573"/>
      <c r="AG31" s="573"/>
      <c r="AH31" s="599"/>
      <c r="AI31" s="571">
        <f>SUM(D31:AH31)</f>
        <v>0</v>
      </c>
      <c r="AO31" s="463">
        <v>46287</v>
      </c>
      <c r="AP31" s="464" t="s">
        <v>674</v>
      </c>
    </row>
    <row r="32" spans="1:44" hidden="1">
      <c r="A32" s="600"/>
      <c r="B32" s="601"/>
      <c r="C32" s="602"/>
      <c r="D32" s="413" t="str">
        <f t="shared" ref="D32:AH32" si="3">IF(AND(D25&lt;&gt;"",D31&lt;&gt;""),1,"")</f>
        <v/>
      </c>
      <c r="E32" s="413" t="str">
        <f t="shared" si="3"/>
        <v/>
      </c>
      <c r="F32" s="413" t="str">
        <f t="shared" si="3"/>
        <v/>
      </c>
      <c r="G32" s="413" t="str">
        <f t="shared" si="3"/>
        <v/>
      </c>
      <c r="H32" s="413" t="str">
        <f t="shared" si="3"/>
        <v/>
      </c>
      <c r="I32" s="413" t="str">
        <f t="shared" si="3"/>
        <v/>
      </c>
      <c r="J32" s="413" t="str">
        <f t="shared" si="3"/>
        <v/>
      </c>
      <c r="K32" s="413" t="str">
        <f t="shared" si="3"/>
        <v/>
      </c>
      <c r="L32" s="413" t="str">
        <f t="shared" si="3"/>
        <v/>
      </c>
      <c r="M32" s="413" t="str">
        <f t="shared" si="3"/>
        <v/>
      </c>
      <c r="N32" s="413" t="str">
        <f t="shared" si="3"/>
        <v/>
      </c>
      <c r="O32" s="413" t="str">
        <f t="shared" si="3"/>
        <v/>
      </c>
      <c r="P32" s="413" t="str">
        <f t="shared" si="3"/>
        <v/>
      </c>
      <c r="Q32" s="413" t="str">
        <f t="shared" si="3"/>
        <v/>
      </c>
      <c r="R32" s="413" t="str">
        <f t="shared" si="3"/>
        <v/>
      </c>
      <c r="S32" s="413" t="str">
        <f t="shared" si="3"/>
        <v/>
      </c>
      <c r="T32" s="413" t="str">
        <f t="shared" si="3"/>
        <v/>
      </c>
      <c r="U32" s="413" t="str">
        <f t="shared" si="3"/>
        <v/>
      </c>
      <c r="V32" s="413" t="str">
        <f t="shared" si="3"/>
        <v/>
      </c>
      <c r="W32" s="413" t="str">
        <f t="shared" si="3"/>
        <v/>
      </c>
      <c r="X32" s="413" t="str">
        <f t="shared" si="3"/>
        <v/>
      </c>
      <c r="Y32" s="413" t="str">
        <f t="shared" si="3"/>
        <v/>
      </c>
      <c r="Z32" s="413" t="str">
        <f t="shared" si="3"/>
        <v/>
      </c>
      <c r="AA32" s="413" t="str">
        <f t="shared" si="3"/>
        <v/>
      </c>
      <c r="AB32" s="413" t="str">
        <f t="shared" si="3"/>
        <v/>
      </c>
      <c r="AC32" s="413" t="str">
        <f t="shared" si="3"/>
        <v/>
      </c>
      <c r="AD32" s="413" t="str">
        <f t="shared" si="3"/>
        <v/>
      </c>
      <c r="AE32" s="413" t="str">
        <f t="shared" si="3"/>
        <v/>
      </c>
      <c r="AF32" s="413" t="str">
        <f t="shared" si="3"/>
        <v/>
      </c>
      <c r="AG32" s="413" t="str">
        <f t="shared" si="3"/>
        <v/>
      </c>
      <c r="AH32" s="413" t="str">
        <f t="shared" si="3"/>
        <v/>
      </c>
      <c r="AI32" s="603">
        <f>SUM(D32:AH32)</f>
        <v>0</v>
      </c>
    </row>
    <row r="33" spans="1:44" s="604" customFormat="1" ht="40.5" customHeight="1">
      <c r="A33" s="1117" t="s">
        <v>699</v>
      </c>
      <c r="B33" s="1118"/>
      <c r="C33" s="1118"/>
      <c r="D33" s="1118"/>
      <c r="E33" s="1118"/>
      <c r="F33" s="1118"/>
      <c r="G33" s="1118"/>
      <c r="H33" s="1118"/>
      <c r="I33" s="1118"/>
      <c r="J33" s="1118"/>
      <c r="K33" s="1118"/>
      <c r="L33" s="1118"/>
      <c r="M33" s="1118"/>
      <c r="N33" s="1118"/>
      <c r="O33" s="1118"/>
      <c r="P33" s="1118"/>
      <c r="Q33" s="1118"/>
      <c r="R33" s="1118"/>
      <c r="S33" s="1118"/>
      <c r="T33" s="1118"/>
      <c r="U33" s="1118"/>
      <c r="V33" s="1118"/>
      <c r="W33" s="1118"/>
      <c r="X33" s="1118"/>
      <c r="Y33" s="1118"/>
      <c r="Z33" s="1118"/>
      <c r="AA33" s="1118"/>
      <c r="AB33" s="1118"/>
      <c r="AC33" s="1118"/>
      <c r="AD33" s="1118"/>
      <c r="AE33" s="1118"/>
      <c r="AF33" s="1118"/>
      <c r="AG33" s="1118"/>
      <c r="AH33" s="1118"/>
      <c r="AI33" s="1118"/>
      <c r="AJ33" s="1118"/>
      <c r="AO33" s="463">
        <v>46288</v>
      </c>
      <c r="AP33" s="464" t="s">
        <v>374</v>
      </c>
      <c r="AQ33" s="216"/>
      <c r="AR33" s="216"/>
    </row>
    <row r="34" spans="1:44" s="604" customFormat="1" ht="31.5" customHeight="1">
      <c r="A34" s="1117" t="s">
        <v>700</v>
      </c>
      <c r="B34" s="1117"/>
      <c r="C34" s="1117"/>
      <c r="D34" s="1117"/>
      <c r="E34" s="1117"/>
      <c r="F34" s="1117"/>
      <c r="G34" s="1117"/>
      <c r="H34" s="1117"/>
      <c r="I34" s="1117"/>
      <c r="J34" s="1117"/>
      <c r="K34" s="1117"/>
      <c r="L34" s="1117"/>
      <c r="M34" s="1117"/>
      <c r="N34" s="1117"/>
      <c r="O34" s="1117"/>
      <c r="P34" s="1117"/>
      <c r="Q34" s="1117"/>
      <c r="R34" s="1117"/>
      <c r="S34" s="1117"/>
      <c r="T34" s="1117"/>
      <c r="U34" s="1117"/>
      <c r="V34" s="1117"/>
      <c r="W34" s="1117"/>
      <c r="X34" s="1117"/>
      <c r="Y34" s="1117"/>
      <c r="Z34" s="1117"/>
      <c r="AA34" s="1117"/>
      <c r="AB34" s="1117"/>
      <c r="AC34" s="1117"/>
      <c r="AD34" s="1117"/>
      <c r="AE34" s="1117"/>
      <c r="AF34" s="1117"/>
      <c r="AG34" s="1117"/>
      <c r="AH34" s="1117"/>
      <c r="AI34" s="1117"/>
      <c r="AJ34" s="1117"/>
      <c r="AO34" s="463">
        <v>46307</v>
      </c>
      <c r="AP34" s="464" t="s">
        <v>602</v>
      </c>
      <c r="AQ34" s="216"/>
      <c r="AR34" s="216"/>
    </row>
    <row r="35" spans="1:44" ht="25.5">
      <c r="A35" s="1119" t="s">
        <v>542</v>
      </c>
      <c r="B35" s="1119"/>
      <c r="C35" s="1119"/>
      <c r="D35" s="1119"/>
      <c r="E35" s="1119"/>
      <c r="F35" s="1119"/>
      <c r="G35" s="1119"/>
      <c r="H35" s="1119"/>
      <c r="I35" s="1119"/>
      <c r="J35" s="1119"/>
      <c r="K35" s="1119"/>
      <c r="L35" s="1119"/>
      <c r="M35" s="1119"/>
      <c r="N35" s="1119"/>
      <c r="O35" s="1119"/>
      <c r="P35" s="1119"/>
      <c r="Q35" s="1119"/>
      <c r="R35" s="1119"/>
      <c r="S35" s="1119"/>
      <c r="T35" s="1119"/>
      <c r="U35" s="1119"/>
      <c r="V35" s="1119"/>
      <c r="W35" s="1119"/>
      <c r="X35" s="1119"/>
      <c r="Y35" s="1119"/>
      <c r="Z35" s="1119"/>
      <c r="AA35" s="1119"/>
      <c r="AB35" s="1119"/>
      <c r="AC35" s="1119"/>
      <c r="AD35" s="1119"/>
      <c r="AE35" s="1119"/>
      <c r="AF35" s="1119"/>
      <c r="AG35" s="1119"/>
      <c r="AH35" s="1119"/>
      <c r="AI35" s="1119"/>
      <c r="AO35" s="463">
        <v>46329</v>
      </c>
      <c r="AP35" s="464" t="s">
        <v>603</v>
      </c>
    </row>
    <row r="36" spans="1:44" s="517" customFormat="1" ht="27" customHeight="1" thickBot="1">
      <c r="A36" s="515"/>
      <c r="B36" s="515"/>
      <c r="C36" s="516"/>
      <c r="I36" s="1098" t="s">
        <v>691</v>
      </c>
      <c r="J36" s="1099"/>
      <c r="K36" s="1099"/>
      <c r="L36" s="1099"/>
      <c r="M36" s="1099"/>
      <c r="N36" s="1100"/>
      <c r="O36" s="1102" t="str">
        <f>IF(O2="","",O2)</f>
        <v/>
      </c>
      <c r="P36" s="1102"/>
      <c r="Q36" s="1102"/>
      <c r="R36" s="1102"/>
      <c r="S36" s="1102"/>
      <c r="T36" s="1102"/>
      <c r="U36" s="1102"/>
      <c r="V36" s="1102"/>
      <c r="W36" s="1102"/>
      <c r="X36" s="1102"/>
      <c r="Y36" s="1102"/>
      <c r="Z36" s="1102"/>
      <c r="AA36" s="1102"/>
      <c r="AI36" s="518"/>
      <c r="AO36" s="465">
        <v>46349</v>
      </c>
      <c r="AP36" s="466" t="s">
        <v>604</v>
      </c>
      <c r="AQ36" s="216"/>
      <c r="AR36" s="216"/>
    </row>
    <row r="37" spans="1:44" s="517" customFormat="1" ht="27" customHeight="1">
      <c r="A37" s="515"/>
      <c r="B37" s="515"/>
      <c r="C37" s="516"/>
      <c r="I37" s="1098" t="s">
        <v>692</v>
      </c>
      <c r="J37" s="1099"/>
      <c r="K37" s="1099"/>
      <c r="L37" s="1099"/>
      <c r="M37" s="1099"/>
      <c r="N37" s="1100"/>
      <c r="O37" s="1102" t="str">
        <f>IF(O3="","",O3)</f>
        <v>eラーニングコース</v>
      </c>
      <c r="P37" s="1102"/>
      <c r="Q37" s="1102"/>
      <c r="R37" s="1102"/>
      <c r="S37" s="1102"/>
      <c r="T37" s="1102"/>
      <c r="U37" s="1102"/>
      <c r="V37" s="1102"/>
      <c r="W37" s="1102"/>
      <c r="X37" s="1102"/>
      <c r="Y37" s="1102"/>
      <c r="Z37" s="1102"/>
      <c r="AA37" s="1102"/>
      <c r="AI37" s="518"/>
      <c r="AO37" s="234">
        <v>45884</v>
      </c>
      <c r="AP37" s="235" t="s">
        <v>350</v>
      </c>
      <c r="AQ37" s="216"/>
      <c r="AR37" s="216"/>
    </row>
    <row r="38" spans="1:44" s="517" customFormat="1" ht="27" customHeight="1">
      <c r="A38" s="515"/>
      <c r="B38" s="515"/>
      <c r="C38" s="516"/>
      <c r="I38" s="1103" t="s">
        <v>764</v>
      </c>
      <c r="J38" s="1104"/>
      <c r="K38" s="1104"/>
      <c r="L38" s="1104"/>
      <c r="M38" s="1104"/>
      <c r="N38" s="1105"/>
      <c r="O38" s="1120">
        <f>IF(O4="","",O4)</f>
        <v>0</v>
      </c>
      <c r="P38" s="1120"/>
      <c r="Q38" s="1120"/>
      <c r="R38" s="1120"/>
      <c r="S38" s="1120"/>
      <c r="T38" s="1120"/>
      <c r="U38" s="1120"/>
      <c r="V38" s="1120"/>
      <c r="W38" s="1120"/>
      <c r="X38" s="1120"/>
      <c r="Y38" s="1120"/>
      <c r="Z38" s="1120"/>
      <c r="AA38" s="1120"/>
      <c r="AI38" s="518"/>
      <c r="AO38" s="234">
        <v>46020</v>
      </c>
      <c r="AP38" s="235" t="s">
        <v>338</v>
      </c>
      <c r="AQ38" s="216"/>
      <c r="AR38" s="216"/>
    </row>
    <row r="39" spans="1:44" s="517" customFormat="1" ht="27" customHeight="1">
      <c r="A39" s="515"/>
      <c r="B39" s="515"/>
      <c r="C39" s="516"/>
      <c r="I39" s="1098" t="s">
        <v>255</v>
      </c>
      <c r="J39" s="1099"/>
      <c r="K39" s="1099"/>
      <c r="L39" s="1099"/>
      <c r="M39" s="1099"/>
      <c r="N39" s="1100"/>
      <c r="O39" s="1102" t="str">
        <f>IF(O5="","",O5)</f>
        <v/>
      </c>
      <c r="P39" s="1102"/>
      <c r="Q39" s="1102"/>
      <c r="R39" s="1102"/>
      <c r="S39" s="1102"/>
      <c r="T39" s="1102"/>
      <c r="U39" s="1102"/>
      <c r="V39" s="1102"/>
      <c r="W39" s="1102"/>
      <c r="X39" s="1102"/>
      <c r="Y39" s="1102"/>
      <c r="Z39" s="1102"/>
      <c r="AA39" s="1102"/>
      <c r="AI39" s="518"/>
      <c r="AO39" s="234">
        <v>46021</v>
      </c>
      <c r="AP39" s="235" t="s">
        <v>338</v>
      </c>
      <c r="AQ39" s="216"/>
      <c r="AR39" s="216"/>
    </row>
    <row r="40" spans="1:44" s="520" customFormat="1" ht="28.5" customHeight="1">
      <c r="A40" s="1110" t="s">
        <v>694</v>
      </c>
      <c r="B40" s="1110"/>
      <c r="C40" s="1110"/>
      <c r="D40" s="1110"/>
      <c r="E40" s="1110"/>
      <c r="F40" s="1110"/>
      <c r="G40" s="1110"/>
      <c r="H40" s="1110"/>
      <c r="I40" s="1110"/>
      <c r="J40" s="1110"/>
      <c r="K40" s="1110"/>
      <c r="L40" s="1110"/>
      <c r="M40" s="1110"/>
      <c r="N40" s="1110"/>
      <c r="O40" s="1110"/>
      <c r="P40" s="1110"/>
      <c r="Q40" s="1110"/>
      <c r="R40" s="1110"/>
      <c r="S40" s="1110"/>
      <c r="T40" s="1110"/>
      <c r="U40" s="1110"/>
      <c r="V40" s="1110"/>
      <c r="W40" s="1110"/>
      <c r="X40" s="1110"/>
      <c r="Y40" s="1110"/>
      <c r="Z40" s="1110"/>
      <c r="AA40" s="1110"/>
      <c r="AB40" s="1110"/>
      <c r="AC40" s="1110"/>
      <c r="AD40" s="1110"/>
      <c r="AE40" s="1110"/>
      <c r="AF40" s="1110"/>
      <c r="AG40" s="1110"/>
      <c r="AH40" s="1110"/>
      <c r="AI40" s="1110"/>
      <c r="AJ40" s="650"/>
      <c r="AO40" s="234">
        <v>46022</v>
      </c>
      <c r="AP40" s="235" t="s">
        <v>338</v>
      </c>
      <c r="AQ40" s="216"/>
      <c r="AR40" s="216"/>
    </row>
    <row r="41" spans="1:44" ht="9.75" hidden="1" customHeight="1">
      <c r="A41" s="576"/>
      <c r="B41" s="576"/>
      <c r="C41" s="577"/>
      <c r="D41" s="425"/>
      <c r="E41" s="425"/>
      <c r="F41" s="414"/>
      <c r="G41" s="414"/>
      <c r="H41" s="414"/>
      <c r="I41" s="414"/>
      <c r="J41" s="414"/>
      <c r="K41" s="414"/>
      <c r="L41" s="414"/>
      <c r="M41" s="414"/>
      <c r="N41" s="414"/>
      <c r="O41" s="414"/>
      <c r="P41" s="414"/>
      <c r="Q41" s="414"/>
      <c r="AO41" s="234">
        <v>46023</v>
      </c>
      <c r="AP41" s="235" t="s">
        <v>338</v>
      </c>
    </row>
    <row r="42" spans="1:44" s="581" customFormat="1" ht="21.75" customHeight="1">
      <c r="A42" s="1111" t="s">
        <v>701</v>
      </c>
      <c r="B42" s="521" t="s">
        <v>539</v>
      </c>
      <c r="C42" s="522"/>
      <c r="D42" s="605"/>
      <c r="E42" s="523"/>
      <c r="F42" s="523"/>
      <c r="G42" s="523"/>
      <c r="H42" s="523"/>
      <c r="I42" s="523"/>
      <c r="J42" s="523"/>
      <c r="K42" s="523"/>
      <c r="L42" s="523"/>
      <c r="M42" s="523"/>
      <c r="N42" s="523"/>
      <c r="O42" s="523"/>
      <c r="P42" s="523"/>
      <c r="Q42" s="523"/>
      <c r="R42" s="523"/>
      <c r="S42" s="523"/>
      <c r="T42" s="523"/>
      <c r="U42" s="523"/>
      <c r="V42" s="523"/>
      <c r="W42" s="523"/>
      <c r="X42" s="523"/>
      <c r="Y42" s="523"/>
      <c r="Z42" s="523"/>
      <c r="AA42" s="523"/>
      <c r="AB42" s="523"/>
      <c r="AC42" s="523"/>
      <c r="AD42" s="523"/>
      <c r="AE42" s="523"/>
      <c r="AF42" s="523"/>
      <c r="AG42" s="523"/>
      <c r="AH42" s="543"/>
      <c r="AI42" s="526"/>
      <c r="AO42" s="234">
        <v>46024</v>
      </c>
      <c r="AP42" s="235" t="s">
        <v>338</v>
      </c>
      <c r="AQ42" s="216"/>
      <c r="AR42" s="216"/>
    </row>
    <row r="43" spans="1:44" s="581" customFormat="1" ht="21.75" customHeight="1">
      <c r="A43" s="1112"/>
      <c r="B43" s="521" t="s">
        <v>541</v>
      </c>
      <c r="C43" s="522"/>
      <c r="D43" s="527"/>
      <c r="E43" s="528"/>
      <c r="F43" s="528"/>
      <c r="G43" s="528"/>
      <c r="H43" s="528"/>
      <c r="I43" s="528"/>
      <c r="J43" s="528"/>
      <c r="K43" s="528"/>
      <c r="L43" s="528"/>
      <c r="M43" s="529"/>
      <c r="N43" s="528"/>
      <c r="O43" s="528"/>
      <c r="P43" s="528"/>
      <c r="Q43" s="528"/>
      <c r="R43" s="528"/>
      <c r="S43" s="528"/>
      <c r="T43" s="528"/>
      <c r="U43" s="528"/>
      <c r="V43" s="528"/>
      <c r="W43" s="528"/>
      <c r="X43" s="528"/>
      <c r="Y43" s="528"/>
      <c r="Z43" s="528"/>
      <c r="AA43" s="528"/>
      <c r="AB43" s="528"/>
      <c r="AC43" s="528"/>
      <c r="AD43" s="528"/>
      <c r="AE43" s="528"/>
      <c r="AF43" s="528"/>
      <c r="AG43" s="528"/>
      <c r="AH43" s="530"/>
      <c r="AI43" s="526"/>
      <c r="AO43" s="234">
        <v>46025</v>
      </c>
      <c r="AP43" s="235" t="s">
        <v>338</v>
      </c>
      <c r="AQ43" s="216"/>
      <c r="AR43" s="216"/>
    </row>
    <row r="44" spans="1:44" s="581" customFormat="1" ht="21.75" customHeight="1">
      <c r="A44" s="1112"/>
      <c r="B44" s="521" t="s">
        <v>540</v>
      </c>
      <c r="C44" s="522"/>
      <c r="D44" s="654">
        <f>D43</f>
        <v>0</v>
      </c>
      <c r="E44" s="655">
        <f>E43</f>
        <v>0</v>
      </c>
      <c r="F44" s="655">
        <f t="shared" ref="F44:AG44" si="4">F43</f>
        <v>0</v>
      </c>
      <c r="G44" s="655">
        <f t="shared" si="4"/>
        <v>0</v>
      </c>
      <c r="H44" s="655">
        <f t="shared" si="4"/>
        <v>0</v>
      </c>
      <c r="I44" s="655">
        <f t="shared" si="4"/>
        <v>0</v>
      </c>
      <c r="J44" s="655">
        <f t="shared" si="4"/>
        <v>0</v>
      </c>
      <c r="K44" s="655">
        <f t="shared" si="4"/>
        <v>0</v>
      </c>
      <c r="L44" s="655">
        <f t="shared" si="4"/>
        <v>0</v>
      </c>
      <c r="M44" s="655">
        <f t="shared" si="4"/>
        <v>0</v>
      </c>
      <c r="N44" s="655">
        <f t="shared" si="4"/>
        <v>0</v>
      </c>
      <c r="O44" s="655">
        <f t="shared" si="4"/>
        <v>0</v>
      </c>
      <c r="P44" s="655">
        <f t="shared" si="4"/>
        <v>0</v>
      </c>
      <c r="Q44" s="655">
        <f t="shared" si="4"/>
        <v>0</v>
      </c>
      <c r="R44" s="655">
        <f t="shared" si="4"/>
        <v>0</v>
      </c>
      <c r="S44" s="655">
        <f t="shared" si="4"/>
        <v>0</v>
      </c>
      <c r="T44" s="655">
        <f t="shared" si="4"/>
        <v>0</v>
      </c>
      <c r="U44" s="655">
        <f t="shared" si="4"/>
        <v>0</v>
      </c>
      <c r="V44" s="655">
        <f t="shared" si="4"/>
        <v>0</v>
      </c>
      <c r="W44" s="655">
        <f t="shared" si="4"/>
        <v>0</v>
      </c>
      <c r="X44" s="655">
        <f t="shared" si="4"/>
        <v>0</v>
      </c>
      <c r="Y44" s="655">
        <f t="shared" si="4"/>
        <v>0</v>
      </c>
      <c r="Z44" s="655">
        <f t="shared" si="4"/>
        <v>0</v>
      </c>
      <c r="AA44" s="655">
        <f t="shared" si="4"/>
        <v>0</v>
      </c>
      <c r="AB44" s="655">
        <f t="shared" si="4"/>
        <v>0</v>
      </c>
      <c r="AC44" s="655">
        <f t="shared" si="4"/>
        <v>0</v>
      </c>
      <c r="AD44" s="655">
        <f t="shared" si="4"/>
        <v>0</v>
      </c>
      <c r="AE44" s="655">
        <f t="shared" si="4"/>
        <v>0</v>
      </c>
      <c r="AF44" s="655">
        <f t="shared" si="4"/>
        <v>0</v>
      </c>
      <c r="AG44" s="655">
        <f t="shared" si="4"/>
        <v>0</v>
      </c>
      <c r="AH44" s="656">
        <f>AH43</f>
        <v>0</v>
      </c>
      <c r="AI44" s="526"/>
      <c r="AO44" s="216"/>
      <c r="AP44" s="216"/>
      <c r="AQ44" s="216"/>
      <c r="AR44" s="216"/>
    </row>
    <row r="45" spans="1:44" ht="226.5" customHeight="1">
      <c r="A45" s="1112"/>
      <c r="B45" s="1114" t="s">
        <v>538</v>
      </c>
      <c r="C45" s="531" t="s">
        <v>696</v>
      </c>
      <c r="D45" s="630"/>
      <c r="E45" s="424"/>
      <c r="F45" s="424"/>
      <c r="G45" s="424"/>
      <c r="H45" s="424"/>
      <c r="I45" s="606"/>
      <c r="J45" s="424"/>
      <c r="K45" s="424"/>
      <c r="L45" s="424"/>
      <c r="M45" s="424"/>
      <c r="N45" s="424"/>
      <c r="O45" s="424"/>
      <c r="P45" s="427"/>
      <c r="Q45" s="424"/>
      <c r="R45" s="424"/>
      <c r="S45" s="606"/>
      <c r="T45" s="424"/>
      <c r="U45" s="424"/>
      <c r="V45" s="424"/>
      <c r="W45" s="424"/>
      <c r="X45" s="606"/>
      <c r="Y45" s="606"/>
      <c r="Z45" s="424"/>
      <c r="AA45" s="424"/>
      <c r="AB45" s="606"/>
      <c r="AC45" s="424"/>
      <c r="AD45" s="606"/>
      <c r="AE45" s="607"/>
      <c r="AF45" s="607"/>
      <c r="AG45" s="607"/>
      <c r="AH45" s="608"/>
      <c r="AI45" s="538" t="s">
        <v>533</v>
      </c>
    </row>
    <row r="46" spans="1:44" s="581" customFormat="1" ht="24" customHeight="1">
      <c r="A46" s="1112"/>
      <c r="B46" s="1115"/>
      <c r="C46" s="539" t="s">
        <v>537</v>
      </c>
      <c r="D46" s="631"/>
      <c r="E46" s="542"/>
      <c r="F46" s="542"/>
      <c r="G46" s="541"/>
      <c r="H46" s="542"/>
      <c r="I46" s="542"/>
      <c r="J46" s="542"/>
      <c r="K46" s="542"/>
      <c r="L46" s="541"/>
      <c r="M46" s="542"/>
      <c r="N46" s="541"/>
      <c r="O46" s="542"/>
      <c r="P46" s="541"/>
      <c r="Q46" s="632"/>
      <c r="R46" s="542"/>
      <c r="S46" s="542"/>
      <c r="T46" s="542"/>
      <c r="U46" s="542"/>
      <c r="V46" s="542"/>
      <c r="W46" s="542"/>
      <c r="X46" s="542"/>
      <c r="Y46" s="542"/>
      <c r="Z46" s="542"/>
      <c r="AA46" s="542"/>
      <c r="AB46" s="542"/>
      <c r="AC46" s="542"/>
      <c r="AD46" s="542"/>
      <c r="AE46" s="542"/>
      <c r="AF46" s="542"/>
      <c r="AG46" s="542"/>
      <c r="AH46" s="591"/>
      <c r="AI46" s="544">
        <f>SUM(D46:AH46)</f>
        <v>0</v>
      </c>
      <c r="AJ46" s="429"/>
      <c r="AO46" s="216"/>
      <c r="AP46" s="216"/>
      <c r="AQ46" s="216"/>
      <c r="AR46" s="216"/>
    </row>
    <row r="47" spans="1:44" s="581" customFormat="1" ht="24" customHeight="1">
      <c r="A47" s="1112"/>
      <c r="B47" s="1115"/>
      <c r="C47" s="545" t="s">
        <v>531</v>
      </c>
      <c r="D47" s="633"/>
      <c r="E47" s="547"/>
      <c r="F47" s="547"/>
      <c r="G47" s="547"/>
      <c r="H47" s="547"/>
      <c r="I47" s="547"/>
      <c r="J47" s="547"/>
      <c r="K47" s="547"/>
      <c r="L47" s="609"/>
      <c r="M47" s="547"/>
      <c r="N47" s="547"/>
      <c r="O47" s="547"/>
      <c r="P47" s="609"/>
      <c r="Q47" s="634"/>
      <c r="R47" s="547"/>
      <c r="S47" s="547"/>
      <c r="T47" s="547"/>
      <c r="U47" s="547"/>
      <c r="V47" s="547"/>
      <c r="W47" s="547"/>
      <c r="X47" s="547"/>
      <c r="Y47" s="547"/>
      <c r="Z47" s="547"/>
      <c r="AA47" s="547"/>
      <c r="AB47" s="547"/>
      <c r="AC47" s="547"/>
      <c r="AD47" s="547"/>
      <c r="AE47" s="547"/>
      <c r="AF47" s="547"/>
      <c r="AG47" s="547"/>
      <c r="AH47" s="548"/>
      <c r="AI47" s="544">
        <f>SUM(D47:AH47)</f>
        <v>0</v>
      </c>
      <c r="AO47" s="216"/>
      <c r="AP47" s="216"/>
      <c r="AQ47" s="216"/>
      <c r="AR47" s="216"/>
    </row>
    <row r="48" spans="1:44" ht="165.75" customHeight="1">
      <c r="A48" s="1112"/>
      <c r="B48" s="1115"/>
      <c r="C48" s="549" t="s">
        <v>680</v>
      </c>
      <c r="D48" s="635"/>
      <c r="E48" s="555"/>
      <c r="F48" s="610"/>
      <c r="G48" s="421"/>
      <c r="H48" s="423"/>
      <c r="I48" s="421"/>
      <c r="J48" s="426"/>
      <c r="K48" s="636"/>
      <c r="L48" s="611"/>
      <c r="M48" s="421"/>
      <c r="N48" s="423"/>
      <c r="O48" s="421"/>
      <c r="P48" s="422"/>
      <c r="Q48" s="422"/>
      <c r="R48" s="421"/>
      <c r="S48" s="555"/>
      <c r="T48" s="421"/>
      <c r="U48" s="421"/>
      <c r="V48" s="421"/>
      <c r="W48" s="554"/>
      <c r="X48" s="422"/>
      <c r="Y48" s="421"/>
      <c r="Z48" s="612"/>
      <c r="AA48" s="612"/>
      <c r="AB48" s="612"/>
      <c r="AC48" s="594"/>
      <c r="AD48" s="422"/>
      <c r="AE48" s="637"/>
      <c r="AF48" s="637"/>
      <c r="AG48" s="613"/>
      <c r="AH48" s="614" t="s">
        <v>702</v>
      </c>
      <c r="AI48" s="615"/>
    </row>
    <row r="49" spans="1:36" ht="21.75" customHeight="1">
      <c r="A49" s="1112"/>
      <c r="B49" s="1115"/>
      <c r="C49" s="559" t="s">
        <v>536</v>
      </c>
      <c r="D49" s="638"/>
      <c r="E49" s="561"/>
      <c r="F49" s="562"/>
      <c r="G49" s="561"/>
      <c r="H49" s="562"/>
      <c r="I49" s="561"/>
      <c r="J49" s="562"/>
      <c r="K49" s="639"/>
      <c r="L49" s="561"/>
      <c r="M49" s="561"/>
      <c r="N49" s="562"/>
      <c r="O49" s="561"/>
      <c r="P49" s="561"/>
      <c r="Q49" s="561"/>
      <c r="R49" s="562"/>
      <c r="S49" s="563"/>
      <c r="T49" s="561"/>
      <c r="U49" s="561"/>
      <c r="V49" s="561"/>
      <c r="W49" s="564"/>
      <c r="X49" s="561"/>
      <c r="Y49" s="561"/>
      <c r="Z49" s="564"/>
      <c r="AA49" s="564"/>
      <c r="AB49" s="564"/>
      <c r="AC49" s="564"/>
      <c r="AD49" s="561"/>
      <c r="AE49" s="563"/>
      <c r="AF49" s="563"/>
      <c r="AG49" s="563"/>
      <c r="AH49" s="616"/>
      <c r="AI49" s="567"/>
    </row>
    <row r="50" spans="1:36" ht="21.75" customHeight="1">
      <c r="A50" s="1112"/>
      <c r="B50" s="1115"/>
      <c r="C50" s="559" t="s">
        <v>535</v>
      </c>
      <c r="D50" s="638"/>
      <c r="E50" s="561"/>
      <c r="F50" s="562"/>
      <c r="G50" s="561"/>
      <c r="H50" s="562"/>
      <c r="I50" s="561"/>
      <c r="J50" s="562"/>
      <c r="K50" s="639"/>
      <c r="L50" s="561"/>
      <c r="M50" s="561"/>
      <c r="N50" s="562"/>
      <c r="O50" s="561"/>
      <c r="P50" s="561"/>
      <c r="Q50" s="561"/>
      <c r="R50" s="562"/>
      <c r="S50" s="563"/>
      <c r="T50" s="561"/>
      <c r="U50" s="561"/>
      <c r="V50" s="561"/>
      <c r="W50" s="562"/>
      <c r="X50" s="561"/>
      <c r="Y50" s="561"/>
      <c r="Z50" s="562"/>
      <c r="AA50" s="617"/>
      <c r="AB50" s="617"/>
      <c r="AC50" s="565"/>
      <c r="AD50" s="565"/>
      <c r="AE50" s="563"/>
      <c r="AF50" s="563"/>
      <c r="AG50" s="563"/>
      <c r="AH50" s="616"/>
      <c r="AI50" s="567"/>
    </row>
    <row r="51" spans="1:36" ht="27.75" customHeight="1">
      <c r="A51" s="1112"/>
      <c r="B51" s="1115"/>
      <c r="C51" s="559" t="s">
        <v>534</v>
      </c>
      <c r="D51" s="560"/>
      <c r="E51" s="563"/>
      <c r="F51" s="569"/>
      <c r="G51" s="561"/>
      <c r="H51" s="562"/>
      <c r="I51" s="561"/>
      <c r="J51" s="563"/>
      <c r="K51" s="639"/>
      <c r="L51" s="563"/>
      <c r="M51" s="561"/>
      <c r="N51" s="562"/>
      <c r="O51" s="561"/>
      <c r="P51" s="563"/>
      <c r="Q51" s="563"/>
      <c r="R51" s="562"/>
      <c r="S51" s="563"/>
      <c r="T51" s="561"/>
      <c r="U51" s="561"/>
      <c r="V51" s="561"/>
      <c r="W51" s="569"/>
      <c r="X51" s="563"/>
      <c r="Y51" s="561"/>
      <c r="Z51" s="569"/>
      <c r="AA51" s="563"/>
      <c r="AB51" s="561"/>
      <c r="AC51" s="569"/>
      <c r="AD51" s="563"/>
      <c r="AE51" s="563"/>
      <c r="AF51" s="563"/>
      <c r="AG51" s="618"/>
      <c r="AH51" s="619"/>
      <c r="AI51" s="570" t="s">
        <v>533</v>
      </c>
    </row>
    <row r="52" spans="1:36" ht="27.75" customHeight="1">
      <c r="A52" s="1112"/>
      <c r="B52" s="1115"/>
      <c r="C52" s="559" t="s">
        <v>532</v>
      </c>
      <c r="D52" s="560"/>
      <c r="E52" s="563"/>
      <c r="F52" s="569"/>
      <c r="G52" s="561"/>
      <c r="H52" s="562"/>
      <c r="I52" s="561"/>
      <c r="J52" s="563"/>
      <c r="K52" s="639"/>
      <c r="L52" s="563"/>
      <c r="M52" s="561"/>
      <c r="N52" s="562"/>
      <c r="O52" s="561"/>
      <c r="P52" s="563"/>
      <c r="Q52" s="563"/>
      <c r="R52" s="562"/>
      <c r="S52" s="563"/>
      <c r="T52" s="561"/>
      <c r="U52" s="561"/>
      <c r="V52" s="561"/>
      <c r="W52" s="569"/>
      <c r="X52" s="563"/>
      <c r="Y52" s="561"/>
      <c r="Z52" s="569"/>
      <c r="AA52" s="563"/>
      <c r="AB52" s="561"/>
      <c r="AC52" s="569"/>
      <c r="AD52" s="563"/>
      <c r="AE52" s="563"/>
      <c r="AF52" s="563"/>
      <c r="AG52" s="563"/>
      <c r="AH52" s="616"/>
      <c r="AI52" s="571">
        <f>COUNTA(D53:AH53)</f>
        <v>0</v>
      </c>
      <c r="AJ52" s="413"/>
    </row>
    <row r="53" spans="1:36" ht="26.25" customHeight="1">
      <c r="A53" s="1113"/>
      <c r="B53" s="1116"/>
      <c r="C53" s="559" t="s">
        <v>531</v>
      </c>
      <c r="D53" s="572"/>
      <c r="E53" s="573"/>
      <c r="F53" s="574"/>
      <c r="G53" s="573"/>
      <c r="H53" s="574"/>
      <c r="I53" s="573"/>
      <c r="J53" s="573"/>
      <c r="K53" s="640"/>
      <c r="L53" s="573"/>
      <c r="M53" s="573"/>
      <c r="N53" s="574"/>
      <c r="O53" s="573"/>
      <c r="P53" s="573"/>
      <c r="Q53" s="573"/>
      <c r="R53" s="574"/>
      <c r="S53" s="573"/>
      <c r="T53" s="573"/>
      <c r="U53" s="573"/>
      <c r="V53" s="573"/>
      <c r="W53" s="574"/>
      <c r="X53" s="573"/>
      <c r="Y53" s="573"/>
      <c r="Z53" s="574"/>
      <c r="AA53" s="573"/>
      <c r="AB53" s="573"/>
      <c r="AC53" s="574"/>
      <c r="AD53" s="573"/>
      <c r="AE53" s="573"/>
      <c r="AF53" s="573"/>
      <c r="AG53" s="573"/>
      <c r="AH53" s="575"/>
      <c r="AI53" s="571">
        <f>SUM(D53:AH53)</f>
        <v>0</v>
      </c>
    </row>
    <row r="54" spans="1:36" hidden="1">
      <c r="A54" s="600"/>
      <c r="B54" s="601"/>
      <c r="C54" s="602"/>
      <c r="D54" s="413" t="str">
        <f t="shared" ref="D54:AH54" si="5">IF(AND(D47&lt;&gt;"",D53&lt;&gt;""),1,"")</f>
        <v/>
      </c>
      <c r="E54" s="413" t="str">
        <f t="shared" si="5"/>
        <v/>
      </c>
      <c r="F54" s="413" t="str">
        <f t="shared" si="5"/>
        <v/>
      </c>
      <c r="G54" s="413" t="str">
        <f t="shared" si="5"/>
        <v/>
      </c>
      <c r="H54" s="413" t="str">
        <f t="shared" si="5"/>
        <v/>
      </c>
      <c r="I54" s="413" t="str">
        <f t="shared" si="5"/>
        <v/>
      </c>
      <c r="J54" s="413" t="str">
        <f t="shared" si="5"/>
        <v/>
      </c>
      <c r="K54" s="413" t="str">
        <f t="shared" si="5"/>
        <v/>
      </c>
      <c r="L54" s="413" t="str">
        <f t="shared" si="5"/>
        <v/>
      </c>
      <c r="M54" s="413" t="str">
        <f t="shared" si="5"/>
        <v/>
      </c>
      <c r="N54" s="413" t="str">
        <f t="shared" si="5"/>
        <v/>
      </c>
      <c r="O54" s="413" t="str">
        <f t="shared" si="5"/>
        <v/>
      </c>
      <c r="P54" s="413" t="str">
        <f t="shared" si="5"/>
        <v/>
      </c>
      <c r="Q54" s="413" t="str">
        <f t="shared" si="5"/>
        <v/>
      </c>
      <c r="R54" s="413" t="str">
        <f t="shared" si="5"/>
        <v/>
      </c>
      <c r="S54" s="413" t="str">
        <f t="shared" si="5"/>
        <v/>
      </c>
      <c r="T54" s="413" t="str">
        <f t="shared" si="5"/>
        <v/>
      </c>
      <c r="U54" s="413" t="str">
        <f t="shared" si="5"/>
        <v/>
      </c>
      <c r="V54" s="413" t="str">
        <f t="shared" si="5"/>
        <v/>
      </c>
      <c r="W54" s="413" t="str">
        <f t="shared" si="5"/>
        <v/>
      </c>
      <c r="X54" s="413" t="str">
        <f t="shared" si="5"/>
        <v/>
      </c>
      <c r="Y54" s="413" t="str">
        <f t="shared" si="5"/>
        <v/>
      </c>
      <c r="Z54" s="413" t="str">
        <f t="shared" si="5"/>
        <v/>
      </c>
      <c r="AA54" s="413" t="str">
        <f t="shared" si="5"/>
        <v/>
      </c>
      <c r="AB54" s="413" t="str">
        <f t="shared" si="5"/>
        <v/>
      </c>
      <c r="AC54" s="413" t="str">
        <f t="shared" si="5"/>
        <v/>
      </c>
      <c r="AD54" s="413" t="str">
        <f t="shared" si="5"/>
        <v/>
      </c>
      <c r="AE54" s="413" t="str">
        <f t="shared" si="5"/>
        <v/>
      </c>
      <c r="AF54" s="413" t="str">
        <f t="shared" si="5"/>
        <v/>
      </c>
      <c r="AG54" s="413" t="str">
        <f t="shared" si="5"/>
        <v/>
      </c>
      <c r="AH54" s="413" t="str">
        <f t="shared" si="5"/>
        <v/>
      </c>
      <c r="AI54" s="603">
        <f>SUM(D54:AH54)</f>
        <v>0</v>
      </c>
    </row>
    <row r="55" spans="1:36" ht="30" customHeight="1" thickBot="1">
      <c r="A55" s="600"/>
      <c r="B55" s="601"/>
      <c r="C55" s="602"/>
      <c r="D55" s="413"/>
      <c r="E55" s="413"/>
      <c r="F55" s="413"/>
      <c r="G55" s="413"/>
      <c r="H55" s="413"/>
      <c r="I55" s="413"/>
      <c r="J55" s="413"/>
      <c r="K55" s="413"/>
      <c r="L55" s="413"/>
      <c r="M55" s="413"/>
      <c r="N55" s="413"/>
      <c r="O55" s="413"/>
      <c r="P55" s="413"/>
      <c r="Q55" s="413"/>
      <c r="R55" s="413"/>
      <c r="S55" s="413"/>
      <c r="T55" s="413"/>
      <c r="U55" s="413"/>
      <c r="V55" s="413"/>
      <c r="W55" s="413"/>
      <c r="X55" s="413"/>
      <c r="Y55" s="413"/>
      <c r="Z55" s="413"/>
      <c r="AA55" s="413"/>
      <c r="AB55" s="413"/>
      <c r="AC55" s="413"/>
      <c r="AD55" s="413"/>
      <c r="AE55" s="413"/>
      <c r="AF55" s="413"/>
      <c r="AG55" s="413"/>
      <c r="AH55" s="413"/>
      <c r="AI55" s="603"/>
    </row>
    <row r="56" spans="1:36">
      <c r="A56" s="1121" t="s">
        <v>703</v>
      </c>
      <c r="B56" s="1122"/>
      <c r="C56" s="1122"/>
      <c r="D56" s="1122"/>
      <c r="E56" s="1122"/>
      <c r="F56" s="1122"/>
      <c r="G56" s="1123" t="s">
        <v>704</v>
      </c>
      <c r="H56" s="1123"/>
      <c r="I56" s="1123"/>
      <c r="J56" s="1123" t="s">
        <v>705</v>
      </c>
      <c r="K56" s="1123"/>
      <c r="L56" s="1123"/>
      <c r="M56" s="1123" t="s">
        <v>706</v>
      </c>
      <c r="N56" s="1123"/>
      <c r="O56" s="1123"/>
      <c r="P56" s="1123" t="s">
        <v>707</v>
      </c>
      <c r="Q56" s="1123"/>
      <c r="R56" s="1124"/>
      <c r="S56" s="1125"/>
      <c r="T56" s="1126"/>
      <c r="U56" s="1127"/>
      <c r="V56" s="1128"/>
      <c r="W56" s="1126"/>
      <c r="X56" s="1127"/>
      <c r="Y56" s="484"/>
      <c r="Z56" s="484"/>
      <c r="AA56" s="484"/>
      <c r="AB56" s="484"/>
      <c r="AC56" s="484"/>
      <c r="AD56" s="484"/>
      <c r="AE56" s="484"/>
      <c r="AF56" s="484"/>
      <c r="AG56" s="484"/>
      <c r="AH56" s="620"/>
      <c r="AI56" s="621"/>
    </row>
    <row r="57" spans="1:36">
      <c r="A57" s="1129" t="s">
        <v>708</v>
      </c>
      <c r="B57" s="1130"/>
      <c r="C57" s="1130"/>
      <c r="D57" s="1131" t="s">
        <v>709</v>
      </c>
      <c r="E57" s="1131"/>
      <c r="F57" s="1131"/>
      <c r="G57" s="1132">
        <f>COUNT(D12:AH12)</f>
        <v>0</v>
      </c>
      <c r="H57" s="1132"/>
      <c r="I57" s="1132"/>
      <c r="J57" s="1132">
        <f>COUNT(D25:AH25)</f>
        <v>0</v>
      </c>
      <c r="K57" s="1132"/>
      <c r="L57" s="1132"/>
      <c r="M57" s="1132">
        <f>COUNT(D47:AH47)</f>
        <v>0</v>
      </c>
      <c r="N57" s="1132"/>
      <c r="O57" s="1132"/>
      <c r="P57" s="1142">
        <f>SUM(A57:O57)</f>
        <v>0</v>
      </c>
      <c r="Q57" s="1142"/>
      <c r="R57" s="1143"/>
      <c r="S57" s="1133"/>
      <c r="T57" s="1134"/>
      <c r="U57" s="1135"/>
      <c r="V57" s="1136"/>
      <c r="W57" s="1137"/>
      <c r="X57" s="1138"/>
      <c r="Y57" s="620"/>
      <c r="Z57" s="620"/>
      <c r="AA57" s="620"/>
      <c r="AB57" s="620"/>
      <c r="AC57" s="620"/>
      <c r="AD57" s="620"/>
      <c r="AE57" s="620"/>
      <c r="AF57" s="620"/>
      <c r="AG57" s="620"/>
      <c r="AH57" s="620"/>
      <c r="AI57" s="621"/>
    </row>
    <row r="58" spans="1:36">
      <c r="A58" s="1129"/>
      <c r="B58" s="1130"/>
      <c r="C58" s="1130"/>
      <c r="D58" s="1139" t="s">
        <v>710</v>
      </c>
      <c r="E58" s="1139"/>
      <c r="F58" s="1139"/>
      <c r="G58" s="1132">
        <f>COUNT(D18:AH18)</f>
        <v>0</v>
      </c>
      <c r="H58" s="1132"/>
      <c r="I58" s="1132"/>
      <c r="J58" s="1132">
        <f>COUNT(D31:AH31)</f>
        <v>0</v>
      </c>
      <c r="K58" s="1132"/>
      <c r="L58" s="1132"/>
      <c r="M58" s="1132">
        <f>COUNT(D53:AH53)</f>
        <v>0</v>
      </c>
      <c r="N58" s="1132"/>
      <c r="O58" s="1132"/>
      <c r="P58" s="1140">
        <f>SUM(A58:O58)</f>
        <v>0</v>
      </c>
      <c r="Q58" s="1140"/>
      <c r="R58" s="1141"/>
      <c r="S58" s="1133"/>
      <c r="T58" s="1134"/>
      <c r="U58" s="1135"/>
      <c r="V58" s="1136"/>
      <c r="W58" s="1137"/>
      <c r="X58" s="1138"/>
      <c r="Y58" s="620"/>
      <c r="Z58" s="620"/>
      <c r="AA58" s="620"/>
      <c r="AB58" s="620"/>
      <c r="AC58" s="620"/>
      <c r="AD58" s="620"/>
      <c r="AE58" s="620"/>
      <c r="AF58" s="620"/>
      <c r="AG58" s="620"/>
      <c r="AH58" s="620"/>
      <c r="AI58" s="621"/>
    </row>
    <row r="59" spans="1:36" ht="21">
      <c r="A59" s="1129" t="s">
        <v>711</v>
      </c>
      <c r="B59" s="1130"/>
      <c r="C59" s="1130"/>
      <c r="D59" s="622"/>
      <c r="E59" s="623"/>
      <c r="F59" s="624"/>
      <c r="G59" s="1144">
        <f>G57+G58-AI19</f>
        <v>0</v>
      </c>
      <c r="H59" s="1144"/>
      <c r="I59" s="1144"/>
      <c r="J59" s="1144">
        <f>J57+J58-AI32</f>
        <v>0</v>
      </c>
      <c r="K59" s="1144"/>
      <c r="L59" s="1144"/>
      <c r="M59" s="1144">
        <f>SUM(M57:O58)-AI54</f>
        <v>0</v>
      </c>
      <c r="N59" s="1144"/>
      <c r="O59" s="1144"/>
      <c r="P59" s="1144">
        <f>SUM(G59:O59)</f>
        <v>0</v>
      </c>
      <c r="Q59" s="1144"/>
      <c r="R59" s="1145"/>
      <c r="T59" s="652"/>
      <c r="U59" s="652"/>
      <c r="V59" s="652"/>
      <c r="W59" s="652"/>
      <c r="X59" s="652"/>
      <c r="Y59" s="652"/>
      <c r="Z59" s="652"/>
      <c r="AA59" s="652"/>
      <c r="AB59" s="652"/>
      <c r="AC59" s="652"/>
      <c r="AD59" s="652"/>
      <c r="AE59" s="652"/>
      <c r="AF59" s="652"/>
      <c r="AG59" s="652"/>
      <c r="AH59" s="652"/>
      <c r="AI59" s="652"/>
    </row>
    <row r="60" spans="1:36" ht="21">
      <c r="A60" s="1129" t="s">
        <v>713</v>
      </c>
      <c r="B60" s="1130"/>
      <c r="C60" s="1130"/>
      <c r="D60" s="1131" t="s">
        <v>709</v>
      </c>
      <c r="E60" s="1131"/>
      <c r="F60" s="1131"/>
      <c r="G60" s="1132">
        <f>SUM((D12:AH12))</f>
        <v>0</v>
      </c>
      <c r="H60" s="1132"/>
      <c r="I60" s="1132"/>
      <c r="J60" s="1132">
        <f>SUM(D25:AH25)</f>
        <v>0</v>
      </c>
      <c r="K60" s="1132"/>
      <c r="L60" s="1132"/>
      <c r="M60" s="1132">
        <f>SUM(D47:AH47)</f>
        <v>0</v>
      </c>
      <c r="N60" s="1132"/>
      <c r="O60" s="1132"/>
      <c r="P60" s="1142">
        <f>SUM(A60:O60)</f>
        <v>0</v>
      </c>
      <c r="Q60" s="1142"/>
      <c r="R60" s="1143"/>
      <c r="S60" s="651"/>
      <c r="T60" s="652"/>
      <c r="U60" s="652"/>
      <c r="V60" s="652"/>
      <c r="W60" s="652"/>
      <c r="X60" s="652"/>
      <c r="Y60" s="652"/>
      <c r="Z60" s="652"/>
      <c r="AA60" s="652"/>
      <c r="AB60" s="652"/>
      <c r="AC60" s="652"/>
      <c r="AD60" s="652"/>
      <c r="AE60" s="652"/>
      <c r="AF60" s="652"/>
      <c r="AG60" s="652"/>
      <c r="AH60" s="652"/>
      <c r="AI60" s="652"/>
    </row>
    <row r="61" spans="1:36">
      <c r="A61" s="1129"/>
      <c r="B61" s="1130"/>
      <c r="C61" s="1130"/>
      <c r="D61" s="1139" t="s">
        <v>710</v>
      </c>
      <c r="E61" s="1139"/>
      <c r="F61" s="1139"/>
      <c r="G61" s="1132">
        <f>SUM((D18:AH18))</f>
        <v>0</v>
      </c>
      <c r="H61" s="1132"/>
      <c r="I61" s="1132"/>
      <c r="J61" s="1132">
        <f>SUM(D31:AH31)</f>
        <v>0</v>
      </c>
      <c r="K61" s="1132"/>
      <c r="L61" s="1132"/>
      <c r="M61" s="1132">
        <f>SUM(D53:AH53)</f>
        <v>0</v>
      </c>
      <c r="N61" s="1132"/>
      <c r="O61" s="1132"/>
      <c r="P61" s="1140">
        <f>SUM(A61:O61)</f>
        <v>0</v>
      </c>
      <c r="Q61" s="1140"/>
      <c r="R61" s="1141"/>
      <c r="S61" s="1133"/>
      <c r="T61" s="1134"/>
      <c r="U61" s="1135"/>
      <c r="V61" s="1136"/>
      <c r="W61" s="1137"/>
      <c r="X61" s="1138"/>
      <c r="Y61" s="620"/>
      <c r="Z61" s="620"/>
      <c r="AA61" s="620"/>
      <c r="AB61" s="620"/>
      <c r="AC61" s="620"/>
      <c r="AD61" s="620"/>
      <c r="AE61" s="620"/>
      <c r="AF61" s="620"/>
      <c r="AG61" s="620"/>
      <c r="AH61" s="620"/>
      <c r="AI61" s="621"/>
    </row>
    <row r="62" spans="1:36" ht="24" thickBot="1">
      <c r="A62" s="1147" t="s">
        <v>714</v>
      </c>
      <c r="B62" s="1148"/>
      <c r="C62" s="1148"/>
      <c r="D62" s="625"/>
      <c r="E62" s="626"/>
      <c r="F62" s="627"/>
      <c r="G62" s="1149">
        <f>SUM(G60:I61)</f>
        <v>0</v>
      </c>
      <c r="H62" s="1149"/>
      <c r="I62" s="1149"/>
      <c r="J62" s="1149">
        <f>SUM(J60:L61)</f>
        <v>0</v>
      </c>
      <c r="K62" s="1149"/>
      <c r="L62" s="1149"/>
      <c r="M62" s="1149">
        <f>SUM(M60:O61)</f>
        <v>0</v>
      </c>
      <c r="N62" s="1149"/>
      <c r="O62" s="1149"/>
      <c r="P62" s="1149">
        <f>SUM(P60:R61)</f>
        <v>0</v>
      </c>
      <c r="Q62" s="1149"/>
      <c r="R62" s="1150"/>
      <c r="S62" s="1151"/>
      <c r="T62" s="1137"/>
      <c r="U62" s="1138"/>
      <c r="V62" s="1136"/>
      <c r="W62" s="1137"/>
      <c r="X62" s="1138"/>
      <c r="Y62" s="414"/>
      <c r="Z62" s="414"/>
      <c r="AA62" s="414"/>
      <c r="AB62" s="414"/>
      <c r="AC62" s="414"/>
      <c r="AD62" s="414"/>
      <c r="AE62" s="414"/>
      <c r="AF62" s="414"/>
      <c r="AG62" s="414"/>
      <c r="AH62" s="414"/>
    </row>
    <row r="63" spans="1:36" ht="27" customHeight="1">
      <c r="A63" s="663" t="s">
        <v>712</v>
      </c>
      <c r="B63" s="653"/>
      <c r="C63" s="653"/>
      <c r="D63" s="653"/>
      <c r="E63" s="653"/>
      <c r="F63" s="653"/>
      <c r="G63" s="653"/>
      <c r="H63" s="653"/>
      <c r="I63" s="653"/>
      <c r="J63" s="653"/>
      <c r="K63" s="653"/>
      <c r="L63" s="653"/>
      <c r="M63" s="653"/>
      <c r="N63" s="653"/>
      <c r="O63" s="653"/>
      <c r="P63" s="653"/>
      <c r="Q63" s="653"/>
      <c r="R63" s="653"/>
      <c r="S63" s="653"/>
      <c r="T63" s="653"/>
      <c r="U63" s="653"/>
      <c r="V63" s="653"/>
      <c r="W63" s="653"/>
      <c r="X63" s="653"/>
      <c r="Y63" s="653"/>
      <c r="Z63" s="653"/>
      <c r="AA63" s="653"/>
      <c r="AB63" s="653"/>
      <c r="AC63" s="653"/>
      <c r="AD63" s="653"/>
      <c r="AE63" s="653"/>
      <c r="AF63" s="653"/>
      <c r="AG63" s="653"/>
      <c r="AH63" s="653"/>
      <c r="AI63" s="653"/>
      <c r="AJ63" s="653"/>
    </row>
    <row r="64" spans="1:36" ht="27" customHeight="1">
      <c r="A64" s="628"/>
      <c r="B64" s="629"/>
      <c r="C64" s="629"/>
      <c r="D64" s="629"/>
      <c r="E64" s="629"/>
      <c r="F64" s="629"/>
      <c r="G64" s="629"/>
      <c r="H64" s="629"/>
      <c r="I64" s="629"/>
      <c r="J64" s="629"/>
      <c r="K64" s="629"/>
      <c r="L64" s="629"/>
      <c r="M64" s="629"/>
      <c r="N64" s="629"/>
      <c r="O64" s="629"/>
      <c r="P64" s="629"/>
      <c r="Q64" s="629"/>
      <c r="R64" s="629"/>
      <c r="S64" s="629"/>
      <c r="T64" s="629"/>
      <c r="U64" s="629"/>
      <c r="V64" s="629"/>
      <c r="W64" s="629"/>
      <c r="X64" s="629"/>
      <c r="Y64" s="629"/>
      <c r="Z64" s="629"/>
      <c r="AA64" s="629"/>
      <c r="AB64" s="629"/>
      <c r="AC64" s="629"/>
      <c r="AD64" s="629"/>
      <c r="AE64" s="629"/>
      <c r="AF64" s="629"/>
      <c r="AG64" s="629"/>
      <c r="AH64" s="629"/>
      <c r="AI64" s="629"/>
      <c r="AJ64" s="629"/>
    </row>
    <row r="65" spans="1:36" ht="27" customHeight="1">
      <c r="A65" s="628"/>
      <c r="B65" s="629"/>
      <c r="C65" s="629"/>
      <c r="D65" s="629"/>
      <c r="E65" s="629"/>
      <c r="F65" s="629"/>
      <c r="G65" s="629"/>
      <c r="H65" s="629"/>
      <c r="I65" s="629"/>
      <c r="J65" s="629"/>
      <c r="K65" s="629"/>
      <c r="L65" s="629"/>
      <c r="M65" s="629"/>
      <c r="N65" s="629"/>
      <c r="O65" s="629"/>
      <c r="P65" s="629"/>
      <c r="Q65" s="629"/>
      <c r="R65" s="629"/>
      <c r="S65" s="629"/>
      <c r="T65" s="629"/>
      <c r="U65" s="629"/>
      <c r="V65" s="629"/>
      <c r="W65" s="629"/>
      <c r="X65" s="629"/>
      <c r="Y65" s="629"/>
      <c r="Z65" s="629"/>
      <c r="AA65" s="629"/>
      <c r="AB65" s="629"/>
      <c r="AC65" s="629"/>
      <c r="AD65" s="629"/>
      <c r="AE65" s="629"/>
      <c r="AF65" s="629"/>
      <c r="AG65" s="629"/>
      <c r="AH65" s="629"/>
      <c r="AI65" s="629"/>
      <c r="AJ65" s="629"/>
    </row>
    <row r="66" spans="1:36" ht="23.25" customHeight="1">
      <c r="A66" s="1146"/>
      <c r="B66" s="1146"/>
      <c r="C66" s="1146"/>
      <c r="D66" s="1146"/>
      <c r="E66" s="1146"/>
      <c r="F66" s="1146"/>
      <c r="G66" s="1146"/>
      <c r="H66" s="1146"/>
      <c r="I66" s="1146"/>
      <c r="J66" s="1146"/>
      <c r="K66" s="1146"/>
      <c r="L66" s="1146"/>
      <c r="M66" s="1146"/>
      <c r="N66" s="1146"/>
      <c r="O66" s="1146"/>
      <c r="P66" s="1146"/>
      <c r="Q66" s="1146"/>
      <c r="R66" s="1146"/>
      <c r="S66" s="1146"/>
      <c r="T66" s="1146"/>
      <c r="U66" s="1146"/>
      <c r="V66" s="1146"/>
      <c r="W66" s="1146"/>
      <c r="X66" s="1146"/>
      <c r="Y66" s="1146"/>
      <c r="Z66" s="1146"/>
      <c r="AA66" s="1146"/>
      <c r="AB66" s="1146"/>
      <c r="AC66" s="1146"/>
      <c r="AD66" s="1146"/>
      <c r="AE66" s="1146"/>
      <c r="AF66" s="1146"/>
      <c r="AG66" s="1146"/>
      <c r="AH66" s="1146"/>
      <c r="AI66" s="1146"/>
      <c r="AJ66" s="1146"/>
    </row>
  </sheetData>
  <mergeCells count="77">
    <mergeCell ref="A66:AJ66"/>
    <mergeCell ref="S61:U61"/>
    <mergeCell ref="V61:X61"/>
    <mergeCell ref="A62:C62"/>
    <mergeCell ref="G62:I62"/>
    <mergeCell ref="J62:L62"/>
    <mergeCell ref="M62:O62"/>
    <mergeCell ref="P62:R62"/>
    <mergeCell ref="S62:U62"/>
    <mergeCell ref="V62:X62"/>
    <mergeCell ref="A60:C61"/>
    <mergeCell ref="P60:R60"/>
    <mergeCell ref="D61:F61"/>
    <mergeCell ref="G61:I61"/>
    <mergeCell ref="J61:L61"/>
    <mergeCell ref="M61:O61"/>
    <mergeCell ref="P61:R61"/>
    <mergeCell ref="D60:F60"/>
    <mergeCell ref="G60:I60"/>
    <mergeCell ref="J60:L60"/>
    <mergeCell ref="M60:O60"/>
    <mergeCell ref="A59:C59"/>
    <mergeCell ref="G59:I59"/>
    <mergeCell ref="J59:L59"/>
    <mergeCell ref="M59:O59"/>
    <mergeCell ref="P59:R59"/>
    <mergeCell ref="S57:U57"/>
    <mergeCell ref="V57:X57"/>
    <mergeCell ref="D58:F58"/>
    <mergeCell ref="G58:I58"/>
    <mergeCell ref="J58:L58"/>
    <mergeCell ref="M58:O58"/>
    <mergeCell ref="P58:R58"/>
    <mergeCell ref="S58:U58"/>
    <mergeCell ref="V58:X58"/>
    <mergeCell ref="P57:R57"/>
    <mergeCell ref="A57:C58"/>
    <mergeCell ref="D57:F57"/>
    <mergeCell ref="G57:I57"/>
    <mergeCell ref="J57:L57"/>
    <mergeCell ref="M57:O57"/>
    <mergeCell ref="A40:AI40"/>
    <mergeCell ref="A42:A53"/>
    <mergeCell ref="B45:B53"/>
    <mergeCell ref="A56:F56"/>
    <mergeCell ref="G56:I56"/>
    <mergeCell ref="J56:L56"/>
    <mergeCell ref="M56:O56"/>
    <mergeCell ref="P56:R56"/>
    <mergeCell ref="S56:U56"/>
    <mergeCell ref="V56:X56"/>
    <mergeCell ref="I37:N37"/>
    <mergeCell ref="O37:AA37"/>
    <mergeCell ref="I38:N38"/>
    <mergeCell ref="O38:AA38"/>
    <mergeCell ref="I39:N39"/>
    <mergeCell ref="O39:AA39"/>
    <mergeCell ref="I36:N36"/>
    <mergeCell ref="O36:AA36"/>
    <mergeCell ref="I4:N4"/>
    <mergeCell ref="O4:AA4"/>
    <mergeCell ref="I5:N5"/>
    <mergeCell ref="O5:AA5"/>
    <mergeCell ref="A6:AI6"/>
    <mergeCell ref="A7:A18"/>
    <mergeCell ref="B10:B18"/>
    <mergeCell ref="A20:A31"/>
    <mergeCell ref="B23:B31"/>
    <mergeCell ref="A33:AJ33"/>
    <mergeCell ref="A34:AJ34"/>
    <mergeCell ref="A35:AI35"/>
    <mergeCell ref="AO3:AP3"/>
    <mergeCell ref="A1:AI1"/>
    <mergeCell ref="I2:N2"/>
    <mergeCell ref="O2:AA2"/>
    <mergeCell ref="I3:N3"/>
    <mergeCell ref="O3:AA3"/>
  </mergeCells>
  <phoneticPr fontId="11"/>
  <conditionalFormatting sqref="D8:AH9">
    <cfRule type="expression" dxfId="62" priority="7">
      <formula>COUNTIF($AO$7:$AO$18,D$8)=1</formula>
    </cfRule>
    <cfRule type="expression" dxfId="61" priority="8">
      <formula>WEEKDAY(D$8,1)=7</formula>
    </cfRule>
    <cfRule type="expression" dxfId="60" priority="9">
      <formula>WEEKDAY(D$8,1)=1</formula>
    </cfRule>
  </conditionalFormatting>
  <conditionalFormatting sqref="D21:AH22">
    <cfRule type="expression" dxfId="59" priority="4">
      <formula>COUNTIF($AO$7:$AO$18,D$8)=1</formula>
    </cfRule>
    <cfRule type="expression" dxfId="58" priority="5">
      <formula>WEEKDAY(D$8,1)=7</formula>
    </cfRule>
    <cfRule type="expression" dxfId="57" priority="6">
      <formula>WEEKDAY(D$8,1)=1</formula>
    </cfRule>
  </conditionalFormatting>
  <conditionalFormatting sqref="D43:AH44">
    <cfRule type="expression" dxfId="56" priority="1">
      <formula>COUNTIF($AO$7:$AO$18,D$8)=1</formula>
    </cfRule>
    <cfRule type="expression" dxfId="55" priority="2">
      <formula>WEEKDAY(D$8,1)=7</formula>
    </cfRule>
    <cfRule type="expression" dxfId="54" priority="3">
      <formula>WEEKDAY(D$8,1)=1</formula>
    </cfRule>
  </conditionalFormatting>
  <dataValidations disablePrompts="1" count="2">
    <dataValidation type="list" allowBlank="1" showInputMessage="1" showErrorMessage="1" sqref="D27:AH27 D14:AH14 D49:AH49" xr:uid="{67D0300E-A162-4BA6-8081-E730194C1819}">
      <formula1>"対面,通信"</formula1>
    </dataValidation>
    <dataValidation type="list" allowBlank="1" showInputMessage="1" showErrorMessage="1" sqref="D15:AH15 D28:AH28 D50:AH50" xr:uid="{750894AA-DE02-4450-8A65-F148EB128060}">
      <formula1>"集合,個別"</formula1>
    </dataValidation>
  </dataValidations>
  <printOptions horizontalCentered="1"/>
  <pageMargins left="0.39370078740157483" right="0" top="0.39370078740157483" bottom="0.39370078740157483" header="0.31496062992125984" footer="0.31496062992125984"/>
  <pageSetup paperSize="9" scale="49" fitToWidth="0" orientation="portrait" r:id="rId1"/>
  <headerFooter alignWithMargins="0">
    <oddHeader>&amp;R&amp;12様式5-2</oddHeader>
    <oddFooter>&amp;C&amp;P / &amp;N</oddFooter>
  </headerFooter>
  <rowBreaks count="1" manualBreakCount="1">
    <brk id="34" max="3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3AEEB-DB29-4BA4-8D42-9F206379BBB8}">
  <sheetPr>
    <tabColor rgb="FFFFC000"/>
  </sheetPr>
  <dimension ref="A1:AR79"/>
  <sheetViews>
    <sheetView view="pageBreakPreview" zoomScale="80" zoomScaleNormal="80" zoomScaleSheetLayoutView="80" workbookViewId="0">
      <selection activeCell="F3" sqref="F3"/>
    </sheetView>
  </sheetViews>
  <sheetFormatPr defaultColWidth="9.81640625" defaultRowHeight="23.5"/>
  <cols>
    <col min="1" max="1" width="6" style="483" customWidth="1"/>
    <col min="2" max="2" width="4.7265625" style="483" customWidth="1"/>
    <col min="3" max="3" width="6.08984375" style="429" customWidth="1"/>
    <col min="4" max="34" width="5.54296875" style="412" customWidth="1"/>
    <col min="35" max="35" width="7.6328125" style="514" customWidth="1"/>
    <col min="36" max="36" width="5" style="412" customWidth="1"/>
    <col min="37" max="40" width="4.453125" style="412" customWidth="1"/>
    <col min="41" max="41" width="13.54296875" style="216" bestFit="1" customWidth="1"/>
    <col min="42" max="42" width="17.54296875" style="216" bestFit="1" customWidth="1"/>
    <col min="43" max="44" width="9.08984375" style="216"/>
    <col min="45" max="16384" width="9.81640625" style="412"/>
  </cols>
  <sheetData>
    <row r="1" spans="1:44" s="514" customFormat="1" ht="25.5">
      <c r="A1" s="1097" t="s">
        <v>542</v>
      </c>
      <c r="B1" s="1097"/>
      <c r="C1" s="1097"/>
      <c r="D1" s="1097"/>
      <c r="E1" s="1097"/>
      <c r="F1" s="1097"/>
      <c r="G1" s="1097"/>
      <c r="H1" s="1097"/>
      <c r="I1" s="1097"/>
      <c r="J1" s="1097"/>
      <c r="K1" s="1097"/>
      <c r="L1" s="1097"/>
      <c r="M1" s="1097"/>
      <c r="N1" s="1097"/>
      <c r="O1" s="1097"/>
      <c r="P1" s="1097"/>
      <c r="Q1" s="1097"/>
      <c r="R1" s="1097"/>
      <c r="S1" s="1097"/>
      <c r="T1" s="1097"/>
      <c r="U1" s="1097"/>
      <c r="V1" s="1097"/>
      <c r="W1" s="1097"/>
      <c r="X1" s="1097"/>
      <c r="Y1" s="1097"/>
      <c r="Z1" s="1097"/>
      <c r="AA1" s="1097"/>
      <c r="AB1" s="1097"/>
      <c r="AC1" s="1097"/>
      <c r="AD1" s="1097"/>
      <c r="AE1" s="1097"/>
      <c r="AF1" s="1097"/>
      <c r="AG1" s="1097"/>
      <c r="AH1" s="1097"/>
      <c r="AI1" s="1097"/>
      <c r="AO1" s="216"/>
      <c r="AP1" s="216"/>
      <c r="AQ1" s="216"/>
      <c r="AR1" s="216"/>
    </row>
    <row r="2" spans="1:44" s="517" customFormat="1" ht="27" customHeight="1" thickBot="1">
      <c r="A2" s="515"/>
      <c r="B2" s="515"/>
      <c r="C2" s="516"/>
      <c r="I2" s="1098" t="s">
        <v>691</v>
      </c>
      <c r="J2" s="1099"/>
      <c r="K2" s="1099"/>
      <c r="L2" s="1099"/>
      <c r="M2" s="1099"/>
      <c r="N2" s="1100"/>
      <c r="O2" s="1101"/>
      <c r="P2" s="1101"/>
      <c r="Q2" s="1101"/>
      <c r="R2" s="1101"/>
      <c r="S2" s="1101"/>
      <c r="T2" s="1101"/>
      <c r="U2" s="1101"/>
      <c r="V2" s="1101"/>
      <c r="W2" s="1101"/>
      <c r="X2" s="1101"/>
      <c r="Y2" s="1101"/>
      <c r="Z2" s="1101"/>
      <c r="AA2" s="1101"/>
      <c r="AI2" s="518"/>
      <c r="AO2" s="216"/>
      <c r="AP2" s="216"/>
      <c r="AQ2" s="216"/>
      <c r="AR2" s="216"/>
    </row>
    <row r="3" spans="1:44" s="517" customFormat="1" ht="27" customHeight="1" thickBot="1">
      <c r="A3" s="515"/>
      <c r="B3" s="515"/>
      <c r="C3" s="516"/>
      <c r="I3" s="1098" t="s">
        <v>692</v>
      </c>
      <c r="J3" s="1099"/>
      <c r="K3" s="1099"/>
      <c r="L3" s="1099"/>
      <c r="M3" s="1099"/>
      <c r="N3" s="1100"/>
      <c r="O3" s="1101" t="s">
        <v>693</v>
      </c>
      <c r="P3" s="1101"/>
      <c r="Q3" s="1101"/>
      <c r="R3" s="1101"/>
      <c r="S3" s="1101"/>
      <c r="T3" s="1101"/>
      <c r="U3" s="1101"/>
      <c r="V3" s="1101"/>
      <c r="W3" s="1101"/>
      <c r="X3" s="1101"/>
      <c r="Y3" s="1101"/>
      <c r="Z3" s="1101"/>
      <c r="AA3" s="1101"/>
      <c r="AI3" s="518"/>
      <c r="AO3" s="1049" t="s">
        <v>672</v>
      </c>
      <c r="AP3" s="1050"/>
      <c r="AQ3" s="216"/>
      <c r="AR3" s="216"/>
    </row>
    <row r="4" spans="1:44" s="517" customFormat="1" ht="27" customHeight="1">
      <c r="A4" s="515"/>
      <c r="B4" s="515"/>
      <c r="C4" s="516"/>
      <c r="I4" s="1103" t="s">
        <v>764</v>
      </c>
      <c r="J4" s="1104"/>
      <c r="K4" s="1104"/>
      <c r="L4" s="1104"/>
      <c r="M4" s="1104"/>
      <c r="N4" s="1105"/>
      <c r="O4" s="1106">
        <f>'様式1-1_委託料経費区分'!C9</f>
        <v>0</v>
      </c>
      <c r="P4" s="1107"/>
      <c r="Q4" s="1107"/>
      <c r="R4" s="1107"/>
      <c r="S4" s="1107"/>
      <c r="T4" s="1107"/>
      <c r="U4" s="1107"/>
      <c r="V4" s="1107"/>
      <c r="W4" s="1107"/>
      <c r="X4" s="1107"/>
      <c r="Y4" s="1107"/>
      <c r="Z4" s="1107"/>
      <c r="AA4" s="1108"/>
      <c r="AI4" s="518"/>
      <c r="AO4" s="461">
        <v>45776</v>
      </c>
      <c r="AP4" s="462" t="s">
        <v>351</v>
      </c>
      <c r="AQ4" s="216"/>
      <c r="AR4" s="216"/>
    </row>
    <row r="5" spans="1:44" s="517" customFormat="1" ht="27" customHeight="1">
      <c r="A5" s="515"/>
      <c r="B5" s="515"/>
      <c r="C5" s="516"/>
      <c r="I5" s="1098" t="s">
        <v>255</v>
      </c>
      <c r="J5" s="1099"/>
      <c r="K5" s="1099"/>
      <c r="L5" s="1099"/>
      <c r="M5" s="1099"/>
      <c r="N5" s="1100"/>
      <c r="O5" s="1109"/>
      <c r="P5" s="1109"/>
      <c r="Q5" s="1109"/>
      <c r="R5" s="1109"/>
      <c r="S5" s="1109"/>
      <c r="T5" s="1109"/>
      <c r="U5" s="1109"/>
      <c r="V5" s="1109"/>
      <c r="W5" s="1109"/>
      <c r="X5" s="1109"/>
      <c r="Y5" s="1109"/>
      <c r="Z5" s="1109"/>
      <c r="AA5" s="1109"/>
      <c r="AI5" s="518"/>
      <c r="AO5" s="463">
        <v>45780</v>
      </c>
      <c r="AP5" s="464" t="s">
        <v>598</v>
      </c>
      <c r="AQ5" s="216"/>
      <c r="AR5" s="216"/>
    </row>
    <row r="6" spans="1:44" s="520" customFormat="1" ht="30" customHeight="1">
      <c r="A6" s="1110" t="s">
        <v>694</v>
      </c>
      <c r="B6" s="1110"/>
      <c r="C6" s="1110"/>
      <c r="D6" s="1110"/>
      <c r="E6" s="1110"/>
      <c r="F6" s="1110"/>
      <c r="G6" s="1110"/>
      <c r="H6" s="1110"/>
      <c r="I6" s="1110"/>
      <c r="J6" s="1110"/>
      <c r="K6" s="1110"/>
      <c r="L6" s="1110"/>
      <c r="M6" s="1110"/>
      <c r="N6" s="1110"/>
      <c r="O6" s="1110"/>
      <c r="P6" s="1110"/>
      <c r="Q6" s="1110"/>
      <c r="R6" s="1110"/>
      <c r="S6" s="1110"/>
      <c r="T6" s="1110"/>
      <c r="U6" s="1110"/>
      <c r="V6" s="1110"/>
      <c r="W6" s="1110"/>
      <c r="X6" s="1110"/>
      <c r="Y6" s="1110"/>
      <c r="Z6" s="1110"/>
      <c r="AA6" s="1110"/>
      <c r="AB6" s="1110"/>
      <c r="AC6" s="1110"/>
      <c r="AD6" s="1110"/>
      <c r="AE6" s="1110"/>
      <c r="AF6" s="1110"/>
      <c r="AG6" s="1110"/>
      <c r="AH6" s="1110"/>
      <c r="AI6" s="1110"/>
      <c r="AJ6" s="519"/>
      <c r="AO6" s="463">
        <v>45781</v>
      </c>
      <c r="AP6" s="464" t="s">
        <v>599</v>
      </c>
      <c r="AQ6" s="216"/>
      <c r="AR6" s="216"/>
    </row>
    <row r="7" spans="1:44" ht="21.75" customHeight="1">
      <c r="A7" s="1111" t="s">
        <v>695</v>
      </c>
      <c r="B7" s="521" t="s">
        <v>539</v>
      </c>
      <c r="C7" s="522"/>
      <c r="D7" s="522"/>
      <c r="E7" s="523"/>
      <c r="F7" s="524"/>
      <c r="G7" s="523"/>
      <c r="H7" s="524"/>
      <c r="I7" s="523"/>
      <c r="J7" s="524"/>
      <c r="K7" s="523"/>
      <c r="L7" s="524"/>
      <c r="M7" s="523"/>
      <c r="N7" s="524"/>
      <c r="O7" s="523"/>
      <c r="P7" s="524"/>
      <c r="Q7" s="523"/>
      <c r="R7" s="524"/>
      <c r="S7" s="523"/>
      <c r="T7" s="523"/>
      <c r="U7" s="523"/>
      <c r="V7" s="523"/>
      <c r="W7" s="523"/>
      <c r="X7" s="523"/>
      <c r="Y7" s="523"/>
      <c r="Z7" s="523"/>
      <c r="AA7" s="523"/>
      <c r="AB7" s="523"/>
      <c r="AC7" s="523"/>
      <c r="AD7" s="523"/>
      <c r="AE7" s="523"/>
      <c r="AF7" s="523"/>
      <c r="AG7" s="523"/>
      <c r="AH7" s="525"/>
      <c r="AI7" s="526"/>
      <c r="AO7" s="463">
        <v>45782</v>
      </c>
      <c r="AP7" s="464" t="s">
        <v>621</v>
      </c>
    </row>
    <row r="8" spans="1:44" ht="21.75" customHeight="1">
      <c r="A8" s="1112"/>
      <c r="B8" s="521" t="s">
        <v>541</v>
      </c>
      <c r="C8" s="522"/>
      <c r="D8" s="527"/>
      <c r="E8" s="528"/>
      <c r="F8" s="528"/>
      <c r="G8" s="528"/>
      <c r="H8" s="528"/>
      <c r="I8" s="528"/>
      <c r="J8" s="528"/>
      <c r="K8" s="528"/>
      <c r="L8" s="528"/>
      <c r="M8" s="529"/>
      <c r="N8" s="528"/>
      <c r="O8" s="528"/>
      <c r="P8" s="528"/>
      <c r="Q8" s="528"/>
      <c r="R8" s="528"/>
      <c r="S8" s="528"/>
      <c r="T8" s="528"/>
      <c r="U8" s="528"/>
      <c r="V8" s="528"/>
      <c r="W8" s="528"/>
      <c r="X8" s="528"/>
      <c r="Y8" s="528"/>
      <c r="Z8" s="528"/>
      <c r="AA8" s="528"/>
      <c r="AB8" s="528"/>
      <c r="AC8" s="528"/>
      <c r="AD8" s="528"/>
      <c r="AE8" s="528"/>
      <c r="AF8" s="528"/>
      <c r="AG8" s="528"/>
      <c r="AH8" s="530"/>
      <c r="AI8" s="526"/>
      <c r="AO8" s="463">
        <v>45783</v>
      </c>
      <c r="AP8" s="464" t="s">
        <v>622</v>
      </c>
    </row>
    <row r="9" spans="1:44" ht="21.75" customHeight="1">
      <c r="A9" s="1112"/>
      <c r="B9" s="521" t="s">
        <v>540</v>
      </c>
      <c r="C9" s="522"/>
      <c r="D9" s="654">
        <f>D8</f>
        <v>0</v>
      </c>
      <c r="E9" s="655">
        <f>E8</f>
        <v>0</v>
      </c>
      <c r="F9" s="655">
        <f t="shared" ref="F9:AG9" si="0">F8</f>
        <v>0</v>
      </c>
      <c r="G9" s="655">
        <f t="shared" si="0"/>
        <v>0</v>
      </c>
      <c r="H9" s="655">
        <f t="shared" si="0"/>
        <v>0</v>
      </c>
      <c r="I9" s="655">
        <f t="shared" si="0"/>
        <v>0</v>
      </c>
      <c r="J9" s="655">
        <f t="shared" si="0"/>
        <v>0</v>
      </c>
      <c r="K9" s="655">
        <f t="shared" si="0"/>
        <v>0</v>
      </c>
      <c r="L9" s="655">
        <f t="shared" si="0"/>
        <v>0</v>
      </c>
      <c r="M9" s="655">
        <f t="shared" si="0"/>
        <v>0</v>
      </c>
      <c r="N9" s="655">
        <f t="shared" si="0"/>
        <v>0</v>
      </c>
      <c r="O9" s="655">
        <f t="shared" si="0"/>
        <v>0</v>
      </c>
      <c r="P9" s="655">
        <f t="shared" si="0"/>
        <v>0</v>
      </c>
      <c r="Q9" s="655">
        <f t="shared" si="0"/>
        <v>0</v>
      </c>
      <c r="R9" s="655">
        <f t="shared" si="0"/>
        <v>0</v>
      </c>
      <c r="S9" s="655">
        <f t="shared" si="0"/>
        <v>0</v>
      </c>
      <c r="T9" s="655">
        <f t="shared" si="0"/>
        <v>0</v>
      </c>
      <c r="U9" s="655">
        <f t="shared" si="0"/>
        <v>0</v>
      </c>
      <c r="V9" s="655">
        <f t="shared" si="0"/>
        <v>0</v>
      </c>
      <c r="W9" s="655">
        <f t="shared" si="0"/>
        <v>0</v>
      </c>
      <c r="X9" s="655">
        <f t="shared" si="0"/>
        <v>0</v>
      </c>
      <c r="Y9" s="655">
        <f t="shared" si="0"/>
        <v>0</v>
      </c>
      <c r="Z9" s="655">
        <f t="shared" si="0"/>
        <v>0</v>
      </c>
      <c r="AA9" s="655">
        <f t="shared" si="0"/>
        <v>0</v>
      </c>
      <c r="AB9" s="655">
        <f t="shared" si="0"/>
        <v>0</v>
      </c>
      <c r="AC9" s="655">
        <f t="shared" si="0"/>
        <v>0</v>
      </c>
      <c r="AD9" s="655">
        <f t="shared" si="0"/>
        <v>0</v>
      </c>
      <c r="AE9" s="655">
        <f t="shared" si="0"/>
        <v>0</v>
      </c>
      <c r="AF9" s="655">
        <f t="shared" si="0"/>
        <v>0</v>
      </c>
      <c r="AG9" s="655">
        <f t="shared" si="0"/>
        <v>0</v>
      </c>
      <c r="AH9" s="656">
        <f>AH8</f>
        <v>0</v>
      </c>
      <c r="AI9" s="526"/>
      <c r="AO9" s="463">
        <v>45859</v>
      </c>
      <c r="AP9" s="464" t="s">
        <v>600</v>
      </c>
    </row>
    <row r="10" spans="1:44" ht="225" customHeight="1">
      <c r="A10" s="1112"/>
      <c r="B10" s="1114" t="s">
        <v>538</v>
      </c>
      <c r="C10" s="531" t="s">
        <v>696</v>
      </c>
      <c r="D10" s="532"/>
      <c r="E10" s="533"/>
      <c r="F10" s="533"/>
      <c r="G10" s="534"/>
      <c r="H10" s="534"/>
      <c r="I10" s="534"/>
      <c r="J10" s="534"/>
      <c r="K10" s="534"/>
      <c r="L10" s="534"/>
      <c r="M10" s="647"/>
      <c r="N10" s="534"/>
      <c r="O10" s="534"/>
      <c r="P10" s="534"/>
      <c r="Q10" s="534"/>
      <c r="R10" s="534"/>
      <c r="S10" s="534"/>
      <c r="T10" s="534"/>
      <c r="U10" s="534"/>
      <c r="V10" s="534"/>
      <c r="W10" s="648"/>
      <c r="X10" s="535"/>
      <c r="Y10" s="535"/>
      <c r="Z10" s="535"/>
      <c r="AA10" s="535"/>
      <c r="AB10" s="535"/>
      <c r="AC10" s="534"/>
      <c r="AD10" s="534"/>
      <c r="AE10" s="534"/>
      <c r="AF10" s="534"/>
      <c r="AG10" s="536"/>
      <c r="AH10" s="537"/>
      <c r="AI10" s="538" t="s">
        <v>533</v>
      </c>
      <c r="AO10" s="463">
        <v>45880</v>
      </c>
      <c r="AP10" s="464" t="s">
        <v>601</v>
      </c>
    </row>
    <row r="11" spans="1:44" ht="27.75" customHeight="1">
      <c r="A11" s="1112"/>
      <c r="B11" s="1115"/>
      <c r="C11" s="539" t="s">
        <v>537</v>
      </c>
      <c r="D11" s="540"/>
      <c r="E11" s="523"/>
      <c r="F11" s="541"/>
      <c r="G11" s="542"/>
      <c r="H11" s="541"/>
      <c r="I11" s="542"/>
      <c r="J11" s="542"/>
      <c r="K11" s="542"/>
      <c r="L11" s="542"/>
      <c r="M11" s="542"/>
      <c r="N11" s="542"/>
      <c r="O11" s="542"/>
      <c r="P11" s="542"/>
      <c r="Q11" s="542"/>
      <c r="R11" s="542"/>
      <c r="S11" s="542"/>
      <c r="T11" s="542"/>
      <c r="U11" s="542"/>
      <c r="V11" s="542"/>
      <c r="W11" s="542"/>
      <c r="X11" s="542"/>
      <c r="Y11" s="542"/>
      <c r="Z11" s="542"/>
      <c r="AA11" s="542"/>
      <c r="AB11" s="542"/>
      <c r="AC11" s="542"/>
      <c r="AD11" s="542"/>
      <c r="AE11" s="542"/>
      <c r="AF11" s="542"/>
      <c r="AG11" s="523"/>
      <c r="AH11" s="543"/>
      <c r="AI11" s="544">
        <f>SUM(D11:AH11)</f>
        <v>0</v>
      </c>
      <c r="AJ11" s="413"/>
      <c r="AO11" s="463">
        <v>45915</v>
      </c>
      <c r="AP11" s="464" t="s">
        <v>373</v>
      </c>
    </row>
    <row r="12" spans="1:44" ht="27.75" customHeight="1">
      <c r="A12" s="1112"/>
      <c r="B12" s="1115"/>
      <c r="C12" s="545" t="s">
        <v>531</v>
      </c>
      <c r="D12" s="546"/>
      <c r="E12" s="542"/>
      <c r="F12" s="542"/>
      <c r="G12" s="542"/>
      <c r="H12" s="542"/>
      <c r="I12" s="542"/>
      <c r="J12" s="542"/>
      <c r="K12" s="542"/>
      <c r="L12" s="542"/>
      <c r="M12" s="542"/>
      <c r="N12" s="542"/>
      <c r="O12" s="542"/>
      <c r="P12" s="542"/>
      <c r="Q12" s="542"/>
      <c r="R12" s="542"/>
      <c r="S12" s="542"/>
      <c r="T12" s="542"/>
      <c r="U12" s="542"/>
      <c r="V12" s="542"/>
      <c r="W12" s="542"/>
      <c r="X12" s="542"/>
      <c r="Y12" s="542"/>
      <c r="Z12" s="542"/>
      <c r="AA12" s="542"/>
      <c r="AB12" s="542"/>
      <c r="AC12" s="542"/>
      <c r="AD12" s="542"/>
      <c r="AE12" s="542"/>
      <c r="AF12" s="547"/>
      <c r="AG12" s="547"/>
      <c r="AH12" s="548"/>
      <c r="AI12" s="544">
        <f>SUM(D12:AH12)</f>
        <v>0</v>
      </c>
      <c r="AO12" s="463">
        <v>45923</v>
      </c>
      <c r="AP12" s="464" t="s">
        <v>374</v>
      </c>
    </row>
    <row r="13" spans="1:44" ht="165" customHeight="1">
      <c r="A13" s="1112"/>
      <c r="B13" s="1115"/>
      <c r="C13" s="549" t="s">
        <v>680</v>
      </c>
      <c r="D13" s="550" t="s">
        <v>697</v>
      </c>
      <c r="E13" s="422"/>
      <c r="F13" s="551"/>
      <c r="G13" s="422"/>
      <c r="H13" s="426"/>
      <c r="I13" s="422"/>
      <c r="J13" s="426"/>
      <c r="K13" s="422"/>
      <c r="L13" s="428"/>
      <c r="M13" s="422"/>
      <c r="N13" s="552"/>
      <c r="O13" s="552"/>
      <c r="P13" s="649"/>
      <c r="Q13" s="553"/>
      <c r="R13" s="552"/>
      <c r="S13" s="553"/>
      <c r="T13" s="553"/>
      <c r="U13" s="553"/>
      <c r="V13" s="553"/>
      <c r="W13" s="553"/>
      <c r="X13" s="428"/>
      <c r="Y13" s="554"/>
      <c r="Z13" s="554"/>
      <c r="AA13" s="554"/>
      <c r="AB13" s="422"/>
      <c r="AC13" s="422"/>
      <c r="AD13" s="422"/>
      <c r="AE13" s="422"/>
      <c r="AF13" s="555"/>
      <c r="AG13" s="556"/>
      <c r="AH13" s="557"/>
      <c r="AI13" s="558"/>
      <c r="AO13" s="463">
        <v>45943</v>
      </c>
      <c r="AP13" s="464" t="s">
        <v>602</v>
      </c>
    </row>
    <row r="14" spans="1:44" ht="21.75" customHeight="1">
      <c r="A14" s="1112"/>
      <c r="B14" s="1115"/>
      <c r="C14" s="559" t="s">
        <v>536</v>
      </c>
      <c r="D14" s="560"/>
      <c r="E14" s="561"/>
      <c r="F14" s="562"/>
      <c r="G14" s="561"/>
      <c r="H14" s="562"/>
      <c r="I14" s="561"/>
      <c r="J14" s="562"/>
      <c r="K14" s="561"/>
      <c r="L14" s="563"/>
      <c r="M14" s="561"/>
      <c r="N14" s="563"/>
      <c r="O14" s="563"/>
      <c r="P14" s="562"/>
      <c r="Q14" s="561"/>
      <c r="R14" s="563"/>
      <c r="S14" s="561"/>
      <c r="T14" s="561"/>
      <c r="U14" s="561"/>
      <c r="V14" s="561"/>
      <c r="W14" s="561"/>
      <c r="X14" s="561"/>
      <c r="Y14" s="564"/>
      <c r="Z14" s="565"/>
      <c r="AA14" s="565"/>
      <c r="AB14" s="561"/>
      <c r="AC14" s="563"/>
      <c r="AD14" s="561"/>
      <c r="AE14" s="561"/>
      <c r="AF14" s="561"/>
      <c r="AG14" s="419"/>
      <c r="AH14" s="566"/>
      <c r="AI14" s="567"/>
      <c r="AO14" s="463">
        <v>45964</v>
      </c>
      <c r="AP14" s="464" t="s">
        <v>517</v>
      </c>
    </row>
    <row r="15" spans="1:44" ht="21.75" customHeight="1">
      <c r="A15" s="1112"/>
      <c r="B15" s="1115"/>
      <c r="C15" s="559" t="s">
        <v>535</v>
      </c>
      <c r="D15" s="560"/>
      <c r="E15" s="561"/>
      <c r="F15" s="562"/>
      <c r="G15" s="561"/>
      <c r="H15" s="562"/>
      <c r="I15" s="561"/>
      <c r="J15" s="562"/>
      <c r="K15" s="561"/>
      <c r="L15" s="563"/>
      <c r="M15" s="561"/>
      <c r="N15" s="563"/>
      <c r="O15" s="563"/>
      <c r="P15" s="562"/>
      <c r="Q15" s="561"/>
      <c r="R15" s="563"/>
      <c r="S15" s="561"/>
      <c r="T15" s="561"/>
      <c r="U15" s="561"/>
      <c r="V15" s="561"/>
      <c r="W15" s="561"/>
      <c r="X15" s="561"/>
      <c r="Y15" s="562"/>
      <c r="Z15" s="561"/>
      <c r="AA15" s="561"/>
      <c r="AB15" s="561"/>
      <c r="AC15" s="563"/>
      <c r="AD15" s="561"/>
      <c r="AE15" s="561"/>
      <c r="AF15" s="561"/>
      <c r="AG15" s="417"/>
      <c r="AH15" s="568"/>
      <c r="AI15" s="567"/>
      <c r="AO15" s="463">
        <v>45984</v>
      </c>
      <c r="AP15" s="464" t="s">
        <v>518</v>
      </c>
    </row>
    <row r="16" spans="1:44" ht="28.5" customHeight="1" thickBot="1">
      <c r="A16" s="1112"/>
      <c r="B16" s="1115"/>
      <c r="C16" s="559" t="s">
        <v>534</v>
      </c>
      <c r="D16" s="560"/>
      <c r="E16" s="561"/>
      <c r="F16" s="562"/>
      <c r="G16" s="561"/>
      <c r="H16" s="562"/>
      <c r="I16" s="561"/>
      <c r="J16" s="562"/>
      <c r="K16" s="561"/>
      <c r="L16" s="563"/>
      <c r="M16" s="561"/>
      <c r="N16" s="563"/>
      <c r="O16" s="563"/>
      <c r="P16" s="562"/>
      <c r="Q16" s="561"/>
      <c r="R16" s="563"/>
      <c r="S16" s="561"/>
      <c r="T16" s="561"/>
      <c r="U16" s="561"/>
      <c r="V16" s="561"/>
      <c r="W16" s="561"/>
      <c r="X16" s="563"/>
      <c r="Y16" s="569"/>
      <c r="Z16" s="561"/>
      <c r="AA16" s="563"/>
      <c r="AB16" s="563"/>
      <c r="AC16" s="563"/>
      <c r="AD16" s="561"/>
      <c r="AE16" s="563"/>
      <c r="AF16" s="563"/>
      <c r="AG16" s="416"/>
      <c r="AH16" s="415"/>
      <c r="AI16" s="570" t="s">
        <v>533</v>
      </c>
      <c r="AO16" s="487">
        <v>45985</v>
      </c>
      <c r="AP16" s="488" t="s">
        <v>622</v>
      </c>
    </row>
    <row r="17" spans="1:44" ht="28.5" customHeight="1">
      <c r="A17" s="1112"/>
      <c r="B17" s="1115"/>
      <c r="C17" s="559" t="s">
        <v>532</v>
      </c>
      <c r="D17" s="560"/>
      <c r="E17" s="561"/>
      <c r="F17" s="562"/>
      <c r="G17" s="561"/>
      <c r="H17" s="562"/>
      <c r="I17" s="561"/>
      <c r="J17" s="562"/>
      <c r="K17" s="561"/>
      <c r="L17" s="563"/>
      <c r="M17" s="561"/>
      <c r="N17" s="563"/>
      <c r="O17" s="563"/>
      <c r="P17" s="562"/>
      <c r="Q17" s="561"/>
      <c r="R17" s="563"/>
      <c r="S17" s="561"/>
      <c r="T17" s="561"/>
      <c r="U17" s="561"/>
      <c r="V17" s="561"/>
      <c r="W17" s="561"/>
      <c r="X17" s="563"/>
      <c r="Y17" s="569"/>
      <c r="Z17" s="561"/>
      <c r="AA17" s="563"/>
      <c r="AB17" s="563"/>
      <c r="AC17" s="563"/>
      <c r="AD17" s="561"/>
      <c r="AE17" s="563"/>
      <c r="AF17" s="563"/>
      <c r="AG17" s="416"/>
      <c r="AH17" s="418"/>
      <c r="AI17" s="571">
        <f>COUNTA(D18:AH18)</f>
        <v>0</v>
      </c>
      <c r="AJ17" s="413"/>
      <c r="AO17" s="461">
        <v>46023</v>
      </c>
      <c r="AP17" s="462" t="s">
        <v>619</v>
      </c>
    </row>
    <row r="18" spans="1:44" ht="28.5" customHeight="1">
      <c r="A18" s="1113"/>
      <c r="B18" s="1116"/>
      <c r="C18" s="559" t="s">
        <v>531</v>
      </c>
      <c r="D18" s="572"/>
      <c r="E18" s="573"/>
      <c r="F18" s="574"/>
      <c r="G18" s="573"/>
      <c r="H18" s="574"/>
      <c r="I18" s="573"/>
      <c r="J18" s="574"/>
      <c r="K18" s="573"/>
      <c r="L18" s="573"/>
      <c r="M18" s="573"/>
      <c r="N18" s="573"/>
      <c r="O18" s="573"/>
      <c r="P18" s="574"/>
      <c r="Q18" s="573"/>
      <c r="R18" s="573"/>
      <c r="S18" s="573"/>
      <c r="T18" s="573"/>
      <c r="U18" s="573"/>
      <c r="V18" s="573"/>
      <c r="W18" s="573"/>
      <c r="X18" s="573"/>
      <c r="Y18" s="574"/>
      <c r="Z18" s="573"/>
      <c r="AA18" s="573"/>
      <c r="AB18" s="573"/>
      <c r="AC18" s="573"/>
      <c r="AD18" s="573"/>
      <c r="AE18" s="573"/>
      <c r="AF18" s="573"/>
      <c r="AG18" s="573"/>
      <c r="AH18" s="575"/>
      <c r="AI18" s="571">
        <f>SUM(D18:AH18)</f>
        <v>0</v>
      </c>
      <c r="AO18" s="463">
        <v>46034</v>
      </c>
      <c r="AP18" s="464" t="s">
        <v>615</v>
      </c>
    </row>
    <row r="19" spans="1:44" ht="23.5" hidden="1" customHeight="1">
      <c r="A19" s="576"/>
      <c r="B19" s="576"/>
      <c r="C19" s="577"/>
      <c r="D19" s="413" t="str">
        <f t="shared" ref="D19:AH19" si="1">IF(AND(D12&lt;&gt;"",D18&lt;&gt;""),1,"")</f>
        <v/>
      </c>
      <c r="E19" s="413" t="str">
        <f t="shared" si="1"/>
        <v/>
      </c>
      <c r="F19" s="413" t="str">
        <f t="shared" si="1"/>
        <v/>
      </c>
      <c r="G19" s="413" t="str">
        <f t="shared" si="1"/>
        <v/>
      </c>
      <c r="H19" s="413" t="str">
        <f t="shared" si="1"/>
        <v/>
      </c>
      <c r="I19" s="413" t="str">
        <f t="shared" si="1"/>
        <v/>
      </c>
      <c r="J19" s="413" t="str">
        <f t="shared" si="1"/>
        <v/>
      </c>
      <c r="K19" s="413" t="str">
        <f t="shared" si="1"/>
        <v/>
      </c>
      <c r="L19" s="413" t="str">
        <f t="shared" si="1"/>
        <v/>
      </c>
      <c r="M19" s="413" t="str">
        <f t="shared" si="1"/>
        <v/>
      </c>
      <c r="N19" s="413" t="str">
        <f t="shared" si="1"/>
        <v/>
      </c>
      <c r="O19" s="413" t="str">
        <f t="shared" si="1"/>
        <v/>
      </c>
      <c r="P19" s="413" t="str">
        <f t="shared" si="1"/>
        <v/>
      </c>
      <c r="Q19" s="413" t="str">
        <f t="shared" si="1"/>
        <v/>
      </c>
      <c r="R19" s="413" t="str">
        <f t="shared" si="1"/>
        <v/>
      </c>
      <c r="S19" s="413" t="str">
        <f t="shared" si="1"/>
        <v/>
      </c>
      <c r="T19" s="413" t="str">
        <f t="shared" si="1"/>
        <v/>
      </c>
      <c r="U19" s="413" t="str">
        <f t="shared" si="1"/>
        <v/>
      </c>
      <c r="V19" s="413" t="str">
        <f t="shared" si="1"/>
        <v/>
      </c>
      <c r="W19" s="413" t="str">
        <f t="shared" si="1"/>
        <v/>
      </c>
      <c r="X19" s="413" t="str">
        <f t="shared" si="1"/>
        <v/>
      </c>
      <c r="Y19" s="413" t="str">
        <f t="shared" si="1"/>
        <v/>
      </c>
      <c r="Z19" s="413" t="str">
        <f t="shared" si="1"/>
        <v/>
      </c>
      <c r="AA19" s="413" t="str">
        <f t="shared" si="1"/>
        <v/>
      </c>
      <c r="AB19" s="413" t="str">
        <f t="shared" si="1"/>
        <v/>
      </c>
      <c r="AC19" s="413" t="str">
        <f t="shared" si="1"/>
        <v/>
      </c>
      <c r="AD19" s="413" t="str">
        <f t="shared" si="1"/>
        <v/>
      </c>
      <c r="AE19" s="413" t="str">
        <f t="shared" si="1"/>
        <v/>
      </c>
      <c r="AF19" s="413" t="str">
        <f t="shared" si="1"/>
        <v/>
      </c>
      <c r="AG19" s="413" t="str">
        <f t="shared" si="1"/>
        <v/>
      </c>
      <c r="AH19" s="413" t="str">
        <f t="shared" si="1"/>
        <v/>
      </c>
      <c r="AI19" s="578">
        <f>SUM(D19:AH19)</f>
        <v>0</v>
      </c>
      <c r="AO19" s="463"/>
      <c r="AP19" s="464"/>
    </row>
    <row r="20" spans="1:44" s="581" customFormat="1" ht="21.75" customHeight="1">
      <c r="A20" s="1111" t="s">
        <v>698</v>
      </c>
      <c r="B20" s="521" t="s">
        <v>539</v>
      </c>
      <c r="C20" s="522"/>
      <c r="D20" s="579"/>
      <c r="E20" s="523"/>
      <c r="F20" s="523"/>
      <c r="G20" s="523"/>
      <c r="H20" s="523"/>
      <c r="I20" s="523"/>
      <c r="J20" s="523"/>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43"/>
      <c r="AI20" s="580"/>
      <c r="AO20" s="463">
        <v>46064</v>
      </c>
      <c r="AP20" s="464" t="s">
        <v>620</v>
      </c>
      <c r="AQ20" s="216"/>
      <c r="AR20" s="216"/>
    </row>
    <row r="21" spans="1:44" s="581" customFormat="1" ht="21.75" customHeight="1">
      <c r="A21" s="1112"/>
      <c r="B21" s="521" t="s">
        <v>541</v>
      </c>
      <c r="C21" s="522"/>
      <c r="D21" s="527"/>
      <c r="E21" s="528"/>
      <c r="F21" s="528"/>
      <c r="G21" s="528"/>
      <c r="H21" s="528"/>
      <c r="I21" s="528"/>
      <c r="J21" s="528"/>
      <c r="K21" s="528"/>
      <c r="L21" s="528"/>
      <c r="M21" s="529"/>
      <c r="N21" s="528"/>
      <c r="O21" s="528"/>
      <c r="P21" s="528"/>
      <c r="Q21" s="528"/>
      <c r="R21" s="528"/>
      <c r="S21" s="528"/>
      <c r="T21" s="528"/>
      <c r="U21" s="528"/>
      <c r="V21" s="528"/>
      <c r="W21" s="528"/>
      <c r="X21" s="528"/>
      <c r="Y21" s="528"/>
      <c r="Z21" s="528"/>
      <c r="AA21" s="528"/>
      <c r="AB21" s="528"/>
      <c r="AC21" s="528"/>
      <c r="AD21" s="528"/>
      <c r="AE21" s="528"/>
      <c r="AF21" s="528"/>
      <c r="AG21" s="528"/>
      <c r="AH21" s="530"/>
      <c r="AI21" s="526"/>
      <c r="AO21" s="463">
        <v>46076</v>
      </c>
      <c r="AP21" s="464" t="s">
        <v>515</v>
      </c>
      <c r="AQ21" s="216"/>
      <c r="AR21" s="216"/>
    </row>
    <row r="22" spans="1:44" s="581" customFormat="1" ht="21.75" customHeight="1">
      <c r="A22" s="1112"/>
      <c r="B22" s="521" t="s">
        <v>540</v>
      </c>
      <c r="C22" s="522"/>
      <c r="D22" s="654">
        <f>D21</f>
        <v>0</v>
      </c>
      <c r="E22" s="655">
        <f>E21</f>
        <v>0</v>
      </c>
      <c r="F22" s="655">
        <f t="shared" ref="F22" si="2">F21</f>
        <v>0</v>
      </c>
      <c r="G22" s="655">
        <f t="shared" ref="G22" si="3">G21</f>
        <v>0</v>
      </c>
      <c r="H22" s="655">
        <f t="shared" ref="H22" si="4">H21</f>
        <v>0</v>
      </c>
      <c r="I22" s="655">
        <f t="shared" ref="I22" si="5">I21</f>
        <v>0</v>
      </c>
      <c r="J22" s="655">
        <f t="shared" ref="J22" si="6">J21</f>
        <v>0</v>
      </c>
      <c r="K22" s="655">
        <f t="shared" ref="K22" si="7">K21</f>
        <v>0</v>
      </c>
      <c r="L22" s="655">
        <f t="shared" ref="L22" si="8">L21</f>
        <v>0</v>
      </c>
      <c r="M22" s="655">
        <f t="shared" ref="M22" si="9">M21</f>
        <v>0</v>
      </c>
      <c r="N22" s="655">
        <f t="shared" ref="N22" si="10">N21</f>
        <v>0</v>
      </c>
      <c r="O22" s="655">
        <f t="shared" ref="O22" si="11">O21</f>
        <v>0</v>
      </c>
      <c r="P22" s="655">
        <f t="shared" ref="P22" si="12">P21</f>
        <v>0</v>
      </c>
      <c r="Q22" s="655">
        <f t="shared" ref="Q22" si="13">Q21</f>
        <v>0</v>
      </c>
      <c r="R22" s="655">
        <f t="shared" ref="R22" si="14">R21</f>
        <v>0</v>
      </c>
      <c r="S22" s="655">
        <f t="shared" ref="S22" si="15">S21</f>
        <v>0</v>
      </c>
      <c r="T22" s="655">
        <f t="shared" ref="T22" si="16">T21</f>
        <v>0</v>
      </c>
      <c r="U22" s="655">
        <f t="shared" ref="U22" si="17">U21</f>
        <v>0</v>
      </c>
      <c r="V22" s="655">
        <f t="shared" ref="V22" si="18">V21</f>
        <v>0</v>
      </c>
      <c r="W22" s="655">
        <f t="shared" ref="W22" si="19">W21</f>
        <v>0</v>
      </c>
      <c r="X22" s="655">
        <f t="shared" ref="X22" si="20">X21</f>
        <v>0</v>
      </c>
      <c r="Y22" s="655">
        <f t="shared" ref="Y22" si="21">Y21</f>
        <v>0</v>
      </c>
      <c r="Z22" s="655">
        <f t="shared" ref="Z22" si="22">Z21</f>
        <v>0</v>
      </c>
      <c r="AA22" s="655">
        <f t="shared" ref="AA22" si="23">AA21</f>
        <v>0</v>
      </c>
      <c r="AB22" s="655">
        <f t="shared" ref="AB22" si="24">AB21</f>
        <v>0</v>
      </c>
      <c r="AC22" s="655">
        <f t="shared" ref="AC22" si="25">AC21</f>
        <v>0</v>
      </c>
      <c r="AD22" s="655">
        <f t="shared" ref="AD22" si="26">AD21</f>
        <v>0</v>
      </c>
      <c r="AE22" s="655">
        <f t="shared" ref="AE22" si="27">AE21</f>
        <v>0</v>
      </c>
      <c r="AF22" s="655">
        <f t="shared" ref="AF22" si="28">AF21</f>
        <v>0</v>
      </c>
      <c r="AG22" s="655">
        <f t="shared" ref="AG22" si="29">AG21</f>
        <v>0</v>
      </c>
      <c r="AH22" s="656">
        <f>AH21</f>
        <v>0</v>
      </c>
      <c r="AI22" s="526"/>
      <c r="AO22" s="463">
        <v>46101</v>
      </c>
      <c r="AP22" s="464" t="s">
        <v>516</v>
      </c>
      <c r="AQ22" s="216"/>
      <c r="AR22" s="216"/>
    </row>
    <row r="23" spans="1:44" ht="225" customHeight="1">
      <c r="A23" s="1112"/>
      <c r="B23" s="1114" t="s">
        <v>538</v>
      </c>
      <c r="C23" s="531" t="s">
        <v>696</v>
      </c>
      <c r="D23" s="582"/>
      <c r="E23" s="641"/>
      <c r="F23" s="642"/>
      <c r="G23" s="583"/>
      <c r="H23" s="583"/>
      <c r="I23" s="583"/>
      <c r="J23" s="583"/>
      <c r="K23" s="583"/>
      <c r="L23" s="641"/>
      <c r="M23" s="641"/>
      <c r="N23" s="583"/>
      <c r="O23" s="584"/>
      <c r="P23" s="585"/>
      <c r="Q23" s="585"/>
      <c r="R23" s="585"/>
      <c r="S23" s="641"/>
      <c r="T23" s="641"/>
      <c r="U23" s="584"/>
      <c r="V23" s="643"/>
      <c r="W23" s="586"/>
      <c r="X23" s="587"/>
      <c r="Y23" s="587"/>
      <c r="Z23" s="643"/>
      <c r="AA23" s="586"/>
      <c r="AB23" s="586"/>
      <c r="AC23" s="586"/>
      <c r="AD23" s="583"/>
      <c r="AE23" s="583"/>
      <c r="AF23" s="583"/>
      <c r="AG23" s="644"/>
      <c r="AH23" s="588"/>
      <c r="AI23" s="538" t="s">
        <v>533</v>
      </c>
      <c r="AO23" s="463">
        <v>46141</v>
      </c>
      <c r="AP23" s="464" t="s">
        <v>351</v>
      </c>
    </row>
    <row r="24" spans="1:44" ht="27.75" customHeight="1">
      <c r="A24" s="1112"/>
      <c r="B24" s="1115"/>
      <c r="C24" s="589" t="s">
        <v>537</v>
      </c>
      <c r="D24" s="590"/>
      <c r="E24" s="542"/>
      <c r="F24" s="542"/>
      <c r="G24" s="542"/>
      <c r="H24" s="542"/>
      <c r="I24" s="542"/>
      <c r="J24" s="542"/>
      <c r="K24" s="542"/>
      <c r="L24" s="542"/>
      <c r="M24" s="542"/>
      <c r="N24" s="542"/>
      <c r="O24" s="542"/>
      <c r="P24" s="542"/>
      <c r="Q24" s="542"/>
      <c r="R24" s="542"/>
      <c r="S24" s="542"/>
      <c r="T24" s="542"/>
      <c r="U24" s="542"/>
      <c r="V24" s="542"/>
      <c r="W24" s="542"/>
      <c r="X24" s="542"/>
      <c r="Y24" s="542"/>
      <c r="Z24" s="542"/>
      <c r="AA24" s="542"/>
      <c r="AB24" s="542"/>
      <c r="AC24" s="542"/>
      <c r="AD24" s="542"/>
      <c r="AE24" s="542"/>
      <c r="AF24" s="542"/>
      <c r="AG24" s="645"/>
      <c r="AH24" s="591"/>
      <c r="AI24" s="544">
        <f>SUM(D24:AH24)</f>
        <v>0</v>
      </c>
      <c r="AJ24" s="413"/>
      <c r="AO24" s="463">
        <v>46145</v>
      </c>
      <c r="AP24" s="464" t="s">
        <v>598</v>
      </c>
    </row>
    <row r="25" spans="1:44" ht="27.75" customHeight="1">
      <c r="A25" s="1112"/>
      <c r="B25" s="1115"/>
      <c r="C25" s="485" t="s">
        <v>531</v>
      </c>
      <c r="D25" s="592"/>
      <c r="E25" s="542"/>
      <c r="F25" s="547"/>
      <c r="G25" s="547"/>
      <c r="H25" s="542"/>
      <c r="I25" s="542"/>
      <c r="J25" s="542"/>
      <c r="K25" s="542"/>
      <c r="L25" s="542"/>
      <c r="M25" s="542"/>
      <c r="N25" s="542"/>
      <c r="O25" s="542"/>
      <c r="P25" s="542"/>
      <c r="Q25" s="542"/>
      <c r="R25" s="542"/>
      <c r="S25" s="542"/>
      <c r="T25" s="542"/>
      <c r="U25" s="542"/>
      <c r="V25" s="542"/>
      <c r="W25" s="542"/>
      <c r="X25" s="542"/>
      <c r="Y25" s="542"/>
      <c r="Z25" s="542"/>
      <c r="AA25" s="542"/>
      <c r="AB25" s="542"/>
      <c r="AC25" s="542"/>
      <c r="AD25" s="542"/>
      <c r="AE25" s="542"/>
      <c r="AF25" s="542"/>
      <c r="AG25" s="645"/>
      <c r="AH25" s="548"/>
      <c r="AI25" s="544">
        <f>SUM(D25:AH25)</f>
        <v>0</v>
      </c>
      <c r="AO25" s="463">
        <v>46146</v>
      </c>
      <c r="AP25" s="464" t="s">
        <v>599</v>
      </c>
    </row>
    <row r="26" spans="1:44" ht="165" customHeight="1">
      <c r="A26" s="1112"/>
      <c r="B26" s="1115"/>
      <c r="C26" s="549" t="s">
        <v>680</v>
      </c>
      <c r="D26" s="593"/>
      <c r="E26" s="421"/>
      <c r="F26" s="423"/>
      <c r="G26" s="556"/>
      <c r="H26" s="594"/>
      <c r="I26" s="595"/>
      <c r="J26" s="594"/>
      <c r="K26" s="595"/>
      <c r="L26" s="594"/>
      <c r="M26" s="421"/>
      <c r="N26" s="423"/>
      <c r="O26" s="421"/>
      <c r="P26" s="596"/>
      <c r="Q26" s="422"/>
      <c r="R26" s="421"/>
      <c r="S26" s="596"/>
      <c r="T26" s="421"/>
      <c r="U26" s="421"/>
      <c r="V26" s="421"/>
      <c r="W26" s="422"/>
      <c r="X26" s="422"/>
      <c r="Y26" s="422"/>
      <c r="Z26" s="607"/>
      <c r="AA26" s="646"/>
      <c r="AB26" s="421"/>
      <c r="AC26" s="422"/>
      <c r="AD26" s="422"/>
      <c r="AE26" s="421"/>
      <c r="AF26" s="421"/>
      <c r="AG26" s="555"/>
      <c r="AH26" s="420"/>
      <c r="AI26" s="558"/>
      <c r="AO26" s="463">
        <v>46147</v>
      </c>
      <c r="AP26" s="464" t="s">
        <v>621</v>
      </c>
    </row>
    <row r="27" spans="1:44" s="581" customFormat="1" ht="21.75" customHeight="1">
      <c r="A27" s="1112"/>
      <c r="B27" s="1115"/>
      <c r="C27" s="559" t="s">
        <v>536</v>
      </c>
      <c r="D27" s="560"/>
      <c r="E27" s="561"/>
      <c r="F27" s="562"/>
      <c r="G27" s="565"/>
      <c r="H27" s="564"/>
      <c r="I27" s="565"/>
      <c r="J27" s="564"/>
      <c r="K27" s="565"/>
      <c r="L27" s="564"/>
      <c r="M27" s="561"/>
      <c r="N27" s="562"/>
      <c r="O27" s="561"/>
      <c r="P27" s="561"/>
      <c r="Q27" s="561"/>
      <c r="R27" s="562"/>
      <c r="S27" s="561"/>
      <c r="T27" s="561"/>
      <c r="U27" s="561"/>
      <c r="V27" s="561"/>
      <c r="W27" s="561"/>
      <c r="X27" s="561"/>
      <c r="Y27" s="561"/>
      <c r="Z27" s="564"/>
      <c r="AA27" s="563"/>
      <c r="AB27" s="561"/>
      <c r="AC27" s="561"/>
      <c r="AD27" s="561"/>
      <c r="AE27" s="563"/>
      <c r="AF27" s="563"/>
      <c r="AG27" s="563"/>
      <c r="AH27" s="597"/>
      <c r="AI27" s="598"/>
      <c r="AO27" s="463">
        <v>46148</v>
      </c>
      <c r="AP27" s="464" t="s">
        <v>622</v>
      </c>
      <c r="AQ27" s="216"/>
      <c r="AR27" s="216"/>
    </row>
    <row r="28" spans="1:44" s="581" customFormat="1" ht="21.75" customHeight="1">
      <c r="A28" s="1112"/>
      <c r="B28" s="1115"/>
      <c r="C28" s="559" t="s">
        <v>535</v>
      </c>
      <c r="D28" s="560"/>
      <c r="E28" s="561"/>
      <c r="F28" s="562"/>
      <c r="G28" s="561"/>
      <c r="H28" s="562"/>
      <c r="I28" s="561"/>
      <c r="J28" s="562"/>
      <c r="K28" s="561"/>
      <c r="L28" s="562"/>
      <c r="M28" s="561"/>
      <c r="N28" s="562"/>
      <c r="O28" s="561"/>
      <c r="P28" s="561"/>
      <c r="Q28" s="561"/>
      <c r="R28" s="562"/>
      <c r="S28" s="561"/>
      <c r="T28" s="561"/>
      <c r="U28" s="561"/>
      <c r="V28" s="561"/>
      <c r="W28" s="561"/>
      <c r="X28" s="561"/>
      <c r="Y28" s="561"/>
      <c r="Z28" s="562"/>
      <c r="AA28" s="563"/>
      <c r="AB28" s="561"/>
      <c r="AC28" s="561"/>
      <c r="AD28" s="561"/>
      <c r="AE28" s="563"/>
      <c r="AF28" s="563"/>
      <c r="AG28" s="563"/>
      <c r="AH28" s="597"/>
      <c r="AI28" s="598"/>
      <c r="AO28" s="463">
        <v>46223</v>
      </c>
      <c r="AP28" s="464" t="s">
        <v>600</v>
      </c>
      <c r="AQ28" s="216"/>
      <c r="AR28" s="216"/>
    </row>
    <row r="29" spans="1:44" s="581" customFormat="1" ht="27.75" customHeight="1">
      <c r="A29" s="1112"/>
      <c r="B29" s="1115"/>
      <c r="C29" s="559" t="s">
        <v>534</v>
      </c>
      <c r="D29" s="560"/>
      <c r="E29" s="561"/>
      <c r="F29" s="562"/>
      <c r="G29" s="563"/>
      <c r="H29" s="569"/>
      <c r="I29" s="563"/>
      <c r="J29" s="569"/>
      <c r="K29" s="563"/>
      <c r="L29" s="569"/>
      <c r="M29" s="561"/>
      <c r="N29" s="562"/>
      <c r="O29" s="561"/>
      <c r="P29" s="563"/>
      <c r="Q29" s="563"/>
      <c r="R29" s="562"/>
      <c r="S29" s="563"/>
      <c r="T29" s="561"/>
      <c r="U29" s="561"/>
      <c r="V29" s="561"/>
      <c r="W29" s="563"/>
      <c r="X29" s="563"/>
      <c r="Y29" s="561"/>
      <c r="Z29" s="569"/>
      <c r="AA29" s="563"/>
      <c r="AB29" s="561"/>
      <c r="AC29" s="563"/>
      <c r="AD29" s="569"/>
      <c r="AE29" s="563"/>
      <c r="AF29" s="563"/>
      <c r="AG29" s="563"/>
      <c r="AH29" s="597"/>
      <c r="AI29" s="570" t="s">
        <v>533</v>
      </c>
      <c r="AO29" s="463">
        <v>45515</v>
      </c>
      <c r="AP29" s="464" t="s">
        <v>601</v>
      </c>
      <c r="AQ29" s="216"/>
      <c r="AR29" s="216"/>
    </row>
    <row r="30" spans="1:44" s="581" customFormat="1" ht="27.75" customHeight="1">
      <c r="A30" s="1112"/>
      <c r="B30" s="1115"/>
      <c r="C30" s="559" t="s">
        <v>532</v>
      </c>
      <c r="D30" s="560"/>
      <c r="E30" s="561"/>
      <c r="F30" s="562"/>
      <c r="G30" s="563"/>
      <c r="H30" s="569"/>
      <c r="I30" s="563"/>
      <c r="J30" s="569"/>
      <c r="K30" s="563"/>
      <c r="L30" s="569"/>
      <c r="M30" s="561"/>
      <c r="N30" s="562"/>
      <c r="O30" s="561"/>
      <c r="P30" s="563"/>
      <c r="Q30" s="563"/>
      <c r="R30" s="562"/>
      <c r="S30" s="563"/>
      <c r="T30" s="561"/>
      <c r="U30" s="561"/>
      <c r="V30" s="561"/>
      <c r="W30" s="563"/>
      <c r="X30" s="563"/>
      <c r="Y30" s="561"/>
      <c r="Z30" s="569"/>
      <c r="AA30" s="563"/>
      <c r="AB30" s="561"/>
      <c r="AC30" s="563"/>
      <c r="AD30" s="569"/>
      <c r="AE30" s="563"/>
      <c r="AF30" s="563"/>
      <c r="AG30" s="563"/>
      <c r="AH30" s="597"/>
      <c r="AI30" s="571">
        <f>COUNTA(D31:AH31)</f>
        <v>0</v>
      </c>
      <c r="AJ30" s="429"/>
      <c r="AO30" s="463">
        <v>46286</v>
      </c>
      <c r="AP30" s="464" t="s">
        <v>373</v>
      </c>
      <c r="AQ30" s="216"/>
      <c r="AR30" s="216"/>
    </row>
    <row r="31" spans="1:44" ht="27.75" customHeight="1">
      <c r="A31" s="1113"/>
      <c r="B31" s="1116"/>
      <c r="C31" s="559" t="s">
        <v>531</v>
      </c>
      <c r="D31" s="572"/>
      <c r="E31" s="573"/>
      <c r="F31" s="574"/>
      <c r="G31" s="573"/>
      <c r="H31" s="574"/>
      <c r="I31" s="573"/>
      <c r="J31" s="574"/>
      <c r="K31" s="573"/>
      <c r="L31" s="574"/>
      <c r="M31" s="573"/>
      <c r="N31" s="574"/>
      <c r="O31" s="573"/>
      <c r="P31" s="573"/>
      <c r="Q31" s="573"/>
      <c r="R31" s="574"/>
      <c r="S31" s="573"/>
      <c r="T31" s="573"/>
      <c r="U31" s="573"/>
      <c r="V31" s="573"/>
      <c r="W31" s="573"/>
      <c r="X31" s="573"/>
      <c r="Y31" s="573"/>
      <c r="Z31" s="574"/>
      <c r="AA31" s="573"/>
      <c r="AB31" s="573"/>
      <c r="AC31" s="573"/>
      <c r="AD31" s="574"/>
      <c r="AE31" s="573"/>
      <c r="AF31" s="573"/>
      <c r="AG31" s="573"/>
      <c r="AH31" s="599"/>
      <c r="AI31" s="571">
        <f>SUM(D31:AH31)</f>
        <v>0</v>
      </c>
      <c r="AO31" s="463">
        <v>46287</v>
      </c>
      <c r="AP31" s="464" t="s">
        <v>674</v>
      </c>
    </row>
    <row r="32" spans="1:44" hidden="1">
      <c r="A32" s="600"/>
      <c r="B32" s="601"/>
      <c r="C32" s="602"/>
      <c r="D32" s="413" t="str">
        <f t="shared" ref="D32:AH32" si="30">IF(AND(D25&lt;&gt;"",D31&lt;&gt;""),1,"")</f>
        <v/>
      </c>
      <c r="E32" s="413" t="str">
        <f t="shared" si="30"/>
        <v/>
      </c>
      <c r="F32" s="413" t="str">
        <f t="shared" si="30"/>
        <v/>
      </c>
      <c r="G32" s="413" t="str">
        <f t="shared" si="30"/>
        <v/>
      </c>
      <c r="H32" s="413" t="str">
        <f t="shared" si="30"/>
        <v/>
      </c>
      <c r="I32" s="413" t="str">
        <f t="shared" si="30"/>
        <v/>
      </c>
      <c r="J32" s="413" t="str">
        <f t="shared" si="30"/>
        <v/>
      </c>
      <c r="K32" s="413" t="str">
        <f t="shared" si="30"/>
        <v/>
      </c>
      <c r="L32" s="413" t="str">
        <f t="shared" si="30"/>
        <v/>
      </c>
      <c r="M32" s="413" t="str">
        <f t="shared" si="30"/>
        <v/>
      </c>
      <c r="N32" s="413" t="str">
        <f t="shared" si="30"/>
        <v/>
      </c>
      <c r="O32" s="413" t="str">
        <f t="shared" si="30"/>
        <v/>
      </c>
      <c r="P32" s="413" t="str">
        <f t="shared" si="30"/>
        <v/>
      </c>
      <c r="Q32" s="413" t="str">
        <f t="shared" si="30"/>
        <v/>
      </c>
      <c r="R32" s="413" t="str">
        <f t="shared" si="30"/>
        <v/>
      </c>
      <c r="S32" s="413" t="str">
        <f t="shared" si="30"/>
        <v/>
      </c>
      <c r="T32" s="413" t="str">
        <f t="shared" si="30"/>
        <v/>
      </c>
      <c r="U32" s="413" t="str">
        <f t="shared" si="30"/>
        <v/>
      </c>
      <c r="V32" s="413" t="str">
        <f t="shared" si="30"/>
        <v/>
      </c>
      <c r="W32" s="413" t="str">
        <f t="shared" si="30"/>
        <v/>
      </c>
      <c r="X32" s="413" t="str">
        <f t="shared" si="30"/>
        <v/>
      </c>
      <c r="Y32" s="413" t="str">
        <f t="shared" si="30"/>
        <v/>
      </c>
      <c r="Z32" s="413" t="str">
        <f t="shared" si="30"/>
        <v/>
      </c>
      <c r="AA32" s="413" t="str">
        <f t="shared" si="30"/>
        <v/>
      </c>
      <c r="AB32" s="413" t="str">
        <f t="shared" si="30"/>
        <v/>
      </c>
      <c r="AC32" s="413" t="str">
        <f t="shared" si="30"/>
        <v/>
      </c>
      <c r="AD32" s="413" t="str">
        <f t="shared" si="30"/>
        <v/>
      </c>
      <c r="AE32" s="413" t="str">
        <f t="shared" si="30"/>
        <v/>
      </c>
      <c r="AF32" s="413" t="str">
        <f t="shared" si="30"/>
        <v/>
      </c>
      <c r="AG32" s="413" t="str">
        <f t="shared" si="30"/>
        <v/>
      </c>
      <c r="AH32" s="413" t="str">
        <f t="shared" si="30"/>
        <v/>
      </c>
      <c r="AI32" s="603">
        <f>SUM(D32:AH32)</f>
        <v>0</v>
      </c>
    </row>
    <row r="33" spans="1:44" s="604" customFormat="1" ht="40.5" customHeight="1">
      <c r="A33" s="1117" t="s">
        <v>699</v>
      </c>
      <c r="B33" s="1118"/>
      <c r="C33" s="1118"/>
      <c r="D33" s="1118"/>
      <c r="E33" s="1118"/>
      <c r="F33" s="1118"/>
      <c r="G33" s="1118"/>
      <c r="H33" s="1118"/>
      <c r="I33" s="1118"/>
      <c r="J33" s="1118"/>
      <c r="K33" s="1118"/>
      <c r="L33" s="1118"/>
      <c r="M33" s="1118"/>
      <c r="N33" s="1118"/>
      <c r="O33" s="1118"/>
      <c r="P33" s="1118"/>
      <c r="Q33" s="1118"/>
      <c r="R33" s="1118"/>
      <c r="S33" s="1118"/>
      <c r="T33" s="1118"/>
      <c r="U33" s="1118"/>
      <c r="V33" s="1118"/>
      <c r="W33" s="1118"/>
      <c r="X33" s="1118"/>
      <c r="Y33" s="1118"/>
      <c r="Z33" s="1118"/>
      <c r="AA33" s="1118"/>
      <c r="AB33" s="1118"/>
      <c r="AC33" s="1118"/>
      <c r="AD33" s="1118"/>
      <c r="AE33" s="1118"/>
      <c r="AF33" s="1118"/>
      <c r="AG33" s="1118"/>
      <c r="AH33" s="1118"/>
      <c r="AI33" s="1118"/>
      <c r="AJ33" s="1118"/>
      <c r="AO33" s="463">
        <v>46288</v>
      </c>
      <c r="AP33" s="464" t="s">
        <v>374</v>
      </c>
      <c r="AQ33" s="216"/>
      <c r="AR33" s="216"/>
    </row>
    <row r="34" spans="1:44" s="604" customFormat="1" ht="31.5" customHeight="1">
      <c r="A34" s="1117" t="s">
        <v>700</v>
      </c>
      <c r="B34" s="1117"/>
      <c r="C34" s="1117"/>
      <c r="D34" s="1117"/>
      <c r="E34" s="1117"/>
      <c r="F34" s="1117"/>
      <c r="G34" s="1117"/>
      <c r="H34" s="1117"/>
      <c r="I34" s="1117"/>
      <c r="J34" s="1117"/>
      <c r="K34" s="1117"/>
      <c r="L34" s="1117"/>
      <c r="M34" s="1117"/>
      <c r="N34" s="1117"/>
      <c r="O34" s="1117"/>
      <c r="P34" s="1117"/>
      <c r="Q34" s="1117"/>
      <c r="R34" s="1117"/>
      <c r="S34" s="1117"/>
      <c r="T34" s="1117"/>
      <c r="U34" s="1117"/>
      <c r="V34" s="1117"/>
      <c r="W34" s="1117"/>
      <c r="X34" s="1117"/>
      <c r="Y34" s="1117"/>
      <c r="Z34" s="1117"/>
      <c r="AA34" s="1117"/>
      <c r="AB34" s="1117"/>
      <c r="AC34" s="1117"/>
      <c r="AD34" s="1117"/>
      <c r="AE34" s="1117"/>
      <c r="AF34" s="1117"/>
      <c r="AG34" s="1117"/>
      <c r="AH34" s="1117"/>
      <c r="AI34" s="1117"/>
      <c r="AJ34" s="1117"/>
      <c r="AO34" s="463">
        <v>46307</v>
      </c>
      <c r="AP34" s="464" t="s">
        <v>602</v>
      </c>
      <c r="AQ34" s="216"/>
      <c r="AR34" s="216"/>
    </row>
    <row r="35" spans="1:44" ht="25.5">
      <c r="A35" s="1119" t="s">
        <v>542</v>
      </c>
      <c r="B35" s="1119"/>
      <c r="C35" s="1119"/>
      <c r="D35" s="1119"/>
      <c r="E35" s="1119"/>
      <c r="F35" s="1119"/>
      <c r="G35" s="1119"/>
      <c r="H35" s="1119"/>
      <c r="I35" s="1119"/>
      <c r="J35" s="1119"/>
      <c r="K35" s="1119"/>
      <c r="L35" s="1119"/>
      <c r="M35" s="1119"/>
      <c r="N35" s="1119"/>
      <c r="O35" s="1119"/>
      <c r="P35" s="1119"/>
      <c r="Q35" s="1119"/>
      <c r="R35" s="1119"/>
      <c r="S35" s="1119"/>
      <c r="T35" s="1119"/>
      <c r="U35" s="1119"/>
      <c r="V35" s="1119"/>
      <c r="W35" s="1119"/>
      <c r="X35" s="1119"/>
      <c r="Y35" s="1119"/>
      <c r="Z35" s="1119"/>
      <c r="AA35" s="1119"/>
      <c r="AB35" s="1119"/>
      <c r="AC35" s="1119"/>
      <c r="AD35" s="1119"/>
      <c r="AE35" s="1119"/>
      <c r="AF35" s="1119"/>
      <c r="AG35" s="1119"/>
      <c r="AH35" s="1119"/>
      <c r="AI35" s="1119"/>
      <c r="AO35" s="463">
        <v>46329</v>
      </c>
      <c r="AP35" s="464" t="s">
        <v>603</v>
      </c>
    </row>
    <row r="36" spans="1:44" s="517" customFormat="1" ht="27" customHeight="1" thickBot="1">
      <c r="A36" s="515"/>
      <c r="B36" s="515"/>
      <c r="C36" s="516"/>
      <c r="I36" s="1098" t="s">
        <v>691</v>
      </c>
      <c r="J36" s="1099"/>
      <c r="K36" s="1099"/>
      <c r="L36" s="1099"/>
      <c r="M36" s="1099"/>
      <c r="N36" s="1100"/>
      <c r="O36" s="1102" t="str">
        <f>IF(O2="","",O2)</f>
        <v/>
      </c>
      <c r="P36" s="1102"/>
      <c r="Q36" s="1102"/>
      <c r="R36" s="1102"/>
      <c r="S36" s="1102"/>
      <c r="T36" s="1102"/>
      <c r="U36" s="1102"/>
      <c r="V36" s="1102"/>
      <c r="W36" s="1102"/>
      <c r="X36" s="1102"/>
      <c r="Y36" s="1102"/>
      <c r="Z36" s="1102"/>
      <c r="AA36" s="1102"/>
      <c r="AI36" s="518"/>
      <c r="AO36" s="465">
        <v>46349</v>
      </c>
      <c r="AP36" s="466" t="s">
        <v>604</v>
      </c>
      <c r="AQ36" s="216"/>
      <c r="AR36" s="216"/>
    </row>
    <row r="37" spans="1:44" s="517" customFormat="1" ht="27" customHeight="1">
      <c r="A37" s="515"/>
      <c r="B37" s="515"/>
      <c r="C37" s="516"/>
      <c r="I37" s="1098" t="s">
        <v>692</v>
      </c>
      <c r="J37" s="1099"/>
      <c r="K37" s="1099"/>
      <c r="L37" s="1099"/>
      <c r="M37" s="1099"/>
      <c r="N37" s="1100"/>
      <c r="O37" s="1102" t="str">
        <f>IF(O3="","",O3)</f>
        <v>eラーニングコース</v>
      </c>
      <c r="P37" s="1102"/>
      <c r="Q37" s="1102"/>
      <c r="R37" s="1102"/>
      <c r="S37" s="1102"/>
      <c r="T37" s="1102"/>
      <c r="U37" s="1102"/>
      <c r="V37" s="1102"/>
      <c r="W37" s="1102"/>
      <c r="X37" s="1102"/>
      <c r="Y37" s="1102"/>
      <c r="Z37" s="1102"/>
      <c r="AA37" s="1102"/>
      <c r="AI37" s="518"/>
      <c r="AO37" s="234">
        <v>45884</v>
      </c>
      <c r="AP37" s="235" t="s">
        <v>350</v>
      </c>
      <c r="AQ37" s="216"/>
      <c r="AR37" s="216"/>
    </row>
    <row r="38" spans="1:44" s="517" customFormat="1" ht="27" customHeight="1">
      <c r="A38" s="515"/>
      <c r="B38" s="515"/>
      <c r="C38" s="516"/>
      <c r="I38" s="1103" t="s">
        <v>764</v>
      </c>
      <c r="J38" s="1104"/>
      <c r="K38" s="1104"/>
      <c r="L38" s="1104"/>
      <c r="M38" s="1104"/>
      <c r="N38" s="1105"/>
      <c r="O38" s="1120">
        <f>IF(O4="","",O4)</f>
        <v>0</v>
      </c>
      <c r="P38" s="1120"/>
      <c r="Q38" s="1120"/>
      <c r="R38" s="1120"/>
      <c r="S38" s="1120"/>
      <c r="T38" s="1120"/>
      <c r="U38" s="1120"/>
      <c r="V38" s="1120"/>
      <c r="W38" s="1120"/>
      <c r="X38" s="1120"/>
      <c r="Y38" s="1120"/>
      <c r="Z38" s="1120"/>
      <c r="AA38" s="1120"/>
      <c r="AI38" s="518"/>
      <c r="AO38" s="234">
        <v>46020</v>
      </c>
      <c r="AP38" s="235" t="s">
        <v>338</v>
      </c>
      <c r="AQ38" s="216"/>
      <c r="AR38" s="216"/>
    </row>
    <row r="39" spans="1:44" s="517" customFormat="1" ht="27" customHeight="1">
      <c r="A39" s="515"/>
      <c r="B39" s="515"/>
      <c r="C39" s="516"/>
      <c r="I39" s="1098" t="s">
        <v>255</v>
      </c>
      <c r="J39" s="1099"/>
      <c r="K39" s="1099"/>
      <c r="L39" s="1099"/>
      <c r="M39" s="1099"/>
      <c r="N39" s="1100"/>
      <c r="O39" s="1102" t="str">
        <f>IF(O5="","",O5)</f>
        <v/>
      </c>
      <c r="P39" s="1102"/>
      <c r="Q39" s="1102"/>
      <c r="R39" s="1102"/>
      <c r="S39" s="1102"/>
      <c r="T39" s="1102"/>
      <c r="U39" s="1102"/>
      <c r="V39" s="1102"/>
      <c r="W39" s="1102"/>
      <c r="X39" s="1102"/>
      <c r="Y39" s="1102"/>
      <c r="Z39" s="1102"/>
      <c r="AA39" s="1102"/>
      <c r="AI39" s="518"/>
      <c r="AO39" s="234">
        <v>46021</v>
      </c>
      <c r="AP39" s="235" t="s">
        <v>338</v>
      </c>
      <c r="AQ39" s="216"/>
      <c r="AR39" s="216"/>
    </row>
    <row r="40" spans="1:44" s="520" customFormat="1" ht="28.5" customHeight="1">
      <c r="A40" s="1110" t="s">
        <v>694</v>
      </c>
      <c r="B40" s="1110"/>
      <c r="C40" s="1110"/>
      <c r="D40" s="1110"/>
      <c r="E40" s="1110"/>
      <c r="F40" s="1110"/>
      <c r="G40" s="1110"/>
      <c r="H40" s="1110"/>
      <c r="I40" s="1110"/>
      <c r="J40" s="1110"/>
      <c r="K40" s="1110"/>
      <c r="L40" s="1110"/>
      <c r="M40" s="1110"/>
      <c r="N40" s="1110"/>
      <c r="O40" s="1110"/>
      <c r="P40" s="1110"/>
      <c r="Q40" s="1110"/>
      <c r="R40" s="1110"/>
      <c r="S40" s="1110"/>
      <c r="T40" s="1110"/>
      <c r="U40" s="1110"/>
      <c r="V40" s="1110"/>
      <c r="W40" s="1110"/>
      <c r="X40" s="1110"/>
      <c r="Y40" s="1110"/>
      <c r="Z40" s="1110"/>
      <c r="AA40" s="1110"/>
      <c r="AB40" s="1110"/>
      <c r="AC40" s="1110"/>
      <c r="AD40" s="1110"/>
      <c r="AE40" s="1110"/>
      <c r="AF40" s="1110"/>
      <c r="AG40" s="1110"/>
      <c r="AH40" s="1110"/>
      <c r="AI40" s="1110"/>
      <c r="AJ40" s="650"/>
      <c r="AO40" s="234">
        <v>46022</v>
      </c>
      <c r="AP40" s="235" t="s">
        <v>338</v>
      </c>
      <c r="AQ40" s="216"/>
      <c r="AR40" s="216"/>
    </row>
    <row r="41" spans="1:44" ht="9.75" hidden="1" customHeight="1">
      <c r="A41" s="576"/>
      <c r="B41" s="576"/>
      <c r="C41" s="577"/>
      <c r="D41" s="425"/>
      <c r="E41" s="425"/>
      <c r="F41" s="414"/>
      <c r="G41" s="414"/>
      <c r="H41" s="414"/>
      <c r="I41" s="414"/>
      <c r="J41" s="414"/>
      <c r="K41" s="414"/>
      <c r="L41" s="414"/>
      <c r="M41" s="414"/>
      <c r="N41" s="414"/>
      <c r="O41" s="414"/>
      <c r="P41" s="414"/>
      <c r="Q41" s="414"/>
      <c r="AO41" s="234">
        <v>46023</v>
      </c>
      <c r="AP41" s="235" t="s">
        <v>338</v>
      </c>
    </row>
    <row r="42" spans="1:44" s="581" customFormat="1" ht="21.75" customHeight="1">
      <c r="A42" s="1111" t="s">
        <v>701</v>
      </c>
      <c r="B42" s="521" t="s">
        <v>539</v>
      </c>
      <c r="C42" s="522"/>
      <c r="D42" s="605"/>
      <c r="E42" s="523"/>
      <c r="F42" s="523"/>
      <c r="G42" s="523"/>
      <c r="H42" s="523"/>
      <c r="I42" s="523"/>
      <c r="J42" s="523"/>
      <c r="K42" s="523"/>
      <c r="L42" s="523"/>
      <c r="M42" s="523"/>
      <c r="N42" s="523"/>
      <c r="O42" s="523"/>
      <c r="P42" s="523"/>
      <c r="Q42" s="523"/>
      <c r="R42" s="523"/>
      <c r="S42" s="523"/>
      <c r="T42" s="523"/>
      <c r="U42" s="523"/>
      <c r="V42" s="523"/>
      <c r="W42" s="523"/>
      <c r="X42" s="523"/>
      <c r="Y42" s="523"/>
      <c r="Z42" s="523"/>
      <c r="AA42" s="523"/>
      <c r="AB42" s="523"/>
      <c r="AC42" s="523"/>
      <c r="AD42" s="523"/>
      <c r="AE42" s="523"/>
      <c r="AF42" s="523"/>
      <c r="AG42" s="523"/>
      <c r="AH42" s="543"/>
      <c r="AI42" s="526"/>
      <c r="AO42" s="234">
        <v>46024</v>
      </c>
      <c r="AP42" s="235" t="s">
        <v>338</v>
      </c>
      <c r="AQ42" s="216"/>
      <c r="AR42" s="216"/>
    </row>
    <row r="43" spans="1:44" s="581" customFormat="1" ht="21.75" customHeight="1">
      <c r="A43" s="1112"/>
      <c r="B43" s="521" t="s">
        <v>541</v>
      </c>
      <c r="C43" s="522"/>
      <c r="D43" s="527"/>
      <c r="E43" s="528"/>
      <c r="F43" s="528"/>
      <c r="G43" s="528"/>
      <c r="H43" s="528"/>
      <c r="I43" s="528"/>
      <c r="J43" s="528"/>
      <c r="K43" s="528"/>
      <c r="L43" s="528"/>
      <c r="M43" s="529"/>
      <c r="N43" s="528"/>
      <c r="O43" s="528"/>
      <c r="P43" s="528"/>
      <c r="Q43" s="528"/>
      <c r="R43" s="528"/>
      <c r="S43" s="528"/>
      <c r="T43" s="528"/>
      <c r="U43" s="528"/>
      <c r="V43" s="528"/>
      <c r="W43" s="528"/>
      <c r="X43" s="528"/>
      <c r="Y43" s="528"/>
      <c r="Z43" s="528"/>
      <c r="AA43" s="528"/>
      <c r="AB43" s="528"/>
      <c r="AC43" s="528"/>
      <c r="AD43" s="528"/>
      <c r="AE43" s="528"/>
      <c r="AF43" s="528"/>
      <c r="AG43" s="528"/>
      <c r="AH43" s="530"/>
      <c r="AI43" s="526"/>
      <c r="AO43" s="234">
        <v>46025</v>
      </c>
      <c r="AP43" s="235" t="s">
        <v>338</v>
      </c>
      <c r="AQ43" s="216"/>
      <c r="AR43" s="216"/>
    </row>
    <row r="44" spans="1:44" s="581" customFormat="1" ht="21.75" customHeight="1">
      <c r="A44" s="1112"/>
      <c r="B44" s="521" t="s">
        <v>540</v>
      </c>
      <c r="C44" s="522"/>
      <c r="D44" s="654">
        <f>D43</f>
        <v>0</v>
      </c>
      <c r="E44" s="655">
        <f>E43</f>
        <v>0</v>
      </c>
      <c r="F44" s="655">
        <f t="shared" ref="F44" si="31">F43</f>
        <v>0</v>
      </c>
      <c r="G44" s="655">
        <f t="shared" ref="G44" si="32">G43</f>
        <v>0</v>
      </c>
      <c r="H44" s="655">
        <f t="shared" ref="H44" si="33">H43</f>
        <v>0</v>
      </c>
      <c r="I44" s="655">
        <f t="shared" ref="I44" si="34">I43</f>
        <v>0</v>
      </c>
      <c r="J44" s="655">
        <f t="shared" ref="J44" si="35">J43</f>
        <v>0</v>
      </c>
      <c r="K44" s="655">
        <f t="shared" ref="K44" si="36">K43</f>
        <v>0</v>
      </c>
      <c r="L44" s="655">
        <f t="shared" ref="L44" si="37">L43</f>
        <v>0</v>
      </c>
      <c r="M44" s="655">
        <f t="shared" ref="M44" si="38">M43</f>
        <v>0</v>
      </c>
      <c r="N44" s="655">
        <f t="shared" ref="N44" si="39">N43</f>
        <v>0</v>
      </c>
      <c r="O44" s="655">
        <f t="shared" ref="O44" si="40">O43</f>
        <v>0</v>
      </c>
      <c r="P44" s="655">
        <f t="shared" ref="P44" si="41">P43</f>
        <v>0</v>
      </c>
      <c r="Q44" s="655">
        <f t="shared" ref="Q44" si="42">Q43</f>
        <v>0</v>
      </c>
      <c r="R44" s="655">
        <f t="shared" ref="R44" si="43">R43</f>
        <v>0</v>
      </c>
      <c r="S44" s="655">
        <f t="shared" ref="S44" si="44">S43</f>
        <v>0</v>
      </c>
      <c r="T44" s="655">
        <f t="shared" ref="T44" si="45">T43</f>
        <v>0</v>
      </c>
      <c r="U44" s="655">
        <f t="shared" ref="U44" si="46">U43</f>
        <v>0</v>
      </c>
      <c r="V44" s="655">
        <f t="shared" ref="V44" si="47">V43</f>
        <v>0</v>
      </c>
      <c r="W44" s="655">
        <f t="shared" ref="W44" si="48">W43</f>
        <v>0</v>
      </c>
      <c r="X44" s="655">
        <f t="shared" ref="X44" si="49">X43</f>
        <v>0</v>
      </c>
      <c r="Y44" s="655">
        <f t="shared" ref="Y44" si="50">Y43</f>
        <v>0</v>
      </c>
      <c r="Z44" s="655">
        <f t="shared" ref="Z44" si="51">Z43</f>
        <v>0</v>
      </c>
      <c r="AA44" s="655">
        <f t="shared" ref="AA44" si="52">AA43</f>
        <v>0</v>
      </c>
      <c r="AB44" s="655">
        <f t="shared" ref="AB44" si="53">AB43</f>
        <v>0</v>
      </c>
      <c r="AC44" s="655">
        <f t="shared" ref="AC44" si="54">AC43</f>
        <v>0</v>
      </c>
      <c r="AD44" s="655">
        <f t="shared" ref="AD44" si="55">AD43</f>
        <v>0</v>
      </c>
      <c r="AE44" s="655">
        <f t="shared" ref="AE44" si="56">AE43</f>
        <v>0</v>
      </c>
      <c r="AF44" s="655">
        <f t="shared" ref="AF44" si="57">AF43</f>
        <v>0</v>
      </c>
      <c r="AG44" s="655">
        <f t="shared" ref="AG44" si="58">AG43</f>
        <v>0</v>
      </c>
      <c r="AH44" s="656">
        <f>AH43</f>
        <v>0</v>
      </c>
      <c r="AI44" s="526"/>
      <c r="AO44" s="216"/>
      <c r="AP44" s="216"/>
      <c r="AQ44" s="216"/>
      <c r="AR44" s="216"/>
    </row>
    <row r="45" spans="1:44" ht="226.5" customHeight="1">
      <c r="A45" s="1112"/>
      <c r="B45" s="1114" t="s">
        <v>538</v>
      </c>
      <c r="C45" s="531" t="s">
        <v>696</v>
      </c>
      <c r="D45" s="630"/>
      <c r="E45" s="424"/>
      <c r="F45" s="424"/>
      <c r="G45" s="424"/>
      <c r="H45" s="424"/>
      <c r="I45" s="606"/>
      <c r="J45" s="424"/>
      <c r="K45" s="424"/>
      <c r="L45" s="424"/>
      <c r="M45" s="424"/>
      <c r="N45" s="424"/>
      <c r="O45" s="424"/>
      <c r="P45" s="427"/>
      <c r="Q45" s="424"/>
      <c r="R45" s="424"/>
      <c r="S45" s="606"/>
      <c r="T45" s="424"/>
      <c r="U45" s="424"/>
      <c r="V45" s="424"/>
      <c r="W45" s="424"/>
      <c r="X45" s="606"/>
      <c r="Y45" s="606"/>
      <c r="Z45" s="424"/>
      <c r="AA45" s="424"/>
      <c r="AB45" s="606"/>
      <c r="AC45" s="424"/>
      <c r="AD45" s="606"/>
      <c r="AE45" s="607"/>
      <c r="AF45" s="607"/>
      <c r="AG45" s="607"/>
      <c r="AH45" s="608"/>
      <c r="AI45" s="538" t="s">
        <v>533</v>
      </c>
    </row>
    <row r="46" spans="1:44" s="581" customFormat="1" ht="24" customHeight="1">
      <c r="A46" s="1112"/>
      <c r="B46" s="1115"/>
      <c r="C46" s="539" t="s">
        <v>537</v>
      </c>
      <c r="D46" s="631"/>
      <c r="E46" s="542"/>
      <c r="F46" s="542"/>
      <c r="G46" s="541"/>
      <c r="H46" s="542"/>
      <c r="I46" s="542"/>
      <c r="J46" s="542"/>
      <c r="K46" s="542"/>
      <c r="L46" s="541"/>
      <c r="M46" s="542"/>
      <c r="N46" s="541"/>
      <c r="O46" s="542"/>
      <c r="P46" s="541"/>
      <c r="Q46" s="632"/>
      <c r="R46" s="542"/>
      <c r="S46" s="542"/>
      <c r="T46" s="542"/>
      <c r="U46" s="542"/>
      <c r="V46" s="542"/>
      <c r="W46" s="542"/>
      <c r="X46" s="542"/>
      <c r="Y46" s="542"/>
      <c r="Z46" s="542"/>
      <c r="AA46" s="542"/>
      <c r="AB46" s="542"/>
      <c r="AC46" s="542"/>
      <c r="AD46" s="542"/>
      <c r="AE46" s="542"/>
      <c r="AF46" s="542"/>
      <c r="AG46" s="542"/>
      <c r="AH46" s="591"/>
      <c r="AI46" s="544">
        <f>SUM(D46:AH46)</f>
        <v>0</v>
      </c>
      <c r="AJ46" s="429"/>
      <c r="AO46" s="216"/>
      <c r="AP46" s="216"/>
      <c r="AQ46" s="216"/>
      <c r="AR46" s="216"/>
    </row>
    <row r="47" spans="1:44" s="581" customFormat="1" ht="24" customHeight="1">
      <c r="A47" s="1112"/>
      <c r="B47" s="1115"/>
      <c r="C47" s="545" t="s">
        <v>531</v>
      </c>
      <c r="D47" s="633"/>
      <c r="E47" s="547"/>
      <c r="F47" s="547"/>
      <c r="G47" s="547"/>
      <c r="H47" s="547"/>
      <c r="I47" s="547"/>
      <c r="J47" s="547"/>
      <c r="K47" s="547"/>
      <c r="L47" s="609"/>
      <c r="M47" s="547"/>
      <c r="N47" s="547"/>
      <c r="O47" s="547"/>
      <c r="P47" s="609"/>
      <c r="Q47" s="634"/>
      <c r="R47" s="547"/>
      <c r="S47" s="547"/>
      <c r="T47" s="547"/>
      <c r="U47" s="547"/>
      <c r="V47" s="547"/>
      <c r="W47" s="547"/>
      <c r="X47" s="547"/>
      <c r="Y47" s="547"/>
      <c r="Z47" s="547"/>
      <c r="AA47" s="547"/>
      <c r="AB47" s="547"/>
      <c r="AC47" s="547"/>
      <c r="AD47" s="547"/>
      <c r="AE47" s="547"/>
      <c r="AF47" s="547"/>
      <c r="AG47" s="547"/>
      <c r="AH47" s="548"/>
      <c r="AI47" s="544">
        <f>SUM(D47:AH47)</f>
        <v>0</v>
      </c>
      <c r="AO47" s="216"/>
      <c r="AP47" s="216"/>
      <c r="AQ47" s="216"/>
      <c r="AR47" s="216"/>
    </row>
    <row r="48" spans="1:44" ht="165.75" customHeight="1">
      <c r="A48" s="1112"/>
      <c r="B48" s="1115"/>
      <c r="C48" s="549" t="s">
        <v>680</v>
      </c>
      <c r="D48" s="635"/>
      <c r="E48" s="555"/>
      <c r="F48" s="610"/>
      <c r="G48" s="421"/>
      <c r="H48" s="423"/>
      <c r="I48" s="421"/>
      <c r="J48" s="426"/>
      <c r="K48" s="636"/>
      <c r="L48" s="611"/>
      <c r="M48" s="421"/>
      <c r="N48" s="423"/>
      <c r="O48" s="421"/>
      <c r="P48" s="422"/>
      <c r="Q48" s="422"/>
      <c r="R48" s="421"/>
      <c r="S48" s="555"/>
      <c r="T48" s="421"/>
      <c r="U48" s="421"/>
      <c r="V48" s="421"/>
      <c r="W48" s="554"/>
      <c r="X48" s="422"/>
      <c r="Y48" s="421"/>
      <c r="Z48" s="612"/>
      <c r="AA48" s="612"/>
      <c r="AB48" s="612"/>
      <c r="AC48" s="594"/>
      <c r="AD48" s="422"/>
      <c r="AE48" s="637"/>
      <c r="AF48" s="637"/>
      <c r="AG48" s="613"/>
      <c r="AH48" s="614"/>
      <c r="AI48" s="615"/>
    </row>
    <row r="49" spans="1:44" ht="21.75" customHeight="1">
      <c r="A49" s="1112"/>
      <c r="B49" s="1115"/>
      <c r="C49" s="559" t="s">
        <v>536</v>
      </c>
      <c r="D49" s="638"/>
      <c r="E49" s="561"/>
      <c r="F49" s="562"/>
      <c r="G49" s="561"/>
      <c r="H49" s="562"/>
      <c r="I49" s="561"/>
      <c r="J49" s="562"/>
      <c r="K49" s="639"/>
      <c r="L49" s="561"/>
      <c r="M49" s="561"/>
      <c r="N49" s="562"/>
      <c r="O49" s="561"/>
      <c r="P49" s="561"/>
      <c r="Q49" s="561"/>
      <c r="R49" s="562"/>
      <c r="S49" s="563"/>
      <c r="T49" s="561"/>
      <c r="U49" s="561"/>
      <c r="V49" s="561"/>
      <c r="W49" s="564"/>
      <c r="X49" s="561"/>
      <c r="Y49" s="561"/>
      <c r="Z49" s="564"/>
      <c r="AA49" s="564"/>
      <c r="AB49" s="564"/>
      <c r="AC49" s="564"/>
      <c r="AD49" s="561"/>
      <c r="AE49" s="563"/>
      <c r="AF49" s="563"/>
      <c r="AG49" s="563"/>
      <c r="AH49" s="616"/>
      <c r="AI49" s="567"/>
    </row>
    <row r="50" spans="1:44" ht="21.75" customHeight="1">
      <c r="A50" s="1112"/>
      <c r="B50" s="1115"/>
      <c r="C50" s="559" t="s">
        <v>535</v>
      </c>
      <c r="D50" s="638"/>
      <c r="E50" s="561"/>
      <c r="F50" s="562"/>
      <c r="G50" s="561"/>
      <c r="H50" s="562"/>
      <c r="I50" s="561"/>
      <c r="J50" s="562"/>
      <c r="K50" s="639"/>
      <c r="L50" s="561"/>
      <c r="M50" s="561"/>
      <c r="N50" s="562"/>
      <c r="O50" s="561"/>
      <c r="P50" s="561"/>
      <c r="Q50" s="561"/>
      <c r="R50" s="562"/>
      <c r="S50" s="563"/>
      <c r="T50" s="561"/>
      <c r="U50" s="561"/>
      <c r="V50" s="561"/>
      <c r="W50" s="562"/>
      <c r="X50" s="561"/>
      <c r="Y50" s="561"/>
      <c r="Z50" s="562"/>
      <c r="AA50" s="617"/>
      <c r="AB50" s="617"/>
      <c r="AC50" s="565"/>
      <c r="AD50" s="565"/>
      <c r="AE50" s="563"/>
      <c r="AF50" s="563"/>
      <c r="AG50" s="563"/>
      <c r="AH50" s="616"/>
      <c r="AI50" s="567"/>
    </row>
    <row r="51" spans="1:44" ht="27.75" customHeight="1">
      <c r="A51" s="1112"/>
      <c r="B51" s="1115"/>
      <c r="C51" s="559" t="s">
        <v>534</v>
      </c>
      <c r="D51" s="560"/>
      <c r="E51" s="563"/>
      <c r="F51" s="569"/>
      <c r="G51" s="561"/>
      <c r="H51" s="562"/>
      <c r="I51" s="561"/>
      <c r="J51" s="563"/>
      <c r="K51" s="639"/>
      <c r="L51" s="563"/>
      <c r="M51" s="561"/>
      <c r="N51" s="562"/>
      <c r="O51" s="561"/>
      <c r="P51" s="563"/>
      <c r="Q51" s="563"/>
      <c r="R51" s="562"/>
      <c r="S51" s="563"/>
      <c r="T51" s="561"/>
      <c r="U51" s="561"/>
      <c r="V51" s="561"/>
      <c r="W51" s="569"/>
      <c r="X51" s="563"/>
      <c r="Y51" s="561"/>
      <c r="Z51" s="569"/>
      <c r="AA51" s="563"/>
      <c r="AB51" s="561"/>
      <c r="AC51" s="569"/>
      <c r="AD51" s="563"/>
      <c r="AE51" s="563"/>
      <c r="AF51" s="563"/>
      <c r="AG51" s="618"/>
      <c r="AH51" s="619"/>
      <c r="AI51" s="570" t="s">
        <v>533</v>
      </c>
    </row>
    <row r="52" spans="1:44" ht="27.75" customHeight="1">
      <c r="A52" s="1112"/>
      <c r="B52" s="1115"/>
      <c r="C52" s="559" t="s">
        <v>532</v>
      </c>
      <c r="D52" s="560"/>
      <c r="E52" s="563"/>
      <c r="F52" s="569"/>
      <c r="G52" s="561"/>
      <c r="H52" s="562"/>
      <c r="I52" s="561"/>
      <c r="J52" s="563"/>
      <c r="K52" s="639"/>
      <c r="L52" s="563"/>
      <c r="M52" s="561"/>
      <c r="N52" s="562"/>
      <c r="O52" s="561"/>
      <c r="P52" s="563"/>
      <c r="Q52" s="563"/>
      <c r="R52" s="562"/>
      <c r="S52" s="563"/>
      <c r="T52" s="561"/>
      <c r="U52" s="561"/>
      <c r="V52" s="561"/>
      <c r="W52" s="569"/>
      <c r="X52" s="563"/>
      <c r="Y52" s="561"/>
      <c r="Z52" s="569"/>
      <c r="AA52" s="563"/>
      <c r="AB52" s="561"/>
      <c r="AC52" s="569"/>
      <c r="AD52" s="563"/>
      <c r="AE52" s="563"/>
      <c r="AF52" s="563"/>
      <c r="AG52" s="563"/>
      <c r="AH52" s="616"/>
      <c r="AI52" s="571">
        <f>COUNTA(D53:AH53)</f>
        <v>0</v>
      </c>
      <c r="AJ52" s="413"/>
    </row>
    <row r="53" spans="1:44" ht="26.25" customHeight="1">
      <c r="A53" s="1113"/>
      <c r="B53" s="1116"/>
      <c r="C53" s="559" t="s">
        <v>531</v>
      </c>
      <c r="D53" s="572"/>
      <c r="E53" s="573"/>
      <c r="F53" s="574"/>
      <c r="G53" s="573"/>
      <c r="H53" s="574"/>
      <c r="I53" s="573"/>
      <c r="J53" s="573"/>
      <c r="K53" s="640"/>
      <c r="L53" s="573"/>
      <c r="M53" s="573"/>
      <c r="N53" s="574"/>
      <c r="O53" s="573"/>
      <c r="P53" s="573"/>
      <c r="Q53" s="573"/>
      <c r="R53" s="574"/>
      <c r="S53" s="573"/>
      <c r="T53" s="573"/>
      <c r="U53" s="573"/>
      <c r="V53" s="573"/>
      <c r="W53" s="574"/>
      <c r="X53" s="573"/>
      <c r="Y53" s="573"/>
      <c r="Z53" s="574"/>
      <c r="AA53" s="573"/>
      <c r="AB53" s="573"/>
      <c r="AC53" s="574"/>
      <c r="AD53" s="573"/>
      <c r="AE53" s="573"/>
      <c r="AF53" s="573"/>
      <c r="AG53" s="573"/>
      <c r="AH53" s="575"/>
      <c r="AI53" s="571">
        <f>SUM(D53:AH53)</f>
        <v>0</v>
      </c>
    </row>
    <row r="54" spans="1:44" hidden="1">
      <c r="A54" s="600"/>
      <c r="B54" s="601"/>
      <c r="C54" s="602"/>
      <c r="D54" s="413" t="str">
        <f t="shared" ref="D54:AH54" si="59">IF(AND(D47&lt;&gt;"",D53&lt;&gt;""),1,"")</f>
        <v/>
      </c>
      <c r="E54" s="413" t="str">
        <f t="shared" si="59"/>
        <v/>
      </c>
      <c r="F54" s="413" t="str">
        <f t="shared" si="59"/>
        <v/>
      </c>
      <c r="G54" s="413" t="str">
        <f t="shared" si="59"/>
        <v/>
      </c>
      <c r="H54" s="413" t="str">
        <f t="shared" si="59"/>
        <v/>
      </c>
      <c r="I54" s="413" t="str">
        <f t="shared" si="59"/>
        <v/>
      </c>
      <c r="J54" s="413" t="str">
        <f t="shared" si="59"/>
        <v/>
      </c>
      <c r="K54" s="413" t="str">
        <f t="shared" si="59"/>
        <v/>
      </c>
      <c r="L54" s="413" t="str">
        <f t="shared" si="59"/>
        <v/>
      </c>
      <c r="M54" s="413" t="str">
        <f t="shared" si="59"/>
        <v/>
      </c>
      <c r="N54" s="413" t="str">
        <f t="shared" si="59"/>
        <v/>
      </c>
      <c r="O54" s="413" t="str">
        <f t="shared" si="59"/>
        <v/>
      </c>
      <c r="P54" s="413" t="str">
        <f t="shared" si="59"/>
        <v/>
      </c>
      <c r="Q54" s="413" t="str">
        <f t="shared" si="59"/>
        <v/>
      </c>
      <c r="R54" s="413" t="str">
        <f t="shared" si="59"/>
        <v/>
      </c>
      <c r="S54" s="413" t="str">
        <f t="shared" si="59"/>
        <v/>
      </c>
      <c r="T54" s="413" t="str">
        <f t="shared" si="59"/>
        <v/>
      </c>
      <c r="U54" s="413" t="str">
        <f t="shared" si="59"/>
        <v/>
      </c>
      <c r="V54" s="413" t="str">
        <f t="shared" si="59"/>
        <v/>
      </c>
      <c r="W54" s="413" t="str">
        <f t="shared" si="59"/>
        <v/>
      </c>
      <c r="X54" s="413" t="str">
        <f t="shared" si="59"/>
        <v/>
      </c>
      <c r="Y54" s="413" t="str">
        <f t="shared" si="59"/>
        <v/>
      </c>
      <c r="Z54" s="413" t="str">
        <f t="shared" si="59"/>
        <v/>
      </c>
      <c r="AA54" s="413" t="str">
        <f t="shared" si="59"/>
        <v/>
      </c>
      <c r="AB54" s="413" t="str">
        <f t="shared" si="59"/>
        <v/>
      </c>
      <c r="AC54" s="413" t="str">
        <f t="shared" si="59"/>
        <v/>
      </c>
      <c r="AD54" s="413" t="str">
        <f t="shared" si="59"/>
        <v/>
      </c>
      <c r="AE54" s="413" t="str">
        <f t="shared" si="59"/>
        <v/>
      </c>
      <c r="AF54" s="413" t="str">
        <f t="shared" si="59"/>
        <v/>
      </c>
      <c r="AG54" s="413" t="str">
        <f t="shared" si="59"/>
        <v/>
      </c>
      <c r="AH54" s="413" t="str">
        <f t="shared" si="59"/>
        <v/>
      </c>
      <c r="AI54" s="603">
        <f>SUM(D54:AH54)</f>
        <v>0</v>
      </c>
    </row>
    <row r="55" spans="1:44" s="581" customFormat="1" ht="21.75" customHeight="1">
      <c r="A55" s="1111" t="s">
        <v>718</v>
      </c>
      <c r="B55" s="521" t="s">
        <v>539</v>
      </c>
      <c r="C55" s="522"/>
      <c r="D55" s="605"/>
      <c r="E55" s="523"/>
      <c r="F55" s="523"/>
      <c r="G55" s="523"/>
      <c r="H55" s="523"/>
      <c r="I55" s="523"/>
      <c r="J55" s="523"/>
      <c r="K55" s="523"/>
      <c r="L55" s="523"/>
      <c r="M55" s="523"/>
      <c r="N55" s="523"/>
      <c r="O55" s="523"/>
      <c r="P55" s="523"/>
      <c r="Q55" s="523"/>
      <c r="R55" s="523"/>
      <c r="S55" s="523"/>
      <c r="T55" s="523"/>
      <c r="U55" s="523"/>
      <c r="V55" s="523"/>
      <c r="W55" s="523"/>
      <c r="X55" s="523"/>
      <c r="Y55" s="523"/>
      <c r="Z55" s="523"/>
      <c r="AA55" s="523"/>
      <c r="AB55" s="523"/>
      <c r="AC55" s="523"/>
      <c r="AD55" s="523"/>
      <c r="AE55" s="523"/>
      <c r="AF55" s="523"/>
      <c r="AG55" s="523"/>
      <c r="AH55" s="543"/>
      <c r="AI55" s="526"/>
      <c r="AO55" s="216"/>
      <c r="AP55" s="216"/>
      <c r="AQ55" s="216"/>
      <c r="AR55" s="216"/>
    </row>
    <row r="56" spans="1:44" s="581" customFormat="1" ht="21.75" customHeight="1">
      <c r="A56" s="1112"/>
      <c r="B56" s="521" t="s">
        <v>541</v>
      </c>
      <c r="C56" s="522"/>
      <c r="D56" s="527"/>
      <c r="E56" s="528"/>
      <c r="F56" s="528"/>
      <c r="G56" s="528"/>
      <c r="H56" s="528"/>
      <c r="I56" s="528"/>
      <c r="J56" s="528"/>
      <c r="K56" s="528"/>
      <c r="L56" s="528"/>
      <c r="M56" s="529"/>
      <c r="N56" s="528"/>
      <c r="O56" s="528"/>
      <c r="P56" s="528"/>
      <c r="Q56" s="528"/>
      <c r="R56" s="528"/>
      <c r="S56" s="528"/>
      <c r="T56" s="528"/>
      <c r="U56" s="528"/>
      <c r="V56" s="528"/>
      <c r="W56" s="528"/>
      <c r="X56" s="528"/>
      <c r="Y56" s="528"/>
      <c r="Z56" s="528"/>
      <c r="AA56" s="528"/>
      <c r="AB56" s="528"/>
      <c r="AC56" s="528"/>
      <c r="AD56" s="528"/>
      <c r="AE56" s="528"/>
      <c r="AF56" s="528"/>
      <c r="AG56" s="528"/>
      <c r="AH56" s="530"/>
      <c r="AI56" s="526"/>
      <c r="AO56" s="216"/>
      <c r="AP56" s="216"/>
      <c r="AQ56" s="216"/>
      <c r="AR56" s="216"/>
    </row>
    <row r="57" spans="1:44" s="581" customFormat="1" ht="21.75" customHeight="1">
      <c r="A57" s="1112"/>
      <c r="B57" s="521" t="s">
        <v>540</v>
      </c>
      <c r="C57" s="522"/>
      <c r="D57" s="654">
        <f>D56</f>
        <v>0</v>
      </c>
      <c r="E57" s="655">
        <f>E56</f>
        <v>0</v>
      </c>
      <c r="F57" s="655">
        <f t="shared" ref="F57" si="60">F56</f>
        <v>0</v>
      </c>
      <c r="G57" s="655">
        <f t="shared" ref="G57" si="61">G56</f>
        <v>0</v>
      </c>
      <c r="H57" s="655">
        <f t="shared" ref="H57" si="62">H56</f>
        <v>0</v>
      </c>
      <c r="I57" s="655">
        <f t="shared" ref="I57" si="63">I56</f>
        <v>0</v>
      </c>
      <c r="J57" s="655">
        <f t="shared" ref="J57" si="64">J56</f>
        <v>0</v>
      </c>
      <c r="K57" s="655">
        <f t="shared" ref="K57" si="65">K56</f>
        <v>0</v>
      </c>
      <c r="L57" s="655">
        <f t="shared" ref="L57" si="66">L56</f>
        <v>0</v>
      </c>
      <c r="M57" s="655">
        <f t="shared" ref="M57" si="67">M56</f>
        <v>0</v>
      </c>
      <c r="N57" s="655">
        <f t="shared" ref="N57" si="68">N56</f>
        <v>0</v>
      </c>
      <c r="O57" s="655">
        <f t="shared" ref="O57" si="69">O56</f>
        <v>0</v>
      </c>
      <c r="P57" s="655">
        <f t="shared" ref="P57" si="70">P56</f>
        <v>0</v>
      </c>
      <c r="Q57" s="655">
        <f t="shared" ref="Q57" si="71">Q56</f>
        <v>0</v>
      </c>
      <c r="R57" s="655">
        <f t="shared" ref="R57" si="72">R56</f>
        <v>0</v>
      </c>
      <c r="S57" s="655">
        <f t="shared" ref="S57" si="73">S56</f>
        <v>0</v>
      </c>
      <c r="T57" s="655">
        <f t="shared" ref="T57" si="74">T56</f>
        <v>0</v>
      </c>
      <c r="U57" s="655">
        <f t="shared" ref="U57" si="75">U56</f>
        <v>0</v>
      </c>
      <c r="V57" s="655">
        <f t="shared" ref="V57" si="76">V56</f>
        <v>0</v>
      </c>
      <c r="W57" s="655">
        <f t="shared" ref="W57" si="77">W56</f>
        <v>0</v>
      </c>
      <c r="X57" s="655">
        <f t="shared" ref="X57" si="78">X56</f>
        <v>0</v>
      </c>
      <c r="Y57" s="655">
        <f t="shared" ref="Y57" si="79">Y56</f>
        <v>0</v>
      </c>
      <c r="Z57" s="655">
        <f t="shared" ref="Z57" si="80">Z56</f>
        <v>0</v>
      </c>
      <c r="AA57" s="655">
        <f t="shared" ref="AA57" si="81">AA56</f>
        <v>0</v>
      </c>
      <c r="AB57" s="655">
        <f t="shared" ref="AB57" si="82">AB56</f>
        <v>0</v>
      </c>
      <c r="AC57" s="655">
        <f t="shared" ref="AC57" si="83">AC56</f>
        <v>0</v>
      </c>
      <c r="AD57" s="655">
        <f t="shared" ref="AD57" si="84">AD56</f>
        <v>0</v>
      </c>
      <c r="AE57" s="655">
        <f t="shared" ref="AE57" si="85">AE56</f>
        <v>0</v>
      </c>
      <c r="AF57" s="655">
        <f t="shared" ref="AF57" si="86">AF56</f>
        <v>0</v>
      </c>
      <c r="AG57" s="655">
        <f t="shared" ref="AG57" si="87">AG56</f>
        <v>0</v>
      </c>
      <c r="AH57" s="656">
        <f>AH56</f>
        <v>0</v>
      </c>
      <c r="AI57" s="526"/>
      <c r="AO57" s="216"/>
      <c r="AP57" s="216"/>
      <c r="AQ57" s="216"/>
      <c r="AR57" s="216"/>
    </row>
    <row r="58" spans="1:44" ht="226.5" customHeight="1">
      <c r="A58" s="1112"/>
      <c r="B58" s="1114" t="s">
        <v>538</v>
      </c>
      <c r="C58" s="531" t="s">
        <v>696</v>
      </c>
      <c r="D58" s="630"/>
      <c r="E58" s="424"/>
      <c r="F58" s="424"/>
      <c r="G58" s="424"/>
      <c r="H58" s="424"/>
      <c r="I58" s="606"/>
      <c r="J58" s="424"/>
      <c r="K58" s="424"/>
      <c r="L58" s="424"/>
      <c r="M58" s="424"/>
      <c r="N58" s="424"/>
      <c r="O58" s="424"/>
      <c r="P58" s="427"/>
      <c r="Q58" s="424"/>
      <c r="R58" s="424"/>
      <c r="S58" s="606"/>
      <c r="T58" s="424"/>
      <c r="U58" s="424"/>
      <c r="V58" s="424"/>
      <c r="W58" s="424"/>
      <c r="X58" s="606"/>
      <c r="Y58" s="606"/>
      <c r="Z58" s="424"/>
      <c r="AA58" s="424"/>
      <c r="AB58" s="606"/>
      <c r="AC58" s="424"/>
      <c r="AD58" s="606"/>
      <c r="AE58" s="607"/>
      <c r="AF58" s="607"/>
      <c r="AG58" s="607"/>
      <c r="AH58" s="608"/>
      <c r="AI58" s="538" t="s">
        <v>533</v>
      </c>
    </row>
    <row r="59" spans="1:44" s="581" customFormat="1" ht="24" customHeight="1">
      <c r="A59" s="1112"/>
      <c r="B59" s="1115"/>
      <c r="C59" s="539" t="s">
        <v>537</v>
      </c>
      <c r="D59" s="631"/>
      <c r="E59" s="542"/>
      <c r="F59" s="542"/>
      <c r="G59" s="541"/>
      <c r="H59" s="542"/>
      <c r="I59" s="542"/>
      <c r="J59" s="542"/>
      <c r="K59" s="542"/>
      <c r="L59" s="541"/>
      <c r="M59" s="542"/>
      <c r="N59" s="541"/>
      <c r="O59" s="542"/>
      <c r="P59" s="541"/>
      <c r="Q59" s="632"/>
      <c r="R59" s="542"/>
      <c r="S59" s="542"/>
      <c r="T59" s="542"/>
      <c r="U59" s="542"/>
      <c r="V59" s="542"/>
      <c r="W59" s="542"/>
      <c r="X59" s="542"/>
      <c r="Y59" s="542"/>
      <c r="Z59" s="542"/>
      <c r="AA59" s="542"/>
      <c r="AB59" s="542"/>
      <c r="AC59" s="542"/>
      <c r="AD59" s="542"/>
      <c r="AE59" s="542"/>
      <c r="AF59" s="542"/>
      <c r="AG59" s="542"/>
      <c r="AH59" s="591"/>
      <c r="AI59" s="544">
        <f>SUM(D59:AH59)</f>
        <v>0</v>
      </c>
      <c r="AJ59" s="429"/>
      <c r="AO59" s="216"/>
      <c r="AP59" s="216"/>
      <c r="AQ59" s="216"/>
      <c r="AR59" s="216"/>
    </row>
    <row r="60" spans="1:44" s="581" customFormat="1" ht="24" customHeight="1">
      <c r="A60" s="1112"/>
      <c r="B60" s="1115"/>
      <c r="C60" s="545" t="s">
        <v>531</v>
      </c>
      <c r="D60" s="633"/>
      <c r="E60" s="547"/>
      <c r="F60" s="547"/>
      <c r="G60" s="547"/>
      <c r="H60" s="547"/>
      <c r="I60" s="547"/>
      <c r="J60" s="547"/>
      <c r="K60" s="547"/>
      <c r="L60" s="609"/>
      <c r="M60" s="547"/>
      <c r="N60" s="547"/>
      <c r="O60" s="547"/>
      <c r="P60" s="609"/>
      <c r="Q60" s="634"/>
      <c r="R60" s="547"/>
      <c r="S60" s="547"/>
      <c r="T60" s="547"/>
      <c r="U60" s="547"/>
      <c r="V60" s="547"/>
      <c r="W60" s="547"/>
      <c r="X60" s="547"/>
      <c r="Y60" s="547"/>
      <c r="Z60" s="547"/>
      <c r="AA60" s="547"/>
      <c r="AB60" s="547"/>
      <c r="AC60" s="547"/>
      <c r="AD60" s="547"/>
      <c r="AE60" s="547"/>
      <c r="AF60" s="547"/>
      <c r="AG60" s="547"/>
      <c r="AH60" s="548"/>
      <c r="AI60" s="544">
        <f>SUM(D60:AH60)</f>
        <v>0</v>
      </c>
      <c r="AO60" s="216"/>
      <c r="AP60" s="216"/>
      <c r="AQ60" s="216"/>
      <c r="AR60" s="216"/>
    </row>
    <row r="61" spans="1:44" ht="165.75" customHeight="1">
      <c r="A61" s="1112"/>
      <c r="B61" s="1115"/>
      <c r="C61" s="549" t="s">
        <v>680</v>
      </c>
      <c r="D61" s="635"/>
      <c r="E61" s="555"/>
      <c r="F61" s="610"/>
      <c r="G61" s="421"/>
      <c r="H61" s="423"/>
      <c r="I61" s="421"/>
      <c r="J61" s="426"/>
      <c r="K61" s="636"/>
      <c r="L61" s="611"/>
      <c r="M61" s="421"/>
      <c r="N61" s="423"/>
      <c r="O61" s="421"/>
      <c r="P61" s="422"/>
      <c r="Q61" s="422"/>
      <c r="R61" s="421"/>
      <c r="S61" s="555"/>
      <c r="T61" s="421"/>
      <c r="U61" s="421"/>
      <c r="V61" s="421"/>
      <c r="W61" s="554"/>
      <c r="X61" s="422"/>
      <c r="Y61" s="421"/>
      <c r="Z61" s="612"/>
      <c r="AA61" s="612"/>
      <c r="AB61" s="612"/>
      <c r="AC61" s="594"/>
      <c r="AD61" s="422"/>
      <c r="AE61" s="637"/>
      <c r="AF61" s="637"/>
      <c r="AG61" s="613"/>
      <c r="AH61" s="614" t="s">
        <v>702</v>
      </c>
      <c r="AI61" s="615"/>
    </row>
    <row r="62" spans="1:44" ht="21.75" customHeight="1">
      <c r="A62" s="1112"/>
      <c r="B62" s="1115"/>
      <c r="C62" s="559" t="s">
        <v>536</v>
      </c>
      <c r="D62" s="638"/>
      <c r="E62" s="561"/>
      <c r="F62" s="562"/>
      <c r="G62" s="561"/>
      <c r="H62" s="562"/>
      <c r="I62" s="561"/>
      <c r="J62" s="562"/>
      <c r="K62" s="639"/>
      <c r="L62" s="561"/>
      <c r="M62" s="561"/>
      <c r="N62" s="562"/>
      <c r="O62" s="561"/>
      <c r="P62" s="561"/>
      <c r="Q62" s="561"/>
      <c r="R62" s="562"/>
      <c r="S62" s="563"/>
      <c r="T62" s="561"/>
      <c r="U62" s="561"/>
      <c r="V62" s="561"/>
      <c r="W62" s="564"/>
      <c r="X62" s="561"/>
      <c r="Y62" s="561"/>
      <c r="Z62" s="564"/>
      <c r="AA62" s="564"/>
      <c r="AB62" s="564"/>
      <c r="AC62" s="564"/>
      <c r="AD62" s="561"/>
      <c r="AE62" s="563"/>
      <c r="AF62" s="563"/>
      <c r="AG62" s="563"/>
      <c r="AH62" s="616"/>
      <c r="AI62" s="567"/>
    </row>
    <row r="63" spans="1:44" ht="21.75" customHeight="1">
      <c r="A63" s="1112"/>
      <c r="B63" s="1115"/>
      <c r="C63" s="559" t="s">
        <v>535</v>
      </c>
      <c r="D63" s="638"/>
      <c r="E63" s="561"/>
      <c r="F63" s="562"/>
      <c r="G63" s="561"/>
      <c r="H63" s="562"/>
      <c r="I63" s="561"/>
      <c r="J63" s="562"/>
      <c r="K63" s="639"/>
      <c r="L63" s="561"/>
      <c r="M63" s="561"/>
      <c r="N63" s="562"/>
      <c r="O63" s="561"/>
      <c r="P63" s="561"/>
      <c r="Q63" s="561"/>
      <c r="R63" s="562"/>
      <c r="S63" s="563"/>
      <c r="T63" s="561"/>
      <c r="U63" s="561"/>
      <c r="V63" s="561"/>
      <c r="W63" s="562"/>
      <c r="X63" s="561"/>
      <c r="Y63" s="561"/>
      <c r="Z63" s="562"/>
      <c r="AA63" s="617"/>
      <c r="AB63" s="617"/>
      <c r="AC63" s="565"/>
      <c r="AD63" s="565"/>
      <c r="AE63" s="563"/>
      <c r="AF63" s="563"/>
      <c r="AG63" s="563"/>
      <c r="AH63" s="616"/>
      <c r="AI63" s="567"/>
    </row>
    <row r="64" spans="1:44" ht="27.75" customHeight="1">
      <c r="A64" s="1112"/>
      <c r="B64" s="1115"/>
      <c r="C64" s="559" t="s">
        <v>534</v>
      </c>
      <c r="D64" s="560"/>
      <c r="E64" s="563"/>
      <c r="F64" s="569"/>
      <c r="G64" s="561"/>
      <c r="H64" s="562"/>
      <c r="I64" s="561"/>
      <c r="J64" s="563"/>
      <c r="K64" s="639"/>
      <c r="L64" s="563"/>
      <c r="M64" s="561"/>
      <c r="N64" s="562"/>
      <c r="O64" s="561"/>
      <c r="P64" s="563"/>
      <c r="Q64" s="563"/>
      <c r="R64" s="562"/>
      <c r="S64" s="563"/>
      <c r="T64" s="561"/>
      <c r="U64" s="561"/>
      <c r="V64" s="561"/>
      <c r="W64" s="569"/>
      <c r="X64" s="563"/>
      <c r="Y64" s="561"/>
      <c r="Z64" s="569"/>
      <c r="AA64" s="563"/>
      <c r="AB64" s="561"/>
      <c r="AC64" s="569"/>
      <c r="AD64" s="563"/>
      <c r="AE64" s="563"/>
      <c r="AF64" s="563"/>
      <c r="AG64" s="618"/>
      <c r="AH64" s="619"/>
      <c r="AI64" s="570" t="s">
        <v>533</v>
      </c>
    </row>
    <row r="65" spans="1:36" ht="27.75" customHeight="1">
      <c r="A65" s="1112"/>
      <c r="B65" s="1115"/>
      <c r="C65" s="559" t="s">
        <v>532</v>
      </c>
      <c r="D65" s="560"/>
      <c r="E65" s="563"/>
      <c r="F65" s="569"/>
      <c r="G65" s="561"/>
      <c r="H65" s="562"/>
      <c r="I65" s="561"/>
      <c r="J65" s="563"/>
      <c r="K65" s="639"/>
      <c r="L65" s="563"/>
      <c r="M65" s="561"/>
      <c r="N65" s="562"/>
      <c r="O65" s="561"/>
      <c r="P65" s="563"/>
      <c r="Q65" s="563"/>
      <c r="R65" s="562"/>
      <c r="S65" s="563"/>
      <c r="T65" s="561"/>
      <c r="U65" s="561"/>
      <c r="V65" s="561"/>
      <c r="W65" s="569"/>
      <c r="X65" s="563"/>
      <c r="Y65" s="561"/>
      <c r="Z65" s="569"/>
      <c r="AA65" s="563"/>
      <c r="AB65" s="561"/>
      <c r="AC65" s="569"/>
      <c r="AD65" s="563"/>
      <c r="AE65" s="563"/>
      <c r="AF65" s="563"/>
      <c r="AG65" s="563"/>
      <c r="AH65" s="616"/>
      <c r="AI65" s="571">
        <f>COUNTA(D66:AH66)</f>
        <v>0</v>
      </c>
      <c r="AJ65" s="413"/>
    </row>
    <row r="66" spans="1:36" ht="26.25" customHeight="1">
      <c r="A66" s="1113"/>
      <c r="B66" s="1116"/>
      <c r="C66" s="559" t="s">
        <v>531</v>
      </c>
      <c r="D66" s="572"/>
      <c r="E66" s="573"/>
      <c r="F66" s="574"/>
      <c r="G66" s="573"/>
      <c r="H66" s="574"/>
      <c r="I66" s="573"/>
      <c r="J66" s="573"/>
      <c r="K66" s="640"/>
      <c r="L66" s="573"/>
      <c r="M66" s="573"/>
      <c r="N66" s="574"/>
      <c r="O66" s="573"/>
      <c r="P66" s="573"/>
      <c r="Q66" s="573"/>
      <c r="R66" s="574"/>
      <c r="S66" s="573"/>
      <c r="T66" s="573"/>
      <c r="U66" s="573"/>
      <c r="V66" s="573"/>
      <c r="W66" s="574"/>
      <c r="X66" s="573"/>
      <c r="Y66" s="573"/>
      <c r="Z66" s="574"/>
      <c r="AA66" s="573"/>
      <c r="AB66" s="573"/>
      <c r="AC66" s="574"/>
      <c r="AD66" s="573"/>
      <c r="AE66" s="573"/>
      <c r="AF66" s="573"/>
      <c r="AG66" s="573"/>
      <c r="AH66" s="575"/>
      <c r="AI66" s="571">
        <f>SUM(D66:AH66)</f>
        <v>0</v>
      </c>
    </row>
    <row r="67" spans="1:36" ht="24" hidden="1" thickBot="1">
      <c r="A67" s="600"/>
      <c r="B67" s="601"/>
      <c r="C67" s="602"/>
      <c r="D67" s="413" t="str">
        <f t="shared" ref="D67:AH67" si="88">IF(AND(D60&lt;&gt;"",D66&lt;&gt;""),1,"")</f>
        <v/>
      </c>
      <c r="E67" s="413" t="str">
        <f t="shared" si="88"/>
        <v/>
      </c>
      <c r="F67" s="413" t="str">
        <f t="shared" si="88"/>
        <v/>
      </c>
      <c r="G67" s="413" t="str">
        <f t="shared" si="88"/>
        <v/>
      </c>
      <c r="H67" s="413" t="str">
        <f t="shared" si="88"/>
        <v/>
      </c>
      <c r="I67" s="413" t="str">
        <f t="shared" si="88"/>
        <v/>
      </c>
      <c r="J67" s="413" t="str">
        <f t="shared" si="88"/>
        <v/>
      </c>
      <c r="K67" s="413" t="str">
        <f t="shared" si="88"/>
        <v/>
      </c>
      <c r="L67" s="413" t="str">
        <f t="shared" si="88"/>
        <v/>
      </c>
      <c r="M67" s="413" t="str">
        <f t="shared" si="88"/>
        <v/>
      </c>
      <c r="N67" s="413" t="str">
        <f t="shared" si="88"/>
        <v/>
      </c>
      <c r="O67" s="413" t="str">
        <f t="shared" si="88"/>
        <v/>
      </c>
      <c r="P67" s="413" t="str">
        <f t="shared" si="88"/>
        <v/>
      </c>
      <c r="Q67" s="413" t="str">
        <f t="shared" si="88"/>
        <v/>
      </c>
      <c r="R67" s="413" t="str">
        <f t="shared" si="88"/>
        <v/>
      </c>
      <c r="S67" s="413" t="str">
        <f t="shared" si="88"/>
        <v/>
      </c>
      <c r="T67" s="413" t="str">
        <f t="shared" si="88"/>
        <v/>
      </c>
      <c r="U67" s="413" t="str">
        <f t="shared" si="88"/>
        <v/>
      </c>
      <c r="V67" s="413" t="str">
        <f t="shared" si="88"/>
        <v/>
      </c>
      <c r="W67" s="413" t="str">
        <f t="shared" si="88"/>
        <v/>
      </c>
      <c r="X67" s="413" t="str">
        <f t="shared" si="88"/>
        <v/>
      </c>
      <c r="Y67" s="413" t="str">
        <f t="shared" si="88"/>
        <v/>
      </c>
      <c r="Z67" s="413" t="str">
        <f t="shared" si="88"/>
        <v/>
      </c>
      <c r="AA67" s="413" t="str">
        <f t="shared" si="88"/>
        <v/>
      </c>
      <c r="AB67" s="413" t="str">
        <f t="shared" si="88"/>
        <v/>
      </c>
      <c r="AC67" s="413" t="str">
        <f t="shared" si="88"/>
        <v/>
      </c>
      <c r="AD67" s="413" t="str">
        <f t="shared" si="88"/>
        <v/>
      </c>
      <c r="AE67" s="413" t="str">
        <f t="shared" si="88"/>
        <v/>
      </c>
      <c r="AF67" s="413" t="str">
        <f t="shared" si="88"/>
        <v/>
      </c>
      <c r="AG67" s="413" t="str">
        <f t="shared" si="88"/>
        <v/>
      </c>
      <c r="AH67" s="413" t="str">
        <f t="shared" si="88"/>
        <v/>
      </c>
      <c r="AI67" s="603">
        <f>SUM(D67:AH67)</f>
        <v>0</v>
      </c>
    </row>
    <row r="68" spans="1:36" ht="24" thickBot="1">
      <c r="A68" s="600"/>
      <c r="B68" s="601"/>
      <c r="C68" s="602"/>
      <c r="D68" s="413"/>
      <c r="E68" s="413"/>
      <c r="F68" s="413"/>
      <c r="G68" s="413"/>
      <c r="H68" s="413"/>
      <c r="I68" s="413"/>
      <c r="J68" s="413"/>
      <c r="K68" s="413"/>
      <c r="L68" s="413"/>
      <c r="M68" s="413"/>
      <c r="N68" s="413"/>
      <c r="O68" s="413"/>
      <c r="P68" s="413"/>
      <c r="Q68" s="413"/>
      <c r="R68" s="413"/>
      <c r="S68" s="413"/>
      <c r="T68" s="413"/>
      <c r="U68" s="413"/>
      <c r="V68" s="413"/>
      <c r="W68" s="413"/>
      <c r="X68" s="413"/>
      <c r="Y68" s="413"/>
      <c r="Z68" s="413"/>
      <c r="AA68" s="413"/>
      <c r="AB68" s="413"/>
      <c r="AC68" s="413"/>
      <c r="AD68" s="413"/>
      <c r="AE68" s="413"/>
      <c r="AF68" s="413"/>
      <c r="AG68" s="413"/>
      <c r="AH68" s="413"/>
      <c r="AI68" s="603"/>
    </row>
    <row r="69" spans="1:36">
      <c r="A69" s="1121" t="s">
        <v>703</v>
      </c>
      <c r="B69" s="1122"/>
      <c r="C69" s="1122"/>
      <c r="D69" s="1122"/>
      <c r="E69" s="1122"/>
      <c r="F69" s="1122"/>
      <c r="G69" s="1123" t="s">
        <v>704</v>
      </c>
      <c r="H69" s="1123"/>
      <c r="I69" s="1123"/>
      <c r="J69" s="1123" t="s">
        <v>705</v>
      </c>
      <c r="K69" s="1123"/>
      <c r="L69" s="1123"/>
      <c r="M69" s="1123" t="s">
        <v>706</v>
      </c>
      <c r="N69" s="1123"/>
      <c r="O69" s="1123"/>
      <c r="P69" s="1123" t="s">
        <v>715</v>
      </c>
      <c r="Q69" s="1123"/>
      <c r="R69" s="1123"/>
      <c r="S69" s="1123" t="s">
        <v>707</v>
      </c>
      <c r="T69" s="1123"/>
      <c r="U69" s="1124"/>
      <c r="Y69" s="484"/>
      <c r="Z69" s="484"/>
      <c r="AA69" s="484"/>
      <c r="AB69" s="484"/>
      <c r="AC69" s="484"/>
      <c r="AD69" s="484"/>
      <c r="AE69" s="484"/>
      <c r="AF69" s="484"/>
      <c r="AG69" s="484"/>
      <c r="AH69" s="620"/>
      <c r="AI69" s="621"/>
    </row>
    <row r="70" spans="1:36">
      <c r="A70" s="1129" t="s">
        <v>708</v>
      </c>
      <c r="B70" s="1130"/>
      <c r="C70" s="1130"/>
      <c r="D70" s="1131" t="s">
        <v>709</v>
      </c>
      <c r="E70" s="1131"/>
      <c r="F70" s="1131"/>
      <c r="G70" s="1132">
        <f>COUNT(D12:AH12)</f>
        <v>0</v>
      </c>
      <c r="H70" s="1132"/>
      <c r="I70" s="1132"/>
      <c r="J70" s="1132">
        <f>COUNT(D25:AH25)</f>
        <v>0</v>
      </c>
      <c r="K70" s="1132"/>
      <c r="L70" s="1132"/>
      <c r="M70" s="1132">
        <f>COUNT(D47:AH47)</f>
        <v>0</v>
      </c>
      <c r="N70" s="1132"/>
      <c r="O70" s="1132"/>
      <c r="P70" s="1132">
        <f>COUNT(D60:AH60)</f>
        <v>0</v>
      </c>
      <c r="Q70" s="1132"/>
      <c r="R70" s="1132"/>
      <c r="S70" s="1142">
        <f>SUM(G70:R70)</f>
        <v>0</v>
      </c>
      <c r="T70" s="1142"/>
      <c r="U70" s="1143"/>
      <c r="Y70" s="620"/>
      <c r="Z70" s="620"/>
      <c r="AA70" s="620"/>
      <c r="AB70" s="620"/>
      <c r="AC70" s="620"/>
      <c r="AD70" s="620"/>
      <c r="AE70" s="620"/>
      <c r="AF70" s="620"/>
      <c r="AG70" s="620"/>
      <c r="AH70" s="620"/>
      <c r="AI70" s="621"/>
    </row>
    <row r="71" spans="1:36">
      <c r="A71" s="1129"/>
      <c r="B71" s="1130"/>
      <c r="C71" s="1130"/>
      <c r="D71" s="1139" t="s">
        <v>710</v>
      </c>
      <c r="E71" s="1139"/>
      <c r="F71" s="1139"/>
      <c r="G71" s="1132">
        <f>COUNT(D18:AH18)</f>
        <v>0</v>
      </c>
      <c r="H71" s="1132"/>
      <c r="I71" s="1132"/>
      <c r="J71" s="1132">
        <f>COUNT(D31:AH31)</f>
        <v>0</v>
      </c>
      <c r="K71" s="1132"/>
      <c r="L71" s="1132"/>
      <c r="M71" s="1132">
        <f>COUNT(D53:AH53)</f>
        <v>0</v>
      </c>
      <c r="N71" s="1132"/>
      <c r="O71" s="1132"/>
      <c r="P71" s="1132">
        <f>COUNT(D66:AH66)</f>
        <v>0</v>
      </c>
      <c r="Q71" s="1132"/>
      <c r="R71" s="1132"/>
      <c r="S71" s="1140">
        <f>SUM(G71:R71)</f>
        <v>0</v>
      </c>
      <c r="T71" s="1140"/>
      <c r="U71" s="1141"/>
      <c r="Y71" s="620"/>
      <c r="Z71" s="620"/>
      <c r="AA71" s="620"/>
      <c r="AB71" s="620"/>
      <c r="AC71" s="620"/>
      <c r="AD71" s="620"/>
      <c r="AE71" s="620"/>
      <c r="AF71" s="620"/>
      <c r="AG71" s="620"/>
      <c r="AH71" s="620"/>
      <c r="AI71" s="621"/>
    </row>
    <row r="72" spans="1:36" ht="21">
      <c r="A72" s="1129" t="s">
        <v>711</v>
      </c>
      <c r="B72" s="1130"/>
      <c r="C72" s="1130"/>
      <c r="D72" s="622"/>
      <c r="E72" s="623"/>
      <c r="F72" s="624"/>
      <c r="G72" s="1144">
        <f>G70+G71-AI19</f>
        <v>0</v>
      </c>
      <c r="H72" s="1144"/>
      <c r="I72" s="1144"/>
      <c r="J72" s="1144">
        <f>J70+J71-AI32</f>
        <v>0</v>
      </c>
      <c r="K72" s="1144"/>
      <c r="L72" s="1144"/>
      <c r="M72" s="1144">
        <f>SUM(M70:O71)-AI54</f>
        <v>0</v>
      </c>
      <c r="N72" s="1144"/>
      <c r="O72" s="1144"/>
      <c r="P72" s="1144">
        <f>SUM(P70:R71)-AI67</f>
        <v>0</v>
      </c>
      <c r="Q72" s="1144"/>
      <c r="R72" s="1144"/>
      <c r="S72" s="1144">
        <f>SUM(G72:R72)</f>
        <v>0</v>
      </c>
      <c r="T72" s="1144"/>
      <c r="U72" s="1145"/>
      <c r="Y72" s="652"/>
      <c r="Z72" s="652"/>
      <c r="AA72" s="652"/>
      <c r="AB72" s="652"/>
      <c r="AC72" s="652"/>
      <c r="AD72" s="652"/>
      <c r="AE72" s="652"/>
      <c r="AF72" s="652"/>
      <c r="AG72" s="652"/>
      <c r="AH72" s="652"/>
      <c r="AI72" s="652"/>
    </row>
    <row r="73" spans="1:36" ht="21">
      <c r="A73" s="1129" t="s">
        <v>713</v>
      </c>
      <c r="B73" s="1130"/>
      <c r="C73" s="1130"/>
      <c r="D73" s="1131" t="s">
        <v>709</v>
      </c>
      <c r="E73" s="1131"/>
      <c r="F73" s="1131"/>
      <c r="G73" s="1132">
        <f>SUM((D12:AH12))</f>
        <v>0</v>
      </c>
      <c r="H73" s="1132"/>
      <c r="I73" s="1132"/>
      <c r="J73" s="1132">
        <f>SUM(D25:AH25)</f>
        <v>0</v>
      </c>
      <c r="K73" s="1132"/>
      <c r="L73" s="1132"/>
      <c r="M73" s="1132">
        <f>SUM(D47:AH47)</f>
        <v>0</v>
      </c>
      <c r="N73" s="1132"/>
      <c r="O73" s="1132"/>
      <c r="P73" s="1132">
        <f>SUM(D60:AH60)</f>
        <v>0</v>
      </c>
      <c r="Q73" s="1132"/>
      <c r="R73" s="1132"/>
      <c r="S73" s="1142">
        <f>SUM(G73:R73)</f>
        <v>0</v>
      </c>
      <c r="T73" s="1142"/>
      <c r="U73" s="1143"/>
      <c r="Y73" s="652"/>
      <c r="Z73" s="652"/>
      <c r="AA73" s="652"/>
      <c r="AB73" s="652"/>
      <c r="AC73" s="652"/>
      <c r="AD73" s="652"/>
      <c r="AE73" s="652"/>
      <c r="AF73" s="652"/>
      <c r="AG73" s="652"/>
      <c r="AH73" s="652"/>
      <c r="AI73" s="652"/>
    </row>
    <row r="74" spans="1:36">
      <c r="A74" s="1129"/>
      <c r="B74" s="1130"/>
      <c r="C74" s="1130"/>
      <c r="D74" s="1139" t="s">
        <v>710</v>
      </c>
      <c r="E74" s="1139"/>
      <c r="F74" s="1139"/>
      <c r="G74" s="1132">
        <f>SUM((D18:AH18))</f>
        <v>0</v>
      </c>
      <c r="H74" s="1132"/>
      <c r="I74" s="1132"/>
      <c r="J74" s="1132">
        <f>SUM(D31:AH31)</f>
        <v>0</v>
      </c>
      <c r="K74" s="1132"/>
      <c r="L74" s="1132"/>
      <c r="M74" s="1132">
        <f>SUM(D53:AH53)</f>
        <v>0</v>
      </c>
      <c r="N74" s="1132"/>
      <c r="O74" s="1132"/>
      <c r="P74" s="1132">
        <f>SUM(D66:AH66)</f>
        <v>0</v>
      </c>
      <c r="Q74" s="1132"/>
      <c r="R74" s="1132"/>
      <c r="S74" s="1140">
        <f>SUM(G74:R74)</f>
        <v>0</v>
      </c>
      <c r="T74" s="1140"/>
      <c r="U74" s="1141"/>
      <c r="Y74" s="620"/>
      <c r="Z74" s="620"/>
      <c r="AA74" s="620"/>
      <c r="AB74" s="620"/>
      <c r="AC74" s="620"/>
      <c r="AD74" s="620"/>
      <c r="AE74" s="620"/>
      <c r="AF74" s="620"/>
      <c r="AG74" s="620"/>
      <c r="AH74" s="620"/>
      <c r="AI74" s="621"/>
    </row>
    <row r="75" spans="1:36" ht="24" thickBot="1">
      <c r="A75" s="1147" t="s">
        <v>714</v>
      </c>
      <c r="B75" s="1148"/>
      <c r="C75" s="1148"/>
      <c r="D75" s="625"/>
      <c r="E75" s="626"/>
      <c r="F75" s="627"/>
      <c r="G75" s="1149">
        <f>SUM(G73:I74)</f>
        <v>0</v>
      </c>
      <c r="H75" s="1149"/>
      <c r="I75" s="1149"/>
      <c r="J75" s="1149">
        <f>SUM(J73:L74)</f>
        <v>0</v>
      </c>
      <c r="K75" s="1149"/>
      <c r="L75" s="1149"/>
      <c r="M75" s="1149">
        <f>SUM(M73:O74)</f>
        <v>0</v>
      </c>
      <c r="N75" s="1149"/>
      <c r="O75" s="1149"/>
      <c r="P75" s="1149">
        <f>SUM(P73:R74)</f>
        <v>0</v>
      </c>
      <c r="Q75" s="1149"/>
      <c r="R75" s="1149"/>
      <c r="S75" s="1149">
        <f>SUM(S73:U74)</f>
        <v>0</v>
      </c>
      <c r="T75" s="1149"/>
      <c r="U75" s="1150"/>
      <c r="Y75" s="414"/>
      <c r="Z75" s="414"/>
      <c r="AA75" s="414"/>
      <c r="AB75" s="414"/>
      <c r="AC75" s="414"/>
      <c r="AD75" s="414"/>
      <c r="AE75" s="414"/>
      <c r="AF75" s="414"/>
      <c r="AG75" s="414"/>
      <c r="AH75" s="414"/>
    </row>
    <row r="76" spans="1:36" ht="21">
      <c r="A76" s="663" t="s">
        <v>712</v>
      </c>
      <c r="B76" s="653"/>
      <c r="C76" s="653"/>
      <c r="D76" s="653"/>
      <c r="E76" s="653"/>
      <c r="F76" s="653"/>
      <c r="G76" s="653"/>
      <c r="H76" s="653"/>
      <c r="I76" s="653"/>
      <c r="J76" s="653"/>
      <c r="K76" s="653"/>
      <c r="L76" s="653"/>
      <c r="M76" s="653"/>
      <c r="N76" s="653"/>
      <c r="O76" s="653"/>
      <c r="P76" s="653"/>
      <c r="Q76" s="653"/>
      <c r="R76" s="653"/>
      <c r="S76" s="653"/>
      <c r="T76" s="653"/>
      <c r="U76" s="653"/>
      <c r="V76" s="653"/>
      <c r="W76" s="653"/>
      <c r="X76" s="653"/>
      <c r="Y76" s="653"/>
      <c r="Z76" s="653"/>
      <c r="AA76" s="653"/>
      <c r="AB76" s="653"/>
      <c r="AC76" s="653"/>
      <c r="AD76" s="653"/>
      <c r="AE76" s="653"/>
      <c r="AF76" s="653"/>
      <c r="AG76" s="653"/>
      <c r="AH76" s="653"/>
      <c r="AI76" s="653"/>
    </row>
    <row r="77" spans="1:36" ht="19">
      <c r="A77" s="628"/>
      <c r="B77" s="629"/>
      <c r="C77" s="629"/>
      <c r="D77" s="629"/>
      <c r="E77" s="629"/>
      <c r="F77" s="629"/>
      <c r="G77" s="629"/>
      <c r="H77" s="629"/>
      <c r="I77" s="629"/>
      <c r="J77" s="629"/>
      <c r="K77" s="629"/>
      <c r="L77" s="629"/>
      <c r="M77" s="629"/>
      <c r="N77" s="629"/>
      <c r="O77" s="629"/>
      <c r="P77" s="629"/>
      <c r="Q77" s="629"/>
      <c r="R77" s="629"/>
      <c r="S77" s="629"/>
      <c r="T77" s="629"/>
      <c r="U77" s="629"/>
      <c r="V77" s="629"/>
      <c r="W77" s="629"/>
      <c r="X77" s="629"/>
      <c r="Y77" s="629"/>
      <c r="Z77" s="629"/>
      <c r="AA77" s="629"/>
      <c r="AB77" s="629"/>
      <c r="AC77" s="629"/>
      <c r="AD77" s="629"/>
      <c r="AE77" s="629"/>
      <c r="AF77" s="629"/>
      <c r="AG77" s="629"/>
      <c r="AH77" s="629"/>
      <c r="AI77" s="629"/>
    </row>
    <row r="78" spans="1:36" ht="19">
      <c r="A78" s="628"/>
      <c r="B78" s="629"/>
      <c r="C78" s="629"/>
      <c r="D78" s="629"/>
      <c r="E78" s="629"/>
      <c r="F78" s="629"/>
      <c r="G78" s="629"/>
      <c r="H78" s="629"/>
      <c r="I78" s="629"/>
      <c r="J78" s="629"/>
      <c r="K78" s="629"/>
      <c r="L78" s="629"/>
      <c r="M78" s="629"/>
      <c r="N78" s="629"/>
      <c r="O78" s="629"/>
      <c r="P78" s="629"/>
      <c r="Q78" s="629"/>
      <c r="R78" s="629"/>
      <c r="S78" s="629"/>
      <c r="T78" s="629"/>
      <c r="U78" s="629"/>
      <c r="V78" s="629"/>
      <c r="W78" s="629"/>
      <c r="X78" s="629"/>
      <c r="Y78" s="629"/>
      <c r="Z78" s="629"/>
      <c r="AA78" s="629"/>
      <c r="AB78" s="629"/>
      <c r="AC78" s="629"/>
      <c r="AD78" s="629"/>
      <c r="AE78" s="629"/>
      <c r="AF78" s="629"/>
      <c r="AG78" s="629"/>
      <c r="AH78" s="629"/>
      <c r="AI78" s="629"/>
    </row>
    <row r="79" spans="1:36" ht="19">
      <c r="A79" s="628"/>
      <c r="B79" s="628"/>
      <c r="C79" s="628"/>
      <c r="D79" s="628"/>
      <c r="E79" s="628"/>
      <c r="F79" s="628"/>
      <c r="G79" s="628"/>
      <c r="H79" s="628"/>
      <c r="I79" s="628"/>
      <c r="J79" s="628"/>
      <c r="K79" s="628"/>
      <c r="L79" s="628"/>
      <c r="M79" s="628"/>
      <c r="N79" s="628"/>
      <c r="O79" s="628"/>
      <c r="P79" s="628"/>
      <c r="Q79" s="628"/>
      <c r="R79" s="628"/>
      <c r="S79" s="628"/>
      <c r="T79" s="628"/>
      <c r="U79" s="628"/>
      <c r="V79" s="628"/>
      <c r="W79" s="628"/>
      <c r="X79" s="628"/>
      <c r="Y79" s="628"/>
      <c r="Z79" s="628"/>
      <c r="AA79" s="628"/>
      <c r="AB79" s="628"/>
      <c r="AC79" s="628"/>
      <c r="AD79" s="628"/>
      <c r="AE79" s="628"/>
      <c r="AF79" s="628"/>
      <c r="AG79" s="628"/>
      <c r="AH79" s="628"/>
      <c r="AI79" s="628"/>
    </row>
  </sheetData>
  <mergeCells count="75">
    <mergeCell ref="AO3:AP3"/>
    <mergeCell ref="A40:AI40"/>
    <mergeCell ref="A7:A18"/>
    <mergeCell ref="B10:B18"/>
    <mergeCell ref="I5:N5"/>
    <mergeCell ref="O5:AA5"/>
    <mergeCell ref="A6:AI6"/>
    <mergeCell ref="I39:N39"/>
    <mergeCell ref="O39:AA39"/>
    <mergeCell ref="A20:A31"/>
    <mergeCell ref="B23:B31"/>
    <mergeCell ref="A33:AJ33"/>
    <mergeCell ref="A34:AJ34"/>
    <mergeCell ref="A35:AI35"/>
    <mergeCell ref="I36:N36"/>
    <mergeCell ref="O36:AA36"/>
    <mergeCell ref="A42:A53"/>
    <mergeCell ref="B45:B53"/>
    <mergeCell ref="A1:AI1"/>
    <mergeCell ref="I2:N2"/>
    <mergeCell ref="O2:AA2"/>
    <mergeCell ref="I4:N4"/>
    <mergeCell ref="O4:AA4"/>
    <mergeCell ref="I3:N3"/>
    <mergeCell ref="O3:AA3"/>
    <mergeCell ref="S69:U69"/>
    <mergeCell ref="I37:N37"/>
    <mergeCell ref="O37:AA37"/>
    <mergeCell ref="I38:N38"/>
    <mergeCell ref="O38:AA38"/>
    <mergeCell ref="A55:A66"/>
    <mergeCell ref="B58:B66"/>
    <mergeCell ref="P69:R69"/>
    <mergeCell ref="A70:C71"/>
    <mergeCell ref="D70:F70"/>
    <mergeCell ref="G70:I70"/>
    <mergeCell ref="J70:L70"/>
    <mergeCell ref="M70:O70"/>
    <mergeCell ref="D71:F71"/>
    <mergeCell ref="G71:I71"/>
    <mergeCell ref="J71:L71"/>
    <mergeCell ref="M71:O71"/>
    <mergeCell ref="A69:F69"/>
    <mergeCell ref="G69:I69"/>
    <mergeCell ref="J69:L69"/>
    <mergeCell ref="M69:O69"/>
    <mergeCell ref="S71:U71"/>
    <mergeCell ref="S70:U70"/>
    <mergeCell ref="P70:R70"/>
    <mergeCell ref="P71:R71"/>
    <mergeCell ref="A73:C74"/>
    <mergeCell ref="D73:F73"/>
    <mergeCell ref="G73:I73"/>
    <mergeCell ref="J73:L73"/>
    <mergeCell ref="P72:R72"/>
    <mergeCell ref="P73:R73"/>
    <mergeCell ref="P74:R74"/>
    <mergeCell ref="A72:C72"/>
    <mergeCell ref="G72:I72"/>
    <mergeCell ref="J72:L72"/>
    <mergeCell ref="M72:O72"/>
    <mergeCell ref="S72:U72"/>
    <mergeCell ref="M73:O73"/>
    <mergeCell ref="S73:U73"/>
    <mergeCell ref="D74:F74"/>
    <mergeCell ref="G74:I74"/>
    <mergeCell ref="J74:L74"/>
    <mergeCell ref="M74:O74"/>
    <mergeCell ref="S74:U74"/>
    <mergeCell ref="A75:C75"/>
    <mergeCell ref="G75:I75"/>
    <mergeCell ref="J75:L75"/>
    <mergeCell ref="M75:O75"/>
    <mergeCell ref="S75:U75"/>
    <mergeCell ref="P75:R75"/>
  </mergeCells>
  <phoneticPr fontId="11"/>
  <conditionalFormatting sqref="D8:AH9">
    <cfRule type="expression" dxfId="53" priority="1398">
      <formula>COUNTIF($AO$7:$AO$18,D$8)=1</formula>
    </cfRule>
    <cfRule type="expression" dxfId="52" priority="1399">
      <formula>WEEKDAY(D$8,1)=7</formula>
    </cfRule>
    <cfRule type="expression" dxfId="51" priority="1400">
      <formula>WEEKDAY(D$8,1)=1</formula>
    </cfRule>
  </conditionalFormatting>
  <conditionalFormatting sqref="D21:AH22">
    <cfRule type="expression" dxfId="50" priority="10">
      <formula>COUNTIF($AO$7:$AO$18,D$8)=1</formula>
    </cfRule>
    <cfRule type="expression" dxfId="49" priority="11">
      <formula>WEEKDAY(D$8,1)=7</formula>
    </cfRule>
    <cfRule type="expression" dxfId="48" priority="12">
      <formula>WEEKDAY(D$8,1)=1</formula>
    </cfRule>
  </conditionalFormatting>
  <conditionalFormatting sqref="D43:AH44">
    <cfRule type="expression" dxfId="47" priority="7">
      <formula>COUNTIF($AO$7:$AO$18,D$8)=1</formula>
    </cfRule>
    <cfRule type="expression" dxfId="46" priority="8">
      <formula>WEEKDAY(D$8,1)=7</formula>
    </cfRule>
    <cfRule type="expression" dxfId="45" priority="9">
      <formula>WEEKDAY(D$8,1)=1</formula>
    </cfRule>
  </conditionalFormatting>
  <conditionalFormatting sqref="D56:AH57">
    <cfRule type="expression" dxfId="44" priority="1">
      <formula>COUNTIF($AO$7:$AO$18,D$8)=1</formula>
    </cfRule>
    <cfRule type="expression" dxfId="43" priority="2">
      <formula>WEEKDAY(D$8,1)=7</formula>
    </cfRule>
    <cfRule type="expression" dxfId="42" priority="3">
      <formula>WEEKDAY(D$8,1)=1</formula>
    </cfRule>
  </conditionalFormatting>
  <dataValidations count="2">
    <dataValidation type="list" allowBlank="1" showInputMessage="1" showErrorMessage="1" sqref="D15:AH15 D28:AH28 D50:AH50 D63:AH63" xr:uid="{87C46050-0E3B-4927-9790-AA9640285824}">
      <formula1>"集合,個別"</formula1>
    </dataValidation>
    <dataValidation type="list" allowBlank="1" showInputMessage="1" showErrorMessage="1" sqref="D27:AH27 D14:AH14 D49:AH49 D62:AH62" xr:uid="{FA07AAE9-3DC0-4C8C-BDEB-694E92E046E3}">
      <formula1>"対面,通信"</formula1>
    </dataValidation>
  </dataValidations>
  <printOptions horizontalCentered="1"/>
  <pageMargins left="0.39370078740157483" right="0" top="0.39370078740157483" bottom="0.39370078740157483" header="0.31496062992125984" footer="0.31496062992125984"/>
  <pageSetup paperSize="9" scale="49" fitToWidth="0" orientation="portrait" r:id="rId1"/>
  <headerFooter alignWithMargins="0">
    <oddHeader>&amp;R&amp;12様式5-2</oddHeader>
    <oddFooter>&amp;C&amp;P / &amp;N</oddFooter>
  </headerFooter>
  <rowBreaks count="1" manualBreakCount="1">
    <brk id="34" max="34"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C0E05-390C-4DF3-9815-EBCC36D116C1}">
  <sheetPr>
    <tabColor rgb="FFFFC000"/>
  </sheetPr>
  <dimension ref="A1:AR100"/>
  <sheetViews>
    <sheetView view="pageBreakPreview" zoomScale="80" zoomScaleNormal="80" zoomScaleSheetLayoutView="80" workbookViewId="0">
      <selection activeCell="BB14" sqref="BB14"/>
    </sheetView>
  </sheetViews>
  <sheetFormatPr defaultColWidth="9.81640625" defaultRowHeight="23.5"/>
  <cols>
    <col min="1" max="1" width="6" style="483" customWidth="1"/>
    <col min="2" max="2" width="4.7265625" style="483" customWidth="1"/>
    <col min="3" max="3" width="6.08984375" style="429" customWidth="1"/>
    <col min="4" max="34" width="5.54296875" style="412" customWidth="1"/>
    <col min="35" max="35" width="7.6328125" style="514" customWidth="1"/>
    <col min="36" max="36" width="5" style="412" customWidth="1"/>
    <col min="37" max="40" width="4.453125" style="412" customWidth="1"/>
    <col min="41" max="41" width="13.54296875" style="216" bestFit="1" customWidth="1"/>
    <col min="42" max="42" width="17.54296875" style="216" bestFit="1" customWidth="1"/>
    <col min="43" max="44" width="9.81640625" style="216"/>
    <col min="45" max="16384" width="9.81640625" style="412"/>
  </cols>
  <sheetData>
    <row r="1" spans="1:44" s="514" customFormat="1" ht="25.5">
      <c r="A1" s="1097" t="s">
        <v>542</v>
      </c>
      <c r="B1" s="1097"/>
      <c r="C1" s="1097"/>
      <c r="D1" s="1097"/>
      <c r="E1" s="1097"/>
      <c r="F1" s="1097"/>
      <c r="G1" s="1097"/>
      <c r="H1" s="1097"/>
      <c r="I1" s="1097"/>
      <c r="J1" s="1097"/>
      <c r="K1" s="1097"/>
      <c r="L1" s="1097"/>
      <c r="M1" s="1097"/>
      <c r="N1" s="1097"/>
      <c r="O1" s="1097"/>
      <c r="P1" s="1097"/>
      <c r="Q1" s="1097"/>
      <c r="R1" s="1097"/>
      <c r="S1" s="1097"/>
      <c r="T1" s="1097"/>
      <c r="U1" s="1097"/>
      <c r="V1" s="1097"/>
      <c r="W1" s="1097"/>
      <c r="X1" s="1097"/>
      <c r="Y1" s="1097"/>
      <c r="Z1" s="1097"/>
      <c r="AA1" s="1097"/>
      <c r="AB1" s="1097"/>
      <c r="AC1" s="1097"/>
      <c r="AD1" s="1097"/>
      <c r="AE1" s="1097"/>
      <c r="AF1" s="1097"/>
      <c r="AG1" s="1097"/>
      <c r="AH1" s="1097"/>
      <c r="AI1" s="1097"/>
      <c r="AO1" s="216"/>
      <c r="AP1" s="216"/>
      <c r="AQ1" s="216"/>
      <c r="AR1" s="216"/>
    </row>
    <row r="2" spans="1:44" s="517" customFormat="1" ht="27" customHeight="1" thickBot="1">
      <c r="A2" s="515"/>
      <c r="B2" s="515"/>
      <c r="C2" s="516"/>
      <c r="I2" s="1098" t="s">
        <v>691</v>
      </c>
      <c r="J2" s="1099"/>
      <c r="K2" s="1099"/>
      <c r="L2" s="1099"/>
      <c r="M2" s="1099"/>
      <c r="N2" s="1100"/>
      <c r="O2" s="1101"/>
      <c r="P2" s="1101"/>
      <c r="Q2" s="1101"/>
      <c r="R2" s="1101"/>
      <c r="S2" s="1101"/>
      <c r="T2" s="1101"/>
      <c r="U2" s="1101"/>
      <c r="V2" s="1101"/>
      <c r="W2" s="1101"/>
      <c r="X2" s="1101"/>
      <c r="Y2" s="1101"/>
      <c r="Z2" s="1101"/>
      <c r="AA2" s="1101"/>
      <c r="AI2" s="518"/>
      <c r="AO2" s="216"/>
      <c r="AP2" s="216"/>
      <c r="AQ2" s="216"/>
      <c r="AR2" s="216"/>
    </row>
    <row r="3" spans="1:44" s="517" customFormat="1" ht="27" customHeight="1" thickBot="1">
      <c r="A3" s="515"/>
      <c r="B3" s="515"/>
      <c r="C3" s="516"/>
      <c r="I3" s="1098" t="s">
        <v>692</v>
      </c>
      <c r="J3" s="1099"/>
      <c r="K3" s="1099"/>
      <c r="L3" s="1099"/>
      <c r="M3" s="1099"/>
      <c r="N3" s="1100"/>
      <c r="O3" s="1101" t="s">
        <v>693</v>
      </c>
      <c r="P3" s="1101"/>
      <c r="Q3" s="1101"/>
      <c r="R3" s="1101"/>
      <c r="S3" s="1101"/>
      <c r="T3" s="1101"/>
      <c r="U3" s="1101"/>
      <c r="V3" s="1101"/>
      <c r="W3" s="1101"/>
      <c r="X3" s="1101"/>
      <c r="Y3" s="1101"/>
      <c r="Z3" s="1101"/>
      <c r="AA3" s="1101"/>
      <c r="AI3" s="518"/>
      <c r="AO3" s="1049" t="s">
        <v>672</v>
      </c>
      <c r="AP3" s="1050"/>
      <c r="AQ3" s="216"/>
      <c r="AR3" s="216"/>
    </row>
    <row r="4" spans="1:44" s="517" customFormat="1" ht="27" customHeight="1">
      <c r="A4" s="515"/>
      <c r="B4" s="515"/>
      <c r="C4" s="516"/>
      <c r="I4" s="1103" t="s">
        <v>764</v>
      </c>
      <c r="J4" s="1104"/>
      <c r="K4" s="1104"/>
      <c r="L4" s="1104"/>
      <c r="M4" s="1104"/>
      <c r="N4" s="1105"/>
      <c r="O4" s="1106">
        <f>'様式1-1_委託料経費区分'!C9</f>
        <v>0</v>
      </c>
      <c r="P4" s="1107"/>
      <c r="Q4" s="1107"/>
      <c r="R4" s="1107"/>
      <c r="S4" s="1107"/>
      <c r="T4" s="1107"/>
      <c r="U4" s="1107"/>
      <c r="V4" s="1107"/>
      <c r="W4" s="1107"/>
      <c r="X4" s="1107"/>
      <c r="Y4" s="1107"/>
      <c r="Z4" s="1107"/>
      <c r="AA4" s="1108"/>
      <c r="AI4" s="518"/>
      <c r="AO4" s="461">
        <v>45776</v>
      </c>
      <c r="AP4" s="462" t="s">
        <v>351</v>
      </c>
      <c r="AQ4" s="216"/>
      <c r="AR4" s="216"/>
    </row>
    <row r="5" spans="1:44" s="517" customFormat="1" ht="27" customHeight="1">
      <c r="A5" s="515"/>
      <c r="B5" s="515"/>
      <c r="C5" s="516"/>
      <c r="I5" s="1098" t="s">
        <v>255</v>
      </c>
      <c r="J5" s="1099"/>
      <c r="K5" s="1099"/>
      <c r="L5" s="1099"/>
      <c r="M5" s="1099"/>
      <c r="N5" s="1100"/>
      <c r="O5" s="1109"/>
      <c r="P5" s="1109"/>
      <c r="Q5" s="1109"/>
      <c r="R5" s="1109"/>
      <c r="S5" s="1109"/>
      <c r="T5" s="1109"/>
      <c r="U5" s="1109"/>
      <c r="V5" s="1109"/>
      <c r="W5" s="1109"/>
      <c r="X5" s="1109"/>
      <c r="Y5" s="1109"/>
      <c r="Z5" s="1109"/>
      <c r="AA5" s="1109"/>
      <c r="AI5" s="518"/>
      <c r="AO5" s="463">
        <v>45780</v>
      </c>
      <c r="AP5" s="464" t="s">
        <v>598</v>
      </c>
      <c r="AQ5" s="216"/>
      <c r="AR5" s="216"/>
    </row>
    <row r="6" spans="1:44" s="520" customFormat="1" ht="30" customHeight="1">
      <c r="A6" s="1110" t="s">
        <v>694</v>
      </c>
      <c r="B6" s="1110"/>
      <c r="C6" s="1110"/>
      <c r="D6" s="1110"/>
      <c r="E6" s="1110"/>
      <c r="F6" s="1110"/>
      <c r="G6" s="1110"/>
      <c r="H6" s="1110"/>
      <c r="I6" s="1110"/>
      <c r="J6" s="1110"/>
      <c r="K6" s="1110"/>
      <c r="L6" s="1110"/>
      <c r="M6" s="1110"/>
      <c r="N6" s="1110"/>
      <c r="O6" s="1110"/>
      <c r="P6" s="1110"/>
      <c r="Q6" s="1110"/>
      <c r="R6" s="1110"/>
      <c r="S6" s="1110"/>
      <c r="T6" s="1110"/>
      <c r="U6" s="1110"/>
      <c r="V6" s="1110"/>
      <c r="W6" s="1110"/>
      <c r="X6" s="1110"/>
      <c r="Y6" s="1110"/>
      <c r="Z6" s="1110"/>
      <c r="AA6" s="1110"/>
      <c r="AB6" s="1110"/>
      <c r="AC6" s="1110"/>
      <c r="AD6" s="1110"/>
      <c r="AE6" s="1110"/>
      <c r="AF6" s="1110"/>
      <c r="AG6" s="1110"/>
      <c r="AH6" s="1110"/>
      <c r="AI6" s="1110"/>
      <c r="AJ6" s="519"/>
      <c r="AO6" s="463">
        <v>45781</v>
      </c>
      <c r="AP6" s="464" t="s">
        <v>599</v>
      </c>
      <c r="AQ6" s="216"/>
      <c r="AR6" s="216"/>
    </row>
    <row r="7" spans="1:44" ht="21.75" customHeight="1">
      <c r="A7" s="1111" t="s">
        <v>695</v>
      </c>
      <c r="B7" s="521" t="s">
        <v>539</v>
      </c>
      <c r="C7" s="522"/>
      <c r="D7" s="522"/>
      <c r="E7" s="523"/>
      <c r="F7" s="524"/>
      <c r="G7" s="523"/>
      <c r="H7" s="524"/>
      <c r="I7" s="523"/>
      <c r="J7" s="524"/>
      <c r="K7" s="523"/>
      <c r="L7" s="524"/>
      <c r="M7" s="523"/>
      <c r="N7" s="524"/>
      <c r="O7" s="523"/>
      <c r="P7" s="524"/>
      <c r="Q7" s="523"/>
      <c r="R7" s="524"/>
      <c r="S7" s="523"/>
      <c r="T7" s="523"/>
      <c r="U7" s="523"/>
      <c r="V7" s="523"/>
      <c r="W7" s="523"/>
      <c r="X7" s="523"/>
      <c r="Y7" s="523"/>
      <c r="Z7" s="523"/>
      <c r="AA7" s="523"/>
      <c r="AB7" s="523"/>
      <c r="AC7" s="523"/>
      <c r="AD7" s="523"/>
      <c r="AE7" s="523"/>
      <c r="AF7" s="523"/>
      <c r="AG7" s="523"/>
      <c r="AH7" s="525"/>
      <c r="AI7" s="526"/>
      <c r="AO7" s="463">
        <v>45782</v>
      </c>
      <c r="AP7" s="464" t="s">
        <v>621</v>
      </c>
    </row>
    <row r="8" spans="1:44" ht="21.75" customHeight="1">
      <c r="A8" s="1112"/>
      <c r="B8" s="521" t="s">
        <v>541</v>
      </c>
      <c r="C8" s="522"/>
      <c r="D8" s="527"/>
      <c r="E8" s="528"/>
      <c r="F8" s="528"/>
      <c r="G8" s="528"/>
      <c r="H8" s="528"/>
      <c r="I8" s="528"/>
      <c r="J8" s="528"/>
      <c r="K8" s="528"/>
      <c r="L8" s="528"/>
      <c r="M8" s="529"/>
      <c r="N8" s="528"/>
      <c r="O8" s="528"/>
      <c r="P8" s="528"/>
      <c r="Q8" s="528"/>
      <c r="R8" s="528"/>
      <c r="S8" s="528"/>
      <c r="T8" s="528"/>
      <c r="U8" s="528"/>
      <c r="V8" s="528"/>
      <c r="W8" s="528"/>
      <c r="X8" s="528"/>
      <c r="Y8" s="528"/>
      <c r="Z8" s="528"/>
      <c r="AA8" s="528"/>
      <c r="AB8" s="528"/>
      <c r="AC8" s="528"/>
      <c r="AD8" s="528"/>
      <c r="AE8" s="528"/>
      <c r="AF8" s="528"/>
      <c r="AG8" s="528"/>
      <c r="AH8" s="530"/>
      <c r="AI8" s="526"/>
      <c r="AO8" s="463">
        <v>45783</v>
      </c>
      <c r="AP8" s="464" t="s">
        <v>622</v>
      </c>
    </row>
    <row r="9" spans="1:44" ht="21.75" customHeight="1">
      <c r="A9" s="1112"/>
      <c r="B9" s="521" t="s">
        <v>540</v>
      </c>
      <c r="C9" s="522"/>
      <c r="D9" s="654">
        <f>D8</f>
        <v>0</v>
      </c>
      <c r="E9" s="655">
        <f>E8</f>
        <v>0</v>
      </c>
      <c r="F9" s="655">
        <f t="shared" ref="F9:AG9" si="0">F8</f>
        <v>0</v>
      </c>
      <c r="G9" s="655">
        <f t="shared" si="0"/>
        <v>0</v>
      </c>
      <c r="H9" s="655">
        <f t="shared" si="0"/>
        <v>0</v>
      </c>
      <c r="I9" s="655">
        <f t="shared" si="0"/>
        <v>0</v>
      </c>
      <c r="J9" s="655">
        <f t="shared" si="0"/>
        <v>0</v>
      </c>
      <c r="K9" s="655">
        <f t="shared" si="0"/>
        <v>0</v>
      </c>
      <c r="L9" s="655">
        <f t="shared" si="0"/>
        <v>0</v>
      </c>
      <c r="M9" s="655">
        <f t="shared" si="0"/>
        <v>0</v>
      </c>
      <c r="N9" s="655">
        <f t="shared" si="0"/>
        <v>0</v>
      </c>
      <c r="O9" s="655">
        <f t="shared" si="0"/>
        <v>0</v>
      </c>
      <c r="P9" s="655">
        <f t="shared" si="0"/>
        <v>0</v>
      </c>
      <c r="Q9" s="655">
        <f t="shared" si="0"/>
        <v>0</v>
      </c>
      <c r="R9" s="655">
        <f t="shared" si="0"/>
        <v>0</v>
      </c>
      <c r="S9" s="655">
        <f t="shared" si="0"/>
        <v>0</v>
      </c>
      <c r="T9" s="655">
        <f t="shared" si="0"/>
        <v>0</v>
      </c>
      <c r="U9" s="655">
        <f t="shared" si="0"/>
        <v>0</v>
      </c>
      <c r="V9" s="655">
        <f t="shared" si="0"/>
        <v>0</v>
      </c>
      <c r="W9" s="655">
        <f t="shared" si="0"/>
        <v>0</v>
      </c>
      <c r="X9" s="655">
        <f t="shared" si="0"/>
        <v>0</v>
      </c>
      <c r="Y9" s="655">
        <f t="shared" si="0"/>
        <v>0</v>
      </c>
      <c r="Z9" s="655">
        <f t="shared" si="0"/>
        <v>0</v>
      </c>
      <c r="AA9" s="655">
        <f t="shared" si="0"/>
        <v>0</v>
      </c>
      <c r="AB9" s="655">
        <f t="shared" si="0"/>
        <v>0</v>
      </c>
      <c r="AC9" s="655">
        <f t="shared" si="0"/>
        <v>0</v>
      </c>
      <c r="AD9" s="655">
        <f t="shared" si="0"/>
        <v>0</v>
      </c>
      <c r="AE9" s="655">
        <f t="shared" si="0"/>
        <v>0</v>
      </c>
      <c r="AF9" s="655">
        <f t="shared" si="0"/>
        <v>0</v>
      </c>
      <c r="AG9" s="655">
        <f t="shared" si="0"/>
        <v>0</v>
      </c>
      <c r="AH9" s="656">
        <f>AH8</f>
        <v>0</v>
      </c>
      <c r="AI9" s="526"/>
      <c r="AO9" s="463">
        <v>45859</v>
      </c>
      <c r="AP9" s="464" t="s">
        <v>600</v>
      </c>
    </row>
    <row r="10" spans="1:44" ht="225" customHeight="1">
      <c r="A10" s="1112"/>
      <c r="B10" s="1114" t="s">
        <v>538</v>
      </c>
      <c r="C10" s="531" t="s">
        <v>696</v>
      </c>
      <c r="D10" s="532"/>
      <c r="E10" s="533"/>
      <c r="F10" s="533"/>
      <c r="G10" s="534"/>
      <c r="H10" s="534"/>
      <c r="I10" s="534"/>
      <c r="J10" s="534"/>
      <c r="K10" s="534"/>
      <c r="L10" s="534"/>
      <c r="M10" s="647"/>
      <c r="N10" s="534"/>
      <c r="O10" s="534"/>
      <c r="P10" s="534"/>
      <c r="Q10" s="534"/>
      <c r="R10" s="534"/>
      <c r="S10" s="534"/>
      <c r="T10" s="534"/>
      <c r="U10" s="534"/>
      <c r="V10" s="534"/>
      <c r="W10" s="648"/>
      <c r="X10" s="535"/>
      <c r="Y10" s="535"/>
      <c r="Z10" s="535"/>
      <c r="AA10" s="535"/>
      <c r="AB10" s="535"/>
      <c r="AC10" s="534"/>
      <c r="AD10" s="534"/>
      <c r="AE10" s="534"/>
      <c r="AF10" s="534"/>
      <c r="AG10" s="536"/>
      <c r="AH10" s="537"/>
      <c r="AI10" s="538" t="s">
        <v>533</v>
      </c>
      <c r="AO10" s="463">
        <v>45880</v>
      </c>
      <c r="AP10" s="464" t="s">
        <v>601</v>
      </c>
    </row>
    <row r="11" spans="1:44" ht="27.75" customHeight="1">
      <c r="A11" s="1112"/>
      <c r="B11" s="1115"/>
      <c r="C11" s="539" t="s">
        <v>537</v>
      </c>
      <c r="D11" s="540"/>
      <c r="E11" s="523"/>
      <c r="F11" s="541"/>
      <c r="G11" s="542"/>
      <c r="H11" s="541"/>
      <c r="I11" s="542"/>
      <c r="J11" s="542"/>
      <c r="K11" s="542"/>
      <c r="L11" s="542"/>
      <c r="M11" s="542"/>
      <c r="N11" s="542"/>
      <c r="O11" s="542"/>
      <c r="P11" s="542"/>
      <c r="Q11" s="542"/>
      <c r="R11" s="542"/>
      <c r="S11" s="542"/>
      <c r="T11" s="542"/>
      <c r="U11" s="542"/>
      <c r="V11" s="542"/>
      <c r="W11" s="542"/>
      <c r="X11" s="542"/>
      <c r="Y11" s="542"/>
      <c r="Z11" s="542"/>
      <c r="AA11" s="542"/>
      <c r="AB11" s="542"/>
      <c r="AC11" s="542"/>
      <c r="AD11" s="542"/>
      <c r="AE11" s="542"/>
      <c r="AF11" s="542"/>
      <c r="AG11" s="523"/>
      <c r="AH11" s="543"/>
      <c r="AI11" s="544">
        <f>SUM(D11:AH11)</f>
        <v>0</v>
      </c>
      <c r="AJ11" s="413"/>
      <c r="AO11" s="463">
        <v>45915</v>
      </c>
      <c r="AP11" s="464" t="s">
        <v>373</v>
      </c>
    </row>
    <row r="12" spans="1:44" ht="27.75" customHeight="1">
      <c r="A12" s="1112"/>
      <c r="B12" s="1115"/>
      <c r="C12" s="545" t="s">
        <v>531</v>
      </c>
      <c r="D12" s="546"/>
      <c r="E12" s="542"/>
      <c r="F12" s="542"/>
      <c r="G12" s="542"/>
      <c r="H12" s="542"/>
      <c r="I12" s="542"/>
      <c r="J12" s="542"/>
      <c r="K12" s="542"/>
      <c r="L12" s="542"/>
      <c r="M12" s="542"/>
      <c r="N12" s="542"/>
      <c r="O12" s="542"/>
      <c r="P12" s="542"/>
      <c r="Q12" s="542"/>
      <c r="R12" s="542"/>
      <c r="S12" s="542"/>
      <c r="T12" s="542"/>
      <c r="U12" s="542"/>
      <c r="V12" s="542"/>
      <c r="W12" s="542"/>
      <c r="X12" s="542"/>
      <c r="Y12" s="542"/>
      <c r="Z12" s="542"/>
      <c r="AA12" s="542"/>
      <c r="AB12" s="542"/>
      <c r="AC12" s="542"/>
      <c r="AD12" s="542"/>
      <c r="AE12" s="542"/>
      <c r="AF12" s="547"/>
      <c r="AG12" s="547"/>
      <c r="AH12" s="548"/>
      <c r="AI12" s="544">
        <f>SUM(D12:AH12)</f>
        <v>0</v>
      </c>
      <c r="AO12" s="463">
        <v>45923</v>
      </c>
      <c r="AP12" s="464" t="s">
        <v>374</v>
      </c>
    </row>
    <row r="13" spans="1:44" ht="165" customHeight="1">
      <c r="A13" s="1112"/>
      <c r="B13" s="1115"/>
      <c r="C13" s="549" t="s">
        <v>680</v>
      </c>
      <c r="D13" s="550" t="s">
        <v>697</v>
      </c>
      <c r="E13" s="422"/>
      <c r="F13" s="551"/>
      <c r="G13" s="422"/>
      <c r="H13" s="426"/>
      <c r="I13" s="422"/>
      <c r="J13" s="426"/>
      <c r="K13" s="422"/>
      <c r="L13" s="428"/>
      <c r="M13" s="422"/>
      <c r="N13" s="552"/>
      <c r="O13" s="552"/>
      <c r="P13" s="649"/>
      <c r="Q13" s="553"/>
      <c r="R13" s="552"/>
      <c r="S13" s="553"/>
      <c r="T13" s="553"/>
      <c r="U13" s="553"/>
      <c r="V13" s="553"/>
      <c r="W13" s="553"/>
      <c r="X13" s="428"/>
      <c r="Y13" s="554"/>
      <c r="Z13" s="554"/>
      <c r="AA13" s="554"/>
      <c r="AB13" s="422"/>
      <c r="AC13" s="422"/>
      <c r="AD13" s="422"/>
      <c r="AE13" s="422"/>
      <c r="AF13" s="555"/>
      <c r="AG13" s="556"/>
      <c r="AH13" s="557"/>
      <c r="AI13" s="558"/>
      <c r="AO13" s="463">
        <v>45943</v>
      </c>
      <c r="AP13" s="464" t="s">
        <v>602</v>
      </c>
    </row>
    <row r="14" spans="1:44" ht="21.75" customHeight="1">
      <c r="A14" s="1112"/>
      <c r="B14" s="1115"/>
      <c r="C14" s="559" t="s">
        <v>536</v>
      </c>
      <c r="D14" s="560"/>
      <c r="E14" s="561"/>
      <c r="F14" s="562"/>
      <c r="G14" s="561"/>
      <c r="H14" s="562"/>
      <c r="I14" s="561"/>
      <c r="J14" s="562"/>
      <c r="K14" s="561"/>
      <c r="L14" s="563"/>
      <c r="M14" s="561"/>
      <c r="N14" s="563"/>
      <c r="O14" s="563"/>
      <c r="P14" s="562"/>
      <c r="Q14" s="561"/>
      <c r="R14" s="563"/>
      <c r="S14" s="561"/>
      <c r="T14" s="561"/>
      <c r="U14" s="561"/>
      <c r="V14" s="561"/>
      <c r="W14" s="561"/>
      <c r="X14" s="561"/>
      <c r="Y14" s="564"/>
      <c r="Z14" s="565"/>
      <c r="AA14" s="565"/>
      <c r="AB14" s="561"/>
      <c r="AC14" s="563"/>
      <c r="AD14" s="561"/>
      <c r="AE14" s="561"/>
      <c r="AF14" s="561"/>
      <c r="AG14" s="419"/>
      <c r="AH14" s="566"/>
      <c r="AI14" s="567"/>
      <c r="AO14" s="463">
        <v>45964</v>
      </c>
      <c r="AP14" s="464" t="s">
        <v>517</v>
      </c>
    </row>
    <row r="15" spans="1:44" ht="21.75" customHeight="1">
      <c r="A15" s="1112"/>
      <c r="B15" s="1115"/>
      <c r="C15" s="559" t="s">
        <v>535</v>
      </c>
      <c r="D15" s="560"/>
      <c r="E15" s="561"/>
      <c r="F15" s="562"/>
      <c r="G15" s="561"/>
      <c r="H15" s="562"/>
      <c r="I15" s="561"/>
      <c r="J15" s="562"/>
      <c r="K15" s="561"/>
      <c r="L15" s="563"/>
      <c r="M15" s="561"/>
      <c r="N15" s="563"/>
      <c r="O15" s="563"/>
      <c r="P15" s="562"/>
      <c r="Q15" s="561"/>
      <c r="R15" s="563"/>
      <c r="S15" s="561"/>
      <c r="T15" s="561"/>
      <c r="U15" s="561"/>
      <c r="V15" s="561"/>
      <c r="W15" s="561"/>
      <c r="X15" s="561"/>
      <c r="Y15" s="562"/>
      <c r="Z15" s="561"/>
      <c r="AA15" s="561"/>
      <c r="AB15" s="561"/>
      <c r="AC15" s="563"/>
      <c r="AD15" s="561"/>
      <c r="AE15" s="561"/>
      <c r="AF15" s="561"/>
      <c r="AG15" s="417"/>
      <c r="AH15" s="568"/>
      <c r="AI15" s="567"/>
      <c r="AO15" s="463">
        <v>45984</v>
      </c>
      <c r="AP15" s="464" t="s">
        <v>518</v>
      </c>
    </row>
    <row r="16" spans="1:44" ht="28.5" customHeight="1" thickBot="1">
      <c r="A16" s="1112"/>
      <c r="B16" s="1115"/>
      <c r="C16" s="559" t="s">
        <v>534</v>
      </c>
      <c r="D16" s="560"/>
      <c r="E16" s="561"/>
      <c r="F16" s="562"/>
      <c r="G16" s="561"/>
      <c r="H16" s="562"/>
      <c r="I16" s="561"/>
      <c r="J16" s="562"/>
      <c r="K16" s="561"/>
      <c r="L16" s="563"/>
      <c r="M16" s="561"/>
      <c r="N16" s="563"/>
      <c r="O16" s="563"/>
      <c r="P16" s="562"/>
      <c r="Q16" s="561"/>
      <c r="R16" s="563"/>
      <c r="S16" s="561"/>
      <c r="T16" s="561"/>
      <c r="U16" s="561"/>
      <c r="V16" s="561"/>
      <c r="W16" s="561"/>
      <c r="X16" s="563"/>
      <c r="Y16" s="569"/>
      <c r="Z16" s="561"/>
      <c r="AA16" s="563"/>
      <c r="AB16" s="563"/>
      <c r="AC16" s="563"/>
      <c r="AD16" s="561"/>
      <c r="AE16" s="563"/>
      <c r="AF16" s="563"/>
      <c r="AG16" s="416"/>
      <c r="AH16" s="415"/>
      <c r="AI16" s="570" t="s">
        <v>533</v>
      </c>
      <c r="AO16" s="487">
        <v>45985</v>
      </c>
      <c r="AP16" s="488" t="s">
        <v>622</v>
      </c>
    </row>
    <row r="17" spans="1:44" ht="28.5" customHeight="1">
      <c r="A17" s="1112"/>
      <c r="B17" s="1115"/>
      <c r="C17" s="559" t="s">
        <v>532</v>
      </c>
      <c r="D17" s="560"/>
      <c r="E17" s="561"/>
      <c r="F17" s="562"/>
      <c r="G17" s="561"/>
      <c r="H17" s="562"/>
      <c r="I17" s="561"/>
      <c r="J17" s="562"/>
      <c r="K17" s="561"/>
      <c r="L17" s="563"/>
      <c r="M17" s="561"/>
      <c r="N17" s="563"/>
      <c r="O17" s="563"/>
      <c r="P17" s="562"/>
      <c r="Q17" s="561"/>
      <c r="R17" s="563"/>
      <c r="S17" s="561"/>
      <c r="T17" s="561"/>
      <c r="U17" s="561"/>
      <c r="V17" s="561"/>
      <c r="W17" s="561"/>
      <c r="X17" s="563"/>
      <c r="Y17" s="569"/>
      <c r="Z17" s="561"/>
      <c r="AA17" s="563"/>
      <c r="AB17" s="563"/>
      <c r="AC17" s="563"/>
      <c r="AD17" s="561"/>
      <c r="AE17" s="563"/>
      <c r="AF17" s="563"/>
      <c r="AG17" s="416"/>
      <c r="AH17" s="418"/>
      <c r="AI17" s="571">
        <f>COUNTA(D18:AH18)</f>
        <v>0</v>
      </c>
      <c r="AJ17" s="413"/>
      <c r="AO17" s="461">
        <v>46023</v>
      </c>
      <c r="AP17" s="462" t="s">
        <v>619</v>
      </c>
    </row>
    <row r="18" spans="1:44" ht="28.5" customHeight="1">
      <c r="A18" s="1113"/>
      <c r="B18" s="1116"/>
      <c r="C18" s="559" t="s">
        <v>531</v>
      </c>
      <c r="D18" s="572"/>
      <c r="E18" s="573"/>
      <c r="F18" s="574"/>
      <c r="G18" s="573"/>
      <c r="H18" s="574"/>
      <c r="I18" s="573"/>
      <c r="J18" s="574"/>
      <c r="K18" s="573"/>
      <c r="L18" s="573"/>
      <c r="M18" s="573"/>
      <c r="N18" s="573"/>
      <c r="O18" s="573"/>
      <c r="P18" s="574"/>
      <c r="Q18" s="573"/>
      <c r="R18" s="573"/>
      <c r="S18" s="573"/>
      <c r="T18" s="573"/>
      <c r="U18" s="573"/>
      <c r="V18" s="573"/>
      <c r="W18" s="573"/>
      <c r="X18" s="573"/>
      <c r="Y18" s="574"/>
      <c r="Z18" s="573"/>
      <c r="AA18" s="573"/>
      <c r="AB18" s="573"/>
      <c r="AC18" s="573"/>
      <c r="AD18" s="573"/>
      <c r="AE18" s="573"/>
      <c r="AF18" s="573"/>
      <c r="AG18" s="573"/>
      <c r="AH18" s="575"/>
      <c r="AI18" s="571">
        <f>SUM(D18:AH18)</f>
        <v>0</v>
      </c>
      <c r="AO18" s="463">
        <v>46034</v>
      </c>
      <c r="AP18" s="464" t="s">
        <v>615</v>
      </c>
    </row>
    <row r="19" spans="1:44" hidden="1">
      <c r="A19" s="576"/>
      <c r="B19" s="576"/>
      <c r="C19" s="577"/>
      <c r="D19" s="413" t="str">
        <f t="shared" ref="D19:AH19" si="1">IF(AND(D12&lt;&gt;"",D18&lt;&gt;""),1,"")</f>
        <v/>
      </c>
      <c r="E19" s="413" t="str">
        <f t="shared" si="1"/>
        <v/>
      </c>
      <c r="F19" s="413" t="str">
        <f t="shared" si="1"/>
        <v/>
      </c>
      <c r="G19" s="413" t="str">
        <f t="shared" si="1"/>
        <v/>
      </c>
      <c r="H19" s="413" t="str">
        <f t="shared" si="1"/>
        <v/>
      </c>
      <c r="I19" s="413" t="str">
        <f t="shared" si="1"/>
        <v/>
      </c>
      <c r="J19" s="413" t="str">
        <f t="shared" si="1"/>
        <v/>
      </c>
      <c r="K19" s="413" t="str">
        <f t="shared" si="1"/>
        <v/>
      </c>
      <c r="L19" s="413" t="str">
        <f t="shared" si="1"/>
        <v/>
      </c>
      <c r="M19" s="413" t="str">
        <f t="shared" si="1"/>
        <v/>
      </c>
      <c r="N19" s="413" t="str">
        <f t="shared" si="1"/>
        <v/>
      </c>
      <c r="O19" s="413" t="str">
        <f t="shared" si="1"/>
        <v/>
      </c>
      <c r="P19" s="413" t="str">
        <f t="shared" si="1"/>
        <v/>
      </c>
      <c r="Q19" s="413" t="str">
        <f t="shared" si="1"/>
        <v/>
      </c>
      <c r="R19" s="413" t="str">
        <f t="shared" si="1"/>
        <v/>
      </c>
      <c r="S19" s="413" t="str">
        <f t="shared" si="1"/>
        <v/>
      </c>
      <c r="T19" s="413" t="str">
        <f t="shared" si="1"/>
        <v/>
      </c>
      <c r="U19" s="413" t="str">
        <f t="shared" si="1"/>
        <v/>
      </c>
      <c r="V19" s="413" t="str">
        <f t="shared" si="1"/>
        <v/>
      </c>
      <c r="W19" s="413" t="str">
        <f t="shared" si="1"/>
        <v/>
      </c>
      <c r="X19" s="413" t="str">
        <f t="shared" si="1"/>
        <v/>
      </c>
      <c r="Y19" s="413" t="str">
        <f t="shared" si="1"/>
        <v/>
      </c>
      <c r="Z19" s="413" t="str">
        <f t="shared" si="1"/>
        <v/>
      </c>
      <c r="AA19" s="413" t="str">
        <f t="shared" si="1"/>
        <v/>
      </c>
      <c r="AB19" s="413" t="str">
        <f t="shared" si="1"/>
        <v/>
      </c>
      <c r="AC19" s="413" t="str">
        <f t="shared" si="1"/>
        <v/>
      </c>
      <c r="AD19" s="413" t="str">
        <f t="shared" si="1"/>
        <v/>
      </c>
      <c r="AE19" s="413" t="str">
        <f t="shared" si="1"/>
        <v/>
      </c>
      <c r="AF19" s="413" t="str">
        <f t="shared" si="1"/>
        <v/>
      </c>
      <c r="AG19" s="413" t="str">
        <f t="shared" si="1"/>
        <v/>
      </c>
      <c r="AH19" s="413" t="str">
        <f t="shared" si="1"/>
        <v/>
      </c>
      <c r="AI19" s="578">
        <f>SUM(D19:AH19)</f>
        <v>0</v>
      </c>
      <c r="AO19" s="463"/>
      <c r="AP19" s="464"/>
    </row>
    <row r="20" spans="1:44" s="581" customFormat="1" ht="21.75" customHeight="1">
      <c r="A20" s="1111" t="s">
        <v>698</v>
      </c>
      <c r="B20" s="521" t="s">
        <v>539</v>
      </c>
      <c r="C20" s="522"/>
      <c r="D20" s="579"/>
      <c r="E20" s="523"/>
      <c r="F20" s="523"/>
      <c r="G20" s="523"/>
      <c r="H20" s="523"/>
      <c r="I20" s="523"/>
      <c r="J20" s="523"/>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43"/>
      <c r="AI20" s="580"/>
      <c r="AO20" s="463">
        <v>46064</v>
      </c>
      <c r="AP20" s="464" t="s">
        <v>620</v>
      </c>
      <c r="AQ20" s="216"/>
      <c r="AR20" s="216"/>
    </row>
    <row r="21" spans="1:44" s="581" customFormat="1" ht="21.75" customHeight="1">
      <c r="A21" s="1112"/>
      <c r="B21" s="521" t="s">
        <v>541</v>
      </c>
      <c r="C21" s="522"/>
      <c r="D21" s="527"/>
      <c r="E21" s="528"/>
      <c r="F21" s="528"/>
      <c r="G21" s="528"/>
      <c r="H21" s="528"/>
      <c r="I21" s="528"/>
      <c r="J21" s="528"/>
      <c r="K21" s="528"/>
      <c r="L21" s="528"/>
      <c r="M21" s="529"/>
      <c r="N21" s="528"/>
      <c r="O21" s="528"/>
      <c r="P21" s="528"/>
      <c r="Q21" s="528"/>
      <c r="R21" s="528"/>
      <c r="S21" s="528"/>
      <c r="T21" s="528"/>
      <c r="U21" s="528"/>
      <c r="V21" s="528"/>
      <c r="W21" s="528"/>
      <c r="X21" s="528"/>
      <c r="Y21" s="528"/>
      <c r="Z21" s="528"/>
      <c r="AA21" s="528"/>
      <c r="AB21" s="528"/>
      <c r="AC21" s="528"/>
      <c r="AD21" s="528"/>
      <c r="AE21" s="528"/>
      <c r="AF21" s="528"/>
      <c r="AG21" s="528"/>
      <c r="AH21" s="530"/>
      <c r="AI21" s="526"/>
      <c r="AO21" s="463">
        <v>46076</v>
      </c>
      <c r="AP21" s="464" t="s">
        <v>515</v>
      </c>
      <c r="AQ21" s="216"/>
      <c r="AR21" s="216"/>
    </row>
    <row r="22" spans="1:44" s="581" customFormat="1" ht="21.75" customHeight="1">
      <c r="A22" s="1112"/>
      <c r="B22" s="521" t="s">
        <v>540</v>
      </c>
      <c r="C22" s="522"/>
      <c r="D22" s="654">
        <f>D21</f>
        <v>0</v>
      </c>
      <c r="E22" s="655">
        <f>E21</f>
        <v>0</v>
      </c>
      <c r="F22" s="655">
        <f t="shared" ref="F22:AG22" si="2">F21</f>
        <v>0</v>
      </c>
      <c r="G22" s="655">
        <f t="shared" si="2"/>
        <v>0</v>
      </c>
      <c r="H22" s="655">
        <f t="shared" si="2"/>
        <v>0</v>
      </c>
      <c r="I22" s="655">
        <f t="shared" si="2"/>
        <v>0</v>
      </c>
      <c r="J22" s="655">
        <f t="shared" si="2"/>
        <v>0</v>
      </c>
      <c r="K22" s="655">
        <f t="shared" si="2"/>
        <v>0</v>
      </c>
      <c r="L22" s="655">
        <f t="shared" si="2"/>
        <v>0</v>
      </c>
      <c r="M22" s="655">
        <f t="shared" si="2"/>
        <v>0</v>
      </c>
      <c r="N22" s="655">
        <f t="shared" si="2"/>
        <v>0</v>
      </c>
      <c r="O22" s="655">
        <f t="shared" si="2"/>
        <v>0</v>
      </c>
      <c r="P22" s="655">
        <f t="shared" si="2"/>
        <v>0</v>
      </c>
      <c r="Q22" s="655">
        <f t="shared" si="2"/>
        <v>0</v>
      </c>
      <c r="R22" s="655">
        <f t="shared" si="2"/>
        <v>0</v>
      </c>
      <c r="S22" s="655">
        <f t="shared" si="2"/>
        <v>0</v>
      </c>
      <c r="T22" s="655">
        <f t="shared" si="2"/>
        <v>0</v>
      </c>
      <c r="U22" s="655">
        <f t="shared" si="2"/>
        <v>0</v>
      </c>
      <c r="V22" s="655">
        <f t="shared" si="2"/>
        <v>0</v>
      </c>
      <c r="W22" s="655">
        <f t="shared" si="2"/>
        <v>0</v>
      </c>
      <c r="X22" s="655">
        <f t="shared" si="2"/>
        <v>0</v>
      </c>
      <c r="Y22" s="655">
        <f t="shared" si="2"/>
        <v>0</v>
      </c>
      <c r="Z22" s="655">
        <f t="shared" si="2"/>
        <v>0</v>
      </c>
      <c r="AA22" s="655">
        <f t="shared" si="2"/>
        <v>0</v>
      </c>
      <c r="AB22" s="655">
        <f t="shared" si="2"/>
        <v>0</v>
      </c>
      <c r="AC22" s="655">
        <f t="shared" si="2"/>
        <v>0</v>
      </c>
      <c r="AD22" s="655">
        <f t="shared" si="2"/>
        <v>0</v>
      </c>
      <c r="AE22" s="655">
        <f t="shared" si="2"/>
        <v>0</v>
      </c>
      <c r="AF22" s="655">
        <f t="shared" si="2"/>
        <v>0</v>
      </c>
      <c r="AG22" s="655">
        <f t="shared" si="2"/>
        <v>0</v>
      </c>
      <c r="AH22" s="656">
        <f>AH21</f>
        <v>0</v>
      </c>
      <c r="AI22" s="526"/>
      <c r="AO22" s="463">
        <v>46101</v>
      </c>
      <c r="AP22" s="464" t="s">
        <v>516</v>
      </c>
      <c r="AQ22" s="216"/>
      <c r="AR22" s="216"/>
    </row>
    <row r="23" spans="1:44" ht="225" customHeight="1">
      <c r="A23" s="1112"/>
      <c r="B23" s="1114" t="s">
        <v>538</v>
      </c>
      <c r="C23" s="531" t="s">
        <v>696</v>
      </c>
      <c r="D23" s="582"/>
      <c r="E23" s="641"/>
      <c r="F23" s="642"/>
      <c r="G23" s="583"/>
      <c r="H23" s="583"/>
      <c r="I23" s="583"/>
      <c r="J23" s="583"/>
      <c r="K23" s="583"/>
      <c r="L23" s="641"/>
      <c r="M23" s="641"/>
      <c r="N23" s="583"/>
      <c r="O23" s="584"/>
      <c r="P23" s="585"/>
      <c r="Q23" s="585"/>
      <c r="R23" s="585"/>
      <c r="S23" s="641"/>
      <c r="T23" s="641"/>
      <c r="U23" s="584"/>
      <c r="V23" s="643"/>
      <c r="W23" s="586"/>
      <c r="X23" s="587"/>
      <c r="Y23" s="587"/>
      <c r="Z23" s="643"/>
      <c r="AA23" s="586"/>
      <c r="AB23" s="586"/>
      <c r="AC23" s="586"/>
      <c r="AD23" s="583"/>
      <c r="AE23" s="583"/>
      <c r="AF23" s="583"/>
      <c r="AG23" s="644"/>
      <c r="AH23" s="588"/>
      <c r="AI23" s="538" t="s">
        <v>533</v>
      </c>
      <c r="AO23" s="463">
        <v>46141</v>
      </c>
      <c r="AP23" s="464" t="s">
        <v>351</v>
      </c>
    </row>
    <row r="24" spans="1:44" ht="27.75" customHeight="1">
      <c r="A24" s="1112"/>
      <c r="B24" s="1115"/>
      <c r="C24" s="589" t="s">
        <v>537</v>
      </c>
      <c r="D24" s="590"/>
      <c r="E24" s="542"/>
      <c r="F24" s="542"/>
      <c r="G24" s="542"/>
      <c r="H24" s="542"/>
      <c r="I24" s="542"/>
      <c r="J24" s="542"/>
      <c r="K24" s="542"/>
      <c r="L24" s="542"/>
      <c r="M24" s="542"/>
      <c r="N24" s="542"/>
      <c r="O24" s="542"/>
      <c r="P24" s="542"/>
      <c r="Q24" s="542"/>
      <c r="R24" s="542"/>
      <c r="S24" s="542"/>
      <c r="T24" s="542"/>
      <c r="U24" s="542"/>
      <c r="V24" s="542"/>
      <c r="W24" s="542"/>
      <c r="X24" s="542"/>
      <c r="Y24" s="542"/>
      <c r="Z24" s="542"/>
      <c r="AA24" s="542"/>
      <c r="AB24" s="542"/>
      <c r="AC24" s="542"/>
      <c r="AD24" s="542"/>
      <c r="AE24" s="542"/>
      <c r="AF24" s="542"/>
      <c r="AG24" s="645"/>
      <c r="AH24" s="591"/>
      <c r="AI24" s="544">
        <f>SUM(D24:AH24)</f>
        <v>0</v>
      </c>
      <c r="AJ24" s="413"/>
      <c r="AO24" s="463">
        <v>46145</v>
      </c>
      <c r="AP24" s="464" t="s">
        <v>598</v>
      </c>
    </row>
    <row r="25" spans="1:44" ht="27.75" customHeight="1">
      <c r="A25" s="1112"/>
      <c r="B25" s="1115"/>
      <c r="C25" s="485" t="s">
        <v>531</v>
      </c>
      <c r="D25" s="592"/>
      <c r="E25" s="542"/>
      <c r="F25" s="547"/>
      <c r="G25" s="547"/>
      <c r="H25" s="542"/>
      <c r="I25" s="542"/>
      <c r="J25" s="542"/>
      <c r="K25" s="542"/>
      <c r="L25" s="542"/>
      <c r="M25" s="542"/>
      <c r="N25" s="542"/>
      <c r="O25" s="542"/>
      <c r="P25" s="542"/>
      <c r="Q25" s="542"/>
      <c r="R25" s="542"/>
      <c r="S25" s="542"/>
      <c r="T25" s="542"/>
      <c r="U25" s="542"/>
      <c r="V25" s="542"/>
      <c r="W25" s="542"/>
      <c r="X25" s="542"/>
      <c r="Y25" s="542"/>
      <c r="Z25" s="542"/>
      <c r="AA25" s="542"/>
      <c r="AB25" s="542"/>
      <c r="AC25" s="542"/>
      <c r="AD25" s="542"/>
      <c r="AE25" s="542"/>
      <c r="AF25" s="542"/>
      <c r="AG25" s="645"/>
      <c r="AH25" s="548"/>
      <c r="AI25" s="544">
        <f>SUM(D25:AH25)</f>
        <v>0</v>
      </c>
      <c r="AO25" s="463">
        <v>46146</v>
      </c>
      <c r="AP25" s="464" t="s">
        <v>599</v>
      </c>
    </row>
    <row r="26" spans="1:44" ht="165" customHeight="1">
      <c r="A26" s="1112"/>
      <c r="B26" s="1115"/>
      <c r="C26" s="549" t="s">
        <v>680</v>
      </c>
      <c r="D26" s="593"/>
      <c r="E26" s="421"/>
      <c r="F26" s="423"/>
      <c r="G26" s="556"/>
      <c r="H26" s="594"/>
      <c r="I26" s="595"/>
      <c r="J26" s="594"/>
      <c r="K26" s="595"/>
      <c r="L26" s="594"/>
      <c r="M26" s="421"/>
      <c r="N26" s="423"/>
      <c r="O26" s="421"/>
      <c r="P26" s="596"/>
      <c r="Q26" s="422"/>
      <c r="R26" s="421"/>
      <c r="S26" s="596"/>
      <c r="T26" s="421"/>
      <c r="U26" s="421"/>
      <c r="V26" s="421"/>
      <c r="W26" s="422"/>
      <c r="X26" s="422"/>
      <c r="Y26" s="422"/>
      <c r="Z26" s="607"/>
      <c r="AA26" s="646"/>
      <c r="AB26" s="421"/>
      <c r="AC26" s="422"/>
      <c r="AD26" s="422"/>
      <c r="AE26" s="421"/>
      <c r="AF26" s="421"/>
      <c r="AG26" s="555"/>
      <c r="AH26" s="420"/>
      <c r="AI26" s="558"/>
      <c r="AO26" s="463">
        <v>46147</v>
      </c>
      <c r="AP26" s="464" t="s">
        <v>621</v>
      </c>
    </row>
    <row r="27" spans="1:44" s="581" customFormat="1" ht="21.75" customHeight="1">
      <c r="A27" s="1112"/>
      <c r="B27" s="1115"/>
      <c r="C27" s="559" t="s">
        <v>536</v>
      </c>
      <c r="D27" s="560"/>
      <c r="E27" s="561"/>
      <c r="F27" s="562"/>
      <c r="G27" s="565"/>
      <c r="H27" s="564"/>
      <c r="I27" s="565"/>
      <c r="J27" s="564"/>
      <c r="K27" s="565"/>
      <c r="L27" s="564"/>
      <c r="M27" s="561"/>
      <c r="N27" s="562"/>
      <c r="O27" s="561"/>
      <c r="P27" s="561"/>
      <c r="Q27" s="561"/>
      <c r="R27" s="562"/>
      <c r="S27" s="561"/>
      <c r="T27" s="561"/>
      <c r="U27" s="561"/>
      <c r="V27" s="561"/>
      <c r="W27" s="561"/>
      <c r="X27" s="561"/>
      <c r="Y27" s="561"/>
      <c r="Z27" s="564"/>
      <c r="AA27" s="563"/>
      <c r="AB27" s="561"/>
      <c r="AC27" s="561"/>
      <c r="AD27" s="561"/>
      <c r="AE27" s="563"/>
      <c r="AF27" s="563"/>
      <c r="AG27" s="563"/>
      <c r="AH27" s="597"/>
      <c r="AI27" s="598"/>
      <c r="AO27" s="463">
        <v>46148</v>
      </c>
      <c r="AP27" s="464" t="s">
        <v>622</v>
      </c>
      <c r="AQ27" s="216"/>
      <c r="AR27" s="216"/>
    </row>
    <row r="28" spans="1:44" s="581" customFormat="1" ht="21.75" customHeight="1">
      <c r="A28" s="1112"/>
      <c r="B28" s="1115"/>
      <c r="C28" s="559" t="s">
        <v>535</v>
      </c>
      <c r="D28" s="560"/>
      <c r="E28" s="561"/>
      <c r="F28" s="562"/>
      <c r="G28" s="561"/>
      <c r="H28" s="562"/>
      <c r="I28" s="561"/>
      <c r="J28" s="562"/>
      <c r="K28" s="561"/>
      <c r="L28" s="562"/>
      <c r="M28" s="561"/>
      <c r="N28" s="562"/>
      <c r="O28" s="561"/>
      <c r="P28" s="561"/>
      <c r="Q28" s="561"/>
      <c r="R28" s="562"/>
      <c r="S28" s="561"/>
      <c r="T28" s="561"/>
      <c r="U28" s="561"/>
      <c r="V28" s="561"/>
      <c r="W28" s="561"/>
      <c r="X28" s="561"/>
      <c r="Y28" s="561"/>
      <c r="Z28" s="562"/>
      <c r="AA28" s="563"/>
      <c r="AB28" s="561"/>
      <c r="AC28" s="561"/>
      <c r="AD28" s="561"/>
      <c r="AE28" s="563"/>
      <c r="AF28" s="563"/>
      <c r="AG28" s="563"/>
      <c r="AH28" s="597"/>
      <c r="AI28" s="598"/>
      <c r="AO28" s="463">
        <v>46223</v>
      </c>
      <c r="AP28" s="464" t="s">
        <v>600</v>
      </c>
      <c r="AQ28" s="216"/>
      <c r="AR28" s="216"/>
    </row>
    <row r="29" spans="1:44" s="581" customFormat="1" ht="27.75" customHeight="1">
      <c r="A29" s="1112"/>
      <c r="B29" s="1115"/>
      <c r="C29" s="559" t="s">
        <v>534</v>
      </c>
      <c r="D29" s="560"/>
      <c r="E29" s="561"/>
      <c r="F29" s="562"/>
      <c r="G29" s="563"/>
      <c r="H29" s="569"/>
      <c r="I29" s="563"/>
      <c r="J29" s="569"/>
      <c r="K29" s="563"/>
      <c r="L29" s="569"/>
      <c r="M29" s="561"/>
      <c r="N29" s="562"/>
      <c r="O29" s="561"/>
      <c r="P29" s="563"/>
      <c r="Q29" s="563"/>
      <c r="R29" s="562"/>
      <c r="S29" s="563"/>
      <c r="T29" s="561"/>
      <c r="U29" s="561"/>
      <c r="V29" s="561"/>
      <c r="W29" s="563"/>
      <c r="X29" s="563"/>
      <c r="Y29" s="561"/>
      <c r="Z29" s="569"/>
      <c r="AA29" s="563"/>
      <c r="AB29" s="561"/>
      <c r="AC29" s="563"/>
      <c r="AD29" s="569"/>
      <c r="AE29" s="563"/>
      <c r="AF29" s="563"/>
      <c r="AG29" s="563"/>
      <c r="AH29" s="597"/>
      <c r="AI29" s="570" t="s">
        <v>533</v>
      </c>
      <c r="AO29" s="463">
        <v>45515</v>
      </c>
      <c r="AP29" s="464" t="s">
        <v>601</v>
      </c>
      <c r="AQ29" s="216"/>
      <c r="AR29" s="216"/>
    </row>
    <row r="30" spans="1:44" s="581" customFormat="1" ht="27.75" customHeight="1">
      <c r="A30" s="1112"/>
      <c r="B30" s="1115"/>
      <c r="C30" s="559" t="s">
        <v>532</v>
      </c>
      <c r="D30" s="560"/>
      <c r="E30" s="561"/>
      <c r="F30" s="562"/>
      <c r="G30" s="563"/>
      <c r="H30" s="569"/>
      <c r="I30" s="563"/>
      <c r="J30" s="569"/>
      <c r="K30" s="563"/>
      <c r="L30" s="569"/>
      <c r="M30" s="561"/>
      <c r="N30" s="562"/>
      <c r="O30" s="561"/>
      <c r="P30" s="563"/>
      <c r="Q30" s="563"/>
      <c r="R30" s="562"/>
      <c r="S30" s="563"/>
      <c r="T30" s="561"/>
      <c r="U30" s="561"/>
      <c r="V30" s="561"/>
      <c r="W30" s="563"/>
      <c r="X30" s="563"/>
      <c r="Y30" s="561"/>
      <c r="Z30" s="569"/>
      <c r="AA30" s="563"/>
      <c r="AB30" s="561"/>
      <c r="AC30" s="563"/>
      <c r="AD30" s="569"/>
      <c r="AE30" s="563"/>
      <c r="AF30" s="563"/>
      <c r="AG30" s="563"/>
      <c r="AH30" s="597"/>
      <c r="AI30" s="571">
        <f>COUNTA(D31:AH31)</f>
        <v>0</v>
      </c>
      <c r="AJ30" s="429"/>
      <c r="AO30" s="463">
        <v>46286</v>
      </c>
      <c r="AP30" s="464" t="s">
        <v>373</v>
      </c>
      <c r="AQ30" s="216"/>
      <c r="AR30" s="216"/>
    </row>
    <row r="31" spans="1:44" ht="27.75" customHeight="1">
      <c r="A31" s="1113"/>
      <c r="B31" s="1116"/>
      <c r="C31" s="559" t="s">
        <v>531</v>
      </c>
      <c r="D31" s="572"/>
      <c r="E31" s="573"/>
      <c r="F31" s="574"/>
      <c r="G31" s="573"/>
      <c r="H31" s="574"/>
      <c r="I31" s="573"/>
      <c r="J31" s="574"/>
      <c r="K31" s="573"/>
      <c r="L31" s="574"/>
      <c r="M31" s="573"/>
      <c r="N31" s="574"/>
      <c r="O31" s="573"/>
      <c r="P31" s="573"/>
      <c r="Q31" s="573"/>
      <c r="R31" s="574"/>
      <c r="S31" s="573"/>
      <c r="T31" s="573"/>
      <c r="U31" s="573"/>
      <c r="V31" s="573"/>
      <c r="W31" s="573"/>
      <c r="X31" s="573"/>
      <c r="Y31" s="573"/>
      <c r="Z31" s="574"/>
      <c r="AA31" s="573"/>
      <c r="AB31" s="573"/>
      <c r="AC31" s="573"/>
      <c r="AD31" s="574"/>
      <c r="AE31" s="573"/>
      <c r="AF31" s="573"/>
      <c r="AG31" s="573"/>
      <c r="AH31" s="599"/>
      <c r="AI31" s="571">
        <f>SUM(D31:AH31)</f>
        <v>0</v>
      </c>
      <c r="AO31" s="463">
        <v>46287</v>
      </c>
      <c r="AP31" s="464" t="s">
        <v>674</v>
      </c>
    </row>
    <row r="32" spans="1:44" hidden="1">
      <c r="A32" s="600"/>
      <c r="B32" s="601"/>
      <c r="C32" s="602"/>
      <c r="D32" s="413" t="str">
        <f t="shared" ref="D32:AH32" si="3">IF(AND(D25&lt;&gt;"",D31&lt;&gt;""),1,"")</f>
        <v/>
      </c>
      <c r="E32" s="413" t="str">
        <f t="shared" si="3"/>
        <v/>
      </c>
      <c r="F32" s="413" t="str">
        <f t="shared" si="3"/>
        <v/>
      </c>
      <c r="G32" s="413" t="str">
        <f t="shared" si="3"/>
        <v/>
      </c>
      <c r="H32" s="413" t="str">
        <f t="shared" si="3"/>
        <v/>
      </c>
      <c r="I32" s="413" t="str">
        <f t="shared" si="3"/>
        <v/>
      </c>
      <c r="J32" s="413" t="str">
        <f t="shared" si="3"/>
        <v/>
      </c>
      <c r="K32" s="413" t="str">
        <f t="shared" si="3"/>
        <v/>
      </c>
      <c r="L32" s="413" t="str">
        <f t="shared" si="3"/>
        <v/>
      </c>
      <c r="M32" s="413" t="str">
        <f t="shared" si="3"/>
        <v/>
      </c>
      <c r="N32" s="413" t="str">
        <f t="shared" si="3"/>
        <v/>
      </c>
      <c r="O32" s="413" t="str">
        <f t="shared" si="3"/>
        <v/>
      </c>
      <c r="P32" s="413" t="str">
        <f t="shared" si="3"/>
        <v/>
      </c>
      <c r="Q32" s="413" t="str">
        <f t="shared" si="3"/>
        <v/>
      </c>
      <c r="R32" s="413" t="str">
        <f t="shared" si="3"/>
        <v/>
      </c>
      <c r="S32" s="413" t="str">
        <f t="shared" si="3"/>
        <v/>
      </c>
      <c r="T32" s="413" t="str">
        <f t="shared" si="3"/>
        <v/>
      </c>
      <c r="U32" s="413" t="str">
        <f t="shared" si="3"/>
        <v/>
      </c>
      <c r="V32" s="413" t="str">
        <f t="shared" si="3"/>
        <v/>
      </c>
      <c r="W32" s="413" t="str">
        <f t="shared" si="3"/>
        <v/>
      </c>
      <c r="X32" s="413" t="str">
        <f t="shared" si="3"/>
        <v/>
      </c>
      <c r="Y32" s="413" t="str">
        <f t="shared" si="3"/>
        <v/>
      </c>
      <c r="Z32" s="413" t="str">
        <f t="shared" si="3"/>
        <v/>
      </c>
      <c r="AA32" s="413" t="str">
        <f t="shared" si="3"/>
        <v/>
      </c>
      <c r="AB32" s="413" t="str">
        <f t="shared" si="3"/>
        <v/>
      </c>
      <c r="AC32" s="413" t="str">
        <f t="shared" si="3"/>
        <v/>
      </c>
      <c r="AD32" s="413" t="str">
        <f t="shared" si="3"/>
        <v/>
      </c>
      <c r="AE32" s="413" t="str">
        <f t="shared" si="3"/>
        <v/>
      </c>
      <c r="AF32" s="413" t="str">
        <f t="shared" si="3"/>
        <v/>
      </c>
      <c r="AG32" s="413" t="str">
        <f t="shared" si="3"/>
        <v/>
      </c>
      <c r="AH32" s="413" t="str">
        <f t="shared" si="3"/>
        <v/>
      </c>
      <c r="AI32" s="603">
        <f>SUM(D32:AH32)</f>
        <v>0</v>
      </c>
    </row>
    <row r="33" spans="1:44" s="604" customFormat="1" ht="40.5" customHeight="1">
      <c r="A33" s="1117" t="s">
        <v>699</v>
      </c>
      <c r="B33" s="1118"/>
      <c r="C33" s="1118"/>
      <c r="D33" s="1118"/>
      <c r="E33" s="1118"/>
      <c r="F33" s="1118"/>
      <c r="G33" s="1118"/>
      <c r="H33" s="1118"/>
      <c r="I33" s="1118"/>
      <c r="J33" s="1118"/>
      <c r="K33" s="1118"/>
      <c r="L33" s="1118"/>
      <c r="M33" s="1118"/>
      <c r="N33" s="1118"/>
      <c r="O33" s="1118"/>
      <c r="P33" s="1118"/>
      <c r="Q33" s="1118"/>
      <c r="R33" s="1118"/>
      <c r="S33" s="1118"/>
      <c r="T33" s="1118"/>
      <c r="U33" s="1118"/>
      <c r="V33" s="1118"/>
      <c r="W33" s="1118"/>
      <c r="X33" s="1118"/>
      <c r="Y33" s="1118"/>
      <c r="Z33" s="1118"/>
      <c r="AA33" s="1118"/>
      <c r="AB33" s="1118"/>
      <c r="AC33" s="1118"/>
      <c r="AD33" s="1118"/>
      <c r="AE33" s="1118"/>
      <c r="AF33" s="1118"/>
      <c r="AG33" s="1118"/>
      <c r="AH33" s="1118"/>
      <c r="AI33" s="1118"/>
      <c r="AJ33" s="1118"/>
      <c r="AO33" s="463">
        <v>46288</v>
      </c>
      <c r="AP33" s="464" t="s">
        <v>374</v>
      </c>
      <c r="AQ33" s="216"/>
      <c r="AR33" s="216"/>
    </row>
    <row r="34" spans="1:44" s="604" customFormat="1" ht="31.5" customHeight="1">
      <c r="A34" s="1117" t="s">
        <v>700</v>
      </c>
      <c r="B34" s="1117"/>
      <c r="C34" s="1117"/>
      <c r="D34" s="1117"/>
      <c r="E34" s="1117"/>
      <c r="F34" s="1117"/>
      <c r="G34" s="1117"/>
      <c r="H34" s="1117"/>
      <c r="I34" s="1117"/>
      <c r="J34" s="1117"/>
      <c r="K34" s="1117"/>
      <c r="L34" s="1117"/>
      <c r="M34" s="1117"/>
      <c r="N34" s="1117"/>
      <c r="O34" s="1117"/>
      <c r="P34" s="1117"/>
      <c r="Q34" s="1117"/>
      <c r="R34" s="1117"/>
      <c r="S34" s="1117"/>
      <c r="T34" s="1117"/>
      <c r="U34" s="1117"/>
      <c r="V34" s="1117"/>
      <c r="W34" s="1117"/>
      <c r="X34" s="1117"/>
      <c r="Y34" s="1117"/>
      <c r="Z34" s="1117"/>
      <c r="AA34" s="1117"/>
      <c r="AB34" s="1117"/>
      <c r="AC34" s="1117"/>
      <c r="AD34" s="1117"/>
      <c r="AE34" s="1117"/>
      <c r="AF34" s="1117"/>
      <c r="AG34" s="1117"/>
      <c r="AH34" s="1117"/>
      <c r="AI34" s="1117"/>
      <c r="AJ34" s="1117"/>
      <c r="AO34" s="463">
        <v>46307</v>
      </c>
      <c r="AP34" s="464" t="s">
        <v>602</v>
      </c>
      <c r="AQ34" s="216"/>
      <c r="AR34" s="216"/>
    </row>
    <row r="35" spans="1:44" s="514" customFormat="1" ht="25.5">
      <c r="A35" s="1097" t="s">
        <v>542</v>
      </c>
      <c r="B35" s="1097"/>
      <c r="C35" s="1097"/>
      <c r="D35" s="1097"/>
      <c r="E35" s="1097"/>
      <c r="F35" s="1097"/>
      <c r="G35" s="1097"/>
      <c r="H35" s="1097"/>
      <c r="I35" s="1097"/>
      <c r="J35" s="1097"/>
      <c r="K35" s="1097"/>
      <c r="L35" s="1097"/>
      <c r="M35" s="1097"/>
      <c r="N35" s="1097"/>
      <c r="O35" s="1097"/>
      <c r="P35" s="1097"/>
      <c r="Q35" s="1097"/>
      <c r="R35" s="1097"/>
      <c r="S35" s="1097"/>
      <c r="T35" s="1097"/>
      <c r="U35" s="1097"/>
      <c r="V35" s="1097"/>
      <c r="W35" s="1097"/>
      <c r="X35" s="1097"/>
      <c r="Y35" s="1097"/>
      <c r="Z35" s="1097"/>
      <c r="AA35" s="1097"/>
      <c r="AB35" s="1097"/>
      <c r="AC35" s="1097"/>
      <c r="AD35" s="1097"/>
      <c r="AE35" s="1097"/>
      <c r="AF35" s="1097"/>
      <c r="AG35" s="1097"/>
      <c r="AH35" s="1097"/>
      <c r="AI35" s="1097"/>
      <c r="AO35" s="463">
        <v>46329</v>
      </c>
      <c r="AP35" s="464" t="s">
        <v>603</v>
      </c>
      <c r="AQ35" s="216"/>
      <c r="AR35" s="216"/>
    </row>
    <row r="36" spans="1:44" s="517" customFormat="1" ht="27" customHeight="1" thickBot="1">
      <c r="A36" s="515"/>
      <c r="B36" s="515"/>
      <c r="C36" s="516"/>
      <c r="I36" s="1098" t="s">
        <v>691</v>
      </c>
      <c r="J36" s="1099"/>
      <c r="K36" s="1099"/>
      <c r="L36" s="1099"/>
      <c r="M36" s="1099"/>
      <c r="N36" s="1100"/>
      <c r="O36" s="1101"/>
      <c r="P36" s="1101"/>
      <c r="Q36" s="1101"/>
      <c r="R36" s="1101"/>
      <c r="S36" s="1101"/>
      <c r="T36" s="1101"/>
      <c r="U36" s="1101"/>
      <c r="V36" s="1101"/>
      <c r="W36" s="1101"/>
      <c r="X36" s="1101"/>
      <c r="Y36" s="1101"/>
      <c r="Z36" s="1101"/>
      <c r="AA36" s="1101"/>
      <c r="AI36" s="518"/>
      <c r="AO36" s="465">
        <v>46349</v>
      </c>
      <c r="AP36" s="466" t="s">
        <v>604</v>
      </c>
      <c r="AQ36" s="216"/>
      <c r="AR36" s="216"/>
    </row>
    <row r="37" spans="1:44" s="517" customFormat="1" ht="27" customHeight="1">
      <c r="A37" s="515"/>
      <c r="B37" s="515"/>
      <c r="C37" s="516"/>
      <c r="I37" s="1098" t="s">
        <v>692</v>
      </c>
      <c r="J37" s="1099"/>
      <c r="K37" s="1099"/>
      <c r="L37" s="1099"/>
      <c r="M37" s="1099"/>
      <c r="N37" s="1100"/>
      <c r="O37" s="1101" t="s">
        <v>693</v>
      </c>
      <c r="P37" s="1101"/>
      <c r="Q37" s="1101"/>
      <c r="R37" s="1101"/>
      <c r="S37" s="1101"/>
      <c r="T37" s="1101"/>
      <c r="U37" s="1101"/>
      <c r="V37" s="1101"/>
      <c r="W37" s="1101"/>
      <c r="X37" s="1101"/>
      <c r="Y37" s="1101"/>
      <c r="Z37" s="1101"/>
      <c r="AA37" s="1101"/>
      <c r="AI37" s="518"/>
      <c r="AO37" s="234">
        <v>45884</v>
      </c>
      <c r="AP37" s="235" t="s">
        <v>350</v>
      </c>
      <c r="AQ37" s="216"/>
      <c r="AR37" s="216"/>
    </row>
    <row r="38" spans="1:44" s="517" customFormat="1" ht="27" customHeight="1">
      <c r="A38" s="515"/>
      <c r="B38" s="515"/>
      <c r="C38" s="516"/>
      <c r="I38" s="1103" t="s">
        <v>764</v>
      </c>
      <c r="J38" s="1104"/>
      <c r="K38" s="1104"/>
      <c r="L38" s="1104"/>
      <c r="M38" s="1104"/>
      <c r="N38" s="1105"/>
      <c r="O38" s="1106">
        <f>IF(O4="","",O4)</f>
        <v>0</v>
      </c>
      <c r="P38" s="1107"/>
      <c r="Q38" s="1107"/>
      <c r="R38" s="1107"/>
      <c r="S38" s="1107"/>
      <c r="T38" s="1107"/>
      <c r="U38" s="1107"/>
      <c r="V38" s="1107"/>
      <c r="W38" s="1107"/>
      <c r="X38" s="1107"/>
      <c r="Y38" s="1107"/>
      <c r="Z38" s="1107"/>
      <c r="AA38" s="1108"/>
      <c r="AI38" s="518"/>
      <c r="AO38" s="234">
        <v>46020</v>
      </c>
      <c r="AP38" s="235" t="s">
        <v>338</v>
      </c>
      <c r="AQ38" s="216"/>
      <c r="AR38" s="216"/>
    </row>
    <row r="39" spans="1:44" s="517" customFormat="1" ht="27" customHeight="1">
      <c r="A39" s="515"/>
      <c r="B39" s="515"/>
      <c r="C39" s="516"/>
      <c r="I39" s="1098" t="s">
        <v>255</v>
      </c>
      <c r="J39" s="1099"/>
      <c r="K39" s="1099"/>
      <c r="L39" s="1099"/>
      <c r="M39" s="1099"/>
      <c r="N39" s="1100"/>
      <c r="O39" s="1109"/>
      <c r="P39" s="1109"/>
      <c r="Q39" s="1109"/>
      <c r="R39" s="1109"/>
      <c r="S39" s="1109"/>
      <c r="T39" s="1109"/>
      <c r="U39" s="1109"/>
      <c r="V39" s="1109"/>
      <c r="W39" s="1109"/>
      <c r="X39" s="1109"/>
      <c r="Y39" s="1109"/>
      <c r="Z39" s="1109"/>
      <c r="AA39" s="1109"/>
      <c r="AI39" s="518"/>
      <c r="AO39" s="234">
        <v>46021</v>
      </c>
      <c r="AP39" s="235" t="s">
        <v>338</v>
      </c>
      <c r="AQ39" s="216"/>
      <c r="AR39" s="216"/>
    </row>
    <row r="40" spans="1:44" s="520" customFormat="1" ht="30" customHeight="1">
      <c r="A40" s="1110" t="s">
        <v>694</v>
      </c>
      <c r="B40" s="1110"/>
      <c r="C40" s="1110"/>
      <c r="D40" s="1110"/>
      <c r="E40" s="1110"/>
      <c r="F40" s="1110"/>
      <c r="G40" s="1110"/>
      <c r="H40" s="1110"/>
      <c r="I40" s="1110"/>
      <c r="J40" s="1110"/>
      <c r="K40" s="1110"/>
      <c r="L40" s="1110"/>
      <c r="M40" s="1110"/>
      <c r="N40" s="1110"/>
      <c r="O40" s="1110"/>
      <c r="P40" s="1110"/>
      <c r="Q40" s="1110"/>
      <c r="R40" s="1110"/>
      <c r="S40" s="1110"/>
      <c r="T40" s="1110"/>
      <c r="U40" s="1110"/>
      <c r="V40" s="1110"/>
      <c r="W40" s="1110"/>
      <c r="X40" s="1110"/>
      <c r="Y40" s="1110"/>
      <c r="Z40" s="1110"/>
      <c r="AA40" s="1110"/>
      <c r="AB40" s="1110"/>
      <c r="AC40" s="1110"/>
      <c r="AD40" s="1110"/>
      <c r="AE40" s="1110"/>
      <c r="AF40" s="1110"/>
      <c r="AG40" s="1110"/>
      <c r="AH40" s="1110"/>
      <c r="AI40" s="1110"/>
      <c r="AJ40" s="519"/>
      <c r="AO40" s="234">
        <v>46022</v>
      </c>
      <c r="AP40" s="235" t="s">
        <v>338</v>
      </c>
      <c r="AQ40" s="216"/>
      <c r="AR40" s="216"/>
    </row>
    <row r="41" spans="1:44" ht="21.75" customHeight="1">
      <c r="A41" s="1111" t="s">
        <v>701</v>
      </c>
      <c r="B41" s="521" t="s">
        <v>539</v>
      </c>
      <c r="C41" s="522"/>
      <c r="D41" s="522"/>
      <c r="E41" s="523"/>
      <c r="F41" s="524"/>
      <c r="G41" s="523"/>
      <c r="H41" s="524"/>
      <c r="I41" s="523"/>
      <c r="J41" s="524"/>
      <c r="K41" s="523"/>
      <c r="L41" s="524"/>
      <c r="M41" s="523"/>
      <c r="N41" s="524"/>
      <c r="O41" s="523"/>
      <c r="P41" s="524"/>
      <c r="Q41" s="523"/>
      <c r="R41" s="524"/>
      <c r="S41" s="523"/>
      <c r="T41" s="523"/>
      <c r="U41" s="523"/>
      <c r="V41" s="523"/>
      <c r="W41" s="523"/>
      <c r="X41" s="523"/>
      <c r="Y41" s="523"/>
      <c r="Z41" s="523"/>
      <c r="AA41" s="523"/>
      <c r="AB41" s="523"/>
      <c r="AC41" s="523"/>
      <c r="AD41" s="523"/>
      <c r="AE41" s="523"/>
      <c r="AF41" s="523"/>
      <c r="AG41" s="523"/>
      <c r="AH41" s="525"/>
      <c r="AI41" s="526"/>
      <c r="AO41" s="234">
        <v>46023</v>
      </c>
      <c r="AP41" s="235" t="s">
        <v>338</v>
      </c>
    </row>
    <row r="42" spans="1:44" ht="21.75" customHeight="1">
      <c r="A42" s="1112"/>
      <c r="B42" s="521" t="s">
        <v>541</v>
      </c>
      <c r="C42" s="522"/>
      <c r="D42" s="527"/>
      <c r="E42" s="528"/>
      <c r="F42" s="528"/>
      <c r="G42" s="528"/>
      <c r="H42" s="528"/>
      <c r="I42" s="528"/>
      <c r="J42" s="528"/>
      <c r="K42" s="528"/>
      <c r="L42" s="528"/>
      <c r="M42" s="529"/>
      <c r="N42" s="528"/>
      <c r="O42" s="528"/>
      <c r="P42" s="528"/>
      <c r="Q42" s="528"/>
      <c r="R42" s="528"/>
      <c r="S42" s="528"/>
      <c r="T42" s="528"/>
      <c r="U42" s="528"/>
      <c r="V42" s="528"/>
      <c r="W42" s="528"/>
      <c r="X42" s="528"/>
      <c r="Y42" s="528"/>
      <c r="Z42" s="528"/>
      <c r="AA42" s="528"/>
      <c r="AB42" s="528"/>
      <c r="AC42" s="528"/>
      <c r="AD42" s="528"/>
      <c r="AE42" s="528"/>
      <c r="AF42" s="528"/>
      <c r="AG42" s="528"/>
      <c r="AH42" s="530"/>
      <c r="AI42" s="526"/>
      <c r="AO42" s="234">
        <v>46024</v>
      </c>
      <c r="AP42" s="235" t="s">
        <v>338</v>
      </c>
    </row>
    <row r="43" spans="1:44" ht="21.75" customHeight="1">
      <c r="A43" s="1112"/>
      <c r="B43" s="521" t="s">
        <v>540</v>
      </c>
      <c r="C43" s="522"/>
      <c r="D43" s="654">
        <f>D42</f>
        <v>0</v>
      </c>
      <c r="E43" s="655">
        <f>E42</f>
        <v>0</v>
      </c>
      <c r="F43" s="655">
        <f t="shared" ref="F43" si="4">F42</f>
        <v>0</v>
      </c>
      <c r="G43" s="655">
        <f t="shared" ref="G43" si="5">G42</f>
        <v>0</v>
      </c>
      <c r="H43" s="655">
        <f t="shared" ref="H43" si="6">H42</f>
        <v>0</v>
      </c>
      <c r="I43" s="655">
        <f t="shared" ref="I43" si="7">I42</f>
        <v>0</v>
      </c>
      <c r="J43" s="655">
        <f t="shared" ref="J43" si="8">J42</f>
        <v>0</v>
      </c>
      <c r="K43" s="655">
        <f t="shared" ref="K43" si="9">K42</f>
        <v>0</v>
      </c>
      <c r="L43" s="655">
        <f t="shared" ref="L43" si="10">L42</f>
        <v>0</v>
      </c>
      <c r="M43" s="655">
        <f t="shared" ref="M43" si="11">M42</f>
        <v>0</v>
      </c>
      <c r="N43" s="655">
        <f t="shared" ref="N43" si="12">N42</f>
        <v>0</v>
      </c>
      <c r="O43" s="655">
        <f t="shared" ref="O43" si="13">O42</f>
        <v>0</v>
      </c>
      <c r="P43" s="655">
        <f t="shared" ref="P43" si="14">P42</f>
        <v>0</v>
      </c>
      <c r="Q43" s="655">
        <f t="shared" ref="Q43" si="15">Q42</f>
        <v>0</v>
      </c>
      <c r="R43" s="655">
        <f t="shared" ref="R43" si="16">R42</f>
        <v>0</v>
      </c>
      <c r="S43" s="655">
        <f t="shared" ref="S43" si="17">S42</f>
        <v>0</v>
      </c>
      <c r="T43" s="655">
        <f t="shared" ref="T43" si="18">T42</f>
        <v>0</v>
      </c>
      <c r="U43" s="655">
        <f t="shared" ref="U43" si="19">U42</f>
        <v>0</v>
      </c>
      <c r="V43" s="655">
        <f t="shared" ref="V43" si="20">V42</f>
        <v>0</v>
      </c>
      <c r="W43" s="655">
        <f t="shared" ref="W43" si="21">W42</f>
        <v>0</v>
      </c>
      <c r="X43" s="655">
        <f t="shared" ref="X43" si="22">X42</f>
        <v>0</v>
      </c>
      <c r="Y43" s="655">
        <f t="shared" ref="Y43" si="23">Y42</f>
        <v>0</v>
      </c>
      <c r="Z43" s="655">
        <f t="shared" ref="Z43" si="24">Z42</f>
        <v>0</v>
      </c>
      <c r="AA43" s="655">
        <f t="shared" ref="AA43" si="25">AA42</f>
        <v>0</v>
      </c>
      <c r="AB43" s="655">
        <f t="shared" ref="AB43" si="26">AB42</f>
        <v>0</v>
      </c>
      <c r="AC43" s="655">
        <f t="shared" ref="AC43" si="27">AC42</f>
        <v>0</v>
      </c>
      <c r="AD43" s="655">
        <f t="shared" ref="AD43" si="28">AD42</f>
        <v>0</v>
      </c>
      <c r="AE43" s="655">
        <f t="shared" ref="AE43" si="29">AE42</f>
        <v>0</v>
      </c>
      <c r="AF43" s="655">
        <f t="shared" ref="AF43" si="30">AF42</f>
        <v>0</v>
      </c>
      <c r="AG43" s="655">
        <f t="shared" ref="AG43" si="31">AG42</f>
        <v>0</v>
      </c>
      <c r="AH43" s="656">
        <f>AH42</f>
        <v>0</v>
      </c>
      <c r="AI43" s="526"/>
      <c r="AO43" s="234">
        <v>46025</v>
      </c>
      <c r="AP43" s="235" t="s">
        <v>338</v>
      </c>
    </row>
    <row r="44" spans="1:44" ht="225" customHeight="1">
      <c r="A44" s="1112"/>
      <c r="B44" s="1114" t="s">
        <v>538</v>
      </c>
      <c r="C44" s="531" t="s">
        <v>696</v>
      </c>
      <c r="D44" s="532"/>
      <c r="E44" s="533"/>
      <c r="F44" s="533"/>
      <c r="G44" s="534"/>
      <c r="H44" s="534"/>
      <c r="I44" s="534"/>
      <c r="J44" s="534"/>
      <c r="K44" s="534"/>
      <c r="L44" s="534"/>
      <c r="M44" s="647"/>
      <c r="N44" s="534"/>
      <c r="O44" s="534"/>
      <c r="P44" s="534"/>
      <c r="Q44" s="534"/>
      <c r="R44" s="534"/>
      <c r="S44" s="534"/>
      <c r="T44" s="534"/>
      <c r="U44" s="534"/>
      <c r="V44" s="534"/>
      <c r="W44" s="648"/>
      <c r="X44" s="535"/>
      <c r="Y44" s="535"/>
      <c r="Z44" s="535"/>
      <c r="AA44" s="535"/>
      <c r="AB44" s="535"/>
      <c r="AC44" s="534"/>
      <c r="AD44" s="534"/>
      <c r="AE44" s="534"/>
      <c r="AF44" s="534"/>
      <c r="AG44" s="536"/>
      <c r="AH44" s="537"/>
      <c r="AI44" s="538" t="s">
        <v>533</v>
      </c>
    </row>
    <row r="45" spans="1:44" ht="27.75" customHeight="1">
      <c r="A45" s="1112"/>
      <c r="B45" s="1115"/>
      <c r="C45" s="539" t="s">
        <v>537</v>
      </c>
      <c r="D45" s="540"/>
      <c r="E45" s="523"/>
      <c r="F45" s="541"/>
      <c r="G45" s="542"/>
      <c r="H45" s="541"/>
      <c r="I45" s="542"/>
      <c r="J45" s="542"/>
      <c r="K45" s="542"/>
      <c r="L45" s="542"/>
      <c r="M45" s="542"/>
      <c r="N45" s="542"/>
      <c r="O45" s="542"/>
      <c r="P45" s="542"/>
      <c r="Q45" s="542"/>
      <c r="R45" s="542"/>
      <c r="S45" s="542"/>
      <c r="T45" s="542"/>
      <c r="U45" s="542"/>
      <c r="V45" s="542"/>
      <c r="W45" s="542"/>
      <c r="X45" s="542"/>
      <c r="Y45" s="542"/>
      <c r="Z45" s="542"/>
      <c r="AA45" s="542"/>
      <c r="AB45" s="542"/>
      <c r="AC45" s="542"/>
      <c r="AD45" s="542"/>
      <c r="AE45" s="542"/>
      <c r="AF45" s="542"/>
      <c r="AG45" s="523"/>
      <c r="AH45" s="543"/>
      <c r="AI45" s="544">
        <f>SUM(D45:AH45)</f>
        <v>0</v>
      </c>
      <c r="AJ45" s="413"/>
    </row>
    <row r="46" spans="1:44" ht="27.75" customHeight="1">
      <c r="A46" s="1112"/>
      <c r="B46" s="1115"/>
      <c r="C46" s="545" t="s">
        <v>531</v>
      </c>
      <c r="D46" s="546"/>
      <c r="E46" s="542"/>
      <c r="F46" s="542"/>
      <c r="G46" s="542"/>
      <c r="H46" s="542"/>
      <c r="I46" s="542"/>
      <c r="J46" s="542"/>
      <c r="K46" s="542"/>
      <c r="L46" s="542"/>
      <c r="M46" s="542"/>
      <c r="N46" s="542"/>
      <c r="O46" s="542"/>
      <c r="P46" s="542"/>
      <c r="Q46" s="542"/>
      <c r="R46" s="542"/>
      <c r="S46" s="542"/>
      <c r="T46" s="542"/>
      <c r="U46" s="542"/>
      <c r="V46" s="542"/>
      <c r="W46" s="542"/>
      <c r="X46" s="542"/>
      <c r="Y46" s="542"/>
      <c r="Z46" s="542"/>
      <c r="AA46" s="542"/>
      <c r="AB46" s="542"/>
      <c r="AC46" s="542"/>
      <c r="AD46" s="542"/>
      <c r="AE46" s="542"/>
      <c r="AF46" s="547"/>
      <c r="AG46" s="547"/>
      <c r="AH46" s="548"/>
      <c r="AI46" s="544">
        <f>SUM(D46:AH46)</f>
        <v>0</v>
      </c>
    </row>
    <row r="47" spans="1:44" ht="165" customHeight="1">
      <c r="A47" s="1112"/>
      <c r="B47" s="1115"/>
      <c r="C47" s="549" t="s">
        <v>680</v>
      </c>
      <c r="D47" s="550" t="s">
        <v>697</v>
      </c>
      <c r="E47" s="422"/>
      <c r="F47" s="551"/>
      <c r="G47" s="422"/>
      <c r="H47" s="426"/>
      <c r="I47" s="422"/>
      <c r="J47" s="426"/>
      <c r="K47" s="422"/>
      <c r="L47" s="428"/>
      <c r="M47" s="422"/>
      <c r="N47" s="552"/>
      <c r="O47" s="552"/>
      <c r="P47" s="649"/>
      <c r="Q47" s="553"/>
      <c r="R47" s="552"/>
      <c r="S47" s="553"/>
      <c r="T47" s="553"/>
      <c r="U47" s="553"/>
      <c r="V47" s="553"/>
      <c r="W47" s="553"/>
      <c r="X47" s="428"/>
      <c r="Y47" s="554"/>
      <c r="Z47" s="554"/>
      <c r="AA47" s="554"/>
      <c r="AB47" s="422"/>
      <c r="AC47" s="422"/>
      <c r="AD47" s="422"/>
      <c r="AE47" s="422"/>
      <c r="AF47" s="555"/>
      <c r="AG47" s="556"/>
      <c r="AH47" s="557"/>
      <c r="AI47" s="558"/>
    </row>
    <row r="48" spans="1:44" ht="21.75" customHeight="1">
      <c r="A48" s="1112"/>
      <c r="B48" s="1115"/>
      <c r="C48" s="559" t="s">
        <v>536</v>
      </c>
      <c r="D48" s="560"/>
      <c r="E48" s="561"/>
      <c r="F48" s="562"/>
      <c r="G48" s="561"/>
      <c r="H48" s="562"/>
      <c r="I48" s="561"/>
      <c r="J48" s="562"/>
      <c r="K48" s="561"/>
      <c r="L48" s="563"/>
      <c r="M48" s="561"/>
      <c r="N48" s="563"/>
      <c r="O48" s="563"/>
      <c r="P48" s="562"/>
      <c r="Q48" s="561"/>
      <c r="R48" s="563"/>
      <c r="S48" s="561"/>
      <c r="T48" s="561"/>
      <c r="U48" s="561"/>
      <c r="V48" s="561"/>
      <c r="W48" s="561"/>
      <c r="X48" s="561"/>
      <c r="Y48" s="564"/>
      <c r="Z48" s="565"/>
      <c r="AA48" s="565"/>
      <c r="AB48" s="561"/>
      <c r="AC48" s="563"/>
      <c r="AD48" s="561"/>
      <c r="AE48" s="561"/>
      <c r="AF48" s="561"/>
      <c r="AG48" s="419"/>
      <c r="AH48" s="566"/>
      <c r="AI48" s="567"/>
    </row>
    <row r="49" spans="1:44" ht="21.75" customHeight="1">
      <c r="A49" s="1112"/>
      <c r="B49" s="1115"/>
      <c r="C49" s="559" t="s">
        <v>535</v>
      </c>
      <c r="D49" s="560"/>
      <c r="E49" s="561"/>
      <c r="F49" s="562"/>
      <c r="G49" s="561"/>
      <c r="H49" s="562"/>
      <c r="I49" s="561"/>
      <c r="J49" s="562"/>
      <c r="K49" s="561"/>
      <c r="L49" s="563"/>
      <c r="M49" s="561"/>
      <c r="N49" s="563"/>
      <c r="O49" s="563"/>
      <c r="P49" s="562"/>
      <c r="Q49" s="561"/>
      <c r="R49" s="563"/>
      <c r="S49" s="561"/>
      <c r="T49" s="561"/>
      <c r="U49" s="561"/>
      <c r="V49" s="561"/>
      <c r="W49" s="561"/>
      <c r="X49" s="561"/>
      <c r="Y49" s="562"/>
      <c r="Z49" s="561"/>
      <c r="AA49" s="561"/>
      <c r="AB49" s="561"/>
      <c r="AC49" s="563"/>
      <c r="AD49" s="561"/>
      <c r="AE49" s="561"/>
      <c r="AF49" s="561"/>
      <c r="AG49" s="417"/>
      <c r="AH49" s="568"/>
      <c r="AI49" s="567"/>
    </row>
    <row r="50" spans="1:44" ht="28.5" customHeight="1">
      <c r="A50" s="1112"/>
      <c r="B50" s="1115"/>
      <c r="C50" s="559" t="s">
        <v>534</v>
      </c>
      <c r="D50" s="560"/>
      <c r="E50" s="561"/>
      <c r="F50" s="562"/>
      <c r="G50" s="561"/>
      <c r="H50" s="562"/>
      <c r="I50" s="561"/>
      <c r="J50" s="562"/>
      <c r="K50" s="561"/>
      <c r="L50" s="563"/>
      <c r="M50" s="561"/>
      <c r="N50" s="563"/>
      <c r="O50" s="563"/>
      <c r="P50" s="562"/>
      <c r="Q50" s="561"/>
      <c r="R50" s="563"/>
      <c r="S50" s="561"/>
      <c r="T50" s="561"/>
      <c r="U50" s="561"/>
      <c r="V50" s="561"/>
      <c r="W50" s="561"/>
      <c r="X50" s="563"/>
      <c r="Y50" s="569"/>
      <c r="Z50" s="561"/>
      <c r="AA50" s="563"/>
      <c r="AB50" s="563"/>
      <c r="AC50" s="563"/>
      <c r="AD50" s="561"/>
      <c r="AE50" s="563"/>
      <c r="AF50" s="563"/>
      <c r="AG50" s="416"/>
      <c r="AH50" s="415"/>
      <c r="AI50" s="570" t="s">
        <v>533</v>
      </c>
    </row>
    <row r="51" spans="1:44" ht="28.5" customHeight="1">
      <c r="A51" s="1112"/>
      <c r="B51" s="1115"/>
      <c r="C51" s="559" t="s">
        <v>532</v>
      </c>
      <c r="D51" s="560"/>
      <c r="E51" s="561"/>
      <c r="F51" s="562"/>
      <c r="G51" s="561"/>
      <c r="H51" s="562"/>
      <c r="I51" s="561"/>
      <c r="J51" s="562"/>
      <c r="K51" s="561"/>
      <c r="L51" s="563"/>
      <c r="M51" s="561"/>
      <c r="N51" s="563"/>
      <c r="O51" s="563"/>
      <c r="P51" s="562"/>
      <c r="Q51" s="561"/>
      <c r="R51" s="563"/>
      <c r="S51" s="561"/>
      <c r="T51" s="561"/>
      <c r="U51" s="561"/>
      <c r="V51" s="561"/>
      <c r="W51" s="561"/>
      <c r="X51" s="563"/>
      <c r="Y51" s="569"/>
      <c r="Z51" s="561"/>
      <c r="AA51" s="563"/>
      <c r="AB51" s="563"/>
      <c r="AC51" s="563"/>
      <c r="AD51" s="561"/>
      <c r="AE51" s="563"/>
      <c r="AF51" s="563"/>
      <c r="AG51" s="416"/>
      <c r="AH51" s="418"/>
      <c r="AI51" s="571">
        <f>COUNTA(D52:AH52)</f>
        <v>0</v>
      </c>
      <c r="AJ51" s="413"/>
    </row>
    <row r="52" spans="1:44" ht="28.5" customHeight="1">
      <c r="A52" s="1113"/>
      <c r="B52" s="1116"/>
      <c r="C52" s="559" t="s">
        <v>531</v>
      </c>
      <c r="D52" s="572"/>
      <c r="E52" s="573"/>
      <c r="F52" s="574"/>
      <c r="G52" s="573"/>
      <c r="H52" s="574"/>
      <c r="I52" s="573"/>
      <c r="J52" s="574"/>
      <c r="K52" s="573"/>
      <c r="L52" s="573"/>
      <c r="M52" s="573"/>
      <c r="N52" s="573"/>
      <c r="O52" s="573"/>
      <c r="P52" s="574"/>
      <c r="Q52" s="573"/>
      <c r="R52" s="573"/>
      <c r="S52" s="573"/>
      <c r="T52" s="573"/>
      <c r="U52" s="573"/>
      <c r="V52" s="573"/>
      <c r="W52" s="573"/>
      <c r="X52" s="573"/>
      <c r="Y52" s="574"/>
      <c r="Z52" s="573"/>
      <c r="AA52" s="573"/>
      <c r="AB52" s="573"/>
      <c r="AC52" s="573"/>
      <c r="AD52" s="573"/>
      <c r="AE52" s="573"/>
      <c r="AF52" s="573"/>
      <c r="AG52" s="573"/>
      <c r="AH52" s="575"/>
      <c r="AI52" s="571">
        <f>SUM(D52:AH52)</f>
        <v>0</v>
      </c>
    </row>
    <row r="53" spans="1:44" hidden="1">
      <c r="A53" s="576"/>
      <c r="B53" s="576"/>
      <c r="C53" s="577"/>
      <c r="D53" s="413" t="str">
        <f t="shared" ref="D53:AH53" si="32">IF(AND(D46&lt;&gt;"",D52&lt;&gt;""),1,"")</f>
        <v/>
      </c>
      <c r="E53" s="413" t="str">
        <f t="shared" si="32"/>
        <v/>
      </c>
      <c r="F53" s="413" t="str">
        <f t="shared" si="32"/>
        <v/>
      </c>
      <c r="G53" s="413" t="str">
        <f t="shared" si="32"/>
        <v/>
      </c>
      <c r="H53" s="413" t="str">
        <f t="shared" si="32"/>
        <v/>
      </c>
      <c r="I53" s="413" t="str">
        <f t="shared" si="32"/>
        <v/>
      </c>
      <c r="J53" s="413" t="str">
        <f t="shared" si="32"/>
        <v/>
      </c>
      <c r="K53" s="413" t="str">
        <f t="shared" si="32"/>
        <v/>
      </c>
      <c r="L53" s="413" t="str">
        <f t="shared" si="32"/>
        <v/>
      </c>
      <c r="M53" s="413" t="str">
        <f t="shared" si="32"/>
        <v/>
      </c>
      <c r="N53" s="413" t="str">
        <f t="shared" si="32"/>
        <v/>
      </c>
      <c r="O53" s="413" t="str">
        <f t="shared" si="32"/>
        <v/>
      </c>
      <c r="P53" s="413" t="str">
        <f t="shared" si="32"/>
        <v/>
      </c>
      <c r="Q53" s="413" t="str">
        <f t="shared" si="32"/>
        <v/>
      </c>
      <c r="R53" s="413" t="str">
        <f t="shared" si="32"/>
        <v/>
      </c>
      <c r="S53" s="413" t="str">
        <f t="shared" si="32"/>
        <v/>
      </c>
      <c r="T53" s="413" t="str">
        <f t="shared" si="32"/>
        <v/>
      </c>
      <c r="U53" s="413" t="str">
        <f t="shared" si="32"/>
        <v/>
      </c>
      <c r="V53" s="413" t="str">
        <f t="shared" si="32"/>
        <v/>
      </c>
      <c r="W53" s="413" t="str">
        <f t="shared" si="32"/>
        <v/>
      </c>
      <c r="X53" s="413" t="str">
        <f t="shared" si="32"/>
        <v/>
      </c>
      <c r="Y53" s="413" t="str">
        <f t="shared" si="32"/>
        <v/>
      </c>
      <c r="Z53" s="413" t="str">
        <f t="shared" si="32"/>
        <v/>
      </c>
      <c r="AA53" s="413" t="str">
        <f t="shared" si="32"/>
        <v/>
      </c>
      <c r="AB53" s="413" t="str">
        <f t="shared" si="32"/>
        <v/>
      </c>
      <c r="AC53" s="413" t="str">
        <f t="shared" si="32"/>
        <v/>
      </c>
      <c r="AD53" s="413" t="str">
        <f t="shared" si="32"/>
        <v/>
      </c>
      <c r="AE53" s="413" t="str">
        <f t="shared" si="32"/>
        <v/>
      </c>
      <c r="AF53" s="413" t="str">
        <f t="shared" si="32"/>
        <v/>
      </c>
      <c r="AG53" s="413" t="str">
        <f t="shared" si="32"/>
        <v/>
      </c>
      <c r="AH53" s="413" t="str">
        <f t="shared" si="32"/>
        <v/>
      </c>
      <c r="AI53" s="578">
        <f>SUM(D53:AH53)</f>
        <v>0</v>
      </c>
    </row>
    <row r="54" spans="1:44" s="581" customFormat="1" ht="21.75" customHeight="1">
      <c r="A54" s="1111" t="s">
        <v>718</v>
      </c>
      <c r="B54" s="521" t="s">
        <v>539</v>
      </c>
      <c r="C54" s="522"/>
      <c r="D54" s="579"/>
      <c r="E54" s="523"/>
      <c r="F54" s="523"/>
      <c r="G54" s="523"/>
      <c r="H54" s="523"/>
      <c r="I54" s="523"/>
      <c r="J54" s="523"/>
      <c r="K54" s="523"/>
      <c r="L54" s="523"/>
      <c r="M54" s="523"/>
      <c r="N54" s="523"/>
      <c r="O54" s="523"/>
      <c r="P54" s="523"/>
      <c r="Q54" s="523"/>
      <c r="R54" s="523"/>
      <c r="S54" s="523"/>
      <c r="T54" s="523"/>
      <c r="U54" s="523"/>
      <c r="V54" s="523"/>
      <c r="W54" s="523"/>
      <c r="X54" s="523"/>
      <c r="Y54" s="523"/>
      <c r="Z54" s="523"/>
      <c r="AA54" s="523"/>
      <c r="AB54" s="523"/>
      <c r="AC54" s="523"/>
      <c r="AD54" s="523"/>
      <c r="AE54" s="523"/>
      <c r="AF54" s="523"/>
      <c r="AG54" s="523"/>
      <c r="AH54" s="543"/>
      <c r="AI54" s="580"/>
      <c r="AO54" s="216"/>
      <c r="AP54" s="216"/>
      <c r="AQ54" s="216"/>
      <c r="AR54" s="216"/>
    </row>
    <row r="55" spans="1:44" s="581" customFormat="1" ht="21.75" customHeight="1">
      <c r="A55" s="1112"/>
      <c r="B55" s="521" t="s">
        <v>541</v>
      </c>
      <c r="C55" s="522"/>
      <c r="D55" s="527"/>
      <c r="E55" s="528"/>
      <c r="F55" s="528"/>
      <c r="G55" s="528"/>
      <c r="H55" s="528"/>
      <c r="I55" s="528"/>
      <c r="J55" s="528"/>
      <c r="K55" s="528"/>
      <c r="L55" s="528"/>
      <c r="M55" s="529"/>
      <c r="N55" s="528"/>
      <c r="O55" s="528"/>
      <c r="P55" s="528"/>
      <c r="Q55" s="528"/>
      <c r="R55" s="528"/>
      <c r="S55" s="528"/>
      <c r="T55" s="528"/>
      <c r="U55" s="528"/>
      <c r="V55" s="528"/>
      <c r="W55" s="528"/>
      <c r="X55" s="528"/>
      <c r="Y55" s="528"/>
      <c r="Z55" s="528"/>
      <c r="AA55" s="528"/>
      <c r="AB55" s="528"/>
      <c r="AC55" s="528"/>
      <c r="AD55" s="528"/>
      <c r="AE55" s="528"/>
      <c r="AF55" s="528"/>
      <c r="AG55" s="528"/>
      <c r="AH55" s="530"/>
      <c r="AI55" s="526"/>
      <c r="AO55" s="216"/>
      <c r="AP55" s="216"/>
      <c r="AQ55" s="216"/>
      <c r="AR55" s="216"/>
    </row>
    <row r="56" spans="1:44" s="581" customFormat="1" ht="21.75" customHeight="1">
      <c r="A56" s="1112"/>
      <c r="B56" s="521" t="s">
        <v>540</v>
      </c>
      <c r="C56" s="522"/>
      <c r="D56" s="654">
        <f>D55</f>
        <v>0</v>
      </c>
      <c r="E56" s="655">
        <f>E55</f>
        <v>0</v>
      </c>
      <c r="F56" s="655">
        <f t="shared" ref="F56" si="33">F55</f>
        <v>0</v>
      </c>
      <c r="G56" s="655">
        <f t="shared" ref="G56" si="34">G55</f>
        <v>0</v>
      </c>
      <c r="H56" s="655">
        <f t="shared" ref="H56" si="35">H55</f>
        <v>0</v>
      </c>
      <c r="I56" s="655">
        <f t="shared" ref="I56" si="36">I55</f>
        <v>0</v>
      </c>
      <c r="J56" s="655">
        <f t="shared" ref="J56" si="37">J55</f>
        <v>0</v>
      </c>
      <c r="K56" s="655">
        <f t="shared" ref="K56" si="38">K55</f>
        <v>0</v>
      </c>
      <c r="L56" s="655">
        <f t="shared" ref="L56" si="39">L55</f>
        <v>0</v>
      </c>
      <c r="M56" s="655">
        <f t="shared" ref="M56" si="40">M55</f>
        <v>0</v>
      </c>
      <c r="N56" s="655">
        <f t="shared" ref="N56" si="41">N55</f>
        <v>0</v>
      </c>
      <c r="O56" s="655">
        <f t="shared" ref="O56" si="42">O55</f>
        <v>0</v>
      </c>
      <c r="P56" s="655">
        <f t="shared" ref="P56" si="43">P55</f>
        <v>0</v>
      </c>
      <c r="Q56" s="655">
        <f t="shared" ref="Q56" si="44">Q55</f>
        <v>0</v>
      </c>
      <c r="R56" s="655">
        <f t="shared" ref="R56" si="45">R55</f>
        <v>0</v>
      </c>
      <c r="S56" s="655">
        <f t="shared" ref="S56" si="46">S55</f>
        <v>0</v>
      </c>
      <c r="T56" s="655">
        <f t="shared" ref="T56" si="47">T55</f>
        <v>0</v>
      </c>
      <c r="U56" s="655">
        <f t="shared" ref="U56" si="48">U55</f>
        <v>0</v>
      </c>
      <c r="V56" s="655">
        <f t="shared" ref="V56" si="49">V55</f>
        <v>0</v>
      </c>
      <c r="W56" s="655">
        <f t="shared" ref="W56" si="50">W55</f>
        <v>0</v>
      </c>
      <c r="X56" s="655">
        <f t="shared" ref="X56" si="51">X55</f>
        <v>0</v>
      </c>
      <c r="Y56" s="655">
        <f t="shared" ref="Y56" si="52">Y55</f>
        <v>0</v>
      </c>
      <c r="Z56" s="655">
        <f t="shared" ref="Z56" si="53">Z55</f>
        <v>0</v>
      </c>
      <c r="AA56" s="655">
        <f t="shared" ref="AA56" si="54">AA55</f>
        <v>0</v>
      </c>
      <c r="AB56" s="655">
        <f t="shared" ref="AB56" si="55">AB55</f>
        <v>0</v>
      </c>
      <c r="AC56" s="655">
        <f t="shared" ref="AC56" si="56">AC55</f>
        <v>0</v>
      </c>
      <c r="AD56" s="655">
        <f t="shared" ref="AD56" si="57">AD55</f>
        <v>0</v>
      </c>
      <c r="AE56" s="655">
        <f t="shared" ref="AE56" si="58">AE55</f>
        <v>0</v>
      </c>
      <c r="AF56" s="655">
        <f t="shared" ref="AF56" si="59">AF55</f>
        <v>0</v>
      </c>
      <c r="AG56" s="655">
        <f t="shared" ref="AG56" si="60">AG55</f>
        <v>0</v>
      </c>
      <c r="AH56" s="656">
        <f>AH55</f>
        <v>0</v>
      </c>
      <c r="AI56" s="526"/>
      <c r="AO56" s="216"/>
      <c r="AP56" s="216"/>
      <c r="AQ56" s="216"/>
      <c r="AR56" s="216"/>
    </row>
    <row r="57" spans="1:44" ht="225" customHeight="1">
      <c r="A57" s="1112"/>
      <c r="B57" s="1114" t="s">
        <v>538</v>
      </c>
      <c r="C57" s="531" t="s">
        <v>696</v>
      </c>
      <c r="D57" s="582"/>
      <c r="E57" s="641"/>
      <c r="F57" s="642"/>
      <c r="G57" s="583"/>
      <c r="H57" s="583"/>
      <c r="I57" s="583"/>
      <c r="J57" s="583"/>
      <c r="K57" s="583"/>
      <c r="L57" s="641"/>
      <c r="M57" s="641"/>
      <c r="N57" s="583"/>
      <c r="O57" s="584"/>
      <c r="P57" s="585"/>
      <c r="Q57" s="585"/>
      <c r="R57" s="585"/>
      <c r="S57" s="641"/>
      <c r="T57" s="641"/>
      <c r="U57" s="584"/>
      <c r="V57" s="643"/>
      <c r="W57" s="586"/>
      <c r="X57" s="587"/>
      <c r="Y57" s="587"/>
      <c r="Z57" s="643"/>
      <c r="AA57" s="586"/>
      <c r="AB57" s="586"/>
      <c r="AC57" s="586"/>
      <c r="AD57" s="583"/>
      <c r="AE57" s="583"/>
      <c r="AF57" s="583"/>
      <c r="AG57" s="644"/>
      <c r="AH57" s="588"/>
      <c r="AI57" s="538" t="s">
        <v>533</v>
      </c>
    </row>
    <row r="58" spans="1:44" ht="27.75" customHeight="1">
      <c r="A58" s="1112"/>
      <c r="B58" s="1115"/>
      <c r="C58" s="589" t="s">
        <v>537</v>
      </c>
      <c r="D58" s="590"/>
      <c r="E58" s="542"/>
      <c r="F58" s="542"/>
      <c r="G58" s="542"/>
      <c r="H58" s="542"/>
      <c r="I58" s="542"/>
      <c r="J58" s="542"/>
      <c r="K58" s="542"/>
      <c r="L58" s="542"/>
      <c r="M58" s="542"/>
      <c r="N58" s="542"/>
      <c r="O58" s="542"/>
      <c r="P58" s="542"/>
      <c r="Q58" s="542"/>
      <c r="R58" s="542"/>
      <c r="S58" s="542"/>
      <c r="T58" s="542"/>
      <c r="U58" s="542"/>
      <c r="V58" s="542"/>
      <c r="W58" s="542"/>
      <c r="X58" s="542"/>
      <c r="Y58" s="542"/>
      <c r="Z58" s="542"/>
      <c r="AA58" s="542"/>
      <c r="AB58" s="542"/>
      <c r="AC58" s="542"/>
      <c r="AD58" s="542"/>
      <c r="AE58" s="542"/>
      <c r="AF58" s="542"/>
      <c r="AG58" s="645"/>
      <c r="AH58" s="591"/>
      <c r="AI58" s="544">
        <f>SUM(D58:AH58)</f>
        <v>0</v>
      </c>
      <c r="AJ58" s="413"/>
    </row>
    <row r="59" spans="1:44" ht="27.75" customHeight="1">
      <c r="A59" s="1112"/>
      <c r="B59" s="1115"/>
      <c r="C59" s="485" t="s">
        <v>531</v>
      </c>
      <c r="D59" s="592"/>
      <c r="E59" s="542"/>
      <c r="F59" s="547"/>
      <c r="G59" s="547"/>
      <c r="H59" s="542"/>
      <c r="I59" s="542"/>
      <c r="J59" s="542"/>
      <c r="K59" s="542"/>
      <c r="L59" s="542"/>
      <c r="M59" s="542"/>
      <c r="N59" s="542"/>
      <c r="O59" s="542"/>
      <c r="P59" s="542"/>
      <c r="Q59" s="542"/>
      <c r="R59" s="542"/>
      <c r="S59" s="542"/>
      <c r="T59" s="542"/>
      <c r="U59" s="542"/>
      <c r="V59" s="542"/>
      <c r="W59" s="542"/>
      <c r="X59" s="542"/>
      <c r="Y59" s="542"/>
      <c r="Z59" s="542"/>
      <c r="AA59" s="542"/>
      <c r="AB59" s="542"/>
      <c r="AC59" s="542"/>
      <c r="AD59" s="542"/>
      <c r="AE59" s="542"/>
      <c r="AF59" s="542"/>
      <c r="AG59" s="645"/>
      <c r="AH59" s="548"/>
      <c r="AI59" s="544">
        <f>SUM(D59:AH59)</f>
        <v>0</v>
      </c>
    </row>
    <row r="60" spans="1:44" ht="165" customHeight="1">
      <c r="A60" s="1112"/>
      <c r="B60" s="1115"/>
      <c r="C60" s="549" t="s">
        <v>680</v>
      </c>
      <c r="D60" s="593"/>
      <c r="E60" s="421"/>
      <c r="F60" s="423"/>
      <c r="G60" s="556"/>
      <c r="H60" s="594"/>
      <c r="I60" s="595"/>
      <c r="J60" s="594"/>
      <c r="K60" s="595"/>
      <c r="L60" s="594"/>
      <c r="M60" s="421"/>
      <c r="N60" s="423"/>
      <c r="O60" s="421"/>
      <c r="P60" s="596"/>
      <c r="Q60" s="422"/>
      <c r="R60" s="421"/>
      <c r="S60" s="596"/>
      <c r="T60" s="421"/>
      <c r="U60" s="421"/>
      <c r="V60" s="421"/>
      <c r="W60" s="422"/>
      <c r="X60" s="422"/>
      <c r="Y60" s="422"/>
      <c r="Z60" s="607"/>
      <c r="AA60" s="646"/>
      <c r="AB60" s="421"/>
      <c r="AC60" s="422"/>
      <c r="AD60" s="422"/>
      <c r="AE60" s="421"/>
      <c r="AF60" s="421"/>
      <c r="AG60" s="555"/>
      <c r="AH60" s="420"/>
      <c r="AI60" s="558"/>
    </row>
    <row r="61" spans="1:44" s="581" customFormat="1" ht="21.75" customHeight="1">
      <c r="A61" s="1112"/>
      <c r="B61" s="1115"/>
      <c r="C61" s="559" t="s">
        <v>536</v>
      </c>
      <c r="D61" s="560"/>
      <c r="E61" s="561"/>
      <c r="F61" s="562"/>
      <c r="G61" s="565"/>
      <c r="H61" s="564"/>
      <c r="I61" s="565"/>
      <c r="J61" s="564"/>
      <c r="K61" s="565"/>
      <c r="L61" s="564"/>
      <c r="M61" s="561"/>
      <c r="N61" s="562"/>
      <c r="O61" s="561"/>
      <c r="P61" s="561"/>
      <c r="Q61" s="561"/>
      <c r="R61" s="562"/>
      <c r="S61" s="561"/>
      <c r="T61" s="561"/>
      <c r="U61" s="561"/>
      <c r="V61" s="561"/>
      <c r="W61" s="561"/>
      <c r="X61" s="561"/>
      <c r="Y61" s="561"/>
      <c r="Z61" s="564"/>
      <c r="AA61" s="563"/>
      <c r="AB61" s="561"/>
      <c r="AC61" s="561"/>
      <c r="AD61" s="561"/>
      <c r="AE61" s="563"/>
      <c r="AF61" s="563"/>
      <c r="AG61" s="563"/>
      <c r="AH61" s="597"/>
      <c r="AI61" s="598"/>
      <c r="AO61" s="216"/>
      <c r="AP61" s="216"/>
      <c r="AQ61" s="216"/>
      <c r="AR61" s="216"/>
    </row>
    <row r="62" spans="1:44" s="581" customFormat="1" ht="21.75" customHeight="1">
      <c r="A62" s="1112"/>
      <c r="B62" s="1115"/>
      <c r="C62" s="559" t="s">
        <v>535</v>
      </c>
      <c r="D62" s="560"/>
      <c r="E62" s="561"/>
      <c r="F62" s="562"/>
      <c r="G62" s="561"/>
      <c r="H62" s="562"/>
      <c r="I62" s="561"/>
      <c r="J62" s="562"/>
      <c r="K62" s="561"/>
      <c r="L62" s="562"/>
      <c r="M62" s="561"/>
      <c r="N62" s="562"/>
      <c r="O62" s="561"/>
      <c r="P62" s="561"/>
      <c r="Q62" s="561"/>
      <c r="R62" s="562"/>
      <c r="S62" s="561"/>
      <c r="T62" s="561"/>
      <c r="U62" s="561"/>
      <c r="V62" s="561"/>
      <c r="W62" s="561"/>
      <c r="X62" s="561"/>
      <c r="Y62" s="561"/>
      <c r="Z62" s="562"/>
      <c r="AA62" s="563"/>
      <c r="AB62" s="561"/>
      <c r="AC62" s="561"/>
      <c r="AD62" s="561"/>
      <c r="AE62" s="563"/>
      <c r="AF62" s="563"/>
      <c r="AG62" s="563"/>
      <c r="AH62" s="597"/>
      <c r="AI62" s="598"/>
      <c r="AO62" s="216"/>
      <c r="AP62" s="216"/>
      <c r="AQ62" s="216"/>
      <c r="AR62" s="216"/>
    </row>
    <row r="63" spans="1:44" s="581" customFormat="1" ht="27.75" customHeight="1">
      <c r="A63" s="1112"/>
      <c r="B63" s="1115"/>
      <c r="C63" s="559" t="s">
        <v>534</v>
      </c>
      <c r="D63" s="560"/>
      <c r="E63" s="561"/>
      <c r="F63" s="562"/>
      <c r="G63" s="563"/>
      <c r="H63" s="569"/>
      <c r="I63" s="563"/>
      <c r="J63" s="569"/>
      <c r="K63" s="563"/>
      <c r="L63" s="569"/>
      <c r="M63" s="561"/>
      <c r="N63" s="562"/>
      <c r="O63" s="561"/>
      <c r="P63" s="563"/>
      <c r="Q63" s="563"/>
      <c r="R63" s="562"/>
      <c r="S63" s="563"/>
      <c r="T63" s="561"/>
      <c r="U63" s="561"/>
      <c r="V63" s="561"/>
      <c r="W63" s="563"/>
      <c r="X63" s="563"/>
      <c r="Y63" s="561"/>
      <c r="Z63" s="569"/>
      <c r="AA63" s="563"/>
      <c r="AB63" s="561"/>
      <c r="AC63" s="563"/>
      <c r="AD63" s="569"/>
      <c r="AE63" s="563"/>
      <c r="AF63" s="563"/>
      <c r="AG63" s="563"/>
      <c r="AH63" s="597"/>
      <c r="AI63" s="570" t="s">
        <v>533</v>
      </c>
      <c r="AO63" s="216"/>
      <c r="AP63" s="216"/>
      <c r="AQ63" s="216"/>
      <c r="AR63" s="216"/>
    </row>
    <row r="64" spans="1:44" s="581" customFormat="1" ht="27.75" customHeight="1">
      <c r="A64" s="1112"/>
      <c r="B64" s="1115"/>
      <c r="C64" s="559" t="s">
        <v>532</v>
      </c>
      <c r="D64" s="560"/>
      <c r="E64" s="561"/>
      <c r="F64" s="562"/>
      <c r="G64" s="563"/>
      <c r="H64" s="569"/>
      <c r="I64" s="563"/>
      <c r="J64" s="569"/>
      <c r="K64" s="563"/>
      <c r="L64" s="569"/>
      <c r="M64" s="561"/>
      <c r="N64" s="562"/>
      <c r="O64" s="561"/>
      <c r="P64" s="563"/>
      <c r="Q64" s="563"/>
      <c r="R64" s="562"/>
      <c r="S64" s="563"/>
      <c r="T64" s="561"/>
      <c r="U64" s="561"/>
      <c r="V64" s="561"/>
      <c r="W64" s="563"/>
      <c r="X64" s="563"/>
      <c r="Y64" s="561"/>
      <c r="Z64" s="569"/>
      <c r="AA64" s="563"/>
      <c r="AB64" s="561"/>
      <c r="AC64" s="563"/>
      <c r="AD64" s="569"/>
      <c r="AE64" s="563"/>
      <c r="AF64" s="563"/>
      <c r="AG64" s="563"/>
      <c r="AH64" s="597"/>
      <c r="AI64" s="571">
        <f>COUNTA(D65:AH65)</f>
        <v>0</v>
      </c>
      <c r="AJ64" s="429"/>
      <c r="AO64" s="216"/>
      <c r="AP64" s="216"/>
      <c r="AQ64" s="216"/>
      <c r="AR64" s="216"/>
    </row>
    <row r="65" spans="1:44" ht="27.75" customHeight="1">
      <c r="A65" s="1113"/>
      <c r="B65" s="1116"/>
      <c r="C65" s="559" t="s">
        <v>531</v>
      </c>
      <c r="D65" s="572"/>
      <c r="E65" s="573"/>
      <c r="F65" s="574"/>
      <c r="G65" s="573"/>
      <c r="H65" s="574"/>
      <c r="I65" s="573"/>
      <c r="J65" s="574"/>
      <c r="K65" s="573"/>
      <c r="L65" s="574"/>
      <c r="M65" s="573"/>
      <c r="N65" s="574"/>
      <c r="O65" s="573"/>
      <c r="P65" s="573"/>
      <c r="Q65" s="573"/>
      <c r="R65" s="574"/>
      <c r="S65" s="573"/>
      <c r="T65" s="573"/>
      <c r="U65" s="573"/>
      <c r="V65" s="573"/>
      <c r="W65" s="573"/>
      <c r="X65" s="573"/>
      <c r="Y65" s="573"/>
      <c r="Z65" s="574"/>
      <c r="AA65" s="573"/>
      <c r="AB65" s="573"/>
      <c r="AC65" s="573"/>
      <c r="AD65" s="574"/>
      <c r="AE65" s="573"/>
      <c r="AF65" s="573"/>
      <c r="AG65" s="573"/>
      <c r="AH65" s="599"/>
      <c r="AI65" s="571">
        <f>SUM(D65:AH65)</f>
        <v>0</v>
      </c>
    </row>
    <row r="66" spans="1:44" hidden="1">
      <c r="A66" s="600"/>
      <c r="B66" s="601"/>
      <c r="C66" s="602"/>
      <c r="D66" s="413" t="str">
        <f t="shared" ref="D66:AH66" si="61">IF(AND(D59&lt;&gt;"",D65&lt;&gt;""),1,"")</f>
        <v/>
      </c>
      <c r="E66" s="413" t="str">
        <f t="shared" si="61"/>
        <v/>
      </c>
      <c r="F66" s="413" t="str">
        <f t="shared" si="61"/>
        <v/>
      </c>
      <c r="G66" s="413" t="str">
        <f t="shared" si="61"/>
        <v/>
      </c>
      <c r="H66" s="413" t="str">
        <f t="shared" si="61"/>
        <v/>
      </c>
      <c r="I66" s="413" t="str">
        <f t="shared" si="61"/>
        <v/>
      </c>
      <c r="J66" s="413" t="str">
        <f t="shared" si="61"/>
        <v/>
      </c>
      <c r="K66" s="413" t="str">
        <f t="shared" si="61"/>
        <v/>
      </c>
      <c r="L66" s="413" t="str">
        <f t="shared" si="61"/>
        <v/>
      </c>
      <c r="M66" s="413" t="str">
        <f t="shared" si="61"/>
        <v/>
      </c>
      <c r="N66" s="413" t="str">
        <f t="shared" si="61"/>
        <v/>
      </c>
      <c r="O66" s="413" t="str">
        <f t="shared" si="61"/>
        <v/>
      </c>
      <c r="P66" s="413" t="str">
        <f t="shared" si="61"/>
        <v/>
      </c>
      <c r="Q66" s="413" t="str">
        <f t="shared" si="61"/>
        <v/>
      </c>
      <c r="R66" s="413" t="str">
        <f t="shared" si="61"/>
        <v/>
      </c>
      <c r="S66" s="413" t="str">
        <f t="shared" si="61"/>
        <v/>
      </c>
      <c r="T66" s="413" t="str">
        <f t="shared" si="61"/>
        <v/>
      </c>
      <c r="U66" s="413" t="str">
        <f t="shared" si="61"/>
        <v/>
      </c>
      <c r="V66" s="413" t="str">
        <f t="shared" si="61"/>
        <v/>
      </c>
      <c r="W66" s="413" t="str">
        <f t="shared" si="61"/>
        <v/>
      </c>
      <c r="X66" s="413" t="str">
        <f t="shared" si="61"/>
        <v/>
      </c>
      <c r="Y66" s="413" t="str">
        <f t="shared" si="61"/>
        <v/>
      </c>
      <c r="Z66" s="413" t="str">
        <f t="shared" si="61"/>
        <v/>
      </c>
      <c r="AA66" s="413" t="str">
        <f t="shared" si="61"/>
        <v/>
      </c>
      <c r="AB66" s="413" t="str">
        <f t="shared" si="61"/>
        <v/>
      </c>
      <c r="AC66" s="413" t="str">
        <f t="shared" si="61"/>
        <v/>
      </c>
      <c r="AD66" s="413" t="str">
        <f t="shared" si="61"/>
        <v/>
      </c>
      <c r="AE66" s="413" t="str">
        <f t="shared" si="61"/>
        <v/>
      </c>
      <c r="AF66" s="413" t="str">
        <f t="shared" si="61"/>
        <v/>
      </c>
      <c r="AG66" s="413" t="str">
        <f t="shared" si="61"/>
        <v/>
      </c>
      <c r="AH66" s="413" t="str">
        <f t="shared" si="61"/>
        <v/>
      </c>
      <c r="AI66" s="603">
        <f>SUM(D66:AH66)</f>
        <v>0</v>
      </c>
    </row>
    <row r="67" spans="1:44" s="604" customFormat="1" ht="40.5" customHeight="1">
      <c r="A67" s="1117" t="s">
        <v>699</v>
      </c>
      <c r="B67" s="1118"/>
      <c r="C67" s="1118"/>
      <c r="D67" s="1118"/>
      <c r="E67" s="1118"/>
      <c r="F67" s="1118"/>
      <c r="G67" s="1118"/>
      <c r="H67" s="1118"/>
      <c r="I67" s="1118"/>
      <c r="J67" s="1118"/>
      <c r="K67" s="1118"/>
      <c r="L67" s="1118"/>
      <c r="M67" s="1118"/>
      <c r="N67" s="1118"/>
      <c r="O67" s="1118"/>
      <c r="P67" s="1118"/>
      <c r="Q67" s="1118"/>
      <c r="R67" s="1118"/>
      <c r="S67" s="1118"/>
      <c r="T67" s="1118"/>
      <c r="U67" s="1118"/>
      <c r="V67" s="1118"/>
      <c r="W67" s="1118"/>
      <c r="X67" s="1118"/>
      <c r="Y67" s="1118"/>
      <c r="Z67" s="1118"/>
      <c r="AA67" s="1118"/>
      <c r="AB67" s="1118"/>
      <c r="AC67" s="1118"/>
      <c r="AD67" s="1118"/>
      <c r="AE67" s="1118"/>
      <c r="AF67" s="1118"/>
      <c r="AG67" s="1118"/>
      <c r="AH67" s="1118"/>
      <c r="AI67" s="1118"/>
      <c r="AJ67" s="1118"/>
      <c r="AO67" s="216"/>
      <c r="AP67" s="216"/>
      <c r="AQ67" s="216"/>
      <c r="AR67" s="216"/>
    </row>
    <row r="68" spans="1:44" s="604" customFormat="1" ht="31.5" customHeight="1">
      <c r="A68" s="1117" t="s">
        <v>700</v>
      </c>
      <c r="B68" s="1117"/>
      <c r="C68" s="1117"/>
      <c r="D68" s="1117"/>
      <c r="E68" s="1117"/>
      <c r="F68" s="1117"/>
      <c r="G68" s="1117"/>
      <c r="H68" s="1117"/>
      <c r="I68" s="1117"/>
      <c r="J68" s="1117"/>
      <c r="K68" s="1117"/>
      <c r="L68" s="1117"/>
      <c r="M68" s="1117"/>
      <c r="N68" s="1117"/>
      <c r="O68" s="1117"/>
      <c r="P68" s="1117"/>
      <c r="Q68" s="1117"/>
      <c r="R68" s="1117"/>
      <c r="S68" s="1117"/>
      <c r="T68" s="1117"/>
      <c r="U68" s="1117"/>
      <c r="V68" s="1117"/>
      <c r="W68" s="1117"/>
      <c r="X68" s="1117"/>
      <c r="Y68" s="1117"/>
      <c r="Z68" s="1117"/>
      <c r="AA68" s="1117"/>
      <c r="AB68" s="1117"/>
      <c r="AC68" s="1117"/>
      <c r="AD68" s="1117"/>
      <c r="AE68" s="1117"/>
      <c r="AF68" s="1117"/>
      <c r="AG68" s="1117"/>
      <c r="AH68" s="1117"/>
      <c r="AI68" s="1117"/>
      <c r="AJ68" s="1117"/>
      <c r="AO68" s="216"/>
      <c r="AP68" s="216"/>
      <c r="AQ68" s="216"/>
      <c r="AR68" s="216"/>
    </row>
    <row r="69" spans="1:44" ht="25.5">
      <c r="A69" s="1119" t="s">
        <v>542</v>
      </c>
      <c r="B69" s="1119"/>
      <c r="C69" s="1119"/>
      <c r="D69" s="1119"/>
      <c r="E69" s="1119"/>
      <c r="F69" s="1119"/>
      <c r="G69" s="1119"/>
      <c r="H69" s="1119"/>
      <c r="I69" s="1119"/>
      <c r="J69" s="1119"/>
      <c r="K69" s="1119"/>
      <c r="L69" s="1119"/>
      <c r="M69" s="1119"/>
      <c r="N69" s="1119"/>
      <c r="O69" s="1119"/>
      <c r="P69" s="1119"/>
      <c r="Q69" s="1119"/>
      <c r="R69" s="1119"/>
      <c r="S69" s="1119"/>
      <c r="T69" s="1119"/>
      <c r="U69" s="1119"/>
      <c r="V69" s="1119"/>
      <c r="W69" s="1119"/>
      <c r="X69" s="1119"/>
      <c r="Y69" s="1119"/>
      <c r="Z69" s="1119"/>
      <c r="AA69" s="1119"/>
      <c r="AB69" s="1119"/>
      <c r="AC69" s="1119"/>
      <c r="AD69" s="1119"/>
      <c r="AE69" s="1119"/>
      <c r="AF69" s="1119"/>
      <c r="AG69" s="1119"/>
      <c r="AH69" s="1119"/>
      <c r="AI69" s="1119"/>
    </row>
    <row r="70" spans="1:44" s="517" customFormat="1" ht="27" customHeight="1">
      <c r="A70" s="515"/>
      <c r="B70" s="515"/>
      <c r="C70" s="516"/>
      <c r="I70" s="1098" t="s">
        <v>691</v>
      </c>
      <c r="J70" s="1099"/>
      <c r="K70" s="1099"/>
      <c r="L70" s="1099"/>
      <c r="M70" s="1099"/>
      <c r="N70" s="1100"/>
      <c r="O70" s="1102" t="str">
        <f>IF(O2="","",O2)</f>
        <v/>
      </c>
      <c r="P70" s="1102"/>
      <c r="Q70" s="1102"/>
      <c r="R70" s="1102"/>
      <c r="S70" s="1102"/>
      <c r="T70" s="1102"/>
      <c r="U70" s="1102"/>
      <c r="V70" s="1102"/>
      <c r="W70" s="1102"/>
      <c r="X70" s="1102"/>
      <c r="Y70" s="1102"/>
      <c r="Z70" s="1102"/>
      <c r="AA70" s="1102"/>
      <c r="AI70" s="518"/>
      <c r="AO70" s="216"/>
      <c r="AP70" s="216"/>
      <c r="AQ70" s="216"/>
      <c r="AR70" s="216"/>
    </row>
    <row r="71" spans="1:44" s="517" customFormat="1" ht="27" customHeight="1">
      <c r="A71" s="515"/>
      <c r="B71" s="515"/>
      <c r="C71" s="516"/>
      <c r="I71" s="1098" t="s">
        <v>692</v>
      </c>
      <c r="J71" s="1099"/>
      <c r="K71" s="1099"/>
      <c r="L71" s="1099"/>
      <c r="M71" s="1099"/>
      <c r="N71" s="1100"/>
      <c r="O71" s="1102" t="str">
        <f>IF(O3="","",O3)</f>
        <v>eラーニングコース</v>
      </c>
      <c r="P71" s="1102"/>
      <c r="Q71" s="1102"/>
      <c r="R71" s="1102"/>
      <c r="S71" s="1102"/>
      <c r="T71" s="1102"/>
      <c r="U71" s="1102"/>
      <c r="V71" s="1102"/>
      <c r="W71" s="1102"/>
      <c r="X71" s="1102"/>
      <c r="Y71" s="1102"/>
      <c r="Z71" s="1102"/>
      <c r="AA71" s="1102"/>
      <c r="AI71" s="518"/>
      <c r="AO71" s="216"/>
      <c r="AP71" s="216"/>
      <c r="AQ71" s="216"/>
      <c r="AR71" s="216"/>
    </row>
    <row r="72" spans="1:44" s="517" customFormat="1" ht="27" customHeight="1">
      <c r="A72" s="515"/>
      <c r="B72" s="515"/>
      <c r="C72" s="516"/>
      <c r="I72" s="1103" t="s">
        <v>764</v>
      </c>
      <c r="J72" s="1104"/>
      <c r="K72" s="1104"/>
      <c r="L72" s="1104"/>
      <c r="M72" s="1104"/>
      <c r="N72" s="1105"/>
      <c r="O72" s="1120">
        <f>IF(O4="","",O4)</f>
        <v>0</v>
      </c>
      <c r="P72" s="1120"/>
      <c r="Q72" s="1120"/>
      <c r="R72" s="1120"/>
      <c r="S72" s="1120"/>
      <c r="T72" s="1120"/>
      <c r="U72" s="1120"/>
      <c r="V72" s="1120"/>
      <c r="W72" s="1120"/>
      <c r="X72" s="1120"/>
      <c r="Y72" s="1120"/>
      <c r="Z72" s="1120"/>
      <c r="AA72" s="1120"/>
      <c r="AI72" s="518"/>
      <c r="AO72" s="216"/>
      <c r="AP72" s="216"/>
      <c r="AQ72" s="216"/>
      <c r="AR72" s="216"/>
    </row>
    <row r="73" spans="1:44" s="517" customFormat="1" ht="27" customHeight="1">
      <c r="A73" s="515"/>
      <c r="B73" s="515"/>
      <c r="C73" s="516"/>
      <c r="I73" s="1098" t="s">
        <v>255</v>
      </c>
      <c r="J73" s="1099"/>
      <c r="K73" s="1099"/>
      <c r="L73" s="1099"/>
      <c r="M73" s="1099"/>
      <c r="N73" s="1100"/>
      <c r="O73" s="1102" t="str">
        <f>IF(O5="","",O5)</f>
        <v/>
      </c>
      <c r="P73" s="1102"/>
      <c r="Q73" s="1102"/>
      <c r="R73" s="1102"/>
      <c r="S73" s="1102"/>
      <c r="T73" s="1102"/>
      <c r="U73" s="1102"/>
      <c r="V73" s="1102"/>
      <c r="W73" s="1102"/>
      <c r="X73" s="1102"/>
      <c r="Y73" s="1102"/>
      <c r="Z73" s="1102"/>
      <c r="AA73" s="1102"/>
      <c r="AI73" s="518"/>
      <c r="AO73" s="216"/>
      <c r="AP73" s="216"/>
      <c r="AQ73" s="216"/>
      <c r="AR73" s="216"/>
    </row>
    <row r="74" spans="1:44" s="520" customFormat="1" ht="28.5" customHeight="1">
      <c r="A74" s="1110" t="s">
        <v>694</v>
      </c>
      <c r="B74" s="1110"/>
      <c r="C74" s="1110"/>
      <c r="D74" s="1110"/>
      <c r="E74" s="1110"/>
      <c r="F74" s="1110"/>
      <c r="G74" s="1110"/>
      <c r="H74" s="1110"/>
      <c r="I74" s="1110"/>
      <c r="J74" s="1110"/>
      <c r="K74" s="1110"/>
      <c r="L74" s="1110"/>
      <c r="M74" s="1110"/>
      <c r="N74" s="1110"/>
      <c r="O74" s="1110"/>
      <c r="P74" s="1110"/>
      <c r="Q74" s="1110"/>
      <c r="R74" s="1110"/>
      <c r="S74" s="1110"/>
      <c r="T74" s="1110"/>
      <c r="U74" s="1110"/>
      <c r="V74" s="1110"/>
      <c r="W74" s="1110"/>
      <c r="X74" s="1110"/>
      <c r="Y74" s="1110"/>
      <c r="Z74" s="1110"/>
      <c r="AA74" s="1110"/>
      <c r="AB74" s="1110"/>
      <c r="AC74" s="1110"/>
      <c r="AD74" s="1110"/>
      <c r="AE74" s="1110"/>
      <c r="AF74" s="1110"/>
      <c r="AG74" s="1110"/>
      <c r="AH74" s="1110"/>
      <c r="AI74" s="1110"/>
      <c r="AJ74" s="650"/>
      <c r="AO74" s="216"/>
      <c r="AP74" s="216"/>
      <c r="AQ74" s="216"/>
      <c r="AR74" s="216"/>
    </row>
    <row r="75" spans="1:44" ht="9.75" hidden="1" customHeight="1">
      <c r="A75" s="576"/>
      <c r="B75" s="576"/>
      <c r="C75" s="577"/>
      <c r="D75" s="425"/>
      <c r="E75" s="425"/>
      <c r="F75" s="414"/>
      <c r="G75" s="414"/>
      <c r="H75" s="414"/>
      <c r="I75" s="414"/>
      <c r="J75" s="414"/>
      <c r="K75" s="414"/>
      <c r="L75" s="414"/>
      <c r="M75" s="414"/>
      <c r="N75" s="414"/>
      <c r="O75" s="414"/>
      <c r="P75" s="414"/>
      <c r="Q75" s="414"/>
    </row>
    <row r="76" spans="1:44" s="581" customFormat="1" ht="21.75" customHeight="1">
      <c r="A76" s="1111" t="s">
        <v>719</v>
      </c>
      <c r="B76" s="521" t="s">
        <v>539</v>
      </c>
      <c r="C76" s="522"/>
      <c r="D76" s="605"/>
      <c r="E76" s="523"/>
      <c r="F76" s="523"/>
      <c r="G76" s="523"/>
      <c r="H76" s="523"/>
      <c r="I76" s="523"/>
      <c r="J76" s="523"/>
      <c r="K76" s="523"/>
      <c r="L76" s="523"/>
      <c r="M76" s="523"/>
      <c r="N76" s="523"/>
      <c r="O76" s="523"/>
      <c r="P76" s="523"/>
      <c r="Q76" s="523"/>
      <c r="R76" s="523"/>
      <c r="S76" s="523"/>
      <c r="T76" s="523"/>
      <c r="U76" s="523"/>
      <c r="V76" s="523"/>
      <c r="W76" s="523"/>
      <c r="X76" s="523"/>
      <c r="Y76" s="523"/>
      <c r="Z76" s="523"/>
      <c r="AA76" s="523"/>
      <c r="AB76" s="523"/>
      <c r="AC76" s="523"/>
      <c r="AD76" s="523"/>
      <c r="AE76" s="523"/>
      <c r="AF76" s="523"/>
      <c r="AG76" s="523"/>
      <c r="AH76" s="543"/>
      <c r="AI76" s="526"/>
      <c r="AO76" s="216"/>
      <c r="AP76" s="216"/>
      <c r="AQ76" s="216"/>
      <c r="AR76" s="216"/>
    </row>
    <row r="77" spans="1:44" s="581" customFormat="1" ht="21.75" customHeight="1">
      <c r="A77" s="1112"/>
      <c r="B77" s="521" t="s">
        <v>541</v>
      </c>
      <c r="C77" s="522"/>
      <c r="D77" s="527"/>
      <c r="E77" s="528"/>
      <c r="F77" s="528"/>
      <c r="G77" s="528"/>
      <c r="H77" s="528"/>
      <c r="I77" s="528"/>
      <c r="J77" s="528"/>
      <c r="K77" s="528"/>
      <c r="L77" s="528"/>
      <c r="M77" s="529"/>
      <c r="N77" s="528"/>
      <c r="O77" s="528"/>
      <c r="P77" s="528"/>
      <c r="Q77" s="528"/>
      <c r="R77" s="528"/>
      <c r="S77" s="528"/>
      <c r="T77" s="528"/>
      <c r="U77" s="528"/>
      <c r="V77" s="528"/>
      <c r="W77" s="528"/>
      <c r="X77" s="528"/>
      <c r="Y77" s="528"/>
      <c r="Z77" s="528"/>
      <c r="AA77" s="528"/>
      <c r="AB77" s="528"/>
      <c r="AC77" s="528"/>
      <c r="AD77" s="528"/>
      <c r="AE77" s="528"/>
      <c r="AF77" s="528"/>
      <c r="AG77" s="528"/>
      <c r="AH77" s="530"/>
      <c r="AI77" s="526"/>
      <c r="AO77" s="216"/>
      <c r="AP77" s="216"/>
      <c r="AQ77" s="216"/>
      <c r="AR77" s="216"/>
    </row>
    <row r="78" spans="1:44" s="581" customFormat="1" ht="21.75" customHeight="1">
      <c r="A78" s="1112"/>
      <c r="B78" s="521" t="s">
        <v>540</v>
      </c>
      <c r="C78" s="522"/>
      <c r="D78" s="654">
        <f>D77</f>
        <v>0</v>
      </c>
      <c r="E78" s="655">
        <f>E77</f>
        <v>0</v>
      </c>
      <c r="F78" s="655">
        <f t="shared" ref="F78:AG78" si="62">F77</f>
        <v>0</v>
      </c>
      <c r="G78" s="655">
        <f t="shared" si="62"/>
        <v>0</v>
      </c>
      <c r="H78" s="655">
        <f t="shared" si="62"/>
        <v>0</v>
      </c>
      <c r="I78" s="655">
        <f t="shared" si="62"/>
        <v>0</v>
      </c>
      <c r="J78" s="655">
        <f t="shared" si="62"/>
        <v>0</v>
      </c>
      <c r="K78" s="655">
        <f t="shared" si="62"/>
        <v>0</v>
      </c>
      <c r="L78" s="655">
        <f t="shared" si="62"/>
        <v>0</v>
      </c>
      <c r="M78" s="655">
        <f t="shared" si="62"/>
        <v>0</v>
      </c>
      <c r="N78" s="655">
        <f t="shared" si="62"/>
        <v>0</v>
      </c>
      <c r="O78" s="655">
        <f t="shared" si="62"/>
        <v>0</v>
      </c>
      <c r="P78" s="655">
        <f t="shared" si="62"/>
        <v>0</v>
      </c>
      <c r="Q78" s="655">
        <f t="shared" si="62"/>
        <v>0</v>
      </c>
      <c r="R78" s="655">
        <f t="shared" si="62"/>
        <v>0</v>
      </c>
      <c r="S78" s="655">
        <f t="shared" si="62"/>
        <v>0</v>
      </c>
      <c r="T78" s="655">
        <f t="shared" si="62"/>
        <v>0</v>
      </c>
      <c r="U78" s="655">
        <f t="shared" si="62"/>
        <v>0</v>
      </c>
      <c r="V78" s="655">
        <f t="shared" si="62"/>
        <v>0</v>
      </c>
      <c r="W78" s="655">
        <f t="shared" si="62"/>
        <v>0</v>
      </c>
      <c r="X78" s="655">
        <f t="shared" si="62"/>
        <v>0</v>
      </c>
      <c r="Y78" s="655">
        <f t="shared" si="62"/>
        <v>0</v>
      </c>
      <c r="Z78" s="655">
        <f t="shared" si="62"/>
        <v>0</v>
      </c>
      <c r="AA78" s="655">
        <f t="shared" si="62"/>
        <v>0</v>
      </c>
      <c r="AB78" s="655">
        <f t="shared" si="62"/>
        <v>0</v>
      </c>
      <c r="AC78" s="655">
        <f t="shared" si="62"/>
        <v>0</v>
      </c>
      <c r="AD78" s="655">
        <f t="shared" si="62"/>
        <v>0</v>
      </c>
      <c r="AE78" s="655">
        <f t="shared" si="62"/>
        <v>0</v>
      </c>
      <c r="AF78" s="655">
        <f t="shared" si="62"/>
        <v>0</v>
      </c>
      <c r="AG78" s="655">
        <f t="shared" si="62"/>
        <v>0</v>
      </c>
      <c r="AH78" s="656">
        <f>AH77</f>
        <v>0</v>
      </c>
      <c r="AI78" s="526"/>
      <c r="AO78" s="216"/>
      <c r="AP78" s="216"/>
      <c r="AQ78" s="216"/>
      <c r="AR78" s="216"/>
    </row>
    <row r="79" spans="1:44" ht="226.5" customHeight="1">
      <c r="A79" s="1112"/>
      <c r="B79" s="1114" t="s">
        <v>538</v>
      </c>
      <c r="C79" s="531" t="s">
        <v>696</v>
      </c>
      <c r="D79" s="630"/>
      <c r="E79" s="424"/>
      <c r="F79" s="424"/>
      <c r="G79" s="424"/>
      <c r="H79" s="424"/>
      <c r="I79" s="606"/>
      <c r="J79" s="424"/>
      <c r="K79" s="424"/>
      <c r="L79" s="424"/>
      <c r="M79" s="424"/>
      <c r="N79" s="424"/>
      <c r="O79" s="424"/>
      <c r="P79" s="427"/>
      <c r="Q79" s="424"/>
      <c r="R79" s="424"/>
      <c r="S79" s="606"/>
      <c r="T79" s="424"/>
      <c r="U79" s="424"/>
      <c r="V79" s="424"/>
      <c r="W79" s="424"/>
      <c r="X79" s="606"/>
      <c r="Y79" s="606"/>
      <c r="Z79" s="424"/>
      <c r="AA79" s="424"/>
      <c r="AB79" s="606"/>
      <c r="AC79" s="424"/>
      <c r="AD79" s="606"/>
      <c r="AE79" s="607"/>
      <c r="AF79" s="607"/>
      <c r="AG79" s="607"/>
      <c r="AH79" s="608"/>
      <c r="AI79" s="538" t="s">
        <v>533</v>
      </c>
    </row>
    <row r="80" spans="1:44" s="581" customFormat="1" ht="24" customHeight="1">
      <c r="A80" s="1112"/>
      <c r="B80" s="1115"/>
      <c r="C80" s="539" t="s">
        <v>537</v>
      </c>
      <c r="D80" s="631"/>
      <c r="E80" s="542"/>
      <c r="F80" s="542"/>
      <c r="G80" s="541"/>
      <c r="H80" s="542"/>
      <c r="I80" s="542"/>
      <c r="J80" s="542"/>
      <c r="K80" s="542"/>
      <c r="L80" s="541"/>
      <c r="M80" s="542"/>
      <c r="N80" s="541"/>
      <c r="O80" s="542"/>
      <c r="P80" s="541"/>
      <c r="Q80" s="632"/>
      <c r="R80" s="542"/>
      <c r="S80" s="542"/>
      <c r="T80" s="542"/>
      <c r="U80" s="542"/>
      <c r="V80" s="542"/>
      <c r="W80" s="542"/>
      <c r="X80" s="542"/>
      <c r="Y80" s="542"/>
      <c r="Z80" s="542"/>
      <c r="AA80" s="542"/>
      <c r="AB80" s="542"/>
      <c r="AC80" s="542"/>
      <c r="AD80" s="542"/>
      <c r="AE80" s="542"/>
      <c r="AF80" s="542"/>
      <c r="AG80" s="542"/>
      <c r="AH80" s="591"/>
      <c r="AI80" s="544">
        <f>SUM(D80:AH80)</f>
        <v>0</v>
      </c>
      <c r="AJ80" s="429"/>
      <c r="AO80" s="216"/>
      <c r="AP80" s="216"/>
      <c r="AQ80" s="216"/>
      <c r="AR80" s="216"/>
    </row>
    <row r="81" spans="1:44" s="581" customFormat="1" ht="24" customHeight="1">
      <c r="A81" s="1112"/>
      <c r="B81" s="1115"/>
      <c r="C81" s="545" t="s">
        <v>531</v>
      </c>
      <c r="D81" s="633"/>
      <c r="E81" s="547"/>
      <c r="F81" s="547"/>
      <c r="G81" s="547"/>
      <c r="H81" s="547"/>
      <c r="I81" s="547"/>
      <c r="J81" s="547"/>
      <c r="K81" s="547"/>
      <c r="L81" s="609"/>
      <c r="M81" s="547"/>
      <c r="N81" s="547"/>
      <c r="O81" s="547"/>
      <c r="P81" s="609"/>
      <c r="Q81" s="634"/>
      <c r="R81" s="547"/>
      <c r="S81" s="547"/>
      <c r="T81" s="547"/>
      <c r="U81" s="547"/>
      <c r="V81" s="547"/>
      <c r="W81" s="547"/>
      <c r="X81" s="547"/>
      <c r="Y81" s="547"/>
      <c r="Z81" s="547"/>
      <c r="AA81" s="547"/>
      <c r="AB81" s="547"/>
      <c r="AC81" s="547"/>
      <c r="AD81" s="547"/>
      <c r="AE81" s="547"/>
      <c r="AF81" s="547"/>
      <c r="AG81" s="547"/>
      <c r="AH81" s="548"/>
      <c r="AI81" s="544">
        <f>SUM(D81:AH81)</f>
        <v>0</v>
      </c>
      <c r="AO81" s="216"/>
      <c r="AP81" s="216"/>
      <c r="AQ81" s="216"/>
      <c r="AR81" s="216"/>
    </row>
    <row r="82" spans="1:44" ht="165.75" customHeight="1">
      <c r="A82" s="1112"/>
      <c r="B82" s="1115"/>
      <c r="C82" s="549" t="s">
        <v>680</v>
      </c>
      <c r="D82" s="635"/>
      <c r="E82" s="555"/>
      <c r="F82" s="610"/>
      <c r="G82" s="421"/>
      <c r="H82" s="423"/>
      <c r="I82" s="421"/>
      <c r="J82" s="426"/>
      <c r="K82" s="636"/>
      <c r="L82" s="611"/>
      <c r="M82" s="421"/>
      <c r="N82" s="423"/>
      <c r="O82" s="421"/>
      <c r="P82" s="422"/>
      <c r="Q82" s="422"/>
      <c r="R82" s="421"/>
      <c r="S82" s="555"/>
      <c r="T82" s="421"/>
      <c r="U82" s="421"/>
      <c r="V82" s="421"/>
      <c r="W82" s="554"/>
      <c r="X82" s="422"/>
      <c r="Y82" s="421"/>
      <c r="Z82" s="612"/>
      <c r="AA82" s="612"/>
      <c r="AB82" s="612"/>
      <c r="AC82" s="594"/>
      <c r="AD82" s="422"/>
      <c r="AE82" s="637"/>
      <c r="AF82" s="637"/>
      <c r="AG82" s="613"/>
      <c r="AH82" s="614" t="s">
        <v>702</v>
      </c>
      <c r="AI82" s="615"/>
    </row>
    <row r="83" spans="1:44" ht="21.75" customHeight="1">
      <c r="A83" s="1112"/>
      <c r="B83" s="1115"/>
      <c r="C83" s="559" t="s">
        <v>536</v>
      </c>
      <c r="D83" s="638"/>
      <c r="E83" s="561"/>
      <c r="F83" s="562"/>
      <c r="G83" s="561"/>
      <c r="H83" s="562"/>
      <c r="I83" s="561"/>
      <c r="J83" s="562"/>
      <c r="K83" s="639"/>
      <c r="L83" s="561"/>
      <c r="M83" s="561"/>
      <c r="N83" s="562"/>
      <c r="O83" s="561"/>
      <c r="P83" s="561"/>
      <c r="Q83" s="561"/>
      <c r="R83" s="562"/>
      <c r="S83" s="563"/>
      <c r="T83" s="561"/>
      <c r="U83" s="561"/>
      <c r="V83" s="561"/>
      <c r="W83" s="564"/>
      <c r="X83" s="561"/>
      <c r="Y83" s="561"/>
      <c r="Z83" s="564"/>
      <c r="AA83" s="564"/>
      <c r="AB83" s="564"/>
      <c r="AC83" s="564"/>
      <c r="AD83" s="561"/>
      <c r="AE83" s="563"/>
      <c r="AF83" s="563"/>
      <c r="AG83" s="563"/>
      <c r="AH83" s="616"/>
      <c r="AI83" s="567"/>
    </row>
    <row r="84" spans="1:44" ht="21.75" customHeight="1">
      <c r="A84" s="1112"/>
      <c r="B84" s="1115"/>
      <c r="C84" s="559" t="s">
        <v>535</v>
      </c>
      <c r="D84" s="638"/>
      <c r="E84" s="561"/>
      <c r="F84" s="562"/>
      <c r="G84" s="561"/>
      <c r="H84" s="562"/>
      <c r="I84" s="561"/>
      <c r="J84" s="562"/>
      <c r="K84" s="639"/>
      <c r="L84" s="561"/>
      <c r="M84" s="561"/>
      <c r="N84" s="562"/>
      <c r="O84" s="561"/>
      <c r="P84" s="561"/>
      <c r="Q84" s="561"/>
      <c r="R84" s="562"/>
      <c r="S84" s="563"/>
      <c r="T84" s="561"/>
      <c r="U84" s="561"/>
      <c r="V84" s="561"/>
      <c r="W84" s="562"/>
      <c r="X84" s="561"/>
      <c r="Y84" s="561"/>
      <c r="Z84" s="562"/>
      <c r="AA84" s="617"/>
      <c r="AB84" s="617"/>
      <c r="AC84" s="565"/>
      <c r="AD84" s="565"/>
      <c r="AE84" s="563"/>
      <c r="AF84" s="563"/>
      <c r="AG84" s="563"/>
      <c r="AH84" s="616"/>
      <c r="AI84" s="567"/>
    </row>
    <row r="85" spans="1:44" ht="27.75" customHeight="1">
      <c r="A85" s="1112"/>
      <c r="B85" s="1115"/>
      <c r="C85" s="559" t="s">
        <v>534</v>
      </c>
      <c r="D85" s="560"/>
      <c r="E85" s="563"/>
      <c r="F85" s="569"/>
      <c r="G85" s="561"/>
      <c r="H85" s="562"/>
      <c r="I85" s="561"/>
      <c r="J85" s="563"/>
      <c r="K85" s="639"/>
      <c r="L85" s="563"/>
      <c r="M85" s="561"/>
      <c r="N85" s="562"/>
      <c r="O85" s="561"/>
      <c r="P85" s="563"/>
      <c r="Q85" s="563"/>
      <c r="R85" s="562"/>
      <c r="S85" s="563"/>
      <c r="T85" s="561"/>
      <c r="U85" s="561"/>
      <c r="V85" s="561"/>
      <c r="W85" s="569"/>
      <c r="X85" s="563"/>
      <c r="Y85" s="561"/>
      <c r="Z85" s="569"/>
      <c r="AA85" s="563"/>
      <c r="AB85" s="561"/>
      <c r="AC85" s="569"/>
      <c r="AD85" s="563"/>
      <c r="AE85" s="563"/>
      <c r="AF85" s="563"/>
      <c r="AG85" s="618"/>
      <c r="AH85" s="619"/>
      <c r="AI85" s="570" t="s">
        <v>533</v>
      </c>
    </row>
    <row r="86" spans="1:44" ht="27.75" customHeight="1">
      <c r="A86" s="1112"/>
      <c r="B86" s="1115"/>
      <c r="C86" s="559" t="s">
        <v>532</v>
      </c>
      <c r="D86" s="560"/>
      <c r="E86" s="563"/>
      <c r="F86" s="569"/>
      <c r="G86" s="561"/>
      <c r="H86" s="562"/>
      <c r="I86" s="561"/>
      <c r="J86" s="563"/>
      <c r="K86" s="639"/>
      <c r="L86" s="563"/>
      <c r="M86" s="561"/>
      <c r="N86" s="562"/>
      <c r="O86" s="561"/>
      <c r="P86" s="563"/>
      <c r="Q86" s="563"/>
      <c r="R86" s="562"/>
      <c r="S86" s="563"/>
      <c r="T86" s="561"/>
      <c r="U86" s="561"/>
      <c r="V86" s="561"/>
      <c r="W86" s="569"/>
      <c r="X86" s="563"/>
      <c r="Y86" s="561"/>
      <c r="Z86" s="569"/>
      <c r="AA86" s="563"/>
      <c r="AB86" s="561"/>
      <c r="AC86" s="569"/>
      <c r="AD86" s="563"/>
      <c r="AE86" s="563"/>
      <c r="AF86" s="563"/>
      <c r="AG86" s="563"/>
      <c r="AH86" s="616"/>
      <c r="AI86" s="571">
        <f>COUNTA(D87:AH87)</f>
        <v>0</v>
      </c>
      <c r="AJ86" s="413"/>
    </row>
    <row r="87" spans="1:44" ht="26.25" customHeight="1">
      <c r="A87" s="1113"/>
      <c r="B87" s="1116"/>
      <c r="C87" s="559" t="s">
        <v>531</v>
      </c>
      <c r="D87" s="572"/>
      <c r="E87" s="573"/>
      <c r="F87" s="574"/>
      <c r="G87" s="573"/>
      <c r="H87" s="574"/>
      <c r="I87" s="573"/>
      <c r="J87" s="573"/>
      <c r="K87" s="640"/>
      <c r="L87" s="573"/>
      <c r="M87" s="573"/>
      <c r="N87" s="574"/>
      <c r="O87" s="573"/>
      <c r="P87" s="573"/>
      <c r="Q87" s="573"/>
      <c r="R87" s="574"/>
      <c r="S87" s="573"/>
      <c r="T87" s="573"/>
      <c r="U87" s="573"/>
      <c r="V87" s="573"/>
      <c r="W87" s="574"/>
      <c r="X87" s="573"/>
      <c r="Y87" s="573"/>
      <c r="Z87" s="574"/>
      <c r="AA87" s="573"/>
      <c r="AB87" s="573"/>
      <c r="AC87" s="574"/>
      <c r="AD87" s="573"/>
      <c r="AE87" s="573"/>
      <c r="AF87" s="573"/>
      <c r="AG87" s="573"/>
      <c r="AH87" s="575"/>
      <c r="AI87" s="571">
        <f>SUM(D87:AH87)</f>
        <v>0</v>
      </c>
    </row>
    <row r="88" spans="1:44" hidden="1">
      <c r="A88" s="600"/>
      <c r="B88" s="601"/>
      <c r="C88" s="602"/>
      <c r="D88" s="413" t="str">
        <f t="shared" ref="D88:AH88" si="63">IF(AND(D81&lt;&gt;"",D87&lt;&gt;""),1,"")</f>
        <v/>
      </c>
      <c r="E88" s="413" t="str">
        <f t="shared" si="63"/>
        <v/>
      </c>
      <c r="F88" s="413" t="str">
        <f t="shared" si="63"/>
        <v/>
      </c>
      <c r="G88" s="413" t="str">
        <f t="shared" si="63"/>
        <v/>
      </c>
      <c r="H88" s="413" t="str">
        <f t="shared" si="63"/>
        <v/>
      </c>
      <c r="I88" s="413" t="str">
        <f t="shared" si="63"/>
        <v/>
      </c>
      <c r="J88" s="413" t="str">
        <f t="shared" si="63"/>
        <v/>
      </c>
      <c r="K88" s="413" t="str">
        <f t="shared" si="63"/>
        <v/>
      </c>
      <c r="L88" s="413" t="str">
        <f t="shared" si="63"/>
        <v/>
      </c>
      <c r="M88" s="413" t="str">
        <f t="shared" si="63"/>
        <v/>
      </c>
      <c r="N88" s="413" t="str">
        <f t="shared" si="63"/>
        <v/>
      </c>
      <c r="O88" s="413" t="str">
        <f t="shared" si="63"/>
        <v/>
      </c>
      <c r="P88" s="413" t="str">
        <f t="shared" si="63"/>
        <v/>
      </c>
      <c r="Q88" s="413" t="str">
        <f t="shared" si="63"/>
        <v/>
      </c>
      <c r="R88" s="413" t="str">
        <f t="shared" si="63"/>
        <v/>
      </c>
      <c r="S88" s="413" t="str">
        <f t="shared" si="63"/>
        <v/>
      </c>
      <c r="T88" s="413" t="str">
        <f t="shared" si="63"/>
        <v/>
      </c>
      <c r="U88" s="413" t="str">
        <f t="shared" si="63"/>
        <v/>
      </c>
      <c r="V88" s="413" t="str">
        <f t="shared" si="63"/>
        <v/>
      </c>
      <c r="W88" s="413" t="str">
        <f t="shared" si="63"/>
        <v/>
      </c>
      <c r="X88" s="413" t="str">
        <f t="shared" si="63"/>
        <v/>
      </c>
      <c r="Y88" s="413" t="str">
        <f t="shared" si="63"/>
        <v/>
      </c>
      <c r="Z88" s="413" t="str">
        <f t="shared" si="63"/>
        <v/>
      </c>
      <c r="AA88" s="413" t="str">
        <f t="shared" si="63"/>
        <v/>
      </c>
      <c r="AB88" s="413" t="str">
        <f t="shared" si="63"/>
        <v/>
      </c>
      <c r="AC88" s="413" t="str">
        <f t="shared" si="63"/>
        <v/>
      </c>
      <c r="AD88" s="413" t="str">
        <f t="shared" si="63"/>
        <v/>
      </c>
      <c r="AE88" s="413" t="str">
        <f t="shared" si="63"/>
        <v/>
      </c>
      <c r="AF88" s="413" t="str">
        <f t="shared" si="63"/>
        <v/>
      </c>
      <c r="AG88" s="413" t="str">
        <f t="shared" si="63"/>
        <v/>
      </c>
      <c r="AH88" s="413" t="str">
        <f t="shared" si="63"/>
        <v/>
      </c>
      <c r="AI88" s="603">
        <f>SUM(D88:AH88)</f>
        <v>0</v>
      </c>
    </row>
    <row r="89" spans="1:44" ht="30" customHeight="1" thickBot="1">
      <c r="A89" s="600"/>
      <c r="B89" s="601"/>
      <c r="C89" s="602"/>
      <c r="D89" s="413"/>
      <c r="E89" s="413"/>
      <c r="F89" s="413"/>
      <c r="G89" s="413"/>
      <c r="H89" s="413"/>
      <c r="I89" s="413"/>
      <c r="J89" s="413"/>
      <c r="K89" s="413"/>
      <c r="L89" s="413"/>
      <c r="M89" s="413"/>
      <c r="N89" s="413"/>
      <c r="O89" s="413"/>
      <c r="P89" s="413"/>
      <c r="Q89" s="413"/>
      <c r="R89" s="413"/>
      <c r="S89" s="413"/>
      <c r="T89" s="413"/>
      <c r="U89" s="413"/>
      <c r="V89" s="413"/>
      <c r="W89" s="413"/>
      <c r="X89" s="413"/>
      <c r="Y89" s="413"/>
      <c r="Z89" s="413"/>
      <c r="AA89" s="413"/>
      <c r="AB89" s="413"/>
      <c r="AC89" s="413"/>
      <c r="AD89" s="413"/>
      <c r="AE89" s="413"/>
      <c r="AF89" s="413"/>
      <c r="AG89" s="413"/>
      <c r="AH89" s="413"/>
      <c r="AI89" s="603"/>
    </row>
    <row r="90" spans="1:44">
      <c r="A90" s="1121" t="s">
        <v>703</v>
      </c>
      <c r="B90" s="1122"/>
      <c r="C90" s="1122"/>
      <c r="D90" s="1122"/>
      <c r="E90" s="1122"/>
      <c r="F90" s="1122"/>
      <c r="G90" s="1123" t="s">
        <v>704</v>
      </c>
      <c r="H90" s="1123"/>
      <c r="I90" s="1123"/>
      <c r="J90" s="1123" t="s">
        <v>705</v>
      </c>
      <c r="K90" s="1123"/>
      <c r="L90" s="1123"/>
      <c r="M90" s="1123" t="s">
        <v>706</v>
      </c>
      <c r="N90" s="1123"/>
      <c r="O90" s="1123"/>
      <c r="P90" s="1123" t="s">
        <v>715</v>
      </c>
      <c r="Q90" s="1123"/>
      <c r="R90" s="1123"/>
      <c r="S90" s="1123" t="s">
        <v>716</v>
      </c>
      <c r="T90" s="1123"/>
      <c r="U90" s="1123"/>
      <c r="V90" s="1123" t="s">
        <v>707</v>
      </c>
      <c r="W90" s="1123"/>
      <c r="X90" s="1124"/>
      <c r="Y90" s="484"/>
      <c r="Z90" s="484"/>
      <c r="AA90" s="484"/>
      <c r="AB90" s="484"/>
      <c r="AC90" s="484"/>
      <c r="AD90" s="484"/>
      <c r="AE90" s="484"/>
      <c r="AF90" s="484"/>
      <c r="AG90" s="484"/>
      <c r="AH90" s="620"/>
      <c r="AI90" s="621"/>
    </row>
    <row r="91" spans="1:44">
      <c r="A91" s="1129" t="s">
        <v>708</v>
      </c>
      <c r="B91" s="1130"/>
      <c r="C91" s="1130"/>
      <c r="D91" s="1131" t="s">
        <v>709</v>
      </c>
      <c r="E91" s="1131"/>
      <c r="F91" s="1131"/>
      <c r="G91" s="1132">
        <f>COUNT(D12:AH12)</f>
        <v>0</v>
      </c>
      <c r="H91" s="1132"/>
      <c r="I91" s="1132"/>
      <c r="J91" s="1132">
        <f>COUNT(D25:AH25)</f>
        <v>0</v>
      </c>
      <c r="K91" s="1132"/>
      <c r="L91" s="1132"/>
      <c r="M91" s="1132">
        <f>COUNT(D46:AH46)</f>
        <v>0</v>
      </c>
      <c r="N91" s="1132"/>
      <c r="O91" s="1132"/>
      <c r="P91" s="1132">
        <f>COUNT(D59:AH59)</f>
        <v>0</v>
      </c>
      <c r="Q91" s="1132"/>
      <c r="R91" s="1132"/>
      <c r="S91" s="1132">
        <f>COUNT(D81:AH81)</f>
        <v>0</v>
      </c>
      <c r="T91" s="1132"/>
      <c r="U91" s="1132"/>
      <c r="V91" s="1142">
        <f>SUM(G91:U91)</f>
        <v>0</v>
      </c>
      <c r="W91" s="1142"/>
      <c r="X91" s="1143"/>
      <c r="Y91" s="620"/>
      <c r="Z91" s="620"/>
      <c r="AA91" s="620"/>
      <c r="AB91" s="620"/>
      <c r="AC91" s="620"/>
      <c r="AD91" s="620"/>
      <c r="AE91" s="620"/>
      <c r="AF91" s="620"/>
      <c r="AG91" s="620"/>
      <c r="AH91" s="620"/>
      <c r="AI91" s="621"/>
    </row>
    <row r="92" spans="1:44">
      <c r="A92" s="1129"/>
      <c r="B92" s="1130"/>
      <c r="C92" s="1130"/>
      <c r="D92" s="1139" t="s">
        <v>710</v>
      </c>
      <c r="E92" s="1139"/>
      <c r="F92" s="1139"/>
      <c r="G92" s="1132">
        <f>COUNT(D18:AH18)</f>
        <v>0</v>
      </c>
      <c r="H92" s="1132"/>
      <c r="I92" s="1132"/>
      <c r="J92" s="1132">
        <f>COUNT(D31:AH31)</f>
        <v>0</v>
      </c>
      <c r="K92" s="1132"/>
      <c r="L92" s="1132"/>
      <c r="M92" s="1132">
        <f>COUNT(D52:AH52)</f>
        <v>0</v>
      </c>
      <c r="N92" s="1132"/>
      <c r="O92" s="1132"/>
      <c r="P92" s="1132">
        <f>COUNT(D65:AH65)</f>
        <v>0</v>
      </c>
      <c r="Q92" s="1132"/>
      <c r="R92" s="1132"/>
      <c r="S92" s="1132">
        <f>COUNT(D87:AH87)</f>
        <v>0</v>
      </c>
      <c r="T92" s="1132"/>
      <c r="U92" s="1132"/>
      <c r="V92" s="1140">
        <f t="shared" ref="V92:V96" si="64">SUM(G92:U92)</f>
        <v>0</v>
      </c>
      <c r="W92" s="1140"/>
      <c r="X92" s="1141"/>
      <c r="Y92" s="620"/>
      <c r="Z92" s="620"/>
      <c r="AA92" s="620"/>
      <c r="AB92" s="620"/>
      <c r="AC92" s="620"/>
      <c r="AD92" s="620"/>
      <c r="AE92" s="620"/>
      <c r="AF92" s="620"/>
      <c r="AG92" s="620"/>
      <c r="AH92" s="620"/>
      <c r="AI92" s="621"/>
    </row>
    <row r="93" spans="1:44" ht="21">
      <c r="A93" s="1129" t="s">
        <v>711</v>
      </c>
      <c r="B93" s="1130"/>
      <c r="C93" s="1130"/>
      <c r="D93" s="622"/>
      <c r="E93" s="623"/>
      <c r="F93" s="624"/>
      <c r="G93" s="1144">
        <f>G91+G92-AI19</f>
        <v>0</v>
      </c>
      <c r="H93" s="1144"/>
      <c r="I93" s="1144"/>
      <c r="J93" s="1144">
        <f>J91+J92-AI32</f>
        <v>0</v>
      </c>
      <c r="K93" s="1144"/>
      <c r="L93" s="1144"/>
      <c r="M93" s="1144">
        <f>SUM(M91:O92)-AI53</f>
        <v>0</v>
      </c>
      <c r="N93" s="1144"/>
      <c r="O93" s="1144"/>
      <c r="P93" s="1144">
        <f>SUM(P91:R92)-AI66</f>
        <v>0</v>
      </c>
      <c r="Q93" s="1144"/>
      <c r="R93" s="1144"/>
      <c r="S93" s="1144">
        <f>SUM(S91:U92)-AI88</f>
        <v>0</v>
      </c>
      <c r="T93" s="1144"/>
      <c r="U93" s="1144"/>
      <c r="V93" s="1144">
        <f t="shared" si="64"/>
        <v>0</v>
      </c>
      <c r="W93" s="1144"/>
      <c r="X93" s="1145"/>
      <c r="Y93" s="652"/>
      <c r="Z93" s="652"/>
      <c r="AA93" s="652"/>
      <c r="AB93" s="652"/>
      <c r="AC93" s="652"/>
      <c r="AD93" s="652"/>
      <c r="AE93" s="652"/>
      <c r="AF93" s="652"/>
      <c r="AG93" s="652"/>
      <c r="AH93" s="652"/>
      <c r="AI93" s="652"/>
    </row>
    <row r="94" spans="1:44" ht="21">
      <c r="A94" s="1129" t="s">
        <v>713</v>
      </c>
      <c r="B94" s="1130"/>
      <c r="C94" s="1130"/>
      <c r="D94" s="1131" t="s">
        <v>709</v>
      </c>
      <c r="E94" s="1131"/>
      <c r="F94" s="1131"/>
      <c r="G94" s="1132">
        <f>SUM((D12:AH12))</f>
        <v>0</v>
      </c>
      <c r="H94" s="1132"/>
      <c r="I94" s="1132"/>
      <c r="J94" s="1132">
        <f>SUM(D25:AH25)</f>
        <v>0</v>
      </c>
      <c r="K94" s="1132"/>
      <c r="L94" s="1132"/>
      <c r="M94" s="1132">
        <f>SUM(D46:AH46)</f>
        <v>0</v>
      </c>
      <c r="N94" s="1132"/>
      <c r="O94" s="1132"/>
      <c r="P94" s="1132">
        <f>SUM(D59:AH59)</f>
        <v>0</v>
      </c>
      <c r="Q94" s="1132"/>
      <c r="R94" s="1132"/>
      <c r="S94" s="1132">
        <f>SUM(D81:AH81)</f>
        <v>0</v>
      </c>
      <c r="T94" s="1132"/>
      <c r="U94" s="1132"/>
      <c r="V94" s="1142">
        <f t="shared" si="64"/>
        <v>0</v>
      </c>
      <c r="W94" s="1142"/>
      <c r="X94" s="1143"/>
      <c r="Y94" s="652"/>
      <c r="Z94" s="652"/>
      <c r="AA94" s="652"/>
      <c r="AB94" s="652"/>
      <c r="AC94" s="652"/>
      <c r="AD94" s="652"/>
      <c r="AE94" s="652"/>
      <c r="AF94" s="652"/>
      <c r="AG94" s="652"/>
      <c r="AH94" s="652"/>
      <c r="AI94" s="652"/>
    </row>
    <row r="95" spans="1:44">
      <c r="A95" s="1129"/>
      <c r="B95" s="1130"/>
      <c r="C95" s="1130"/>
      <c r="D95" s="1139" t="s">
        <v>710</v>
      </c>
      <c r="E95" s="1139"/>
      <c r="F95" s="1139"/>
      <c r="G95" s="1132">
        <f>SUM((D18:AH18))</f>
        <v>0</v>
      </c>
      <c r="H95" s="1132"/>
      <c r="I95" s="1132"/>
      <c r="J95" s="1132">
        <f>SUM(D31:AH31)</f>
        <v>0</v>
      </c>
      <c r="K95" s="1132"/>
      <c r="L95" s="1132"/>
      <c r="M95" s="1132">
        <f>SUM(D52:AH52)</f>
        <v>0</v>
      </c>
      <c r="N95" s="1132"/>
      <c r="O95" s="1132"/>
      <c r="P95" s="1132">
        <f>SUM(D65:AH65)</f>
        <v>0</v>
      </c>
      <c r="Q95" s="1132"/>
      <c r="R95" s="1132"/>
      <c r="S95" s="1132">
        <f>SUM(D87:AH87)</f>
        <v>0</v>
      </c>
      <c r="T95" s="1132"/>
      <c r="U95" s="1132"/>
      <c r="V95" s="1140">
        <f t="shared" si="64"/>
        <v>0</v>
      </c>
      <c r="W95" s="1140"/>
      <c r="X95" s="1141"/>
      <c r="Y95" s="620"/>
      <c r="Z95" s="620"/>
      <c r="AA95" s="620"/>
      <c r="AB95" s="620"/>
      <c r="AC95" s="620"/>
      <c r="AD95" s="620"/>
      <c r="AE95" s="620"/>
      <c r="AF95" s="620"/>
      <c r="AG95" s="620"/>
      <c r="AH95" s="620"/>
      <c r="AI95" s="621"/>
    </row>
    <row r="96" spans="1:44" ht="24" thickBot="1">
      <c r="A96" s="1147" t="s">
        <v>714</v>
      </c>
      <c r="B96" s="1148"/>
      <c r="C96" s="1148"/>
      <c r="D96" s="625"/>
      <c r="E96" s="626"/>
      <c r="F96" s="627"/>
      <c r="G96" s="1149">
        <f>SUM(G94:I95)</f>
        <v>0</v>
      </c>
      <c r="H96" s="1149"/>
      <c r="I96" s="1149"/>
      <c r="J96" s="1149">
        <f>SUM(J94:L95)</f>
        <v>0</v>
      </c>
      <c r="K96" s="1149"/>
      <c r="L96" s="1149"/>
      <c r="M96" s="1149">
        <f>SUM(M94:O95)</f>
        <v>0</v>
      </c>
      <c r="N96" s="1149"/>
      <c r="O96" s="1149"/>
      <c r="P96" s="1149">
        <f>SUM(P94:R95)</f>
        <v>0</v>
      </c>
      <c r="Q96" s="1149"/>
      <c r="R96" s="1149"/>
      <c r="S96" s="1149">
        <f>SUM(S94:U95)</f>
        <v>0</v>
      </c>
      <c r="T96" s="1149"/>
      <c r="U96" s="1149"/>
      <c r="V96" s="1149">
        <f t="shared" si="64"/>
        <v>0</v>
      </c>
      <c r="W96" s="1149"/>
      <c r="X96" s="1150"/>
      <c r="Y96" s="414"/>
      <c r="Z96" s="414"/>
      <c r="AA96" s="414"/>
      <c r="AB96" s="414"/>
      <c r="AC96" s="414"/>
      <c r="AD96" s="414"/>
      <c r="AE96" s="414"/>
      <c r="AF96" s="414"/>
      <c r="AG96" s="414"/>
      <c r="AH96" s="414"/>
    </row>
    <row r="97" spans="1:36" ht="27" customHeight="1">
      <c r="A97" s="663" t="s">
        <v>712</v>
      </c>
      <c r="B97" s="653"/>
      <c r="C97" s="653"/>
      <c r="D97" s="653"/>
      <c r="E97" s="653"/>
      <c r="F97" s="653"/>
      <c r="G97" s="653"/>
      <c r="H97" s="653"/>
      <c r="I97" s="653"/>
      <c r="J97" s="653"/>
      <c r="K97" s="653"/>
      <c r="L97" s="653"/>
      <c r="M97" s="653"/>
      <c r="N97" s="653"/>
      <c r="O97" s="653"/>
      <c r="P97" s="653"/>
      <c r="Q97" s="653"/>
      <c r="R97" s="653"/>
      <c r="S97" s="653"/>
      <c r="T97" s="653"/>
      <c r="U97" s="653"/>
      <c r="V97" s="653"/>
      <c r="W97" s="653"/>
      <c r="X97" s="653"/>
      <c r="Y97" s="653"/>
      <c r="Z97" s="653"/>
      <c r="AA97" s="653"/>
      <c r="AB97" s="653"/>
      <c r="AC97" s="653"/>
      <c r="AD97" s="653"/>
      <c r="AE97" s="653"/>
      <c r="AF97" s="653"/>
      <c r="AG97" s="653"/>
      <c r="AH97" s="653"/>
      <c r="AI97" s="653"/>
      <c r="AJ97" s="653"/>
    </row>
    <row r="98" spans="1:36" ht="27" customHeight="1">
      <c r="A98" s="628"/>
      <c r="B98" s="629"/>
      <c r="C98" s="629"/>
      <c r="D98" s="629"/>
      <c r="E98" s="629"/>
      <c r="F98" s="629"/>
      <c r="G98" s="629"/>
      <c r="H98" s="629"/>
      <c r="I98" s="629"/>
      <c r="J98" s="629"/>
      <c r="K98" s="629"/>
      <c r="L98" s="629"/>
      <c r="M98" s="629"/>
      <c r="N98" s="629"/>
      <c r="O98" s="629"/>
      <c r="P98" s="629"/>
      <c r="Q98" s="629"/>
      <c r="R98" s="629"/>
      <c r="S98" s="629"/>
      <c r="T98" s="629"/>
      <c r="U98" s="629"/>
      <c r="V98" s="629"/>
      <c r="W98" s="629"/>
      <c r="X98" s="629"/>
      <c r="Y98" s="629"/>
      <c r="Z98" s="629"/>
      <c r="AA98" s="629"/>
      <c r="AB98" s="629"/>
      <c r="AC98" s="629"/>
      <c r="AD98" s="629"/>
      <c r="AE98" s="629"/>
      <c r="AF98" s="629"/>
      <c r="AG98" s="629"/>
      <c r="AH98" s="629"/>
      <c r="AI98" s="629"/>
      <c r="AJ98" s="629"/>
    </row>
    <row r="99" spans="1:36" ht="27" customHeight="1">
      <c r="A99" s="628"/>
      <c r="B99" s="629"/>
      <c r="C99" s="629"/>
      <c r="D99" s="629"/>
      <c r="E99" s="629"/>
      <c r="F99" s="629"/>
      <c r="G99" s="629"/>
      <c r="H99" s="629"/>
      <c r="I99" s="629"/>
      <c r="J99" s="629"/>
      <c r="K99" s="629"/>
      <c r="L99" s="629"/>
      <c r="M99" s="629"/>
      <c r="N99" s="629"/>
      <c r="O99" s="629"/>
      <c r="P99" s="629"/>
      <c r="Q99" s="629"/>
      <c r="R99" s="629"/>
      <c r="S99" s="629"/>
      <c r="T99" s="629"/>
      <c r="U99" s="629"/>
      <c r="V99" s="629"/>
      <c r="W99" s="629"/>
      <c r="X99" s="629"/>
      <c r="Y99" s="629"/>
      <c r="Z99" s="629"/>
      <c r="AA99" s="629"/>
      <c r="AB99" s="629"/>
      <c r="AC99" s="629"/>
      <c r="AD99" s="629"/>
      <c r="AE99" s="629"/>
      <c r="AF99" s="629"/>
      <c r="AG99" s="629"/>
      <c r="AH99" s="629"/>
      <c r="AI99" s="629"/>
      <c r="AJ99" s="629"/>
    </row>
    <row r="100" spans="1:36" ht="23.25" customHeight="1">
      <c r="A100" s="1146"/>
      <c r="B100" s="1146"/>
      <c r="C100" s="1146"/>
      <c r="D100" s="1146"/>
      <c r="E100" s="1146"/>
      <c r="F100" s="1146"/>
      <c r="G100" s="1146"/>
      <c r="H100" s="1146"/>
      <c r="I100" s="1146"/>
      <c r="J100" s="1146"/>
      <c r="K100" s="1146"/>
      <c r="L100" s="1146"/>
      <c r="M100" s="1146"/>
      <c r="N100" s="1146"/>
      <c r="O100" s="1146"/>
      <c r="P100" s="1146"/>
      <c r="Q100" s="1146"/>
      <c r="R100" s="1146"/>
      <c r="S100" s="1146"/>
      <c r="T100" s="1146"/>
      <c r="U100" s="1146"/>
      <c r="V100" s="1146"/>
      <c r="W100" s="1146"/>
      <c r="X100" s="1146"/>
      <c r="Y100" s="1146"/>
      <c r="Z100" s="1146"/>
      <c r="AA100" s="1146"/>
      <c r="AB100" s="1146"/>
      <c r="AC100" s="1146"/>
      <c r="AD100" s="1146"/>
      <c r="AE100" s="1146"/>
      <c r="AF100" s="1146"/>
      <c r="AG100" s="1146"/>
      <c r="AH100" s="1146"/>
      <c r="AI100" s="1146"/>
      <c r="AJ100" s="1146"/>
    </row>
  </sheetData>
  <mergeCells count="97">
    <mergeCell ref="P91:R91"/>
    <mergeCell ref="P92:R92"/>
    <mergeCell ref="P93:R93"/>
    <mergeCell ref="I38:N38"/>
    <mergeCell ref="O38:AA38"/>
    <mergeCell ref="I39:N39"/>
    <mergeCell ref="O39:AA39"/>
    <mergeCell ref="A40:AI40"/>
    <mergeCell ref="A41:A52"/>
    <mergeCell ref="B44:B52"/>
    <mergeCell ref="A54:A65"/>
    <mergeCell ref="B57:B65"/>
    <mergeCell ref="S91:U91"/>
    <mergeCell ref="D92:F92"/>
    <mergeCell ref="P90:R90"/>
    <mergeCell ref="V91:X91"/>
    <mergeCell ref="A93:C93"/>
    <mergeCell ref="G93:I93"/>
    <mergeCell ref="J93:L93"/>
    <mergeCell ref="M93:O93"/>
    <mergeCell ref="A94:C95"/>
    <mergeCell ref="D94:F94"/>
    <mergeCell ref="G94:I94"/>
    <mergeCell ref="J94:L94"/>
    <mergeCell ref="M94:O94"/>
    <mergeCell ref="D95:F95"/>
    <mergeCell ref="G95:I95"/>
    <mergeCell ref="J95:L95"/>
    <mergeCell ref="M95:O95"/>
    <mergeCell ref="A35:AI35"/>
    <mergeCell ref="I36:N36"/>
    <mergeCell ref="O36:AA36"/>
    <mergeCell ref="I37:N37"/>
    <mergeCell ref="O37:AA37"/>
    <mergeCell ref="A100:AJ100"/>
    <mergeCell ref="A96:C96"/>
    <mergeCell ref="G96:I96"/>
    <mergeCell ref="J96:L96"/>
    <mergeCell ref="M96:O96"/>
    <mergeCell ref="V96:X96"/>
    <mergeCell ref="P96:R96"/>
    <mergeCell ref="S96:U96"/>
    <mergeCell ref="V95:X95"/>
    <mergeCell ref="J92:L92"/>
    <mergeCell ref="M92:O92"/>
    <mergeCell ref="V92:X92"/>
    <mergeCell ref="S92:U92"/>
    <mergeCell ref="P95:R95"/>
    <mergeCell ref="V94:X94"/>
    <mergeCell ref="V93:X93"/>
    <mergeCell ref="S95:U95"/>
    <mergeCell ref="S93:U93"/>
    <mergeCell ref="P94:R94"/>
    <mergeCell ref="S94:U94"/>
    <mergeCell ref="A74:AI74"/>
    <mergeCell ref="A76:A87"/>
    <mergeCell ref="B79:B87"/>
    <mergeCell ref="A90:F90"/>
    <mergeCell ref="G90:I90"/>
    <mergeCell ref="J90:L90"/>
    <mergeCell ref="M90:O90"/>
    <mergeCell ref="V90:X90"/>
    <mergeCell ref="S90:U90"/>
    <mergeCell ref="A91:C92"/>
    <mergeCell ref="D91:F91"/>
    <mergeCell ref="G91:I91"/>
    <mergeCell ref="J91:L91"/>
    <mergeCell ref="M91:O91"/>
    <mergeCell ref="G92:I92"/>
    <mergeCell ref="I71:N71"/>
    <mergeCell ref="O71:AA71"/>
    <mergeCell ref="I72:N72"/>
    <mergeCell ref="O72:AA72"/>
    <mergeCell ref="I73:N73"/>
    <mergeCell ref="O73:AA73"/>
    <mergeCell ref="I70:N70"/>
    <mergeCell ref="O70:AA70"/>
    <mergeCell ref="A67:AJ67"/>
    <mergeCell ref="A68:AJ68"/>
    <mergeCell ref="I4:N4"/>
    <mergeCell ref="O4:AA4"/>
    <mergeCell ref="I5:N5"/>
    <mergeCell ref="O5:AA5"/>
    <mergeCell ref="A6:AI6"/>
    <mergeCell ref="A7:A18"/>
    <mergeCell ref="B10:B18"/>
    <mergeCell ref="A20:A31"/>
    <mergeCell ref="B23:B31"/>
    <mergeCell ref="A33:AJ33"/>
    <mergeCell ref="A34:AJ34"/>
    <mergeCell ref="A69:AI69"/>
    <mergeCell ref="AO3:AP3"/>
    <mergeCell ref="A1:AI1"/>
    <mergeCell ref="I2:N2"/>
    <mergeCell ref="O2:AA2"/>
    <mergeCell ref="I3:N3"/>
    <mergeCell ref="O3:AA3"/>
  </mergeCells>
  <phoneticPr fontId="11"/>
  <conditionalFormatting sqref="D8:AH9">
    <cfRule type="expression" dxfId="41" priority="13">
      <formula>COUNTIF($AO$7:$AO$18,D$8)=1</formula>
    </cfRule>
    <cfRule type="expression" dxfId="40" priority="14">
      <formula>WEEKDAY(D$8,1)=7</formula>
    </cfRule>
    <cfRule type="expression" dxfId="39" priority="15">
      <formula>WEEKDAY(D$8,1)=1</formula>
    </cfRule>
  </conditionalFormatting>
  <conditionalFormatting sqref="D21:AH22">
    <cfRule type="expression" dxfId="38" priority="10">
      <formula>COUNTIF($AO$7:$AO$18,D$8)=1</formula>
    </cfRule>
    <cfRule type="expression" dxfId="37" priority="11">
      <formula>WEEKDAY(D$8,1)=7</formula>
    </cfRule>
    <cfRule type="expression" dxfId="36" priority="12">
      <formula>WEEKDAY(D$8,1)=1</formula>
    </cfRule>
  </conditionalFormatting>
  <conditionalFormatting sqref="D42:AH43">
    <cfRule type="expression" dxfId="35" priority="4">
      <formula>COUNTIF($AO$7:$AO$18,D$8)=1</formula>
    </cfRule>
    <cfRule type="expression" dxfId="34" priority="5">
      <formula>WEEKDAY(D$8,1)=7</formula>
    </cfRule>
    <cfRule type="expression" dxfId="33" priority="6">
      <formula>WEEKDAY(D$8,1)=1</formula>
    </cfRule>
  </conditionalFormatting>
  <conditionalFormatting sqref="D55:AH56">
    <cfRule type="expression" dxfId="32" priority="1">
      <formula>COUNTIF($AO$7:$AO$18,D$8)=1</formula>
    </cfRule>
    <cfRule type="expression" dxfId="31" priority="2">
      <formula>WEEKDAY(D$8,1)=7</formula>
    </cfRule>
    <cfRule type="expression" dxfId="30" priority="3">
      <formula>WEEKDAY(D$8,1)=1</formula>
    </cfRule>
  </conditionalFormatting>
  <conditionalFormatting sqref="D77:AH78">
    <cfRule type="expression" dxfId="29" priority="7">
      <formula>COUNTIF($AO$7:$AO$18,D$8)=1</formula>
    </cfRule>
    <cfRule type="expression" dxfId="28" priority="8">
      <formula>WEEKDAY(D$8,1)=7</formula>
    </cfRule>
    <cfRule type="expression" dxfId="27" priority="9">
      <formula>WEEKDAY(D$8,1)=1</formula>
    </cfRule>
  </conditionalFormatting>
  <dataValidations count="2">
    <dataValidation type="list" allowBlank="1" showInputMessage="1" showErrorMessage="1" sqref="D15:AH15 D28:AH28 D84:AH84 D49:AH49 D62:AH62" xr:uid="{41EDD26A-8E3E-4CFD-BD78-F38B4F69EF92}">
      <formula1>"集合,個別"</formula1>
    </dataValidation>
    <dataValidation type="list" allowBlank="1" showInputMessage="1" showErrorMessage="1" sqref="D27:AH27 D14:AH14 D83:AH83 D61:AH61 D48:AH48" xr:uid="{4BC9C28B-1B9F-46D1-8DA1-2C2548166412}">
      <formula1>"対面,通信"</formula1>
    </dataValidation>
  </dataValidations>
  <printOptions horizontalCentered="1"/>
  <pageMargins left="0.39370078740157483" right="0" top="0.39370078740157483" bottom="0.39370078740157483" header="0.31496062992125984" footer="0.31496062992125984"/>
  <pageSetup paperSize="9" scale="49" fitToWidth="0" orientation="portrait" r:id="rId1"/>
  <headerFooter alignWithMargins="0">
    <oddHeader>&amp;R&amp;12様式5-2</oddHeader>
    <oddFooter>&amp;C&amp;P / &amp;N</oddFooter>
  </headerFooter>
  <rowBreaks count="2" manualBreakCount="2">
    <brk id="34" max="34" man="1"/>
    <brk id="68" max="34"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89359-997F-438B-8B3D-BAF2DFF4099C}">
  <sheetPr>
    <tabColor rgb="FFFFC000"/>
  </sheetPr>
  <dimension ref="A1:AR113"/>
  <sheetViews>
    <sheetView view="pageBreakPreview" zoomScale="80" zoomScaleNormal="80" zoomScaleSheetLayoutView="80" workbookViewId="0">
      <selection activeCell="H2" sqref="H2"/>
    </sheetView>
  </sheetViews>
  <sheetFormatPr defaultColWidth="9.81640625" defaultRowHeight="23.5"/>
  <cols>
    <col min="1" max="1" width="6" style="483" customWidth="1"/>
    <col min="2" max="2" width="4.7265625" style="483" customWidth="1"/>
    <col min="3" max="3" width="6.08984375" style="429" customWidth="1"/>
    <col min="4" max="34" width="5.54296875" style="412" customWidth="1"/>
    <col min="35" max="35" width="7.6328125" style="514" customWidth="1"/>
    <col min="36" max="36" width="5" style="412" customWidth="1"/>
    <col min="37" max="40" width="4.453125" style="412" customWidth="1"/>
    <col min="41" max="41" width="13.54296875" style="216" bestFit="1" customWidth="1"/>
    <col min="42" max="42" width="17.54296875" style="216" bestFit="1" customWidth="1"/>
    <col min="43" max="44" width="9.81640625" style="216"/>
    <col min="45" max="16384" width="9.81640625" style="412"/>
  </cols>
  <sheetData>
    <row r="1" spans="1:44" s="514" customFormat="1" ht="25.5">
      <c r="A1" s="1097" t="s">
        <v>542</v>
      </c>
      <c r="B1" s="1097"/>
      <c r="C1" s="1097"/>
      <c r="D1" s="1097"/>
      <c r="E1" s="1097"/>
      <c r="F1" s="1097"/>
      <c r="G1" s="1097"/>
      <c r="H1" s="1097"/>
      <c r="I1" s="1097"/>
      <c r="J1" s="1097"/>
      <c r="K1" s="1097"/>
      <c r="L1" s="1097"/>
      <c r="M1" s="1097"/>
      <c r="N1" s="1097"/>
      <c r="O1" s="1097"/>
      <c r="P1" s="1097"/>
      <c r="Q1" s="1097"/>
      <c r="R1" s="1097"/>
      <c r="S1" s="1097"/>
      <c r="T1" s="1097"/>
      <c r="U1" s="1097"/>
      <c r="V1" s="1097"/>
      <c r="W1" s="1097"/>
      <c r="X1" s="1097"/>
      <c r="Y1" s="1097"/>
      <c r="Z1" s="1097"/>
      <c r="AA1" s="1097"/>
      <c r="AB1" s="1097"/>
      <c r="AC1" s="1097"/>
      <c r="AD1" s="1097"/>
      <c r="AE1" s="1097"/>
      <c r="AF1" s="1097"/>
      <c r="AG1" s="1097"/>
      <c r="AH1" s="1097"/>
      <c r="AI1" s="1097"/>
      <c r="AO1" s="216"/>
      <c r="AP1" s="216"/>
      <c r="AQ1" s="216"/>
      <c r="AR1" s="216"/>
    </row>
    <row r="2" spans="1:44" s="517" customFormat="1" ht="27" customHeight="1" thickBot="1">
      <c r="A2" s="515"/>
      <c r="B2" s="515"/>
      <c r="C2" s="516"/>
      <c r="I2" s="1098" t="s">
        <v>691</v>
      </c>
      <c r="J2" s="1099"/>
      <c r="K2" s="1099"/>
      <c r="L2" s="1099"/>
      <c r="M2" s="1099"/>
      <c r="N2" s="1100"/>
      <c r="O2" s="1101"/>
      <c r="P2" s="1101"/>
      <c r="Q2" s="1101"/>
      <c r="R2" s="1101"/>
      <c r="S2" s="1101"/>
      <c r="T2" s="1101"/>
      <c r="U2" s="1101"/>
      <c r="V2" s="1101"/>
      <c r="W2" s="1101"/>
      <c r="X2" s="1101"/>
      <c r="Y2" s="1101"/>
      <c r="Z2" s="1101"/>
      <c r="AA2" s="1101"/>
      <c r="AI2" s="518"/>
      <c r="AO2" s="216"/>
      <c r="AP2" s="216"/>
      <c r="AQ2" s="216"/>
      <c r="AR2" s="216"/>
    </row>
    <row r="3" spans="1:44" s="517" customFormat="1" ht="27" customHeight="1" thickBot="1">
      <c r="A3" s="515"/>
      <c r="B3" s="515"/>
      <c r="C3" s="516"/>
      <c r="I3" s="1098" t="s">
        <v>692</v>
      </c>
      <c r="J3" s="1099"/>
      <c r="K3" s="1099"/>
      <c r="L3" s="1099"/>
      <c r="M3" s="1099"/>
      <c r="N3" s="1100"/>
      <c r="O3" s="1101" t="s">
        <v>693</v>
      </c>
      <c r="P3" s="1101"/>
      <c r="Q3" s="1101"/>
      <c r="R3" s="1101"/>
      <c r="S3" s="1101"/>
      <c r="T3" s="1101"/>
      <c r="U3" s="1101"/>
      <c r="V3" s="1101"/>
      <c r="W3" s="1101"/>
      <c r="X3" s="1101"/>
      <c r="Y3" s="1101"/>
      <c r="Z3" s="1101"/>
      <c r="AA3" s="1101"/>
      <c r="AI3" s="518"/>
      <c r="AO3" s="1049" t="s">
        <v>672</v>
      </c>
      <c r="AP3" s="1050"/>
      <c r="AQ3" s="216"/>
      <c r="AR3" s="216"/>
    </row>
    <row r="4" spans="1:44" s="517" customFormat="1" ht="27" customHeight="1">
      <c r="A4" s="515"/>
      <c r="B4" s="515"/>
      <c r="C4" s="516"/>
      <c r="I4" s="1103" t="s">
        <v>764</v>
      </c>
      <c r="J4" s="1104"/>
      <c r="K4" s="1104"/>
      <c r="L4" s="1104"/>
      <c r="M4" s="1104"/>
      <c r="N4" s="1105"/>
      <c r="O4" s="1106">
        <f>'様式1-1_委託料経費区分'!C9</f>
        <v>0</v>
      </c>
      <c r="P4" s="1107"/>
      <c r="Q4" s="1107"/>
      <c r="R4" s="1107"/>
      <c r="S4" s="1107"/>
      <c r="T4" s="1107"/>
      <c r="U4" s="1107"/>
      <c r="V4" s="1107"/>
      <c r="W4" s="1107"/>
      <c r="X4" s="1107"/>
      <c r="Y4" s="1107"/>
      <c r="Z4" s="1107"/>
      <c r="AA4" s="1108"/>
      <c r="AI4" s="518"/>
      <c r="AO4" s="461">
        <v>45776</v>
      </c>
      <c r="AP4" s="462" t="s">
        <v>351</v>
      </c>
      <c r="AQ4" s="216"/>
      <c r="AR4" s="216"/>
    </row>
    <row r="5" spans="1:44" s="517" customFormat="1" ht="27" customHeight="1">
      <c r="A5" s="515"/>
      <c r="B5" s="515"/>
      <c r="C5" s="516"/>
      <c r="I5" s="1098" t="s">
        <v>255</v>
      </c>
      <c r="J5" s="1099"/>
      <c r="K5" s="1099"/>
      <c r="L5" s="1099"/>
      <c r="M5" s="1099"/>
      <c r="N5" s="1100"/>
      <c r="O5" s="1109"/>
      <c r="P5" s="1109"/>
      <c r="Q5" s="1109"/>
      <c r="R5" s="1109"/>
      <c r="S5" s="1109"/>
      <c r="T5" s="1109"/>
      <c r="U5" s="1109"/>
      <c r="V5" s="1109"/>
      <c r="W5" s="1109"/>
      <c r="X5" s="1109"/>
      <c r="Y5" s="1109"/>
      <c r="Z5" s="1109"/>
      <c r="AA5" s="1109"/>
      <c r="AI5" s="518"/>
      <c r="AO5" s="463">
        <v>45780</v>
      </c>
      <c r="AP5" s="464" t="s">
        <v>598</v>
      </c>
      <c r="AQ5" s="216"/>
      <c r="AR5" s="216"/>
    </row>
    <row r="6" spans="1:44" s="520" customFormat="1" ht="30" customHeight="1">
      <c r="A6" s="1110" t="s">
        <v>694</v>
      </c>
      <c r="B6" s="1110"/>
      <c r="C6" s="1110"/>
      <c r="D6" s="1110"/>
      <c r="E6" s="1110"/>
      <c r="F6" s="1110"/>
      <c r="G6" s="1110"/>
      <c r="H6" s="1110"/>
      <c r="I6" s="1110"/>
      <c r="J6" s="1110"/>
      <c r="K6" s="1110"/>
      <c r="L6" s="1110"/>
      <c r="M6" s="1110"/>
      <c r="N6" s="1110"/>
      <c r="O6" s="1110"/>
      <c r="P6" s="1110"/>
      <c r="Q6" s="1110"/>
      <c r="R6" s="1110"/>
      <c r="S6" s="1110"/>
      <c r="T6" s="1110"/>
      <c r="U6" s="1110"/>
      <c r="V6" s="1110"/>
      <c r="W6" s="1110"/>
      <c r="X6" s="1110"/>
      <c r="Y6" s="1110"/>
      <c r="Z6" s="1110"/>
      <c r="AA6" s="1110"/>
      <c r="AB6" s="1110"/>
      <c r="AC6" s="1110"/>
      <c r="AD6" s="1110"/>
      <c r="AE6" s="1110"/>
      <c r="AF6" s="1110"/>
      <c r="AG6" s="1110"/>
      <c r="AH6" s="1110"/>
      <c r="AI6" s="1110"/>
      <c r="AJ6" s="519"/>
      <c r="AO6" s="463">
        <v>45781</v>
      </c>
      <c r="AP6" s="464" t="s">
        <v>599</v>
      </c>
      <c r="AQ6" s="216"/>
      <c r="AR6" s="216"/>
    </row>
    <row r="7" spans="1:44" ht="21.75" customHeight="1">
      <c r="A7" s="1111" t="s">
        <v>695</v>
      </c>
      <c r="B7" s="521" t="s">
        <v>539</v>
      </c>
      <c r="C7" s="522"/>
      <c r="D7" s="522"/>
      <c r="E7" s="523"/>
      <c r="F7" s="524"/>
      <c r="G7" s="523"/>
      <c r="H7" s="524"/>
      <c r="I7" s="523"/>
      <c r="J7" s="524"/>
      <c r="K7" s="523"/>
      <c r="L7" s="524"/>
      <c r="M7" s="523"/>
      <c r="N7" s="524"/>
      <c r="O7" s="523"/>
      <c r="P7" s="524"/>
      <c r="Q7" s="523"/>
      <c r="R7" s="524"/>
      <c r="S7" s="523"/>
      <c r="T7" s="523"/>
      <c r="U7" s="523"/>
      <c r="V7" s="523"/>
      <c r="W7" s="523"/>
      <c r="X7" s="523"/>
      <c r="Y7" s="523"/>
      <c r="Z7" s="523"/>
      <c r="AA7" s="523"/>
      <c r="AB7" s="523"/>
      <c r="AC7" s="523"/>
      <c r="AD7" s="523"/>
      <c r="AE7" s="523"/>
      <c r="AF7" s="523"/>
      <c r="AG7" s="523"/>
      <c r="AH7" s="525"/>
      <c r="AI7" s="526"/>
      <c r="AO7" s="463">
        <v>45782</v>
      </c>
      <c r="AP7" s="464" t="s">
        <v>621</v>
      </c>
    </row>
    <row r="8" spans="1:44" ht="21.75" customHeight="1">
      <c r="A8" s="1112"/>
      <c r="B8" s="521" t="s">
        <v>541</v>
      </c>
      <c r="C8" s="522"/>
      <c r="D8" s="527"/>
      <c r="E8" s="528"/>
      <c r="F8" s="528"/>
      <c r="G8" s="528"/>
      <c r="H8" s="528"/>
      <c r="I8" s="528"/>
      <c r="J8" s="528"/>
      <c r="K8" s="528"/>
      <c r="L8" s="528"/>
      <c r="M8" s="529"/>
      <c r="N8" s="528"/>
      <c r="O8" s="528"/>
      <c r="P8" s="528"/>
      <c r="Q8" s="528"/>
      <c r="R8" s="528"/>
      <c r="S8" s="528"/>
      <c r="T8" s="528"/>
      <c r="U8" s="528"/>
      <c r="V8" s="528"/>
      <c r="W8" s="528"/>
      <c r="X8" s="528"/>
      <c r="Y8" s="528"/>
      <c r="Z8" s="528"/>
      <c r="AA8" s="528"/>
      <c r="AB8" s="528"/>
      <c r="AC8" s="528"/>
      <c r="AD8" s="528"/>
      <c r="AE8" s="528"/>
      <c r="AF8" s="528"/>
      <c r="AG8" s="528"/>
      <c r="AH8" s="530"/>
      <c r="AI8" s="526"/>
      <c r="AO8" s="463">
        <v>45783</v>
      </c>
      <c r="AP8" s="464" t="s">
        <v>622</v>
      </c>
    </row>
    <row r="9" spans="1:44" ht="21.75" customHeight="1">
      <c r="A9" s="1112"/>
      <c r="B9" s="521" t="s">
        <v>540</v>
      </c>
      <c r="C9" s="522"/>
      <c r="D9" s="654">
        <f>D8</f>
        <v>0</v>
      </c>
      <c r="E9" s="655">
        <f>E8</f>
        <v>0</v>
      </c>
      <c r="F9" s="655">
        <f t="shared" ref="F9:AG9" si="0">F8</f>
        <v>0</v>
      </c>
      <c r="G9" s="655">
        <f t="shared" si="0"/>
        <v>0</v>
      </c>
      <c r="H9" s="655">
        <f t="shared" si="0"/>
        <v>0</v>
      </c>
      <c r="I9" s="655">
        <f t="shared" si="0"/>
        <v>0</v>
      </c>
      <c r="J9" s="655">
        <f t="shared" si="0"/>
        <v>0</v>
      </c>
      <c r="K9" s="655">
        <f t="shared" si="0"/>
        <v>0</v>
      </c>
      <c r="L9" s="655">
        <f t="shared" si="0"/>
        <v>0</v>
      </c>
      <c r="M9" s="655">
        <f t="shared" si="0"/>
        <v>0</v>
      </c>
      <c r="N9" s="655">
        <f t="shared" si="0"/>
        <v>0</v>
      </c>
      <c r="O9" s="655">
        <f t="shared" si="0"/>
        <v>0</v>
      </c>
      <c r="P9" s="655">
        <f t="shared" si="0"/>
        <v>0</v>
      </c>
      <c r="Q9" s="655">
        <f t="shared" si="0"/>
        <v>0</v>
      </c>
      <c r="R9" s="655">
        <f t="shared" si="0"/>
        <v>0</v>
      </c>
      <c r="S9" s="655">
        <f t="shared" si="0"/>
        <v>0</v>
      </c>
      <c r="T9" s="655">
        <f t="shared" si="0"/>
        <v>0</v>
      </c>
      <c r="U9" s="655">
        <f t="shared" si="0"/>
        <v>0</v>
      </c>
      <c r="V9" s="655">
        <f t="shared" si="0"/>
        <v>0</v>
      </c>
      <c r="W9" s="655">
        <f t="shared" si="0"/>
        <v>0</v>
      </c>
      <c r="X9" s="655">
        <f t="shared" si="0"/>
        <v>0</v>
      </c>
      <c r="Y9" s="655">
        <f t="shared" si="0"/>
        <v>0</v>
      </c>
      <c r="Z9" s="655">
        <f t="shared" si="0"/>
        <v>0</v>
      </c>
      <c r="AA9" s="655">
        <f t="shared" si="0"/>
        <v>0</v>
      </c>
      <c r="AB9" s="655">
        <f t="shared" si="0"/>
        <v>0</v>
      </c>
      <c r="AC9" s="655">
        <f t="shared" si="0"/>
        <v>0</v>
      </c>
      <c r="AD9" s="655">
        <f t="shared" si="0"/>
        <v>0</v>
      </c>
      <c r="AE9" s="655">
        <f t="shared" si="0"/>
        <v>0</v>
      </c>
      <c r="AF9" s="655">
        <f t="shared" si="0"/>
        <v>0</v>
      </c>
      <c r="AG9" s="655">
        <f t="shared" si="0"/>
        <v>0</v>
      </c>
      <c r="AH9" s="656">
        <f>AH8</f>
        <v>0</v>
      </c>
      <c r="AI9" s="526"/>
      <c r="AO9" s="463">
        <v>45859</v>
      </c>
      <c r="AP9" s="464" t="s">
        <v>600</v>
      </c>
    </row>
    <row r="10" spans="1:44" ht="225" customHeight="1">
      <c r="A10" s="1112"/>
      <c r="B10" s="1114" t="s">
        <v>538</v>
      </c>
      <c r="C10" s="531" t="s">
        <v>696</v>
      </c>
      <c r="D10" s="532"/>
      <c r="E10" s="533"/>
      <c r="F10" s="533"/>
      <c r="G10" s="534"/>
      <c r="H10" s="534"/>
      <c r="I10" s="534"/>
      <c r="J10" s="534"/>
      <c r="K10" s="534"/>
      <c r="L10" s="534"/>
      <c r="M10" s="647"/>
      <c r="N10" s="534"/>
      <c r="O10" s="534"/>
      <c r="P10" s="534"/>
      <c r="Q10" s="534"/>
      <c r="R10" s="534"/>
      <c r="S10" s="534"/>
      <c r="T10" s="534"/>
      <c r="U10" s="534"/>
      <c r="V10" s="534"/>
      <c r="W10" s="648"/>
      <c r="X10" s="535"/>
      <c r="Y10" s="535"/>
      <c r="Z10" s="535"/>
      <c r="AA10" s="535"/>
      <c r="AB10" s="535"/>
      <c r="AC10" s="534"/>
      <c r="AD10" s="534"/>
      <c r="AE10" s="534"/>
      <c r="AF10" s="534"/>
      <c r="AG10" s="536"/>
      <c r="AH10" s="537"/>
      <c r="AI10" s="538" t="s">
        <v>533</v>
      </c>
      <c r="AO10" s="463">
        <v>45880</v>
      </c>
      <c r="AP10" s="464" t="s">
        <v>601</v>
      </c>
    </row>
    <row r="11" spans="1:44" ht="27.75" customHeight="1">
      <c r="A11" s="1112"/>
      <c r="B11" s="1115"/>
      <c r="C11" s="539" t="s">
        <v>537</v>
      </c>
      <c r="D11" s="540"/>
      <c r="E11" s="523"/>
      <c r="F11" s="541"/>
      <c r="G11" s="542"/>
      <c r="H11" s="541"/>
      <c r="I11" s="542"/>
      <c r="J11" s="542"/>
      <c r="K11" s="542"/>
      <c r="L11" s="542"/>
      <c r="M11" s="542"/>
      <c r="N11" s="542"/>
      <c r="O11" s="542"/>
      <c r="P11" s="542"/>
      <c r="Q11" s="542"/>
      <c r="R11" s="542"/>
      <c r="S11" s="542"/>
      <c r="T11" s="542"/>
      <c r="U11" s="542"/>
      <c r="V11" s="542"/>
      <c r="W11" s="542"/>
      <c r="X11" s="542"/>
      <c r="Y11" s="542"/>
      <c r="Z11" s="542"/>
      <c r="AA11" s="542"/>
      <c r="AB11" s="542"/>
      <c r="AC11" s="542"/>
      <c r="AD11" s="542"/>
      <c r="AE11" s="542"/>
      <c r="AF11" s="542"/>
      <c r="AG11" s="523"/>
      <c r="AH11" s="543"/>
      <c r="AI11" s="544">
        <f>SUM(D11:AH11)</f>
        <v>0</v>
      </c>
      <c r="AJ11" s="413"/>
      <c r="AO11" s="463">
        <v>45915</v>
      </c>
      <c r="AP11" s="464" t="s">
        <v>373</v>
      </c>
    </row>
    <row r="12" spans="1:44" ht="27.75" customHeight="1">
      <c r="A12" s="1112"/>
      <c r="B12" s="1115"/>
      <c r="C12" s="545" t="s">
        <v>531</v>
      </c>
      <c r="D12" s="546"/>
      <c r="E12" s="542"/>
      <c r="F12" s="542"/>
      <c r="G12" s="542"/>
      <c r="H12" s="542"/>
      <c r="I12" s="542"/>
      <c r="J12" s="542"/>
      <c r="K12" s="542"/>
      <c r="L12" s="542"/>
      <c r="M12" s="542"/>
      <c r="N12" s="542"/>
      <c r="O12" s="542"/>
      <c r="P12" s="542"/>
      <c r="Q12" s="542"/>
      <c r="R12" s="542"/>
      <c r="S12" s="542"/>
      <c r="T12" s="542"/>
      <c r="U12" s="542"/>
      <c r="V12" s="542"/>
      <c r="W12" s="542"/>
      <c r="X12" s="542"/>
      <c r="Y12" s="542"/>
      <c r="Z12" s="542"/>
      <c r="AA12" s="542"/>
      <c r="AB12" s="542"/>
      <c r="AC12" s="542"/>
      <c r="AD12" s="542"/>
      <c r="AE12" s="542"/>
      <c r="AF12" s="547"/>
      <c r="AG12" s="547"/>
      <c r="AH12" s="548"/>
      <c r="AI12" s="544">
        <f>SUM(D12:AH12)</f>
        <v>0</v>
      </c>
      <c r="AO12" s="463">
        <v>45923</v>
      </c>
      <c r="AP12" s="464" t="s">
        <v>374</v>
      </c>
    </row>
    <row r="13" spans="1:44" ht="165" customHeight="1">
      <c r="A13" s="1112"/>
      <c r="B13" s="1115"/>
      <c r="C13" s="549" t="s">
        <v>680</v>
      </c>
      <c r="D13" s="550" t="s">
        <v>697</v>
      </c>
      <c r="E13" s="422"/>
      <c r="F13" s="551"/>
      <c r="G13" s="422"/>
      <c r="H13" s="426"/>
      <c r="I13" s="422"/>
      <c r="J13" s="426"/>
      <c r="K13" s="422"/>
      <c r="L13" s="428"/>
      <c r="M13" s="422"/>
      <c r="N13" s="552"/>
      <c r="O13" s="552"/>
      <c r="P13" s="649"/>
      <c r="Q13" s="553"/>
      <c r="R13" s="552"/>
      <c r="S13" s="553"/>
      <c r="T13" s="553"/>
      <c r="U13" s="553"/>
      <c r="V13" s="553"/>
      <c r="W13" s="553"/>
      <c r="X13" s="428"/>
      <c r="Y13" s="554"/>
      <c r="Z13" s="554"/>
      <c r="AA13" s="554"/>
      <c r="AB13" s="422"/>
      <c r="AC13" s="422"/>
      <c r="AD13" s="422"/>
      <c r="AE13" s="422"/>
      <c r="AF13" s="555"/>
      <c r="AG13" s="556"/>
      <c r="AH13" s="557"/>
      <c r="AI13" s="558"/>
      <c r="AO13" s="463">
        <v>45943</v>
      </c>
      <c r="AP13" s="464" t="s">
        <v>602</v>
      </c>
    </row>
    <row r="14" spans="1:44" ht="21.75" customHeight="1">
      <c r="A14" s="1112"/>
      <c r="B14" s="1115"/>
      <c r="C14" s="559" t="s">
        <v>536</v>
      </c>
      <c r="D14" s="560"/>
      <c r="E14" s="561"/>
      <c r="F14" s="562"/>
      <c r="G14" s="561"/>
      <c r="H14" s="562"/>
      <c r="I14" s="561"/>
      <c r="J14" s="562"/>
      <c r="K14" s="561"/>
      <c r="L14" s="563"/>
      <c r="M14" s="561"/>
      <c r="N14" s="563"/>
      <c r="O14" s="563"/>
      <c r="P14" s="562"/>
      <c r="Q14" s="561"/>
      <c r="R14" s="563"/>
      <c r="S14" s="561"/>
      <c r="T14" s="561"/>
      <c r="U14" s="561"/>
      <c r="V14" s="561"/>
      <c r="W14" s="561"/>
      <c r="X14" s="561"/>
      <c r="Y14" s="564"/>
      <c r="Z14" s="565"/>
      <c r="AA14" s="565"/>
      <c r="AB14" s="561"/>
      <c r="AC14" s="563"/>
      <c r="AD14" s="561"/>
      <c r="AE14" s="561"/>
      <c r="AF14" s="561"/>
      <c r="AG14" s="419"/>
      <c r="AH14" s="566"/>
      <c r="AI14" s="567"/>
      <c r="AO14" s="463">
        <v>45964</v>
      </c>
      <c r="AP14" s="464" t="s">
        <v>517</v>
      </c>
    </row>
    <row r="15" spans="1:44" ht="21.75" customHeight="1">
      <c r="A15" s="1112"/>
      <c r="B15" s="1115"/>
      <c r="C15" s="559" t="s">
        <v>535</v>
      </c>
      <c r="D15" s="560"/>
      <c r="E15" s="561"/>
      <c r="F15" s="562"/>
      <c r="G15" s="561"/>
      <c r="H15" s="562"/>
      <c r="I15" s="561"/>
      <c r="J15" s="562"/>
      <c r="K15" s="561"/>
      <c r="L15" s="563"/>
      <c r="M15" s="561"/>
      <c r="N15" s="563"/>
      <c r="O15" s="563"/>
      <c r="P15" s="562"/>
      <c r="Q15" s="561"/>
      <c r="R15" s="563"/>
      <c r="S15" s="561"/>
      <c r="T15" s="561"/>
      <c r="U15" s="561"/>
      <c r="V15" s="561"/>
      <c r="W15" s="561"/>
      <c r="X15" s="561"/>
      <c r="Y15" s="562"/>
      <c r="Z15" s="561"/>
      <c r="AA15" s="561"/>
      <c r="AB15" s="561"/>
      <c r="AC15" s="563"/>
      <c r="AD15" s="561"/>
      <c r="AE15" s="561"/>
      <c r="AF15" s="561"/>
      <c r="AG15" s="417"/>
      <c r="AH15" s="568"/>
      <c r="AI15" s="567"/>
      <c r="AO15" s="463">
        <v>45984</v>
      </c>
      <c r="AP15" s="464" t="s">
        <v>518</v>
      </c>
    </row>
    <row r="16" spans="1:44" ht="28.5" customHeight="1" thickBot="1">
      <c r="A16" s="1112"/>
      <c r="B16" s="1115"/>
      <c r="C16" s="559" t="s">
        <v>534</v>
      </c>
      <c r="D16" s="560"/>
      <c r="E16" s="561"/>
      <c r="F16" s="562"/>
      <c r="G16" s="561"/>
      <c r="H16" s="562"/>
      <c r="I16" s="561"/>
      <c r="J16" s="562"/>
      <c r="K16" s="561"/>
      <c r="L16" s="563"/>
      <c r="M16" s="561"/>
      <c r="N16" s="563"/>
      <c r="O16" s="563"/>
      <c r="P16" s="562"/>
      <c r="Q16" s="561"/>
      <c r="R16" s="563"/>
      <c r="S16" s="561"/>
      <c r="T16" s="561"/>
      <c r="U16" s="561"/>
      <c r="V16" s="561"/>
      <c r="W16" s="561"/>
      <c r="X16" s="563"/>
      <c r="Y16" s="569"/>
      <c r="Z16" s="561"/>
      <c r="AA16" s="563"/>
      <c r="AB16" s="563"/>
      <c r="AC16" s="563"/>
      <c r="AD16" s="561"/>
      <c r="AE16" s="563"/>
      <c r="AF16" s="563"/>
      <c r="AG16" s="416"/>
      <c r="AH16" s="415"/>
      <c r="AI16" s="570" t="s">
        <v>533</v>
      </c>
      <c r="AO16" s="487">
        <v>45985</v>
      </c>
      <c r="AP16" s="488" t="s">
        <v>622</v>
      </c>
    </row>
    <row r="17" spans="1:44" ht="28.5" customHeight="1">
      <c r="A17" s="1112"/>
      <c r="B17" s="1115"/>
      <c r="C17" s="559" t="s">
        <v>532</v>
      </c>
      <c r="D17" s="560"/>
      <c r="E17" s="561"/>
      <c r="F17" s="562"/>
      <c r="G17" s="561"/>
      <c r="H17" s="562"/>
      <c r="I17" s="561"/>
      <c r="J17" s="562"/>
      <c r="K17" s="561"/>
      <c r="L17" s="563"/>
      <c r="M17" s="561"/>
      <c r="N17" s="563"/>
      <c r="O17" s="563"/>
      <c r="P17" s="562"/>
      <c r="Q17" s="561"/>
      <c r="R17" s="563"/>
      <c r="S17" s="561"/>
      <c r="T17" s="561"/>
      <c r="U17" s="561"/>
      <c r="V17" s="561"/>
      <c r="W17" s="561"/>
      <c r="X17" s="563"/>
      <c r="Y17" s="569"/>
      <c r="Z17" s="561"/>
      <c r="AA17" s="563"/>
      <c r="AB17" s="563"/>
      <c r="AC17" s="563"/>
      <c r="AD17" s="561"/>
      <c r="AE17" s="563"/>
      <c r="AF17" s="563"/>
      <c r="AG17" s="416"/>
      <c r="AH17" s="418"/>
      <c r="AI17" s="571">
        <f>COUNTA(D18:AH18)</f>
        <v>0</v>
      </c>
      <c r="AJ17" s="413"/>
      <c r="AO17" s="461">
        <v>46023</v>
      </c>
      <c r="AP17" s="462" t="s">
        <v>619</v>
      </c>
    </row>
    <row r="18" spans="1:44" ht="28.5" customHeight="1">
      <c r="A18" s="1113"/>
      <c r="B18" s="1116"/>
      <c r="C18" s="559" t="s">
        <v>531</v>
      </c>
      <c r="D18" s="572"/>
      <c r="E18" s="573"/>
      <c r="F18" s="574"/>
      <c r="G18" s="573"/>
      <c r="H18" s="574"/>
      <c r="I18" s="573"/>
      <c r="J18" s="574"/>
      <c r="K18" s="573"/>
      <c r="L18" s="573"/>
      <c r="M18" s="573"/>
      <c r="N18" s="573"/>
      <c r="O18" s="573"/>
      <c r="P18" s="574"/>
      <c r="Q18" s="573"/>
      <c r="R18" s="573"/>
      <c r="S18" s="573"/>
      <c r="T18" s="573"/>
      <c r="U18" s="573"/>
      <c r="V18" s="573"/>
      <c r="W18" s="573"/>
      <c r="X18" s="573"/>
      <c r="Y18" s="574"/>
      <c r="Z18" s="573"/>
      <c r="AA18" s="573"/>
      <c r="AB18" s="573"/>
      <c r="AC18" s="573"/>
      <c r="AD18" s="573"/>
      <c r="AE18" s="573"/>
      <c r="AF18" s="573"/>
      <c r="AG18" s="573"/>
      <c r="AH18" s="575"/>
      <c r="AI18" s="571">
        <f>SUM(D18:AH18)</f>
        <v>0</v>
      </c>
      <c r="AO18" s="463">
        <v>46034</v>
      </c>
      <c r="AP18" s="464" t="s">
        <v>615</v>
      </c>
    </row>
    <row r="19" spans="1:44" ht="23.5" hidden="1" customHeight="1">
      <c r="A19" s="576"/>
      <c r="B19" s="576"/>
      <c r="C19" s="577"/>
      <c r="D19" s="413" t="str">
        <f t="shared" ref="D19:AH19" si="1">IF(AND(D12&lt;&gt;"",D18&lt;&gt;""),1,"")</f>
        <v/>
      </c>
      <c r="E19" s="413" t="str">
        <f t="shared" si="1"/>
        <v/>
      </c>
      <c r="F19" s="413" t="str">
        <f t="shared" si="1"/>
        <v/>
      </c>
      <c r="G19" s="413" t="str">
        <f t="shared" si="1"/>
        <v/>
      </c>
      <c r="H19" s="413" t="str">
        <f t="shared" si="1"/>
        <v/>
      </c>
      <c r="I19" s="413" t="str">
        <f t="shared" si="1"/>
        <v/>
      </c>
      <c r="J19" s="413" t="str">
        <f t="shared" si="1"/>
        <v/>
      </c>
      <c r="K19" s="413" t="str">
        <f t="shared" si="1"/>
        <v/>
      </c>
      <c r="L19" s="413" t="str">
        <f t="shared" si="1"/>
        <v/>
      </c>
      <c r="M19" s="413" t="str">
        <f t="shared" si="1"/>
        <v/>
      </c>
      <c r="N19" s="413" t="str">
        <f t="shared" si="1"/>
        <v/>
      </c>
      <c r="O19" s="413" t="str">
        <f t="shared" si="1"/>
        <v/>
      </c>
      <c r="P19" s="413" t="str">
        <f t="shared" si="1"/>
        <v/>
      </c>
      <c r="Q19" s="413" t="str">
        <f t="shared" si="1"/>
        <v/>
      </c>
      <c r="R19" s="413" t="str">
        <f t="shared" si="1"/>
        <v/>
      </c>
      <c r="S19" s="413" t="str">
        <f t="shared" si="1"/>
        <v/>
      </c>
      <c r="T19" s="413" t="str">
        <f t="shared" si="1"/>
        <v/>
      </c>
      <c r="U19" s="413" t="str">
        <f t="shared" si="1"/>
        <v/>
      </c>
      <c r="V19" s="413" t="str">
        <f t="shared" si="1"/>
        <v/>
      </c>
      <c r="W19" s="413" t="str">
        <f t="shared" si="1"/>
        <v/>
      </c>
      <c r="X19" s="413" t="str">
        <f t="shared" si="1"/>
        <v/>
      </c>
      <c r="Y19" s="413" t="str">
        <f t="shared" si="1"/>
        <v/>
      </c>
      <c r="Z19" s="413" t="str">
        <f t="shared" si="1"/>
        <v/>
      </c>
      <c r="AA19" s="413" t="str">
        <f t="shared" si="1"/>
        <v/>
      </c>
      <c r="AB19" s="413" t="str">
        <f t="shared" si="1"/>
        <v/>
      </c>
      <c r="AC19" s="413" t="str">
        <f t="shared" si="1"/>
        <v/>
      </c>
      <c r="AD19" s="413" t="str">
        <f t="shared" si="1"/>
        <v/>
      </c>
      <c r="AE19" s="413" t="str">
        <f t="shared" si="1"/>
        <v/>
      </c>
      <c r="AF19" s="413" t="str">
        <f t="shared" si="1"/>
        <v/>
      </c>
      <c r="AG19" s="413" t="str">
        <f t="shared" si="1"/>
        <v/>
      </c>
      <c r="AH19" s="413" t="str">
        <f t="shared" si="1"/>
        <v/>
      </c>
      <c r="AI19" s="578">
        <f>SUM(D19:AH19)</f>
        <v>0</v>
      </c>
      <c r="AO19" s="463"/>
      <c r="AP19" s="464"/>
    </row>
    <row r="20" spans="1:44" s="581" customFormat="1" ht="21.75" customHeight="1">
      <c r="A20" s="1111" t="s">
        <v>698</v>
      </c>
      <c r="B20" s="521" t="s">
        <v>539</v>
      </c>
      <c r="C20" s="522"/>
      <c r="D20" s="579"/>
      <c r="E20" s="523"/>
      <c r="F20" s="523"/>
      <c r="G20" s="523"/>
      <c r="H20" s="523"/>
      <c r="I20" s="523"/>
      <c r="J20" s="523"/>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43"/>
      <c r="AI20" s="580"/>
      <c r="AO20" s="463">
        <v>46064</v>
      </c>
      <c r="AP20" s="464" t="s">
        <v>620</v>
      </c>
      <c r="AQ20" s="216"/>
      <c r="AR20" s="216"/>
    </row>
    <row r="21" spans="1:44" s="581" customFormat="1" ht="21.75" customHeight="1">
      <c r="A21" s="1112"/>
      <c r="B21" s="521" t="s">
        <v>541</v>
      </c>
      <c r="C21" s="522"/>
      <c r="D21" s="527"/>
      <c r="E21" s="528"/>
      <c r="F21" s="528"/>
      <c r="G21" s="528"/>
      <c r="H21" s="528"/>
      <c r="I21" s="528"/>
      <c r="J21" s="528"/>
      <c r="K21" s="528"/>
      <c r="L21" s="528"/>
      <c r="M21" s="529"/>
      <c r="N21" s="528"/>
      <c r="O21" s="528"/>
      <c r="P21" s="528"/>
      <c r="Q21" s="528"/>
      <c r="R21" s="528"/>
      <c r="S21" s="528"/>
      <c r="T21" s="528"/>
      <c r="U21" s="528"/>
      <c r="V21" s="528"/>
      <c r="W21" s="528"/>
      <c r="X21" s="528"/>
      <c r="Y21" s="528"/>
      <c r="Z21" s="528"/>
      <c r="AA21" s="528"/>
      <c r="AB21" s="528"/>
      <c r="AC21" s="528"/>
      <c r="AD21" s="528"/>
      <c r="AE21" s="528"/>
      <c r="AF21" s="528"/>
      <c r="AG21" s="528"/>
      <c r="AH21" s="530"/>
      <c r="AI21" s="526"/>
      <c r="AO21" s="463">
        <v>46076</v>
      </c>
      <c r="AP21" s="464" t="s">
        <v>515</v>
      </c>
      <c r="AQ21" s="216"/>
      <c r="AR21" s="216"/>
    </row>
    <row r="22" spans="1:44" s="581" customFormat="1" ht="21.75" customHeight="1">
      <c r="A22" s="1112"/>
      <c r="B22" s="521" t="s">
        <v>540</v>
      </c>
      <c r="C22" s="522"/>
      <c r="D22" s="654">
        <f>D21</f>
        <v>0</v>
      </c>
      <c r="E22" s="655">
        <f>E21</f>
        <v>0</v>
      </c>
      <c r="F22" s="655">
        <f t="shared" ref="F22:AG22" si="2">F21</f>
        <v>0</v>
      </c>
      <c r="G22" s="655">
        <f t="shared" si="2"/>
        <v>0</v>
      </c>
      <c r="H22" s="655">
        <f t="shared" si="2"/>
        <v>0</v>
      </c>
      <c r="I22" s="655">
        <f t="shared" si="2"/>
        <v>0</v>
      </c>
      <c r="J22" s="655">
        <f t="shared" si="2"/>
        <v>0</v>
      </c>
      <c r="K22" s="655">
        <f t="shared" si="2"/>
        <v>0</v>
      </c>
      <c r="L22" s="655">
        <f t="shared" si="2"/>
        <v>0</v>
      </c>
      <c r="M22" s="655">
        <f t="shared" si="2"/>
        <v>0</v>
      </c>
      <c r="N22" s="655">
        <f t="shared" si="2"/>
        <v>0</v>
      </c>
      <c r="O22" s="655">
        <f t="shared" si="2"/>
        <v>0</v>
      </c>
      <c r="P22" s="655">
        <f t="shared" si="2"/>
        <v>0</v>
      </c>
      <c r="Q22" s="655">
        <f t="shared" si="2"/>
        <v>0</v>
      </c>
      <c r="R22" s="655">
        <f t="shared" si="2"/>
        <v>0</v>
      </c>
      <c r="S22" s="655">
        <f t="shared" si="2"/>
        <v>0</v>
      </c>
      <c r="T22" s="655">
        <f t="shared" si="2"/>
        <v>0</v>
      </c>
      <c r="U22" s="655">
        <f t="shared" si="2"/>
        <v>0</v>
      </c>
      <c r="V22" s="655">
        <f t="shared" si="2"/>
        <v>0</v>
      </c>
      <c r="W22" s="655">
        <f t="shared" si="2"/>
        <v>0</v>
      </c>
      <c r="X22" s="655">
        <f t="shared" si="2"/>
        <v>0</v>
      </c>
      <c r="Y22" s="655">
        <f t="shared" si="2"/>
        <v>0</v>
      </c>
      <c r="Z22" s="655">
        <f t="shared" si="2"/>
        <v>0</v>
      </c>
      <c r="AA22" s="655">
        <f t="shared" si="2"/>
        <v>0</v>
      </c>
      <c r="AB22" s="655">
        <f t="shared" si="2"/>
        <v>0</v>
      </c>
      <c r="AC22" s="655">
        <f t="shared" si="2"/>
        <v>0</v>
      </c>
      <c r="AD22" s="655">
        <f t="shared" si="2"/>
        <v>0</v>
      </c>
      <c r="AE22" s="655">
        <f t="shared" si="2"/>
        <v>0</v>
      </c>
      <c r="AF22" s="655">
        <f t="shared" si="2"/>
        <v>0</v>
      </c>
      <c r="AG22" s="655">
        <f t="shared" si="2"/>
        <v>0</v>
      </c>
      <c r="AH22" s="656">
        <f>AH21</f>
        <v>0</v>
      </c>
      <c r="AI22" s="526"/>
      <c r="AO22" s="463">
        <v>46101</v>
      </c>
      <c r="AP22" s="464" t="s">
        <v>516</v>
      </c>
      <c r="AQ22" s="216"/>
      <c r="AR22" s="216"/>
    </row>
    <row r="23" spans="1:44" ht="225" customHeight="1">
      <c r="A23" s="1112"/>
      <c r="B23" s="1114" t="s">
        <v>538</v>
      </c>
      <c r="C23" s="531" t="s">
        <v>696</v>
      </c>
      <c r="D23" s="582"/>
      <c r="E23" s="641"/>
      <c r="F23" s="642"/>
      <c r="G23" s="583"/>
      <c r="H23" s="583"/>
      <c r="I23" s="583"/>
      <c r="J23" s="583"/>
      <c r="K23" s="583"/>
      <c r="L23" s="641"/>
      <c r="M23" s="641"/>
      <c r="N23" s="583"/>
      <c r="O23" s="584"/>
      <c r="P23" s="585"/>
      <c r="Q23" s="585"/>
      <c r="R23" s="585"/>
      <c r="S23" s="641"/>
      <c r="T23" s="641"/>
      <c r="U23" s="584"/>
      <c r="V23" s="643"/>
      <c r="W23" s="586"/>
      <c r="X23" s="587"/>
      <c r="Y23" s="587"/>
      <c r="Z23" s="643"/>
      <c r="AA23" s="586"/>
      <c r="AB23" s="586"/>
      <c r="AC23" s="586"/>
      <c r="AD23" s="583"/>
      <c r="AE23" s="583"/>
      <c r="AF23" s="583"/>
      <c r="AG23" s="644"/>
      <c r="AH23" s="588"/>
      <c r="AI23" s="538" t="s">
        <v>533</v>
      </c>
      <c r="AO23" s="463">
        <v>46141</v>
      </c>
      <c r="AP23" s="464" t="s">
        <v>351</v>
      </c>
    </row>
    <row r="24" spans="1:44" ht="27.75" customHeight="1">
      <c r="A24" s="1112"/>
      <c r="B24" s="1115"/>
      <c r="C24" s="589" t="s">
        <v>537</v>
      </c>
      <c r="D24" s="590"/>
      <c r="E24" s="542"/>
      <c r="F24" s="542"/>
      <c r="G24" s="542"/>
      <c r="H24" s="542"/>
      <c r="I24" s="542"/>
      <c r="J24" s="542"/>
      <c r="K24" s="542"/>
      <c r="L24" s="542"/>
      <c r="M24" s="542"/>
      <c r="N24" s="542"/>
      <c r="O24" s="542"/>
      <c r="P24" s="542"/>
      <c r="Q24" s="542"/>
      <c r="R24" s="542"/>
      <c r="S24" s="542"/>
      <c r="T24" s="542"/>
      <c r="U24" s="542"/>
      <c r="V24" s="542"/>
      <c r="W24" s="542"/>
      <c r="X24" s="542"/>
      <c r="Y24" s="542"/>
      <c r="Z24" s="542"/>
      <c r="AA24" s="542"/>
      <c r="AB24" s="542"/>
      <c r="AC24" s="542"/>
      <c r="AD24" s="542"/>
      <c r="AE24" s="542"/>
      <c r="AF24" s="542"/>
      <c r="AG24" s="645"/>
      <c r="AH24" s="591"/>
      <c r="AI24" s="544">
        <f>SUM(D24:AH24)</f>
        <v>0</v>
      </c>
      <c r="AJ24" s="413"/>
      <c r="AO24" s="463">
        <v>46145</v>
      </c>
      <c r="AP24" s="464" t="s">
        <v>598</v>
      </c>
    </row>
    <row r="25" spans="1:44" ht="27.75" customHeight="1">
      <c r="A25" s="1112"/>
      <c r="B25" s="1115"/>
      <c r="C25" s="485" t="s">
        <v>531</v>
      </c>
      <c r="D25" s="592"/>
      <c r="E25" s="542"/>
      <c r="F25" s="547"/>
      <c r="G25" s="547"/>
      <c r="H25" s="542"/>
      <c r="I25" s="542"/>
      <c r="J25" s="542"/>
      <c r="K25" s="542"/>
      <c r="L25" s="542"/>
      <c r="M25" s="542"/>
      <c r="N25" s="542"/>
      <c r="O25" s="542"/>
      <c r="P25" s="542"/>
      <c r="Q25" s="542"/>
      <c r="R25" s="542"/>
      <c r="S25" s="542"/>
      <c r="T25" s="542"/>
      <c r="U25" s="542"/>
      <c r="V25" s="542"/>
      <c r="W25" s="542"/>
      <c r="X25" s="542"/>
      <c r="Y25" s="542"/>
      <c r="Z25" s="542"/>
      <c r="AA25" s="542"/>
      <c r="AB25" s="542"/>
      <c r="AC25" s="542"/>
      <c r="AD25" s="542"/>
      <c r="AE25" s="542"/>
      <c r="AF25" s="542"/>
      <c r="AG25" s="645"/>
      <c r="AH25" s="548"/>
      <c r="AI25" s="544">
        <f>SUM(D25:AH25)</f>
        <v>0</v>
      </c>
      <c r="AO25" s="463">
        <v>46146</v>
      </c>
      <c r="AP25" s="464" t="s">
        <v>599</v>
      </c>
    </row>
    <row r="26" spans="1:44" ht="165" customHeight="1">
      <c r="A26" s="1112"/>
      <c r="B26" s="1115"/>
      <c r="C26" s="549" t="s">
        <v>680</v>
      </c>
      <c r="D26" s="593"/>
      <c r="E26" s="421"/>
      <c r="F26" s="423"/>
      <c r="G26" s="556"/>
      <c r="H26" s="594"/>
      <c r="I26" s="595"/>
      <c r="J26" s="594"/>
      <c r="K26" s="595"/>
      <c r="L26" s="594"/>
      <c r="M26" s="421"/>
      <c r="N26" s="423"/>
      <c r="O26" s="421"/>
      <c r="P26" s="596"/>
      <c r="Q26" s="422"/>
      <c r="R26" s="421"/>
      <c r="S26" s="596"/>
      <c r="T26" s="421"/>
      <c r="U26" s="421"/>
      <c r="V26" s="421"/>
      <c r="W26" s="422"/>
      <c r="X26" s="422"/>
      <c r="Y26" s="422"/>
      <c r="Z26" s="607"/>
      <c r="AA26" s="646"/>
      <c r="AB26" s="421"/>
      <c r="AC26" s="422"/>
      <c r="AD26" s="422"/>
      <c r="AE26" s="421"/>
      <c r="AF26" s="421"/>
      <c r="AG26" s="555"/>
      <c r="AH26" s="420"/>
      <c r="AI26" s="558"/>
      <c r="AO26" s="463">
        <v>46147</v>
      </c>
      <c r="AP26" s="464" t="s">
        <v>621</v>
      </c>
    </row>
    <row r="27" spans="1:44" s="581" customFormat="1" ht="21.75" customHeight="1">
      <c r="A27" s="1112"/>
      <c r="B27" s="1115"/>
      <c r="C27" s="559" t="s">
        <v>536</v>
      </c>
      <c r="D27" s="560"/>
      <c r="E27" s="561"/>
      <c r="F27" s="562"/>
      <c r="G27" s="565"/>
      <c r="H27" s="564"/>
      <c r="I27" s="565"/>
      <c r="J27" s="564"/>
      <c r="K27" s="565"/>
      <c r="L27" s="564"/>
      <c r="M27" s="561"/>
      <c r="N27" s="562"/>
      <c r="O27" s="561"/>
      <c r="P27" s="561"/>
      <c r="Q27" s="561"/>
      <c r="R27" s="562"/>
      <c r="S27" s="561"/>
      <c r="T27" s="561"/>
      <c r="U27" s="561"/>
      <c r="V27" s="561"/>
      <c r="W27" s="561"/>
      <c r="X27" s="561"/>
      <c r="Y27" s="561"/>
      <c r="Z27" s="564"/>
      <c r="AA27" s="563"/>
      <c r="AB27" s="561"/>
      <c r="AC27" s="561"/>
      <c r="AD27" s="561"/>
      <c r="AE27" s="563"/>
      <c r="AF27" s="563"/>
      <c r="AG27" s="563"/>
      <c r="AH27" s="597"/>
      <c r="AI27" s="598"/>
      <c r="AO27" s="463">
        <v>46148</v>
      </c>
      <c r="AP27" s="464" t="s">
        <v>622</v>
      </c>
      <c r="AQ27" s="216"/>
      <c r="AR27" s="216"/>
    </row>
    <row r="28" spans="1:44" s="581" customFormat="1" ht="21.75" customHeight="1">
      <c r="A28" s="1112"/>
      <c r="B28" s="1115"/>
      <c r="C28" s="559" t="s">
        <v>535</v>
      </c>
      <c r="D28" s="560"/>
      <c r="E28" s="561"/>
      <c r="F28" s="562"/>
      <c r="G28" s="561"/>
      <c r="H28" s="562"/>
      <c r="I28" s="561"/>
      <c r="J28" s="562"/>
      <c r="K28" s="561"/>
      <c r="L28" s="562"/>
      <c r="M28" s="561"/>
      <c r="N28" s="562"/>
      <c r="O28" s="561"/>
      <c r="P28" s="561"/>
      <c r="Q28" s="561"/>
      <c r="R28" s="562"/>
      <c r="S28" s="561"/>
      <c r="T28" s="561"/>
      <c r="U28" s="561"/>
      <c r="V28" s="561"/>
      <c r="W28" s="561"/>
      <c r="X28" s="561"/>
      <c r="Y28" s="561"/>
      <c r="Z28" s="562"/>
      <c r="AA28" s="563"/>
      <c r="AB28" s="561"/>
      <c r="AC28" s="561"/>
      <c r="AD28" s="561"/>
      <c r="AE28" s="563"/>
      <c r="AF28" s="563"/>
      <c r="AG28" s="563"/>
      <c r="AH28" s="597"/>
      <c r="AI28" s="598"/>
      <c r="AO28" s="463">
        <v>46223</v>
      </c>
      <c r="AP28" s="464" t="s">
        <v>600</v>
      </c>
      <c r="AQ28" s="216"/>
      <c r="AR28" s="216"/>
    </row>
    <row r="29" spans="1:44" s="581" customFormat="1" ht="27.75" customHeight="1">
      <c r="A29" s="1112"/>
      <c r="B29" s="1115"/>
      <c r="C29" s="559" t="s">
        <v>534</v>
      </c>
      <c r="D29" s="560"/>
      <c r="E29" s="561"/>
      <c r="F29" s="562"/>
      <c r="G29" s="563"/>
      <c r="H29" s="569"/>
      <c r="I29" s="563"/>
      <c r="J29" s="569"/>
      <c r="K29" s="563"/>
      <c r="L29" s="569"/>
      <c r="M29" s="561"/>
      <c r="N29" s="562"/>
      <c r="O29" s="561"/>
      <c r="P29" s="563"/>
      <c r="Q29" s="563"/>
      <c r="R29" s="562"/>
      <c r="S29" s="563"/>
      <c r="T29" s="561"/>
      <c r="U29" s="561"/>
      <c r="V29" s="561"/>
      <c r="W29" s="563"/>
      <c r="X29" s="563"/>
      <c r="Y29" s="561"/>
      <c r="Z29" s="569"/>
      <c r="AA29" s="563"/>
      <c r="AB29" s="561"/>
      <c r="AC29" s="563"/>
      <c r="AD29" s="569"/>
      <c r="AE29" s="563"/>
      <c r="AF29" s="563"/>
      <c r="AG29" s="563"/>
      <c r="AH29" s="597"/>
      <c r="AI29" s="570" t="s">
        <v>533</v>
      </c>
      <c r="AO29" s="463">
        <v>45515</v>
      </c>
      <c r="AP29" s="464" t="s">
        <v>601</v>
      </c>
      <c r="AQ29" s="216"/>
      <c r="AR29" s="216"/>
    </row>
    <row r="30" spans="1:44" s="581" customFormat="1" ht="27.75" customHeight="1">
      <c r="A30" s="1112"/>
      <c r="B30" s="1115"/>
      <c r="C30" s="559" t="s">
        <v>532</v>
      </c>
      <c r="D30" s="560"/>
      <c r="E30" s="561"/>
      <c r="F30" s="562"/>
      <c r="G30" s="563"/>
      <c r="H30" s="569"/>
      <c r="I30" s="563"/>
      <c r="J30" s="569"/>
      <c r="K30" s="563"/>
      <c r="L30" s="569"/>
      <c r="M30" s="561"/>
      <c r="N30" s="562"/>
      <c r="O30" s="561"/>
      <c r="P30" s="563"/>
      <c r="Q30" s="563"/>
      <c r="R30" s="562"/>
      <c r="S30" s="563"/>
      <c r="T30" s="561"/>
      <c r="U30" s="561"/>
      <c r="V30" s="561"/>
      <c r="W30" s="563"/>
      <c r="X30" s="563"/>
      <c r="Y30" s="561"/>
      <c r="Z30" s="569"/>
      <c r="AA30" s="563"/>
      <c r="AB30" s="561"/>
      <c r="AC30" s="563"/>
      <c r="AD30" s="569"/>
      <c r="AE30" s="563"/>
      <c r="AF30" s="563"/>
      <c r="AG30" s="563"/>
      <c r="AH30" s="597"/>
      <c r="AI30" s="571">
        <f>COUNTA(D31:AH31)</f>
        <v>0</v>
      </c>
      <c r="AJ30" s="429"/>
      <c r="AO30" s="463">
        <v>46286</v>
      </c>
      <c r="AP30" s="464" t="s">
        <v>373</v>
      </c>
      <c r="AQ30" s="216"/>
      <c r="AR30" s="216"/>
    </row>
    <row r="31" spans="1:44" ht="27.75" customHeight="1">
      <c r="A31" s="1113"/>
      <c r="B31" s="1116"/>
      <c r="C31" s="559" t="s">
        <v>531</v>
      </c>
      <c r="D31" s="572"/>
      <c r="E31" s="573"/>
      <c r="F31" s="574"/>
      <c r="G31" s="573"/>
      <c r="H31" s="574"/>
      <c r="I31" s="573"/>
      <c r="J31" s="574"/>
      <c r="K31" s="573"/>
      <c r="L31" s="574"/>
      <c r="M31" s="573"/>
      <c r="N31" s="574"/>
      <c r="O31" s="573"/>
      <c r="P31" s="573"/>
      <c r="Q31" s="573"/>
      <c r="R31" s="574"/>
      <c r="S31" s="573"/>
      <c r="T31" s="573"/>
      <c r="U31" s="573"/>
      <c r="V31" s="573"/>
      <c r="W31" s="573"/>
      <c r="X31" s="573"/>
      <c r="Y31" s="573"/>
      <c r="Z31" s="574"/>
      <c r="AA31" s="573"/>
      <c r="AB31" s="573"/>
      <c r="AC31" s="573"/>
      <c r="AD31" s="574"/>
      <c r="AE31" s="573"/>
      <c r="AF31" s="573"/>
      <c r="AG31" s="573"/>
      <c r="AH31" s="599"/>
      <c r="AI31" s="571">
        <f>SUM(D31:AH31)</f>
        <v>0</v>
      </c>
      <c r="AO31" s="463">
        <v>46287</v>
      </c>
      <c r="AP31" s="464" t="s">
        <v>674</v>
      </c>
    </row>
    <row r="32" spans="1:44" hidden="1">
      <c r="A32" s="600"/>
      <c r="B32" s="601"/>
      <c r="C32" s="602"/>
      <c r="D32" s="413" t="str">
        <f t="shared" ref="D32:AH32" si="3">IF(AND(D25&lt;&gt;"",D31&lt;&gt;""),1,"")</f>
        <v/>
      </c>
      <c r="E32" s="413" t="str">
        <f t="shared" si="3"/>
        <v/>
      </c>
      <c r="F32" s="413" t="str">
        <f t="shared" si="3"/>
        <v/>
      </c>
      <c r="G32" s="413" t="str">
        <f t="shared" si="3"/>
        <v/>
      </c>
      <c r="H32" s="413" t="str">
        <f t="shared" si="3"/>
        <v/>
      </c>
      <c r="I32" s="413" t="str">
        <f t="shared" si="3"/>
        <v/>
      </c>
      <c r="J32" s="413" t="str">
        <f t="shared" si="3"/>
        <v/>
      </c>
      <c r="K32" s="413" t="str">
        <f t="shared" si="3"/>
        <v/>
      </c>
      <c r="L32" s="413" t="str">
        <f t="shared" si="3"/>
        <v/>
      </c>
      <c r="M32" s="413" t="str">
        <f t="shared" si="3"/>
        <v/>
      </c>
      <c r="N32" s="413" t="str">
        <f t="shared" si="3"/>
        <v/>
      </c>
      <c r="O32" s="413" t="str">
        <f t="shared" si="3"/>
        <v/>
      </c>
      <c r="P32" s="413" t="str">
        <f t="shared" si="3"/>
        <v/>
      </c>
      <c r="Q32" s="413" t="str">
        <f t="shared" si="3"/>
        <v/>
      </c>
      <c r="R32" s="413" t="str">
        <f t="shared" si="3"/>
        <v/>
      </c>
      <c r="S32" s="413" t="str">
        <f t="shared" si="3"/>
        <v/>
      </c>
      <c r="T32" s="413" t="str">
        <f t="shared" si="3"/>
        <v/>
      </c>
      <c r="U32" s="413" t="str">
        <f t="shared" si="3"/>
        <v/>
      </c>
      <c r="V32" s="413" t="str">
        <f t="shared" si="3"/>
        <v/>
      </c>
      <c r="W32" s="413" t="str">
        <f t="shared" si="3"/>
        <v/>
      </c>
      <c r="X32" s="413" t="str">
        <f t="shared" si="3"/>
        <v/>
      </c>
      <c r="Y32" s="413" t="str">
        <f t="shared" si="3"/>
        <v/>
      </c>
      <c r="Z32" s="413" t="str">
        <f t="shared" si="3"/>
        <v/>
      </c>
      <c r="AA32" s="413" t="str">
        <f t="shared" si="3"/>
        <v/>
      </c>
      <c r="AB32" s="413" t="str">
        <f t="shared" si="3"/>
        <v/>
      </c>
      <c r="AC32" s="413" t="str">
        <f t="shared" si="3"/>
        <v/>
      </c>
      <c r="AD32" s="413" t="str">
        <f t="shared" si="3"/>
        <v/>
      </c>
      <c r="AE32" s="413" t="str">
        <f t="shared" si="3"/>
        <v/>
      </c>
      <c r="AF32" s="413" t="str">
        <f t="shared" si="3"/>
        <v/>
      </c>
      <c r="AG32" s="413" t="str">
        <f t="shared" si="3"/>
        <v/>
      </c>
      <c r="AH32" s="413" t="str">
        <f t="shared" si="3"/>
        <v/>
      </c>
      <c r="AI32" s="603">
        <f>SUM(D32:AH32)</f>
        <v>0</v>
      </c>
    </row>
    <row r="33" spans="1:44" s="604" customFormat="1" ht="40.5" customHeight="1">
      <c r="A33" s="1117" t="s">
        <v>699</v>
      </c>
      <c r="B33" s="1118"/>
      <c r="C33" s="1118"/>
      <c r="D33" s="1118"/>
      <c r="E33" s="1118"/>
      <c r="F33" s="1118"/>
      <c r="G33" s="1118"/>
      <c r="H33" s="1118"/>
      <c r="I33" s="1118"/>
      <c r="J33" s="1118"/>
      <c r="K33" s="1118"/>
      <c r="L33" s="1118"/>
      <c r="M33" s="1118"/>
      <c r="N33" s="1118"/>
      <c r="O33" s="1118"/>
      <c r="P33" s="1118"/>
      <c r="Q33" s="1118"/>
      <c r="R33" s="1118"/>
      <c r="S33" s="1118"/>
      <c r="T33" s="1118"/>
      <c r="U33" s="1118"/>
      <c r="V33" s="1118"/>
      <c r="W33" s="1118"/>
      <c r="X33" s="1118"/>
      <c r="Y33" s="1118"/>
      <c r="Z33" s="1118"/>
      <c r="AA33" s="1118"/>
      <c r="AB33" s="1118"/>
      <c r="AC33" s="1118"/>
      <c r="AD33" s="1118"/>
      <c r="AE33" s="1118"/>
      <c r="AF33" s="1118"/>
      <c r="AG33" s="1118"/>
      <c r="AH33" s="1118"/>
      <c r="AI33" s="1118"/>
      <c r="AJ33" s="1118"/>
      <c r="AO33" s="463">
        <v>46288</v>
      </c>
      <c r="AP33" s="464" t="s">
        <v>374</v>
      </c>
      <c r="AQ33" s="216"/>
      <c r="AR33" s="216"/>
    </row>
    <row r="34" spans="1:44" s="604" customFormat="1" ht="31.5" customHeight="1">
      <c r="A34" s="1117" t="s">
        <v>700</v>
      </c>
      <c r="B34" s="1117"/>
      <c r="C34" s="1117"/>
      <c r="D34" s="1117"/>
      <c r="E34" s="1117"/>
      <c r="F34" s="1117"/>
      <c r="G34" s="1117"/>
      <c r="H34" s="1117"/>
      <c r="I34" s="1117"/>
      <c r="J34" s="1117"/>
      <c r="K34" s="1117"/>
      <c r="L34" s="1117"/>
      <c r="M34" s="1117"/>
      <c r="N34" s="1117"/>
      <c r="O34" s="1117"/>
      <c r="P34" s="1117"/>
      <c r="Q34" s="1117"/>
      <c r="R34" s="1117"/>
      <c r="S34" s="1117"/>
      <c r="T34" s="1117"/>
      <c r="U34" s="1117"/>
      <c r="V34" s="1117"/>
      <c r="W34" s="1117"/>
      <c r="X34" s="1117"/>
      <c r="Y34" s="1117"/>
      <c r="Z34" s="1117"/>
      <c r="AA34" s="1117"/>
      <c r="AB34" s="1117"/>
      <c r="AC34" s="1117"/>
      <c r="AD34" s="1117"/>
      <c r="AE34" s="1117"/>
      <c r="AF34" s="1117"/>
      <c r="AG34" s="1117"/>
      <c r="AH34" s="1117"/>
      <c r="AI34" s="1117"/>
      <c r="AJ34" s="1117"/>
      <c r="AO34" s="463">
        <v>46307</v>
      </c>
      <c r="AP34" s="464" t="s">
        <v>602</v>
      </c>
      <c r="AQ34" s="216"/>
      <c r="AR34" s="216"/>
    </row>
    <row r="35" spans="1:44" s="514" customFormat="1" ht="25.5">
      <c r="A35" s="1097" t="s">
        <v>542</v>
      </c>
      <c r="B35" s="1097"/>
      <c r="C35" s="1097"/>
      <c r="D35" s="1097"/>
      <c r="E35" s="1097"/>
      <c r="F35" s="1097"/>
      <c r="G35" s="1097"/>
      <c r="H35" s="1097"/>
      <c r="I35" s="1097"/>
      <c r="J35" s="1097"/>
      <c r="K35" s="1097"/>
      <c r="L35" s="1097"/>
      <c r="M35" s="1097"/>
      <c r="N35" s="1097"/>
      <c r="O35" s="1097"/>
      <c r="P35" s="1097"/>
      <c r="Q35" s="1097"/>
      <c r="R35" s="1097"/>
      <c r="S35" s="1097"/>
      <c r="T35" s="1097"/>
      <c r="U35" s="1097"/>
      <c r="V35" s="1097"/>
      <c r="W35" s="1097"/>
      <c r="X35" s="1097"/>
      <c r="Y35" s="1097"/>
      <c r="Z35" s="1097"/>
      <c r="AA35" s="1097"/>
      <c r="AB35" s="1097"/>
      <c r="AC35" s="1097"/>
      <c r="AD35" s="1097"/>
      <c r="AE35" s="1097"/>
      <c r="AF35" s="1097"/>
      <c r="AG35" s="1097"/>
      <c r="AH35" s="1097"/>
      <c r="AI35" s="1097"/>
      <c r="AO35" s="463">
        <v>46329</v>
      </c>
      <c r="AP35" s="464" t="s">
        <v>603</v>
      </c>
      <c r="AQ35" s="216"/>
      <c r="AR35" s="216"/>
    </row>
    <row r="36" spans="1:44" s="517" customFormat="1" ht="27" customHeight="1" thickBot="1">
      <c r="A36" s="515"/>
      <c r="B36" s="515"/>
      <c r="C36" s="516"/>
      <c r="I36" s="1098" t="s">
        <v>691</v>
      </c>
      <c r="J36" s="1099"/>
      <c r="K36" s="1099"/>
      <c r="L36" s="1099"/>
      <c r="M36" s="1099"/>
      <c r="N36" s="1100"/>
      <c r="O36" s="1101"/>
      <c r="P36" s="1101"/>
      <c r="Q36" s="1101"/>
      <c r="R36" s="1101"/>
      <c r="S36" s="1101"/>
      <c r="T36" s="1101"/>
      <c r="U36" s="1101"/>
      <c r="V36" s="1101"/>
      <c r="W36" s="1101"/>
      <c r="X36" s="1101"/>
      <c r="Y36" s="1101"/>
      <c r="Z36" s="1101"/>
      <c r="AA36" s="1101"/>
      <c r="AI36" s="518"/>
      <c r="AO36" s="465">
        <v>46349</v>
      </c>
      <c r="AP36" s="466" t="s">
        <v>604</v>
      </c>
      <c r="AQ36" s="216"/>
      <c r="AR36" s="216"/>
    </row>
    <row r="37" spans="1:44" s="517" customFormat="1" ht="27" customHeight="1">
      <c r="A37" s="515"/>
      <c r="B37" s="515"/>
      <c r="C37" s="516"/>
      <c r="I37" s="1098" t="s">
        <v>692</v>
      </c>
      <c r="J37" s="1099"/>
      <c r="K37" s="1099"/>
      <c r="L37" s="1099"/>
      <c r="M37" s="1099"/>
      <c r="N37" s="1100"/>
      <c r="O37" s="1101" t="s">
        <v>693</v>
      </c>
      <c r="P37" s="1101"/>
      <c r="Q37" s="1101"/>
      <c r="R37" s="1101"/>
      <c r="S37" s="1101"/>
      <c r="T37" s="1101"/>
      <c r="U37" s="1101"/>
      <c r="V37" s="1101"/>
      <c r="W37" s="1101"/>
      <c r="X37" s="1101"/>
      <c r="Y37" s="1101"/>
      <c r="Z37" s="1101"/>
      <c r="AA37" s="1101"/>
      <c r="AI37" s="518"/>
      <c r="AO37" s="234">
        <v>45884</v>
      </c>
      <c r="AP37" s="235" t="s">
        <v>350</v>
      </c>
      <c r="AQ37" s="216"/>
      <c r="AR37" s="216"/>
    </row>
    <row r="38" spans="1:44" s="517" customFormat="1" ht="27" customHeight="1">
      <c r="A38" s="515"/>
      <c r="B38" s="515"/>
      <c r="C38" s="516"/>
      <c r="I38" s="1103" t="s">
        <v>764</v>
      </c>
      <c r="J38" s="1104"/>
      <c r="K38" s="1104"/>
      <c r="L38" s="1104"/>
      <c r="M38" s="1104"/>
      <c r="N38" s="1105"/>
      <c r="O38" s="1120">
        <f>IF(O4="","",O4)</f>
        <v>0</v>
      </c>
      <c r="P38" s="1120"/>
      <c r="Q38" s="1120"/>
      <c r="R38" s="1120"/>
      <c r="S38" s="1120"/>
      <c r="T38" s="1120"/>
      <c r="U38" s="1120"/>
      <c r="V38" s="1120"/>
      <c r="W38" s="1120"/>
      <c r="X38" s="1120"/>
      <c r="Y38" s="1120"/>
      <c r="Z38" s="1120"/>
      <c r="AA38" s="1120"/>
      <c r="AI38" s="518"/>
      <c r="AO38" s="234">
        <v>46020</v>
      </c>
      <c r="AP38" s="235" t="s">
        <v>338</v>
      </c>
      <c r="AQ38" s="216"/>
      <c r="AR38" s="216"/>
    </row>
    <row r="39" spans="1:44" s="517" customFormat="1" ht="27" customHeight="1">
      <c r="A39" s="515"/>
      <c r="B39" s="515"/>
      <c r="C39" s="516"/>
      <c r="I39" s="1098" t="s">
        <v>255</v>
      </c>
      <c r="J39" s="1099"/>
      <c r="K39" s="1099"/>
      <c r="L39" s="1099"/>
      <c r="M39" s="1099"/>
      <c r="N39" s="1100"/>
      <c r="O39" s="1109"/>
      <c r="P39" s="1109"/>
      <c r="Q39" s="1109"/>
      <c r="R39" s="1109"/>
      <c r="S39" s="1109"/>
      <c r="T39" s="1109"/>
      <c r="U39" s="1109"/>
      <c r="V39" s="1109"/>
      <c r="W39" s="1109"/>
      <c r="X39" s="1109"/>
      <c r="Y39" s="1109"/>
      <c r="Z39" s="1109"/>
      <c r="AA39" s="1109"/>
      <c r="AI39" s="518"/>
      <c r="AO39" s="234">
        <v>46021</v>
      </c>
      <c r="AP39" s="235" t="s">
        <v>338</v>
      </c>
      <c r="AQ39" s="216"/>
      <c r="AR39" s="216"/>
    </row>
    <row r="40" spans="1:44" s="520" customFormat="1" ht="30" customHeight="1">
      <c r="A40" s="1110" t="s">
        <v>694</v>
      </c>
      <c r="B40" s="1110"/>
      <c r="C40" s="1110"/>
      <c r="D40" s="1110"/>
      <c r="E40" s="1110"/>
      <c r="F40" s="1110"/>
      <c r="G40" s="1110"/>
      <c r="H40" s="1110"/>
      <c r="I40" s="1110"/>
      <c r="J40" s="1110"/>
      <c r="K40" s="1110"/>
      <c r="L40" s="1110"/>
      <c r="M40" s="1110"/>
      <c r="N40" s="1110"/>
      <c r="O40" s="1110"/>
      <c r="P40" s="1110"/>
      <c r="Q40" s="1110"/>
      <c r="R40" s="1110"/>
      <c r="S40" s="1110"/>
      <c r="T40" s="1110"/>
      <c r="U40" s="1110"/>
      <c r="V40" s="1110"/>
      <c r="W40" s="1110"/>
      <c r="X40" s="1110"/>
      <c r="Y40" s="1110"/>
      <c r="Z40" s="1110"/>
      <c r="AA40" s="1110"/>
      <c r="AB40" s="1110"/>
      <c r="AC40" s="1110"/>
      <c r="AD40" s="1110"/>
      <c r="AE40" s="1110"/>
      <c r="AF40" s="1110"/>
      <c r="AG40" s="1110"/>
      <c r="AH40" s="1110"/>
      <c r="AI40" s="1110"/>
      <c r="AJ40" s="519"/>
      <c r="AO40" s="234">
        <v>46022</v>
      </c>
      <c r="AP40" s="235" t="s">
        <v>338</v>
      </c>
      <c r="AQ40" s="216"/>
      <c r="AR40" s="216"/>
    </row>
    <row r="41" spans="1:44" ht="21.75" customHeight="1">
      <c r="A41" s="1111" t="s">
        <v>701</v>
      </c>
      <c r="B41" s="521" t="s">
        <v>539</v>
      </c>
      <c r="C41" s="522"/>
      <c r="D41" s="522"/>
      <c r="E41" s="523"/>
      <c r="F41" s="524"/>
      <c r="G41" s="523"/>
      <c r="H41" s="524"/>
      <c r="I41" s="523"/>
      <c r="J41" s="524"/>
      <c r="K41" s="523"/>
      <c r="L41" s="524"/>
      <c r="M41" s="523"/>
      <c r="N41" s="524"/>
      <c r="O41" s="523"/>
      <c r="P41" s="524"/>
      <c r="Q41" s="523"/>
      <c r="R41" s="524"/>
      <c r="S41" s="523"/>
      <c r="T41" s="523"/>
      <c r="U41" s="523"/>
      <c r="V41" s="523"/>
      <c r="W41" s="523"/>
      <c r="X41" s="523"/>
      <c r="Y41" s="523"/>
      <c r="Z41" s="523"/>
      <c r="AA41" s="523"/>
      <c r="AB41" s="523"/>
      <c r="AC41" s="523"/>
      <c r="AD41" s="523"/>
      <c r="AE41" s="523"/>
      <c r="AF41" s="523"/>
      <c r="AG41" s="523"/>
      <c r="AH41" s="525"/>
      <c r="AI41" s="526"/>
      <c r="AO41" s="234">
        <v>46023</v>
      </c>
      <c r="AP41" s="235" t="s">
        <v>338</v>
      </c>
    </row>
    <row r="42" spans="1:44" ht="21.75" customHeight="1">
      <c r="A42" s="1112"/>
      <c r="B42" s="521" t="s">
        <v>541</v>
      </c>
      <c r="C42" s="522"/>
      <c r="D42" s="527"/>
      <c r="E42" s="528"/>
      <c r="F42" s="528"/>
      <c r="G42" s="528"/>
      <c r="H42" s="528"/>
      <c r="I42" s="528"/>
      <c r="J42" s="528"/>
      <c r="K42" s="528"/>
      <c r="L42" s="528"/>
      <c r="M42" s="529"/>
      <c r="N42" s="528"/>
      <c r="O42" s="528"/>
      <c r="P42" s="528"/>
      <c r="Q42" s="528"/>
      <c r="R42" s="528"/>
      <c r="S42" s="528"/>
      <c r="T42" s="528"/>
      <c r="U42" s="528"/>
      <c r="V42" s="528"/>
      <c r="W42" s="528"/>
      <c r="X42" s="528"/>
      <c r="Y42" s="528"/>
      <c r="Z42" s="528"/>
      <c r="AA42" s="528"/>
      <c r="AB42" s="528"/>
      <c r="AC42" s="528"/>
      <c r="AD42" s="528"/>
      <c r="AE42" s="528"/>
      <c r="AF42" s="528"/>
      <c r="AG42" s="528"/>
      <c r="AH42" s="530"/>
      <c r="AI42" s="526"/>
      <c r="AO42" s="234">
        <v>46024</v>
      </c>
      <c r="AP42" s="235" t="s">
        <v>338</v>
      </c>
    </row>
    <row r="43" spans="1:44" ht="21.75" customHeight="1">
      <c r="A43" s="1112"/>
      <c r="B43" s="521" t="s">
        <v>540</v>
      </c>
      <c r="C43" s="522"/>
      <c r="D43" s="654">
        <f>D42</f>
        <v>0</v>
      </c>
      <c r="E43" s="655">
        <f>E42</f>
        <v>0</v>
      </c>
      <c r="F43" s="655">
        <f t="shared" ref="F43" si="4">F42</f>
        <v>0</v>
      </c>
      <c r="G43" s="655">
        <f t="shared" ref="G43" si="5">G42</f>
        <v>0</v>
      </c>
      <c r="H43" s="655">
        <f t="shared" ref="H43" si="6">H42</f>
        <v>0</v>
      </c>
      <c r="I43" s="655">
        <f t="shared" ref="I43" si="7">I42</f>
        <v>0</v>
      </c>
      <c r="J43" s="655">
        <f t="shared" ref="J43" si="8">J42</f>
        <v>0</v>
      </c>
      <c r="K43" s="655">
        <f t="shared" ref="K43" si="9">K42</f>
        <v>0</v>
      </c>
      <c r="L43" s="655">
        <f t="shared" ref="L43" si="10">L42</f>
        <v>0</v>
      </c>
      <c r="M43" s="655">
        <f t="shared" ref="M43" si="11">M42</f>
        <v>0</v>
      </c>
      <c r="N43" s="655">
        <f t="shared" ref="N43" si="12">N42</f>
        <v>0</v>
      </c>
      <c r="O43" s="655">
        <f t="shared" ref="O43" si="13">O42</f>
        <v>0</v>
      </c>
      <c r="P43" s="655">
        <f t="shared" ref="P43" si="14">P42</f>
        <v>0</v>
      </c>
      <c r="Q43" s="655">
        <f t="shared" ref="Q43" si="15">Q42</f>
        <v>0</v>
      </c>
      <c r="R43" s="655">
        <f t="shared" ref="R43" si="16">R42</f>
        <v>0</v>
      </c>
      <c r="S43" s="655">
        <f t="shared" ref="S43" si="17">S42</f>
        <v>0</v>
      </c>
      <c r="T43" s="655">
        <f t="shared" ref="T43" si="18">T42</f>
        <v>0</v>
      </c>
      <c r="U43" s="655">
        <f t="shared" ref="U43" si="19">U42</f>
        <v>0</v>
      </c>
      <c r="V43" s="655">
        <f t="shared" ref="V43" si="20">V42</f>
        <v>0</v>
      </c>
      <c r="W43" s="655">
        <f t="shared" ref="W43" si="21">W42</f>
        <v>0</v>
      </c>
      <c r="X43" s="655">
        <f t="shared" ref="X43" si="22">X42</f>
        <v>0</v>
      </c>
      <c r="Y43" s="655">
        <f t="shared" ref="Y43" si="23">Y42</f>
        <v>0</v>
      </c>
      <c r="Z43" s="655">
        <f t="shared" ref="Z43" si="24">Z42</f>
        <v>0</v>
      </c>
      <c r="AA43" s="655">
        <f t="shared" ref="AA43" si="25">AA42</f>
        <v>0</v>
      </c>
      <c r="AB43" s="655">
        <f t="shared" ref="AB43" si="26">AB42</f>
        <v>0</v>
      </c>
      <c r="AC43" s="655">
        <f t="shared" ref="AC43" si="27">AC42</f>
        <v>0</v>
      </c>
      <c r="AD43" s="655">
        <f t="shared" ref="AD43" si="28">AD42</f>
        <v>0</v>
      </c>
      <c r="AE43" s="655">
        <f t="shared" ref="AE43" si="29">AE42</f>
        <v>0</v>
      </c>
      <c r="AF43" s="655">
        <f t="shared" ref="AF43" si="30">AF42</f>
        <v>0</v>
      </c>
      <c r="AG43" s="655">
        <f t="shared" ref="AG43" si="31">AG42</f>
        <v>0</v>
      </c>
      <c r="AH43" s="656">
        <f>AH42</f>
        <v>0</v>
      </c>
      <c r="AI43" s="526"/>
      <c r="AO43" s="234">
        <v>46025</v>
      </c>
      <c r="AP43" s="235" t="s">
        <v>338</v>
      </c>
    </row>
    <row r="44" spans="1:44" ht="225" customHeight="1">
      <c r="A44" s="1112"/>
      <c r="B44" s="1114" t="s">
        <v>538</v>
      </c>
      <c r="C44" s="531" t="s">
        <v>696</v>
      </c>
      <c r="D44" s="532"/>
      <c r="E44" s="533"/>
      <c r="F44" s="533"/>
      <c r="G44" s="534"/>
      <c r="H44" s="534"/>
      <c r="I44" s="534"/>
      <c r="J44" s="534"/>
      <c r="K44" s="534"/>
      <c r="L44" s="534"/>
      <c r="M44" s="647"/>
      <c r="N44" s="534"/>
      <c r="O44" s="534"/>
      <c r="P44" s="534"/>
      <c r="Q44" s="534"/>
      <c r="R44" s="534"/>
      <c r="S44" s="534"/>
      <c r="T44" s="534"/>
      <c r="U44" s="534"/>
      <c r="V44" s="534"/>
      <c r="W44" s="648"/>
      <c r="X44" s="535"/>
      <c r="Y44" s="535"/>
      <c r="Z44" s="535"/>
      <c r="AA44" s="535"/>
      <c r="AB44" s="535"/>
      <c r="AC44" s="534"/>
      <c r="AD44" s="534"/>
      <c r="AE44" s="534"/>
      <c r="AF44" s="534"/>
      <c r="AG44" s="536"/>
      <c r="AH44" s="537"/>
      <c r="AI44" s="538" t="s">
        <v>533</v>
      </c>
    </row>
    <row r="45" spans="1:44" ht="27.75" customHeight="1">
      <c r="A45" s="1112"/>
      <c r="B45" s="1115"/>
      <c r="C45" s="539" t="s">
        <v>537</v>
      </c>
      <c r="D45" s="540"/>
      <c r="E45" s="523"/>
      <c r="F45" s="541"/>
      <c r="G45" s="542"/>
      <c r="H45" s="541"/>
      <c r="I45" s="542"/>
      <c r="J45" s="542"/>
      <c r="K45" s="542"/>
      <c r="L45" s="542"/>
      <c r="M45" s="542"/>
      <c r="N45" s="542"/>
      <c r="O45" s="542"/>
      <c r="P45" s="542"/>
      <c r="Q45" s="542"/>
      <c r="R45" s="542"/>
      <c r="S45" s="542"/>
      <c r="T45" s="542"/>
      <c r="U45" s="542"/>
      <c r="V45" s="542"/>
      <c r="W45" s="542"/>
      <c r="X45" s="542"/>
      <c r="Y45" s="542"/>
      <c r="Z45" s="542"/>
      <c r="AA45" s="542"/>
      <c r="AB45" s="542"/>
      <c r="AC45" s="542"/>
      <c r="AD45" s="542"/>
      <c r="AE45" s="542"/>
      <c r="AF45" s="542"/>
      <c r="AG45" s="523"/>
      <c r="AH45" s="543"/>
      <c r="AI45" s="544">
        <f>SUM(D45:AH45)</f>
        <v>0</v>
      </c>
      <c r="AJ45" s="413"/>
    </row>
    <row r="46" spans="1:44" ht="27.75" customHeight="1">
      <c r="A46" s="1112"/>
      <c r="B46" s="1115"/>
      <c r="C46" s="545" t="s">
        <v>531</v>
      </c>
      <c r="D46" s="546"/>
      <c r="E46" s="542"/>
      <c r="F46" s="542"/>
      <c r="G46" s="542"/>
      <c r="H46" s="542"/>
      <c r="I46" s="542"/>
      <c r="J46" s="542"/>
      <c r="K46" s="542"/>
      <c r="L46" s="542"/>
      <c r="M46" s="542"/>
      <c r="N46" s="542"/>
      <c r="O46" s="542"/>
      <c r="P46" s="542"/>
      <c r="Q46" s="542"/>
      <c r="R46" s="542"/>
      <c r="S46" s="542"/>
      <c r="T46" s="542"/>
      <c r="U46" s="542"/>
      <c r="V46" s="542"/>
      <c r="W46" s="542"/>
      <c r="X46" s="542"/>
      <c r="Y46" s="542"/>
      <c r="Z46" s="542"/>
      <c r="AA46" s="542"/>
      <c r="AB46" s="542"/>
      <c r="AC46" s="542"/>
      <c r="AD46" s="542"/>
      <c r="AE46" s="542"/>
      <c r="AF46" s="547"/>
      <c r="AG46" s="547"/>
      <c r="AH46" s="548"/>
      <c r="AI46" s="544">
        <f>SUM(D46:AH46)</f>
        <v>0</v>
      </c>
    </row>
    <row r="47" spans="1:44" ht="165" customHeight="1">
      <c r="A47" s="1112"/>
      <c r="B47" s="1115"/>
      <c r="C47" s="549" t="s">
        <v>680</v>
      </c>
      <c r="D47" s="550" t="s">
        <v>697</v>
      </c>
      <c r="E47" s="422"/>
      <c r="F47" s="551"/>
      <c r="G47" s="422"/>
      <c r="H47" s="426"/>
      <c r="I47" s="422"/>
      <c r="J47" s="426"/>
      <c r="K47" s="422"/>
      <c r="L47" s="428"/>
      <c r="M47" s="422"/>
      <c r="N47" s="552"/>
      <c r="O47" s="552"/>
      <c r="P47" s="649"/>
      <c r="Q47" s="553"/>
      <c r="R47" s="552"/>
      <c r="S47" s="553"/>
      <c r="T47" s="553"/>
      <c r="U47" s="553"/>
      <c r="V47" s="553"/>
      <c r="W47" s="553"/>
      <c r="X47" s="428"/>
      <c r="Y47" s="554"/>
      <c r="Z47" s="554"/>
      <c r="AA47" s="554"/>
      <c r="AB47" s="422"/>
      <c r="AC47" s="422"/>
      <c r="AD47" s="422"/>
      <c r="AE47" s="422"/>
      <c r="AF47" s="555"/>
      <c r="AG47" s="556"/>
      <c r="AH47" s="557"/>
      <c r="AI47" s="558"/>
    </row>
    <row r="48" spans="1:44" ht="21.75" customHeight="1">
      <c r="A48" s="1112"/>
      <c r="B48" s="1115"/>
      <c r="C48" s="559" t="s">
        <v>536</v>
      </c>
      <c r="D48" s="560"/>
      <c r="E48" s="561"/>
      <c r="F48" s="562"/>
      <c r="G48" s="561"/>
      <c r="H48" s="562"/>
      <c r="I48" s="561"/>
      <c r="J48" s="562"/>
      <c r="K48" s="561"/>
      <c r="L48" s="563"/>
      <c r="M48" s="561"/>
      <c r="N48" s="563"/>
      <c r="O48" s="563"/>
      <c r="P48" s="562"/>
      <c r="Q48" s="561"/>
      <c r="R48" s="563"/>
      <c r="S48" s="561"/>
      <c r="T48" s="561"/>
      <c r="U48" s="561"/>
      <c r="V48" s="561"/>
      <c r="W48" s="561"/>
      <c r="X48" s="561"/>
      <c r="Y48" s="564"/>
      <c r="Z48" s="565"/>
      <c r="AA48" s="565"/>
      <c r="AB48" s="561"/>
      <c r="AC48" s="563"/>
      <c r="AD48" s="561"/>
      <c r="AE48" s="561"/>
      <c r="AF48" s="561"/>
      <c r="AG48" s="419"/>
      <c r="AH48" s="566"/>
      <c r="AI48" s="567"/>
    </row>
    <row r="49" spans="1:44" ht="21.75" customHeight="1">
      <c r="A49" s="1112"/>
      <c r="B49" s="1115"/>
      <c r="C49" s="559" t="s">
        <v>535</v>
      </c>
      <c r="D49" s="560"/>
      <c r="E49" s="561"/>
      <c r="F49" s="562"/>
      <c r="G49" s="561"/>
      <c r="H49" s="562"/>
      <c r="I49" s="561"/>
      <c r="J49" s="562"/>
      <c r="K49" s="561"/>
      <c r="L49" s="563"/>
      <c r="M49" s="561"/>
      <c r="N49" s="563"/>
      <c r="O49" s="563"/>
      <c r="P49" s="562"/>
      <c r="Q49" s="561"/>
      <c r="R49" s="563"/>
      <c r="S49" s="561"/>
      <c r="T49" s="561"/>
      <c r="U49" s="561"/>
      <c r="V49" s="561"/>
      <c r="W49" s="561"/>
      <c r="X49" s="561"/>
      <c r="Y49" s="562"/>
      <c r="Z49" s="561"/>
      <c r="AA49" s="561"/>
      <c r="AB49" s="561"/>
      <c r="AC49" s="563"/>
      <c r="AD49" s="561"/>
      <c r="AE49" s="561"/>
      <c r="AF49" s="561"/>
      <c r="AG49" s="417"/>
      <c r="AH49" s="568"/>
      <c r="AI49" s="567"/>
    </row>
    <row r="50" spans="1:44" ht="28.5" customHeight="1">
      <c r="A50" s="1112"/>
      <c r="B50" s="1115"/>
      <c r="C50" s="559" t="s">
        <v>534</v>
      </c>
      <c r="D50" s="560"/>
      <c r="E50" s="561"/>
      <c r="F50" s="562"/>
      <c r="G50" s="561"/>
      <c r="H50" s="562"/>
      <c r="I50" s="561"/>
      <c r="J50" s="562"/>
      <c r="K50" s="561"/>
      <c r="L50" s="563"/>
      <c r="M50" s="561"/>
      <c r="N50" s="563"/>
      <c r="O50" s="563"/>
      <c r="P50" s="562"/>
      <c r="Q50" s="561"/>
      <c r="R50" s="563"/>
      <c r="S50" s="561"/>
      <c r="T50" s="561"/>
      <c r="U50" s="561"/>
      <c r="V50" s="561"/>
      <c r="W50" s="561"/>
      <c r="X50" s="563"/>
      <c r="Y50" s="569"/>
      <c r="Z50" s="561"/>
      <c r="AA50" s="563"/>
      <c r="AB50" s="563"/>
      <c r="AC50" s="563"/>
      <c r="AD50" s="561"/>
      <c r="AE50" s="563"/>
      <c r="AF50" s="563"/>
      <c r="AG50" s="416"/>
      <c r="AH50" s="415"/>
      <c r="AI50" s="570" t="s">
        <v>533</v>
      </c>
    </row>
    <row r="51" spans="1:44" ht="28.5" customHeight="1">
      <c r="A51" s="1112"/>
      <c r="B51" s="1115"/>
      <c r="C51" s="559" t="s">
        <v>532</v>
      </c>
      <c r="D51" s="560"/>
      <c r="E51" s="561"/>
      <c r="F51" s="562"/>
      <c r="G51" s="561"/>
      <c r="H51" s="562"/>
      <c r="I51" s="561"/>
      <c r="J51" s="562"/>
      <c r="K51" s="561"/>
      <c r="L51" s="563"/>
      <c r="M51" s="561"/>
      <c r="N51" s="563"/>
      <c r="O51" s="563"/>
      <c r="P51" s="562"/>
      <c r="Q51" s="561"/>
      <c r="R51" s="563"/>
      <c r="S51" s="561"/>
      <c r="T51" s="561"/>
      <c r="U51" s="561"/>
      <c r="V51" s="561"/>
      <c r="W51" s="561"/>
      <c r="X51" s="563"/>
      <c r="Y51" s="569"/>
      <c r="Z51" s="561"/>
      <c r="AA51" s="563"/>
      <c r="AB51" s="563"/>
      <c r="AC51" s="563"/>
      <c r="AD51" s="561"/>
      <c r="AE51" s="563"/>
      <c r="AF51" s="563"/>
      <c r="AG51" s="416"/>
      <c r="AH51" s="418"/>
      <c r="AI51" s="571">
        <f>COUNTA(D52:AH52)</f>
        <v>0</v>
      </c>
      <c r="AJ51" s="413"/>
    </row>
    <row r="52" spans="1:44" ht="28.5" customHeight="1">
      <c r="A52" s="1113"/>
      <c r="B52" s="1116"/>
      <c r="C52" s="559" t="s">
        <v>531</v>
      </c>
      <c r="D52" s="572"/>
      <c r="E52" s="573"/>
      <c r="F52" s="574"/>
      <c r="G52" s="573"/>
      <c r="H52" s="574"/>
      <c r="I52" s="573"/>
      <c r="J52" s="574"/>
      <c r="K52" s="573"/>
      <c r="L52" s="573"/>
      <c r="M52" s="573"/>
      <c r="N52" s="573"/>
      <c r="O52" s="573"/>
      <c r="P52" s="574"/>
      <c r="Q52" s="573"/>
      <c r="R52" s="573"/>
      <c r="S52" s="573"/>
      <c r="T52" s="573"/>
      <c r="U52" s="573"/>
      <c r="V52" s="573"/>
      <c r="W52" s="573"/>
      <c r="X52" s="573"/>
      <c r="Y52" s="574"/>
      <c r="Z52" s="573"/>
      <c r="AA52" s="573"/>
      <c r="AB52" s="573"/>
      <c r="AC52" s="573"/>
      <c r="AD52" s="573"/>
      <c r="AE52" s="573"/>
      <c r="AF52" s="573"/>
      <c r="AG52" s="573"/>
      <c r="AH52" s="575"/>
      <c r="AI52" s="571">
        <f>SUM(D52:AH52)</f>
        <v>0</v>
      </c>
    </row>
    <row r="53" spans="1:44" ht="23.5" hidden="1" customHeight="1">
      <c r="A53" s="576"/>
      <c r="B53" s="576"/>
      <c r="C53" s="577"/>
      <c r="D53" s="413" t="str">
        <f t="shared" ref="D53:AH53" si="32">IF(AND(D46&lt;&gt;"",D52&lt;&gt;""),1,"")</f>
        <v/>
      </c>
      <c r="E53" s="413" t="str">
        <f t="shared" si="32"/>
        <v/>
      </c>
      <c r="F53" s="413" t="str">
        <f t="shared" si="32"/>
        <v/>
      </c>
      <c r="G53" s="413" t="str">
        <f t="shared" si="32"/>
        <v/>
      </c>
      <c r="H53" s="413" t="str">
        <f t="shared" si="32"/>
        <v/>
      </c>
      <c r="I53" s="413" t="str">
        <f t="shared" si="32"/>
        <v/>
      </c>
      <c r="J53" s="413" t="str">
        <f t="shared" si="32"/>
        <v/>
      </c>
      <c r="K53" s="413" t="str">
        <f t="shared" si="32"/>
        <v/>
      </c>
      <c r="L53" s="413" t="str">
        <f t="shared" si="32"/>
        <v/>
      </c>
      <c r="M53" s="413" t="str">
        <f t="shared" si="32"/>
        <v/>
      </c>
      <c r="N53" s="413" t="str">
        <f t="shared" si="32"/>
        <v/>
      </c>
      <c r="O53" s="413" t="str">
        <f t="shared" si="32"/>
        <v/>
      </c>
      <c r="P53" s="413" t="str">
        <f t="shared" si="32"/>
        <v/>
      </c>
      <c r="Q53" s="413" t="str">
        <f t="shared" si="32"/>
        <v/>
      </c>
      <c r="R53" s="413" t="str">
        <f t="shared" si="32"/>
        <v/>
      </c>
      <c r="S53" s="413" t="str">
        <f t="shared" si="32"/>
        <v/>
      </c>
      <c r="T53" s="413" t="str">
        <f t="shared" si="32"/>
        <v/>
      </c>
      <c r="U53" s="413" t="str">
        <f t="shared" si="32"/>
        <v/>
      </c>
      <c r="V53" s="413" t="str">
        <f t="shared" si="32"/>
        <v/>
      </c>
      <c r="W53" s="413" t="str">
        <f t="shared" si="32"/>
        <v/>
      </c>
      <c r="X53" s="413" t="str">
        <f t="shared" si="32"/>
        <v/>
      </c>
      <c r="Y53" s="413" t="str">
        <f t="shared" si="32"/>
        <v/>
      </c>
      <c r="Z53" s="413" t="str">
        <f t="shared" si="32"/>
        <v/>
      </c>
      <c r="AA53" s="413" t="str">
        <f t="shared" si="32"/>
        <v/>
      </c>
      <c r="AB53" s="413" t="str">
        <f t="shared" si="32"/>
        <v/>
      </c>
      <c r="AC53" s="413" t="str">
        <f t="shared" si="32"/>
        <v/>
      </c>
      <c r="AD53" s="413" t="str">
        <f t="shared" si="32"/>
        <v/>
      </c>
      <c r="AE53" s="413" t="str">
        <f t="shared" si="32"/>
        <v/>
      </c>
      <c r="AF53" s="413" t="str">
        <f t="shared" si="32"/>
        <v/>
      </c>
      <c r="AG53" s="413" t="str">
        <f t="shared" si="32"/>
        <v/>
      </c>
      <c r="AH53" s="413" t="str">
        <f t="shared" si="32"/>
        <v/>
      </c>
      <c r="AI53" s="578">
        <f>SUM(D53:AH53)</f>
        <v>0</v>
      </c>
    </row>
    <row r="54" spans="1:44" s="581" customFormat="1" ht="21.75" customHeight="1">
      <c r="A54" s="1111" t="s">
        <v>718</v>
      </c>
      <c r="B54" s="521" t="s">
        <v>539</v>
      </c>
      <c r="C54" s="522"/>
      <c r="D54" s="579"/>
      <c r="E54" s="523"/>
      <c r="F54" s="523"/>
      <c r="G54" s="523"/>
      <c r="H54" s="523"/>
      <c r="I54" s="523"/>
      <c r="J54" s="523"/>
      <c r="K54" s="523"/>
      <c r="L54" s="523"/>
      <c r="M54" s="523"/>
      <c r="N54" s="523"/>
      <c r="O54" s="523"/>
      <c r="P54" s="523"/>
      <c r="Q54" s="523"/>
      <c r="R54" s="523"/>
      <c r="S54" s="523"/>
      <c r="T54" s="523"/>
      <c r="U54" s="523"/>
      <c r="V54" s="523"/>
      <c r="W54" s="523"/>
      <c r="X54" s="523"/>
      <c r="Y54" s="523"/>
      <c r="Z54" s="523"/>
      <c r="AA54" s="523"/>
      <c r="AB54" s="523"/>
      <c r="AC54" s="523"/>
      <c r="AD54" s="523"/>
      <c r="AE54" s="523"/>
      <c r="AF54" s="523"/>
      <c r="AG54" s="523"/>
      <c r="AH54" s="543"/>
      <c r="AI54" s="580"/>
      <c r="AO54" s="216"/>
      <c r="AP54" s="216"/>
      <c r="AQ54" s="216"/>
      <c r="AR54" s="216"/>
    </row>
    <row r="55" spans="1:44" s="581" customFormat="1" ht="21.75" customHeight="1">
      <c r="A55" s="1112"/>
      <c r="B55" s="521" t="s">
        <v>541</v>
      </c>
      <c r="C55" s="522"/>
      <c r="D55" s="527"/>
      <c r="E55" s="528"/>
      <c r="F55" s="528"/>
      <c r="G55" s="528"/>
      <c r="H55" s="528"/>
      <c r="I55" s="528"/>
      <c r="J55" s="528"/>
      <c r="K55" s="528"/>
      <c r="L55" s="528"/>
      <c r="M55" s="529"/>
      <c r="N55" s="528"/>
      <c r="O55" s="528"/>
      <c r="P55" s="528"/>
      <c r="Q55" s="528"/>
      <c r="R55" s="528"/>
      <c r="S55" s="528"/>
      <c r="T55" s="528"/>
      <c r="U55" s="528"/>
      <c r="V55" s="528"/>
      <c r="W55" s="528"/>
      <c r="X55" s="528"/>
      <c r="Y55" s="528"/>
      <c r="Z55" s="528"/>
      <c r="AA55" s="528"/>
      <c r="AB55" s="528"/>
      <c r="AC55" s="528"/>
      <c r="AD55" s="528"/>
      <c r="AE55" s="528"/>
      <c r="AF55" s="528"/>
      <c r="AG55" s="528"/>
      <c r="AH55" s="530"/>
      <c r="AI55" s="526"/>
      <c r="AO55" s="216"/>
      <c r="AP55" s="216"/>
      <c r="AQ55" s="216"/>
      <c r="AR55" s="216"/>
    </row>
    <row r="56" spans="1:44" s="581" customFormat="1" ht="21.75" customHeight="1">
      <c r="A56" s="1112"/>
      <c r="B56" s="521" t="s">
        <v>540</v>
      </c>
      <c r="C56" s="522"/>
      <c r="D56" s="654">
        <f>D55</f>
        <v>0</v>
      </c>
      <c r="E56" s="655">
        <f>E55</f>
        <v>0</v>
      </c>
      <c r="F56" s="655">
        <f t="shared" ref="F56" si="33">F55</f>
        <v>0</v>
      </c>
      <c r="G56" s="655">
        <f t="shared" ref="G56" si="34">G55</f>
        <v>0</v>
      </c>
      <c r="H56" s="655">
        <f t="shared" ref="H56" si="35">H55</f>
        <v>0</v>
      </c>
      <c r="I56" s="655">
        <f t="shared" ref="I56" si="36">I55</f>
        <v>0</v>
      </c>
      <c r="J56" s="655">
        <f t="shared" ref="J56" si="37">J55</f>
        <v>0</v>
      </c>
      <c r="K56" s="655">
        <f t="shared" ref="K56" si="38">K55</f>
        <v>0</v>
      </c>
      <c r="L56" s="655">
        <f t="shared" ref="L56" si="39">L55</f>
        <v>0</v>
      </c>
      <c r="M56" s="655">
        <f t="shared" ref="M56" si="40">M55</f>
        <v>0</v>
      </c>
      <c r="N56" s="655">
        <f t="shared" ref="N56" si="41">N55</f>
        <v>0</v>
      </c>
      <c r="O56" s="655">
        <f t="shared" ref="O56" si="42">O55</f>
        <v>0</v>
      </c>
      <c r="P56" s="655">
        <f t="shared" ref="P56" si="43">P55</f>
        <v>0</v>
      </c>
      <c r="Q56" s="655">
        <f t="shared" ref="Q56" si="44">Q55</f>
        <v>0</v>
      </c>
      <c r="R56" s="655">
        <f t="shared" ref="R56" si="45">R55</f>
        <v>0</v>
      </c>
      <c r="S56" s="655">
        <f t="shared" ref="S56" si="46">S55</f>
        <v>0</v>
      </c>
      <c r="T56" s="655">
        <f t="shared" ref="T56" si="47">T55</f>
        <v>0</v>
      </c>
      <c r="U56" s="655">
        <f t="shared" ref="U56" si="48">U55</f>
        <v>0</v>
      </c>
      <c r="V56" s="655">
        <f t="shared" ref="V56" si="49">V55</f>
        <v>0</v>
      </c>
      <c r="W56" s="655">
        <f t="shared" ref="W56" si="50">W55</f>
        <v>0</v>
      </c>
      <c r="X56" s="655">
        <f t="shared" ref="X56" si="51">X55</f>
        <v>0</v>
      </c>
      <c r="Y56" s="655">
        <f t="shared" ref="Y56" si="52">Y55</f>
        <v>0</v>
      </c>
      <c r="Z56" s="655">
        <f t="shared" ref="Z56" si="53">Z55</f>
        <v>0</v>
      </c>
      <c r="AA56" s="655">
        <f t="shared" ref="AA56" si="54">AA55</f>
        <v>0</v>
      </c>
      <c r="AB56" s="655">
        <f t="shared" ref="AB56" si="55">AB55</f>
        <v>0</v>
      </c>
      <c r="AC56" s="655">
        <f t="shared" ref="AC56" si="56">AC55</f>
        <v>0</v>
      </c>
      <c r="AD56" s="655">
        <f t="shared" ref="AD56" si="57">AD55</f>
        <v>0</v>
      </c>
      <c r="AE56" s="655">
        <f t="shared" ref="AE56" si="58">AE55</f>
        <v>0</v>
      </c>
      <c r="AF56" s="655">
        <f t="shared" ref="AF56" si="59">AF55</f>
        <v>0</v>
      </c>
      <c r="AG56" s="655">
        <f t="shared" ref="AG56" si="60">AG55</f>
        <v>0</v>
      </c>
      <c r="AH56" s="656">
        <f>AH55</f>
        <v>0</v>
      </c>
      <c r="AI56" s="526"/>
      <c r="AO56" s="216"/>
      <c r="AP56" s="216"/>
      <c r="AQ56" s="216"/>
      <c r="AR56" s="216"/>
    </row>
    <row r="57" spans="1:44" ht="225" customHeight="1">
      <c r="A57" s="1112"/>
      <c r="B57" s="1114" t="s">
        <v>538</v>
      </c>
      <c r="C57" s="531" t="s">
        <v>696</v>
      </c>
      <c r="D57" s="582"/>
      <c r="E57" s="641"/>
      <c r="F57" s="642"/>
      <c r="G57" s="583"/>
      <c r="H57" s="583"/>
      <c r="I57" s="583"/>
      <c r="J57" s="583"/>
      <c r="K57" s="583"/>
      <c r="L57" s="641"/>
      <c r="M57" s="641"/>
      <c r="N57" s="583"/>
      <c r="O57" s="584"/>
      <c r="P57" s="585"/>
      <c r="Q57" s="585"/>
      <c r="R57" s="585"/>
      <c r="S57" s="641"/>
      <c r="T57" s="641"/>
      <c r="U57" s="584"/>
      <c r="V57" s="643"/>
      <c r="W57" s="586"/>
      <c r="X57" s="587"/>
      <c r="Y57" s="587"/>
      <c r="Z57" s="643"/>
      <c r="AA57" s="586"/>
      <c r="AB57" s="586"/>
      <c r="AC57" s="586"/>
      <c r="AD57" s="583"/>
      <c r="AE57" s="583"/>
      <c r="AF57" s="583"/>
      <c r="AG57" s="644"/>
      <c r="AH57" s="588"/>
      <c r="AI57" s="538" t="s">
        <v>533</v>
      </c>
    </row>
    <row r="58" spans="1:44" ht="27.75" customHeight="1">
      <c r="A58" s="1112"/>
      <c r="B58" s="1115"/>
      <c r="C58" s="589" t="s">
        <v>537</v>
      </c>
      <c r="D58" s="590"/>
      <c r="E58" s="542"/>
      <c r="F58" s="542"/>
      <c r="G58" s="542"/>
      <c r="H58" s="542"/>
      <c r="I58" s="542"/>
      <c r="J58" s="542"/>
      <c r="K58" s="542"/>
      <c r="L58" s="542"/>
      <c r="M58" s="542"/>
      <c r="N58" s="542"/>
      <c r="O58" s="542"/>
      <c r="P58" s="542"/>
      <c r="Q58" s="542"/>
      <c r="R58" s="542"/>
      <c r="S58" s="542"/>
      <c r="T58" s="542"/>
      <c r="U58" s="542"/>
      <c r="V58" s="542"/>
      <c r="W58" s="542"/>
      <c r="X58" s="542"/>
      <c r="Y58" s="542"/>
      <c r="Z58" s="542"/>
      <c r="AA58" s="542"/>
      <c r="AB58" s="542"/>
      <c r="AC58" s="542"/>
      <c r="AD58" s="542"/>
      <c r="AE58" s="542"/>
      <c r="AF58" s="542"/>
      <c r="AG58" s="645"/>
      <c r="AH58" s="591"/>
      <c r="AI58" s="544">
        <f>SUM(D58:AH58)</f>
        <v>0</v>
      </c>
      <c r="AJ58" s="413"/>
    </row>
    <row r="59" spans="1:44" ht="27.75" customHeight="1">
      <c r="A59" s="1112"/>
      <c r="B59" s="1115"/>
      <c r="C59" s="485" t="s">
        <v>531</v>
      </c>
      <c r="D59" s="592"/>
      <c r="E59" s="542"/>
      <c r="F59" s="547"/>
      <c r="G59" s="547"/>
      <c r="H59" s="542"/>
      <c r="I59" s="542"/>
      <c r="J59" s="542"/>
      <c r="K59" s="542"/>
      <c r="L59" s="542"/>
      <c r="M59" s="542"/>
      <c r="N59" s="542"/>
      <c r="O59" s="542"/>
      <c r="P59" s="542"/>
      <c r="Q59" s="542"/>
      <c r="R59" s="542"/>
      <c r="S59" s="542"/>
      <c r="T59" s="542"/>
      <c r="U59" s="542"/>
      <c r="V59" s="542"/>
      <c r="W59" s="542"/>
      <c r="X59" s="542"/>
      <c r="Y59" s="542"/>
      <c r="Z59" s="542"/>
      <c r="AA59" s="542"/>
      <c r="AB59" s="542"/>
      <c r="AC59" s="542"/>
      <c r="AD59" s="542"/>
      <c r="AE59" s="542"/>
      <c r="AF59" s="542"/>
      <c r="AG59" s="645"/>
      <c r="AH59" s="548"/>
      <c r="AI59" s="544">
        <f>SUM(D59:AH59)</f>
        <v>0</v>
      </c>
    </row>
    <row r="60" spans="1:44" ht="165" customHeight="1">
      <c r="A60" s="1112"/>
      <c r="B60" s="1115"/>
      <c r="C60" s="549" t="s">
        <v>680</v>
      </c>
      <c r="D60" s="593"/>
      <c r="E60" s="421"/>
      <c r="F60" s="423"/>
      <c r="G60" s="556"/>
      <c r="H60" s="594"/>
      <c r="I60" s="595"/>
      <c r="J60" s="594"/>
      <c r="K60" s="595"/>
      <c r="L60" s="594"/>
      <c r="M60" s="421"/>
      <c r="N60" s="423"/>
      <c r="O60" s="421"/>
      <c r="P60" s="596"/>
      <c r="Q60" s="422"/>
      <c r="R60" s="421"/>
      <c r="S60" s="596"/>
      <c r="T60" s="421"/>
      <c r="U60" s="421"/>
      <c r="V60" s="421"/>
      <c r="W60" s="422"/>
      <c r="X60" s="422"/>
      <c r="Y60" s="422"/>
      <c r="Z60" s="607"/>
      <c r="AA60" s="646"/>
      <c r="AB60" s="421"/>
      <c r="AC60" s="422"/>
      <c r="AD60" s="422"/>
      <c r="AE60" s="421"/>
      <c r="AF60" s="421"/>
      <c r="AG60" s="555"/>
      <c r="AH60" s="420"/>
      <c r="AI60" s="558"/>
    </row>
    <row r="61" spans="1:44" s="581" customFormat="1" ht="21.75" customHeight="1">
      <c r="A61" s="1112"/>
      <c r="B61" s="1115"/>
      <c r="C61" s="559" t="s">
        <v>536</v>
      </c>
      <c r="D61" s="560"/>
      <c r="E61" s="561"/>
      <c r="F61" s="562"/>
      <c r="G61" s="565"/>
      <c r="H61" s="564"/>
      <c r="I61" s="565"/>
      <c r="J61" s="564"/>
      <c r="K61" s="565"/>
      <c r="L61" s="564"/>
      <c r="M61" s="561"/>
      <c r="N61" s="562"/>
      <c r="O61" s="561"/>
      <c r="P61" s="561"/>
      <c r="Q61" s="561"/>
      <c r="R61" s="562"/>
      <c r="S61" s="561"/>
      <c r="T61" s="561"/>
      <c r="U61" s="561"/>
      <c r="V61" s="561"/>
      <c r="W61" s="561"/>
      <c r="X61" s="561"/>
      <c r="Y61" s="561"/>
      <c r="Z61" s="564"/>
      <c r="AA61" s="563"/>
      <c r="AB61" s="561"/>
      <c r="AC61" s="561"/>
      <c r="AD61" s="561"/>
      <c r="AE61" s="563"/>
      <c r="AF61" s="563"/>
      <c r="AG61" s="563"/>
      <c r="AH61" s="597"/>
      <c r="AI61" s="598"/>
      <c r="AO61" s="216"/>
      <c r="AP61" s="216"/>
      <c r="AQ61" s="216"/>
      <c r="AR61" s="216"/>
    </row>
    <row r="62" spans="1:44" s="581" customFormat="1" ht="21.75" customHeight="1">
      <c r="A62" s="1112"/>
      <c r="B62" s="1115"/>
      <c r="C62" s="559" t="s">
        <v>535</v>
      </c>
      <c r="D62" s="560"/>
      <c r="E62" s="561"/>
      <c r="F62" s="562"/>
      <c r="G62" s="561"/>
      <c r="H62" s="562"/>
      <c r="I62" s="561"/>
      <c r="J62" s="562"/>
      <c r="K62" s="561"/>
      <c r="L62" s="562"/>
      <c r="M62" s="561"/>
      <c r="N62" s="562"/>
      <c r="O62" s="561"/>
      <c r="P62" s="561"/>
      <c r="Q62" s="561"/>
      <c r="R62" s="562"/>
      <c r="S62" s="561"/>
      <c r="T62" s="561"/>
      <c r="U62" s="561"/>
      <c r="V62" s="561"/>
      <c r="W62" s="561"/>
      <c r="X62" s="561"/>
      <c r="Y62" s="561"/>
      <c r="Z62" s="562"/>
      <c r="AA62" s="563"/>
      <c r="AB62" s="561"/>
      <c r="AC62" s="561"/>
      <c r="AD62" s="561"/>
      <c r="AE62" s="563"/>
      <c r="AF62" s="563"/>
      <c r="AG62" s="563"/>
      <c r="AH62" s="597"/>
      <c r="AI62" s="598"/>
      <c r="AO62" s="216"/>
      <c r="AP62" s="216"/>
      <c r="AQ62" s="216"/>
      <c r="AR62" s="216"/>
    </row>
    <row r="63" spans="1:44" s="581" customFormat="1" ht="27.75" customHeight="1">
      <c r="A63" s="1112"/>
      <c r="B63" s="1115"/>
      <c r="C63" s="559" t="s">
        <v>534</v>
      </c>
      <c r="D63" s="560"/>
      <c r="E63" s="561"/>
      <c r="F63" s="562"/>
      <c r="G63" s="563"/>
      <c r="H63" s="569"/>
      <c r="I63" s="563"/>
      <c r="J63" s="569"/>
      <c r="K63" s="563"/>
      <c r="L63" s="569"/>
      <c r="M63" s="561"/>
      <c r="N63" s="562"/>
      <c r="O63" s="561"/>
      <c r="P63" s="563"/>
      <c r="Q63" s="563"/>
      <c r="R63" s="562"/>
      <c r="S63" s="563"/>
      <c r="T63" s="561"/>
      <c r="U63" s="561"/>
      <c r="V63" s="561"/>
      <c r="W63" s="563"/>
      <c r="X63" s="563"/>
      <c r="Y63" s="561"/>
      <c r="Z63" s="569"/>
      <c r="AA63" s="563"/>
      <c r="AB63" s="561"/>
      <c r="AC63" s="563"/>
      <c r="AD63" s="569"/>
      <c r="AE63" s="563"/>
      <c r="AF63" s="563"/>
      <c r="AG63" s="563"/>
      <c r="AH63" s="597"/>
      <c r="AI63" s="570" t="s">
        <v>533</v>
      </c>
      <c r="AO63" s="216"/>
      <c r="AP63" s="216"/>
      <c r="AQ63" s="216"/>
      <c r="AR63" s="216"/>
    </row>
    <row r="64" spans="1:44" s="581" customFormat="1" ht="27.75" customHeight="1">
      <c r="A64" s="1112"/>
      <c r="B64" s="1115"/>
      <c r="C64" s="559" t="s">
        <v>532</v>
      </c>
      <c r="D64" s="560"/>
      <c r="E64" s="561"/>
      <c r="F64" s="562"/>
      <c r="G64" s="563"/>
      <c r="H64" s="569"/>
      <c r="I64" s="563"/>
      <c r="J64" s="569"/>
      <c r="K64" s="563"/>
      <c r="L64" s="569"/>
      <c r="M64" s="561"/>
      <c r="N64" s="562"/>
      <c r="O64" s="561"/>
      <c r="P64" s="563"/>
      <c r="Q64" s="563"/>
      <c r="R64" s="562"/>
      <c r="S64" s="563"/>
      <c r="T64" s="561"/>
      <c r="U64" s="561"/>
      <c r="V64" s="561"/>
      <c r="W64" s="563"/>
      <c r="X64" s="563"/>
      <c r="Y64" s="561"/>
      <c r="Z64" s="569"/>
      <c r="AA64" s="563"/>
      <c r="AB64" s="561"/>
      <c r="AC64" s="563"/>
      <c r="AD64" s="569"/>
      <c r="AE64" s="563"/>
      <c r="AF64" s="563"/>
      <c r="AG64" s="563"/>
      <c r="AH64" s="597"/>
      <c r="AI64" s="571">
        <f>COUNTA(D65:AH65)</f>
        <v>0</v>
      </c>
      <c r="AJ64" s="429"/>
      <c r="AO64" s="216"/>
      <c r="AP64" s="216"/>
      <c r="AQ64" s="216"/>
      <c r="AR64" s="216"/>
    </row>
    <row r="65" spans="1:44" ht="27.75" customHeight="1">
      <c r="A65" s="1113"/>
      <c r="B65" s="1116"/>
      <c r="C65" s="559" t="s">
        <v>531</v>
      </c>
      <c r="D65" s="572"/>
      <c r="E65" s="573"/>
      <c r="F65" s="574"/>
      <c r="G65" s="573"/>
      <c r="H65" s="574"/>
      <c r="I65" s="573"/>
      <c r="J65" s="574"/>
      <c r="K65" s="573"/>
      <c r="L65" s="574"/>
      <c r="M65" s="573"/>
      <c r="N65" s="574"/>
      <c r="O65" s="573"/>
      <c r="P65" s="573"/>
      <c r="Q65" s="573"/>
      <c r="R65" s="574"/>
      <c r="S65" s="573"/>
      <c r="T65" s="573"/>
      <c r="U65" s="573"/>
      <c r="V65" s="573"/>
      <c r="W65" s="573"/>
      <c r="X65" s="573"/>
      <c r="Y65" s="573"/>
      <c r="Z65" s="574"/>
      <c r="AA65" s="573"/>
      <c r="AB65" s="573"/>
      <c r="AC65" s="573"/>
      <c r="AD65" s="574"/>
      <c r="AE65" s="573"/>
      <c r="AF65" s="573"/>
      <c r="AG65" s="573"/>
      <c r="AH65" s="599"/>
      <c r="AI65" s="571">
        <f>SUM(D65:AH65)</f>
        <v>0</v>
      </c>
    </row>
    <row r="66" spans="1:44" hidden="1">
      <c r="A66" s="600"/>
      <c r="B66" s="601"/>
      <c r="C66" s="602"/>
      <c r="D66" s="413" t="str">
        <f t="shared" ref="D66:AH66" si="61">IF(AND(D59&lt;&gt;"",D65&lt;&gt;""),1,"")</f>
        <v/>
      </c>
      <c r="E66" s="413" t="str">
        <f t="shared" si="61"/>
        <v/>
      </c>
      <c r="F66" s="413" t="str">
        <f t="shared" si="61"/>
        <v/>
      </c>
      <c r="G66" s="413" t="str">
        <f t="shared" si="61"/>
        <v/>
      </c>
      <c r="H66" s="413" t="str">
        <f t="shared" si="61"/>
        <v/>
      </c>
      <c r="I66" s="413" t="str">
        <f t="shared" si="61"/>
        <v/>
      </c>
      <c r="J66" s="413" t="str">
        <f t="shared" si="61"/>
        <v/>
      </c>
      <c r="K66" s="413" t="str">
        <f t="shared" si="61"/>
        <v/>
      </c>
      <c r="L66" s="413" t="str">
        <f t="shared" si="61"/>
        <v/>
      </c>
      <c r="M66" s="413" t="str">
        <f t="shared" si="61"/>
        <v/>
      </c>
      <c r="N66" s="413" t="str">
        <f t="shared" si="61"/>
        <v/>
      </c>
      <c r="O66" s="413" t="str">
        <f t="shared" si="61"/>
        <v/>
      </c>
      <c r="P66" s="413" t="str">
        <f t="shared" si="61"/>
        <v/>
      </c>
      <c r="Q66" s="413" t="str">
        <f t="shared" si="61"/>
        <v/>
      </c>
      <c r="R66" s="413" t="str">
        <f t="shared" si="61"/>
        <v/>
      </c>
      <c r="S66" s="413" t="str">
        <f t="shared" si="61"/>
        <v/>
      </c>
      <c r="T66" s="413" t="str">
        <f t="shared" si="61"/>
        <v/>
      </c>
      <c r="U66" s="413" t="str">
        <f t="shared" si="61"/>
        <v/>
      </c>
      <c r="V66" s="413" t="str">
        <f t="shared" si="61"/>
        <v/>
      </c>
      <c r="W66" s="413" t="str">
        <f t="shared" si="61"/>
        <v/>
      </c>
      <c r="X66" s="413" t="str">
        <f t="shared" si="61"/>
        <v/>
      </c>
      <c r="Y66" s="413" t="str">
        <f t="shared" si="61"/>
        <v/>
      </c>
      <c r="Z66" s="413" t="str">
        <f t="shared" si="61"/>
        <v/>
      </c>
      <c r="AA66" s="413" t="str">
        <f t="shared" si="61"/>
        <v/>
      </c>
      <c r="AB66" s="413" t="str">
        <f t="shared" si="61"/>
        <v/>
      </c>
      <c r="AC66" s="413" t="str">
        <f t="shared" si="61"/>
        <v/>
      </c>
      <c r="AD66" s="413" t="str">
        <f t="shared" si="61"/>
        <v/>
      </c>
      <c r="AE66" s="413" t="str">
        <f t="shared" si="61"/>
        <v/>
      </c>
      <c r="AF66" s="413" t="str">
        <f t="shared" si="61"/>
        <v/>
      </c>
      <c r="AG66" s="413" t="str">
        <f t="shared" si="61"/>
        <v/>
      </c>
      <c r="AH66" s="413" t="str">
        <f t="shared" si="61"/>
        <v/>
      </c>
      <c r="AI66" s="603">
        <f>SUM(D66:AH66)</f>
        <v>0</v>
      </c>
    </row>
    <row r="67" spans="1:44" s="604" customFormat="1" ht="40.5" customHeight="1">
      <c r="A67" s="1117" t="s">
        <v>699</v>
      </c>
      <c r="B67" s="1118"/>
      <c r="C67" s="1118"/>
      <c r="D67" s="1118"/>
      <c r="E67" s="1118"/>
      <c r="F67" s="1118"/>
      <c r="G67" s="1118"/>
      <c r="H67" s="1118"/>
      <c r="I67" s="1118"/>
      <c r="J67" s="1118"/>
      <c r="K67" s="1118"/>
      <c r="L67" s="1118"/>
      <c r="M67" s="1118"/>
      <c r="N67" s="1118"/>
      <c r="O67" s="1118"/>
      <c r="P67" s="1118"/>
      <c r="Q67" s="1118"/>
      <c r="R67" s="1118"/>
      <c r="S67" s="1118"/>
      <c r="T67" s="1118"/>
      <c r="U67" s="1118"/>
      <c r="V67" s="1118"/>
      <c r="W67" s="1118"/>
      <c r="X67" s="1118"/>
      <c r="Y67" s="1118"/>
      <c r="Z67" s="1118"/>
      <c r="AA67" s="1118"/>
      <c r="AB67" s="1118"/>
      <c r="AC67" s="1118"/>
      <c r="AD67" s="1118"/>
      <c r="AE67" s="1118"/>
      <c r="AF67" s="1118"/>
      <c r="AG67" s="1118"/>
      <c r="AH67" s="1118"/>
      <c r="AI67" s="1118"/>
      <c r="AJ67" s="1118"/>
      <c r="AO67" s="216"/>
      <c r="AP67" s="216"/>
      <c r="AQ67" s="216"/>
      <c r="AR67" s="216"/>
    </row>
    <row r="68" spans="1:44" s="604" customFormat="1" ht="31.5" customHeight="1">
      <c r="A68" s="1117" t="s">
        <v>700</v>
      </c>
      <c r="B68" s="1117"/>
      <c r="C68" s="1117"/>
      <c r="D68" s="1117"/>
      <c r="E68" s="1117"/>
      <c r="F68" s="1117"/>
      <c r="G68" s="1117"/>
      <c r="H68" s="1117"/>
      <c r="I68" s="1117"/>
      <c r="J68" s="1117"/>
      <c r="K68" s="1117"/>
      <c r="L68" s="1117"/>
      <c r="M68" s="1117"/>
      <c r="N68" s="1117"/>
      <c r="O68" s="1117"/>
      <c r="P68" s="1117"/>
      <c r="Q68" s="1117"/>
      <c r="R68" s="1117"/>
      <c r="S68" s="1117"/>
      <c r="T68" s="1117"/>
      <c r="U68" s="1117"/>
      <c r="V68" s="1117"/>
      <c r="W68" s="1117"/>
      <c r="X68" s="1117"/>
      <c r="Y68" s="1117"/>
      <c r="Z68" s="1117"/>
      <c r="AA68" s="1117"/>
      <c r="AB68" s="1117"/>
      <c r="AC68" s="1117"/>
      <c r="AD68" s="1117"/>
      <c r="AE68" s="1117"/>
      <c r="AF68" s="1117"/>
      <c r="AG68" s="1117"/>
      <c r="AH68" s="1117"/>
      <c r="AI68" s="1117"/>
      <c r="AJ68" s="1117"/>
      <c r="AO68" s="216"/>
      <c r="AP68" s="216"/>
      <c r="AQ68" s="216"/>
      <c r="AR68" s="216"/>
    </row>
    <row r="69" spans="1:44" ht="25.5">
      <c r="A69" s="1119" t="s">
        <v>542</v>
      </c>
      <c r="B69" s="1119"/>
      <c r="C69" s="1119"/>
      <c r="D69" s="1119"/>
      <c r="E69" s="1119"/>
      <c r="F69" s="1119"/>
      <c r="G69" s="1119"/>
      <c r="H69" s="1119"/>
      <c r="I69" s="1119"/>
      <c r="J69" s="1119"/>
      <c r="K69" s="1119"/>
      <c r="L69" s="1119"/>
      <c r="M69" s="1119"/>
      <c r="N69" s="1119"/>
      <c r="O69" s="1119"/>
      <c r="P69" s="1119"/>
      <c r="Q69" s="1119"/>
      <c r="R69" s="1119"/>
      <c r="S69" s="1119"/>
      <c r="T69" s="1119"/>
      <c r="U69" s="1119"/>
      <c r="V69" s="1119"/>
      <c r="W69" s="1119"/>
      <c r="X69" s="1119"/>
      <c r="Y69" s="1119"/>
      <c r="Z69" s="1119"/>
      <c r="AA69" s="1119"/>
      <c r="AB69" s="1119"/>
      <c r="AC69" s="1119"/>
      <c r="AD69" s="1119"/>
      <c r="AE69" s="1119"/>
      <c r="AF69" s="1119"/>
      <c r="AG69" s="1119"/>
      <c r="AH69" s="1119"/>
      <c r="AI69" s="1119"/>
    </row>
    <row r="70" spans="1:44" s="517" customFormat="1" ht="27" customHeight="1">
      <c r="A70" s="515"/>
      <c r="B70" s="515"/>
      <c r="C70" s="516"/>
      <c r="I70" s="1098" t="s">
        <v>691</v>
      </c>
      <c r="J70" s="1099"/>
      <c r="K70" s="1099"/>
      <c r="L70" s="1099"/>
      <c r="M70" s="1099"/>
      <c r="N70" s="1100"/>
      <c r="O70" s="1102" t="str">
        <f>IF(O2="","",O2)</f>
        <v/>
      </c>
      <c r="P70" s="1102"/>
      <c r="Q70" s="1102"/>
      <c r="R70" s="1102"/>
      <c r="S70" s="1102"/>
      <c r="T70" s="1102"/>
      <c r="U70" s="1102"/>
      <c r="V70" s="1102"/>
      <c r="W70" s="1102"/>
      <c r="X70" s="1102"/>
      <c r="Y70" s="1102"/>
      <c r="Z70" s="1102"/>
      <c r="AA70" s="1102"/>
      <c r="AI70" s="518"/>
      <c r="AO70" s="216"/>
      <c r="AP70" s="216"/>
      <c r="AQ70" s="216"/>
      <c r="AR70" s="216"/>
    </row>
    <row r="71" spans="1:44" s="517" customFormat="1" ht="27" customHeight="1">
      <c r="A71" s="515"/>
      <c r="B71" s="515"/>
      <c r="C71" s="516"/>
      <c r="I71" s="1098" t="s">
        <v>692</v>
      </c>
      <c r="J71" s="1099"/>
      <c r="K71" s="1099"/>
      <c r="L71" s="1099"/>
      <c r="M71" s="1099"/>
      <c r="N71" s="1100"/>
      <c r="O71" s="1102" t="str">
        <f>IF(O3="","",O3)</f>
        <v>eラーニングコース</v>
      </c>
      <c r="P71" s="1102"/>
      <c r="Q71" s="1102"/>
      <c r="R71" s="1102"/>
      <c r="S71" s="1102"/>
      <c r="T71" s="1102"/>
      <c r="U71" s="1102"/>
      <c r="V71" s="1102"/>
      <c r="W71" s="1102"/>
      <c r="X71" s="1102"/>
      <c r="Y71" s="1102"/>
      <c r="Z71" s="1102"/>
      <c r="AA71" s="1102"/>
      <c r="AI71" s="518"/>
      <c r="AO71" s="216"/>
      <c r="AP71" s="216"/>
      <c r="AQ71" s="216"/>
      <c r="AR71" s="216"/>
    </row>
    <row r="72" spans="1:44" s="517" customFormat="1" ht="27" customHeight="1">
      <c r="A72" s="515"/>
      <c r="B72" s="515"/>
      <c r="C72" s="516"/>
      <c r="I72" s="1103" t="s">
        <v>764</v>
      </c>
      <c r="J72" s="1104"/>
      <c r="K72" s="1104"/>
      <c r="L72" s="1104"/>
      <c r="M72" s="1104"/>
      <c r="N72" s="1105"/>
      <c r="O72" s="1120">
        <f>IF(O4="","",O4)</f>
        <v>0</v>
      </c>
      <c r="P72" s="1120"/>
      <c r="Q72" s="1120"/>
      <c r="R72" s="1120"/>
      <c r="S72" s="1120"/>
      <c r="T72" s="1120"/>
      <c r="U72" s="1120"/>
      <c r="V72" s="1120"/>
      <c r="W72" s="1120"/>
      <c r="X72" s="1120"/>
      <c r="Y72" s="1120"/>
      <c r="Z72" s="1120"/>
      <c r="AA72" s="1120"/>
      <c r="AI72" s="518"/>
      <c r="AO72" s="216"/>
      <c r="AP72" s="216"/>
      <c r="AQ72" s="216"/>
      <c r="AR72" s="216"/>
    </row>
    <row r="73" spans="1:44" s="517" customFormat="1" ht="27" customHeight="1">
      <c r="A73" s="515"/>
      <c r="B73" s="515"/>
      <c r="C73" s="516"/>
      <c r="I73" s="1098" t="s">
        <v>255</v>
      </c>
      <c r="J73" s="1099"/>
      <c r="K73" s="1099"/>
      <c r="L73" s="1099"/>
      <c r="M73" s="1099"/>
      <c r="N73" s="1100"/>
      <c r="O73" s="1102" t="str">
        <f>IF(O5="","",O5)</f>
        <v/>
      </c>
      <c r="P73" s="1102"/>
      <c r="Q73" s="1102"/>
      <c r="R73" s="1102"/>
      <c r="S73" s="1102"/>
      <c r="T73" s="1102"/>
      <c r="U73" s="1102"/>
      <c r="V73" s="1102"/>
      <c r="W73" s="1102"/>
      <c r="X73" s="1102"/>
      <c r="Y73" s="1102"/>
      <c r="Z73" s="1102"/>
      <c r="AA73" s="1102"/>
      <c r="AI73" s="518"/>
      <c r="AO73" s="216"/>
      <c r="AP73" s="216"/>
      <c r="AQ73" s="216"/>
      <c r="AR73" s="216"/>
    </row>
    <row r="74" spans="1:44" s="520" customFormat="1" ht="28.5" customHeight="1">
      <c r="A74" s="1110" t="s">
        <v>694</v>
      </c>
      <c r="B74" s="1110"/>
      <c r="C74" s="1110"/>
      <c r="D74" s="1110"/>
      <c r="E74" s="1110"/>
      <c r="F74" s="1110"/>
      <c r="G74" s="1110"/>
      <c r="H74" s="1110"/>
      <c r="I74" s="1110"/>
      <c r="J74" s="1110"/>
      <c r="K74" s="1110"/>
      <c r="L74" s="1110"/>
      <c r="M74" s="1110"/>
      <c r="N74" s="1110"/>
      <c r="O74" s="1110"/>
      <c r="P74" s="1110"/>
      <c r="Q74" s="1110"/>
      <c r="R74" s="1110"/>
      <c r="S74" s="1110"/>
      <c r="T74" s="1110"/>
      <c r="U74" s="1110"/>
      <c r="V74" s="1110"/>
      <c r="W74" s="1110"/>
      <c r="X74" s="1110"/>
      <c r="Y74" s="1110"/>
      <c r="Z74" s="1110"/>
      <c r="AA74" s="1110"/>
      <c r="AB74" s="1110"/>
      <c r="AC74" s="1110"/>
      <c r="AD74" s="1110"/>
      <c r="AE74" s="1110"/>
      <c r="AF74" s="1110"/>
      <c r="AG74" s="1110"/>
      <c r="AH74" s="1110"/>
      <c r="AI74" s="1110"/>
      <c r="AJ74" s="650"/>
      <c r="AO74" s="216"/>
      <c r="AP74" s="216"/>
      <c r="AQ74" s="216"/>
      <c r="AR74" s="216"/>
    </row>
    <row r="75" spans="1:44" ht="9.75" hidden="1" customHeight="1">
      <c r="A75" s="576"/>
      <c r="B75" s="576"/>
      <c r="C75" s="577"/>
      <c r="D75" s="425"/>
      <c r="E75" s="425"/>
      <c r="F75" s="414"/>
      <c r="G75" s="414"/>
      <c r="H75" s="414"/>
      <c r="I75" s="414"/>
      <c r="J75" s="414"/>
      <c r="K75" s="414"/>
      <c r="L75" s="414"/>
      <c r="M75" s="414"/>
      <c r="N75" s="414"/>
      <c r="O75" s="414"/>
      <c r="P75" s="414"/>
      <c r="Q75" s="414"/>
    </row>
    <row r="76" spans="1:44" s="581" customFormat="1" ht="21.75" customHeight="1">
      <c r="A76" s="1111" t="s">
        <v>719</v>
      </c>
      <c r="B76" s="521" t="s">
        <v>539</v>
      </c>
      <c r="C76" s="522"/>
      <c r="D76" s="605"/>
      <c r="E76" s="523"/>
      <c r="F76" s="523"/>
      <c r="G76" s="523"/>
      <c r="H76" s="523"/>
      <c r="I76" s="523"/>
      <c r="J76" s="523"/>
      <c r="K76" s="523"/>
      <c r="L76" s="523"/>
      <c r="M76" s="523"/>
      <c r="N76" s="523"/>
      <c r="O76" s="523"/>
      <c r="P76" s="523"/>
      <c r="Q76" s="523"/>
      <c r="R76" s="523"/>
      <c r="S76" s="523"/>
      <c r="T76" s="523"/>
      <c r="U76" s="523"/>
      <c r="V76" s="523"/>
      <c r="W76" s="523"/>
      <c r="X76" s="523"/>
      <c r="Y76" s="523"/>
      <c r="Z76" s="523"/>
      <c r="AA76" s="523"/>
      <c r="AB76" s="523"/>
      <c r="AC76" s="523"/>
      <c r="AD76" s="523"/>
      <c r="AE76" s="523"/>
      <c r="AF76" s="523"/>
      <c r="AG76" s="523"/>
      <c r="AH76" s="543"/>
      <c r="AI76" s="526"/>
      <c r="AO76" s="216"/>
      <c r="AP76" s="216"/>
      <c r="AQ76" s="216"/>
      <c r="AR76" s="216"/>
    </row>
    <row r="77" spans="1:44" s="581" customFormat="1" ht="21.75" customHeight="1">
      <c r="A77" s="1112"/>
      <c r="B77" s="521" t="s">
        <v>541</v>
      </c>
      <c r="C77" s="522"/>
      <c r="D77" s="527"/>
      <c r="E77" s="528"/>
      <c r="F77" s="528"/>
      <c r="G77" s="528"/>
      <c r="H77" s="528"/>
      <c r="I77" s="528"/>
      <c r="J77" s="528"/>
      <c r="K77" s="528"/>
      <c r="L77" s="528"/>
      <c r="M77" s="529"/>
      <c r="N77" s="528"/>
      <c r="O77" s="528"/>
      <c r="P77" s="528"/>
      <c r="Q77" s="528"/>
      <c r="R77" s="528"/>
      <c r="S77" s="528"/>
      <c r="T77" s="528"/>
      <c r="U77" s="528"/>
      <c r="V77" s="528"/>
      <c r="W77" s="528"/>
      <c r="X77" s="528"/>
      <c r="Y77" s="528"/>
      <c r="Z77" s="528"/>
      <c r="AA77" s="528"/>
      <c r="AB77" s="528"/>
      <c r="AC77" s="528"/>
      <c r="AD77" s="528"/>
      <c r="AE77" s="528"/>
      <c r="AF77" s="528"/>
      <c r="AG77" s="528"/>
      <c r="AH77" s="530"/>
      <c r="AI77" s="526"/>
      <c r="AO77" s="216"/>
      <c r="AP77" s="216"/>
      <c r="AQ77" s="216"/>
      <c r="AR77" s="216"/>
    </row>
    <row r="78" spans="1:44" s="581" customFormat="1" ht="21.75" customHeight="1">
      <c r="A78" s="1112"/>
      <c r="B78" s="521" t="s">
        <v>540</v>
      </c>
      <c r="C78" s="522"/>
      <c r="D78" s="654">
        <f>D77</f>
        <v>0</v>
      </c>
      <c r="E78" s="655">
        <f>E77</f>
        <v>0</v>
      </c>
      <c r="F78" s="655">
        <f t="shared" ref="F78:AG78" si="62">F77</f>
        <v>0</v>
      </c>
      <c r="G78" s="655">
        <f t="shared" si="62"/>
        <v>0</v>
      </c>
      <c r="H78" s="655">
        <f t="shared" si="62"/>
        <v>0</v>
      </c>
      <c r="I78" s="655">
        <f t="shared" si="62"/>
        <v>0</v>
      </c>
      <c r="J78" s="655">
        <f t="shared" si="62"/>
        <v>0</v>
      </c>
      <c r="K78" s="655">
        <f t="shared" si="62"/>
        <v>0</v>
      </c>
      <c r="L78" s="655">
        <f t="shared" si="62"/>
        <v>0</v>
      </c>
      <c r="M78" s="655">
        <f t="shared" si="62"/>
        <v>0</v>
      </c>
      <c r="N78" s="655">
        <f t="shared" si="62"/>
        <v>0</v>
      </c>
      <c r="O78" s="655">
        <f t="shared" si="62"/>
        <v>0</v>
      </c>
      <c r="P78" s="655">
        <f t="shared" si="62"/>
        <v>0</v>
      </c>
      <c r="Q78" s="655">
        <f t="shared" si="62"/>
        <v>0</v>
      </c>
      <c r="R78" s="655">
        <f t="shared" si="62"/>
        <v>0</v>
      </c>
      <c r="S78" s="655">
        <f t="shared" si="62"/>
        <v>0</v>
      </c>
      <c r="T78" s="655">
        <f t="shared" si="62"/>
        <v>0</v>
      </c>
      <c r="U78" s="655">
        <f t="shared" si="62"/>
        <v>0</v>
      </c>
      <c r="V78" s="655">
        <f t="shared" si="62"/>
        <v>0</v>
      </c>
      <c r="W78" s="655">
        <f t="shared" si="62"/>
        <v>0</v>
      </c>
      <c r="X78" s="655">
        <f t="shared" si="62"/>
        <v>0</v>
      </c>
      <c r="Y78" s="655">
        <f t="shared" si="62"/>
        <v>0</v>
      </c>
      <c r="Z78" s="655">
        <f t="shared" si="62"/>
        <v>0</v>
      </c>
      <c r="AA78" s="655">
        <f t="shared" si="62"/>
        <v>0</v>
      </c>
      <c r="AB78" s="655">
        <f t="shared" si="62"/>
        <v>0</v>
      </c>
      <c r="AC78" s="655">
        <f t="shared" si="62"/>
        <v>0</v>
      </c>
      <c r="AD78" s="655">
        <f t="shared" si="62"/>
        <v>0</v>
      </c>
      <c r="AE78" s="655">
        <f t="shared" si="62"/>
        <v>0</v>
      </c>
      <c r="AF78" s="655">
        <f t="shared" si="62"/>
        <v>0</v>
      </c>
      <c r="AG78" s="655">
        <f t="shared" si="62"/>
        <v>0</v>
      </c>
      <c r="AH78" s="656">
        <f>AH77</f>
        <v>0</v>
      </c>
      <c r="AI78" s="526"/>
      <c r="AO78" s="216"/>
      <c r="AP78" s="216"/>
      <c r="AQ78" s="216"/>
      <c r="AR78" s="216"/>
    </row>
    <row r="79" spans="1:44" ht="226.5" customHeight="1">
      <c r="A79" s="1112"/>
      <c r="B79" s="1114" t="s">
        <v>538</v>
      </c>
      <c r="C79" s="531" t="s">
        <v>696</v>
      </c>
      <c r="D79" s="630"/>
      <c r="E79" s="424"/>
      <c r="F79" s="424"/>
      <c r="G79" s="424"/>
      <c r="H79" s="424"/>
      <c r="I79" s="606"/>
      <c r="J79" s="424"/>
      <c r="K79" s="424"/>
      <c r="L79" s="424"/>
      <c r="M79" s="424"/>
      <c r="N79" s="424"/>
      <c r="O79" s="424"/>
      <c r="P79" s="427"/>
      <c r="Q79" s="424"/>
      <c r="R79" s="424"/>
      <c r="S79" s="606"/>
      <c r="T79" s="424"/>
      <c r="U79" s="424"/>
      <c r="V79" s="424"/>
      <c r="W79" s="424"/>
      <c r="X79" s="606"/>
      <c r="Y79" s="606"/>
      <c r="Z79" s="424"/>
      <c r="AA79" s="424"/>
      <c r="AB79" s="606"/>
      <c r="AC79" s="424"/>
      <c r="AD79" s="606"/>
      <c r="AE79" s="607"/>
      <c r="AF79" s="607"/>
      <c r="AG79" s="607"/>
      <c r="AH79" s="608"/>
      <c r="AI79" s="538" t="s">
        <v>533</v>
      </c>
    </row>
    <row r="80" spans="1:44" s="581" customFormat="1" ht="24" customHeight="1">
      <c r="A80" s="1112"/>
      <c r="B80" s="1115"/>
      <c r="C80" s="539" t="s">
        <v>537</v>
      </c>
      <c r="D80" s="631"/>
      <c r="E80" s="542"/>
      <c r="F80" s="542"/>
      <c r="G80" s="541"/>
      <c r="H80" s="542"/>
      <c r="I80" s="542"/>
      <c r="J80" s="542"/>
      <c r="K80" s="542"/>
      <c r="L80" s="541"/>
      <c r="M80" s="542"/>
      <c r="N80" s="541"/>
      <c r="O80" s="542"/>
      <c r="P80" s="541"/>
      <c r="Q80" s="632"/>
      <c r="R80" s="542"/>
      <c r="S80" s="542"/>
      <c r="T80" s="542"/>
      <c r="U80" s="542"/>
      <c r="V80" s="542"/>
      <c r="W80" s="542"/>
      <c r="X80" s="542"/>
      <c r="Y80" s="542"/>
      <c r="Z80" s="542"/>
      <c r="AA80" s="542"/>
      <c r="AB80" s="542"/>
      <c r="AC80" s="542"/>
      <c r="AD80" s="542"/>
      <c r="AE80" s="542"/>
      <c r="AF80" s="542"/>
      <c r="AG80" s="542"/>
      <c r="AH80" s="591"/>
      <c r="AI80" s="544">
        <f>SUM(D80:AH80)</f>
        <v>0</v>
      </c>
      <c r="AJ80" s="429"/>
      <c r="AO80" s="216"/>
      <c r="AP80" s="216"/>
      <c r="AQ80" s="216"/>
      <c r="AR80" s="216"/>
    </row>
    <row r="81" spans="1:44" s="581" customFormat="1" ht="24" customHeight="1">
      <c r="A81" s="1112"/>
      <c r="B81" s="1115"/>
      <c r="C81" s="545" t="s">
        <v>531</v>
      </c>
      <c r="D81" s="633"/>
      <c r="E81" s="547"/>
      <c r="F81" s="547"/>
      <c r="G81" s="547"/>
      <c r="H81" s="547"/>
      <c r="I81" s="547"/>
      <c r="J81" s="547"/>
      <c r="K81" s="547"/>
      <c r="L81" s="609"/>
      <c r="M81" s="547"/>
      <c r="N81" s="547"/>
      <c r="O81" s="547"/>
      <c r="P81" s="609"/>
      <c r="Q81" s="634"/>
      <c r="R81" s="547"/>
      <c r="S81" s="547"/>
      <c r="T81" s="547"/>
      <c r="U81" s="547"/>
      <c r="V81" s="547"/>
      <c r="W81" s="547"/>
      <c r="X81" s="547"/>
      <c r="Y81" s="547"/>
      <c r="Z81" s="547"/>
      <c r="AA81" s="547"/>
      <c r="AB81" s="547"/>
      <c r="AC81" s="547"/>
      <c r="AD81" s="547"/>
      <c r="AE81" s="547"/>
      <c r="AF81" s="547"/>
      <c r="AG81" s="547"/>
      <c r="AH81" s="548"/>
      <c r="AI81" s="544">
        <f>SUM(D81:AH81)</f>
        <v>0</v>
      </c>
      <c r="AO81" s="216"/>
      <c r="AP81" s="216"/>
      <c r="AQ81" s="216"/>
      <c r="AR81" s="216"/>
    </row>
    <row r="82" spans="1:44" ht="165.75" customHeight="1">
      <c r="A82" s="1112"/>
      <c r="B82" s="1115"/>
      <c r="C82" s="549" t="s">
        <v>680</v>
      </c>
      <c r="D82" s="635"/>
      <c r="E82" s="555"/>
      <c r="F82" s="610"/>
      <c r="G82" s="421"/>
      <c r="H82" s="423"/>
      <c r="I82" s="421"/>
      <c r="J82" s="426"/>
      <c r="K82" s="636"/>
      <c r="L82" s="611"/>
      <c r="M82" s="421"/>
      <c r="N82" s="423"/>
      <c r="O82" s="421"/>
      <c r="P82" s="422"/>
      <c r="Q82" s="422"/>
      <c r="R82" s="421"/>
      <c r="S82" s="555"/>
      <c r="T82" s="421"/>
      <c r="U82" s="421"/>
      <c r="V82" s="421"/>
      <c r="W82" s="554"/>
      <c r="X82" s="422"/>
      <c r="Y82" s="421"/>
      <c r="Z82" s="612"/>
      <c r="AA82" s="612"/>
      <c r="AB82" s="612"/>
      <c r="AC82" s="594"/>
      <c r="AD82" s="422"/>
      <c r="AE82" s="637"/>
      <c r="AF82" s="637"/>
      <c r="AG82" s="613"/>
      <c r="AH82" s="614"/>
      <c r="AI82" s="615"/>
    </row>
    <row r="83" spans="1:44" ht="21.75" customHeight="1">
      <c r="A83" s="1112"/>
      <c r="B83" s="1115"/>
      <c r="C83" s="559" t="s">
        <v>536</v>
      </c>
      <c r="D83" s="638"/>
      <c r="E83" s="561"/>
      <c r="F83" s="562"/>
      <c r="G83" s="561"/>
      <c r="H83" s="562"/>
      <c r="I83" s="561"/>
      <c r="J83" s="562"/>
      <c r="K83" s="639"/>
      <c r="L83" s="561"/>
      <c r="M83" s="561"/>
      <c r="N83" s="562"/>
      <c r="O83" s="561"/>
      <c r="P83" s="561"/>
      <c r="Q83" s="561"/>
      <c r="R83" s="562"/>
      <c r="S83" s="563"/>
      <c r="T83" s="561"/>
      <c r="U83" s="561"/>
      <c r="V83" s="561"/>
      <c r="W83" s="564"/>
      <c r="X83" s="561"/>
      <c r="Y83" s="561"/>
      <c r="Z83" s="564"/>
      <c r="AA83" s="564"/>
      <c r="AB83" s="564"/>
      <c r="AC83" s="564"/>
      <c r="AD83" s="561"/>
      <c r="AE83" s="563"/>
      <c r="AF83" s="563"/>
      <c r="AG83" s="563"/>
      <c r="AH83" s="616"/>
      <c r="AI83" s="567"/>
    </row>
    <row r="84" spans="1:44" ht="21.75" customHeight="1">
      <c r="A84" s="1112"/>
      <c r="B84" s="1115"/>
      <c r="C84" s="559" t="s">
        <v>535</v>
      </c>
      <c r="D84" s="638"/>
      <c r="E84" s="561"/>
      <c r="F84" s="562"/>
      <c r="G84" s="561"/>
      <c r="H84" s="562"/>
      <c r="I84" s="561"/>
      <c r="J84" s="562"/>
      <c r="K84" s="639"/>
      <c r="L84" s="561"/>
      <c r="M84" s="561"/>
      <c r="N84" s="562"/>
      <c r="O84" s="561"/>
      <c r="P84" s="561"/>
      <c r="Q84" s="561"/>
      <c r="R84" s="562"/>
      <c r="S84" s="563"/>
      <c r="T84" s="561"/>
      <c r="U84" s="561"/>
      <c r="V84" s="561"/>
      <c r="W84" s="562"/>
      <c r="X84" s="561"/>
      <c r="Y84" s="561"/>
      <c r="Z84" s="562"/>
      <c r="AA84" s="617"/>
      <c r="AB84" s="617"/>
      <c r="AC84" s="565"/>
      <c r="AD84" s="565"/>
      <c r="AE84" s="563"/>
      <c r="AF84" s="563"/>
      <c r="AG84" s="563"/>
      <c r="AH84" s="616"/>
      <c r="AI84" s="567"/>
    </row>
    <row r="85" spans="1:44" ht="27.75" customHeight="1">
      <c r="A85" s="1112"/>
      <c r="B85" s="1115"/>
      <c r="C85" s="559" t="s">
        <v>534</v>
      </c>
      <c r="D85" s="560"/>
      <c r="E85" s="563"/>
      <c r="F85" s="569"/>
      <c r="G85" s="561"/>
      <c r="H85" s="562"/>
      <c r="I85" s="561"/>
      <c r="J85" s="563"/>
      <c r="K85" s="639"/>
      <c r="L85" s="563"/>
      <c r="M85" s="561"/>
      <c r="N85" s="562"/>
      <c r="O85" s="561"/>
      <c r="P85" s="563"/>
      <c r="Q85" s="563"/>
      <c r="R85" s="562"/>
      <c r="S85" s="563"/>
      <c r="T85" s="561"/>
      <c r="U85" s="561"/>
      <c r="V85" s="561"/>
      <c r="W85" s="569"/>
      <c r="X85" s="563"/>
      <c r="Y85" s="561"/>
      <c r="Z85" s="569"/>
      <c r="AA85" s="563"/>
      <c r="AB85" s="561"/>
      <c r="AC85" s="569"/>
      <c r="AD85" s="563"/>
      <c r="AE85" s="563"/>
      <c r="AF85" s="563"/>
      <c r="AG85" s="618"/>
      <c r="AH85" s="619"/>
      <c r="AI85" s="570" t="s">
        <v>533</v>
      </c>
    </row>
    <row r="86" spans="1:44" ht="27.75" customHeight="1">
      <c r="A86" s="1112"/>
      <c r="B86" s="1115"/>
      <c r="C86" s="559" t="s">
        <v>532</v>
      </c>
      <c r="D86" s="560"/>
      <c r="E86" s="563"/>
      <c r="F86" s="569"/>
      <c r="G86" s="561"/>
      <c r="H86" s="562"/>
      <c r="I86" s="561"/>
      <c r="J86" s="563"/>
      <c r="K86" s="639"/>
      <c r="L86" s="563"/>
      <c r="M86" s="561"/>
      <c r="N86" s="562"/>
      <c r="O86" s="561"/>
      <c r="P86" s="563"/>
      <c r="Q86" s="563"/>
      <c r="R86" s="562"/>
      <c r="S86" s="563"/>
      <c r="T86" s="561"/>
      <c r="U86" s="561"/>
      <c r="V86" s="561"/>
      <c r="W86" s="569"/>
      <c r="X86" s="563"/>
      <c r="Y86" s="561"/>
      <c r="Z86" s="569"/>
      <c r="AA86" s="563"/>
      <c r="AB86" s="561"/>
      <c r="AC86" s="569"/>
      <c r="AD86" s="563"/>
      <c r="AE86" s="563"/>
      <c r="AF86" s="563"/>
      <c r="AG86" s="563"/>
      <c r="AH86" s="616"/>
      <c r="AI86" s="571">
        <f>COUNTA(D87:AH87)</f>
        <v>0</v>
      </c>
      <c r="AJ86" s="413"/>
    </row>
    <row r="87" spans="1:44" ht="26.25" customHeight="1">
      <c r="A87" s="1113"/>
      <c r="B87" s="1116"/>
      <c r="C87" s="559" t="s">
        <v>531</v>
      </c>
      <c r="D87" s="572"/>
      <c r="E87" s="573"/>
      <c r="F87" s="574"/>
      <c r="G87" s="573"/>
      <c r="H87" s="574"/>
      <c r="I87" s="573"/>
      <c r="J87" s="573"/>
      <c r="K87" s="640"/>
      <c r="L87" s="573"/>
      <c r="M87" s="573"/>
      <c r="N87" s="574"/>
      <c r="O87" s="573"/>
      <c r="P87" s="573"/>
      <c r="Q87" s="573"/>
      <c r="R87" s="574"/>
      <c r="S87" s="573"/>
      <c r="T87" s="573"/>
      <c r="U87" s="573"/>
      <c r="V87" s="573"/>
      <c r="W87" s="574"/>
      <c r="X87" s="573"/>
      <c r="Y87" s="573"/>
      <c r="Z87" s="574"/>
      <c r="AA87" s="573"/>
      <c r="AB87" s="573"/>
      <c r="AC87" s="574"/>
      <c r="AD87" s="573"/>
      <c r="AE87" s="573"/>
      <c r="AF87" s="573"/>
      <c r="AG87" s="573"/>
      <c r="AH87" s="575"/>
      <c r="AI87" s="571">
        <f>SUM(D87:AH87)</f>
        <v>0</v>
      </c>
    </row>
    <row r="88" spans="1:44" hidden="1">
      <c r="A88" s="600"/>
      <c r="B88" s="601"/>
      <c r="C88" s="602"/>
      <c r="D88" s="413" t="str">
        <f t="shared" ref="D88:AH88" si="63">IF(AND(D81&lt;&gt;"",D87&lt;&gt;""),1,"")</f>
        <v/>
      </c>
      <c r="E88" s="413" t="str">
        <f t="shared" si="63"/>
        <v/>
      </c>
      <c r="F88" s="413" t="str">
        <f t="shared" si="63"/>
        <v/>
      </c>
      <c r="G88" s="413" t="str">
        <f t="shared" si="63"/>
        <v/>
      </c>
      <c r="H88" s="413" t="str">
        <f t="shared" si="63"/>
        <v/>
      </c>
      <c r="I88" s="413" t="str">
        <f t="shared" si="63"/>
        <v/>
      </c>
      <c r="J88" s="413" t="str">
        <f t="shared" si="63"/>
        <v/>
      </c>
      <c r="K88" s="413" t="str">
        <f t="shared" si="63"/>
        <v/>
      </c>
      <c r="L88" s="413" t="str">
        <f t="shared" si="63"/>
        <v/>
      </c>
      <c r="M88" s="413" t="str">
        <f t="shared" si="63"/>
        <v/>
      </c>
      <c r="N88" s="413" t="str">
        <f t="shared" si="63"/>
        <v/>
      </c>
      <c r="O88" s="413" t="str">
        <f t="shared" si="63"/>
        <v/>
      </c>
      <c r="P88" s="413" t="str">
        <f t="shared" si="63"/>
        <v/>
      </c>
      <c r="Q88" s="413" t="str">
        <f t="shared" si="63"/>
        <v/>
      </c>
      <c r="R88" s="413" t="str">
        <f t="shared" si="63"/>
        <v/>
      </c>
      <c r="S88" s="413" t="str">
        <f t="shared" si="63"/>
        <v/>
      </c>
      <c r="T88" s="413" t="str">
        <f t="shared" si="63"/>
        <v/>
      </c>
      <c r="U88" s="413" t="str">
        <f t="shared" si="63"/>
        <v/>
      </c>
      <c r="V88" s="413" t="str">
        <f t="shared" si="63"/>
        <v/>
      </c>
      <c r="W88" s="413" t="str">
        <f t="shared" si="63"/>
        <v/>
      </c>
      <c r="X88" s="413" t="str">
        <f t="shared" si="63"/>
        <v/>
      </c>
      <c r="Y88" s="413" t="str">
        <f t="shared" si="63"/>
        <v/>
      </c>
      <c r="Z88" s="413" t="str">
        <f t="shared" si="63"/>
        <v/>
      </c>
      <c r="AA88" s="413" t="str">
        <f t="shared" si="63"/>
        <v/>
      </c>
      <c r="AB88" s="413" t="str">
        <f t="shared" si="63"/>
        <v/>
      </c>
      <c r="AC88" s="413" t="str">
        <f t="shared" si="63"/>
        <v/>
      </c>
      <c r="AD88" s="413" t="str">
        <f t="shared" si="63"/>
        <v/>
      </c>
      <c r="AE88" s="413" t="str">
        <f t="shared" si="63"/>
        <v/>
      </c>
      <c r="AF88" s="413" t="str">
        <f t="shared" si="63"/>
        <v/>
      </c>
      <c r="AG88" s="413" t="str">
        <f t="shared" si="63"/>
        <v/>
      </c>
      <c r="AH88" s="413" t="str">
        <f t="shared" si="63"/>
        <v/>
      </c>
      <c r="AI88" s="603">
        <f>SUM(D88:AH88)</f>
        <v>0</v>
      </c>
    </row>
    <row r="89" spans="1:44" s="581" customFormat="1" ht="21.75" customHeight="1">
      <c r="A89" s="1111" t="s">
        <v>720</v>
      </c>
      <c r="B89" s="521" t="s">
        <v>539</v>
      </c>
      <c r="C89" s="522"/>
      <c r="D89" s="605"/>
      <c r="E89" s="523"/>
      <c r="F89" s="523"/>
      <c r="G89" s="523"/>
      <c r="H89" s="523"/>
      <c r="I89" s="523"/>
      <c r="J89" s="523"/>
      <c r="K89" s="523"/>
      <c r="L89" s="523"/>
      <c r="M89" s="523"/>
      <c r="N89" s="523"/>
      <c r="O89" s="523"/>
      <c r="P89" s="523"/>
      <c r="Q89" s="523"/>
      <c r="R89" s="523"/>
      <c r="S89" s="523"/>
      <c r="T89" s="523"/>
      <c r="U89" s="523"/>
      <c r="V89" s="523"/>
      <c r="W89" s="523"/>
      <c r="X89" s="523"/>
      <c r="Y89" s="523"/>
      <c r="Z89" s="523"/>
      <c r="AA89" s="523"/>
      <c r="AB89" s="523"/>
      <c r="AC89" s="523"/>
      <c r="AD89" s="523"/>
      <c r="AE89" s="523"/>
      <c r="AF89" s="523"/>
      <c r="AG89" s="523"/>
      <c r="AH89" s="543"/>
      <c r="AI89" s="526"/>
      <c r="AO89" s="216"/>
      <c r="AP89" s="216"/>
      <c r="AQ89" s="216"/>
      <c r="AR89" s="216"/>
    </row>
    <row r="90" spans="1:44" s="581" customFormat="1" ht="21.75" customHeight="1">
      <c r="A90" s="1112"/>
      <c r="B90" s="521" t="s">
        <v>541</v>
      </c>
      <c r="C90" s="522"/>
      <c r="D90" s="527"/>
      <c r="E90" s="528"/>
      <c r="F90" s="528"/>
      <c r="G90" s="528"/>
      <c r="H90" s="528"/>
      <c r="I90" s="528"/>
      <c r="J90" s="528"/>
      <c r="K90" s="528"/>
      <c r="L90" s="528"/>
      <c r="M90" s="529"/>
      <c r="N90" s="528"/>
      <c r="O90" s="528"/>
      <c r="P90" s="528"/>
      <c r="Q90" s="528"/>
      <c r="R90" s="528"/>
      <c r="S90" s="528"/>
      <c r="T90" s="528"/>
      <c r="U90" s="528"/>
      <c r="V90" s="528"/>
      <c r="W90" s="528"/>
      <c r="X90" s="528"/>
      <c r="Y90" s="528"/>
      <c r="Z90" s="528"/>
      <c r="AA90" s="528"/>
      <c r="AB90" s="528"/>
      <c r="AC90" s="528"/>
      <c r="AD90" s="528"/>
      <c r="AE90" s="528"/>
      <c r="AF90" s="528"/>
      <c r="AG90" s="528"/>
      <c r="AH90" s="530"/>
      <c r="AI90" s="526"/>
      <c r="AO90" s="216"/>
      <c r="AP90" s="216"/>
      <c r="AQ90" s="216"/>
      <c r="AR90" s="216"/>
    </row>
    <row r="91" spans="1:44" s="581" customFormat="1" ht="21.75" customHeight="1">
      <c r="A91" s="1112"/>
      <c r="B91" s="521" t="s">
        <v>540</v>
      </c>
      <c r="C91" s="522"/>
      <c r="D91" s="654">
        <f>D90</f>
        <v>0</v>
      </c>
      <c r="E91" s="655">
        <f>E90</f>
        <v>0</v>
      </c>
      <c r="F91" s="655">
        <f t="shared" ref="F91:AG91" si="64">F90</f>
        <v>0</v>
      </c>
      <c r="G91" s="655">
        <f t="shared" si="64"/>
        <v>0</v>
      </c>
      <c r="H91" s="655">
        <f t="shared" si="64"/>
        <v>0</v>
      </c>
      <c r="I91" s="655">
        <f t="shared" si="64"/>
        <v>0</v>
      </c>
      <c r="J91" s="655">
        <f t="shared" si="64"/>
        <v>0</v>
      </c>
      <c r="K91" s="655">
        <f t="shared" si="64"/>
        <v>0</v>
      </c>
      <c r="L91" s="655">
        <f t="shared" si="64"/>
        <v>0</v>
      </c>
      <c r="M91" s="655">
        <f t="shared" si="64"/>
        <v>0</v>
      </c>
      <c r="N91" s="655">
        <f t="shared" si="64"/>
        <v>0</v>
      </c>
      <c r="O91" s="655">
        <f t="shared" si="64"/>
        <v>0</v>
      </c>
      <c r="P91" s="655">
        <f t="shared" si="64"/>
        <v>0</v>
      </c>
      <c r="Q91" s="655">
        <f t="shared" si="64"/>
        <v>0</v>
      </c>
      <c r="R91" s="655">
        <f t="shared" si="64"/>
        <v>0</v>
      </c>
      <c r="S91" s="655">
        <f t="shared" si="64"/>
        <v>0</v>
      </c>
      <c r="T91" s="655">
        <f t="shared" si="64"/>
        <v>0</v>
      </c>
      <c r="U91" s="655">
        <f t="shared" si="64"/>
        <v>0</v>
      </c>
      <c r="V91" s="655">
        <f t="shared" si="64"/>
        <v>0</v>
      </c>
      <c r="W91" s="655">
        <f t="shared" si="64"/>
        <v>0</v>
      </c>
      <c r="X91" s="655">
        <f t="shared" si="64"/>
        <v>0</v>
      </c>
      <c r="Y91" s="655">
        <f t="shared" si="64"/>
        <v>0</v>
      </c>
      <c r="Z91" s="655">
        <f t="shared" si="64"/>
        <v>0</v>
      </c>
      <c r="AA91" s="655">
        <f t="shared" si="64"/>
        <v>0</v>
      </c>
      <c r="AB91" s="655">
        <f t="shared" si="64"/>
        <v>0</v>
      </c>
      <c r="AC91" s="655">
        <f t="shared" si="64"/>
        <v>0</v>
      </c>
      <c r="AD91" s="655">
        <f t="shared" si="64"/>
        <v>0</v>
      </c>
      <c r="AE91" s="655">
        <f t="shared" si="64"/>
        <v>0</v>
      </c>
      <c r="AF91" s="655">
        <f t="shared" si="64"/>
        <v>0</v>
      </c>
      <c r="AG91" s="655">
        <f t="shared" si="64"/>
        <v>0</v>
      </c>
      <c r="AH91" s="656">
        <f>AH90</f>
        <v>0</v>
      </c>
      <c r="AI91" s="526"/>
      <c r="AO91" s="216"/>
      <c r="AP91" s="216"/>
      <c r="AQ91" s="216"/>
      <c r="AR91" s="216"/>
    </row>
    <row r="92" spans="1:44" ht="226.5" customHeight="1">
      <c r="A92" s="1112"/>
      <c r="B92" s="1114" t="s">
        <v>538</v>
      </c>
      <c r="C92" s="531" t="s">
        <v>696</v>
      </c>
      <c r="D92" s="630"/>
      <c r="E92" s="424"/>
      <c r="F92" s="424"/>
      <c r="G92" s="424"/>
      <c r="H92" s="424"/>
      <c r="I92" s="606"/>
      <c r="J92" s="424"/>
      <c r="K92" s="424"/>
      <c r="L92" s="424"/>
      <c r="M92" s="424"/>
      <c r="N92" s="424"/>
      <c r="O92" s="424"/>
      <c r="P92" s="427"/>
      <c r="Q92" s="424"/>
      <c r="R92" s="424"/>
      <c r="S92" s="606"/>
      <c r="T92" s="424"/>
      <c r="U92" s="424"/>
      <c r="V92" s="424"/>
      <c r="W92" s="424"/>
      <c r="X92" s="606"/>
      <c r="Y92" s="606"/>
      <c r="Z92" s="424"/>
      <c r="AA92" s="424"/>
      <c r="AB92" s="606"/>
      <c r="AC92" s="424"/>
      <c r="AD92" s="606"/>
      <c r="AE92" s="607"/>
      <c r="AF92" s="607"/>
      <c r="AG92" s="607"/>
      <c r="AH92" s="608"/>
      <c r="AI92" s="538" t="s">
        <v>533</v>
      </c>
    </row>
    <row r="93" spans="1:44" s="581" customFormat="1" ht="24" customHeight="1">
      <c r="A93" s="1112"/>
      <c r="B93" s="1115"/>
      <c r="C93" s="539" t="s">
        <v>537</v>
      </c>
      <c r="D93" s="631"/>
      <c r="E93" s="542"/>
      <c r="F93" s="542"/>
      <c r="G93" s="541"/>
      <c r="H93" s="542"/>
      <c r="I93" s="542"/>
      <c r="J93" s="542"/>
      <c r="K93" s="542"/>
      <c r="L93" s="541"/>
      <c r="M93" s="542"/>
      <c r="N93" s="541"/>
      <c r="O93" s="542"/>
      <c r="P93" s="541"/>
      <c r="Q93" s="632"/>
      <c r="R93" s="542"/>
      <c r="S93" s="542"/>
      <c r="T93" s="542"/>
      <c r="U93" s="542"/>
      <c r="V93" s="542"/>
      <c r="W93" s="542"/>
      <c r="X93" s="542"/>
      <c r="Y93" s="542"/>
      <c r="Z93" s="542"/>
      <c r="AA93" s="542"/>
      <c r="AB93" s="542"/>
      <c r="AC93" s="542"/>
      <c r="AD93" s="542"/>
      <c r="AE93" s="542"/>
      <c r="AF93" s="542"/>
      <c r="AG93" s="542"/>
      <c r="AH93" s="591"/>
      <c r="AI93" s="544">
        <f>SUM(D93:AH93)</f>
        <v>0</v>
      </c>
      <c r="AJ93" s="429"/>
      <c r="AO93" s="216"/>
      <c r="AP93" s="216"/>
      <c r="AQ93" s="216"/>
      <c r="AR93" s="216"/>
    </row>
    <row r="94" spans="1:44" s="581" customFormat="1" ht="24" customHeight="1">
      <c r="A94" s="1112"/>
      <c r="B94" s="1115"/>
      <c r="C94" s="545" t="s">
        <v>531</v>
      </c>
      <c r="D94" s="633"/>
      <c r="E94" s="547"/>
      <c r="F94" s="547"/>
      <c r="G94" s="547"/>
      <c r="H94" s="547"/>
      <c r="I94" s="547"/>
      <c r="J94" s="547"/>
      <c r="K94" s="547"/>
      <c r="L94" s="609"/>
      <c r="M94" s="547"/>
      <c r="N94" s="547"/>
      <c r="O94" s="547"/>
      <c r="P94" s="609"/>
      <c r="Q94" s="634"/>
      <c r="R94" s="547"/>
      <c r="S94" s="547"/>
      <c r="T94" s="547"/>
      <c r="U94" s="547"/>
      <c r="V94" s="547"/>
      <c r="W94" s="547"/>
      <c r="X94" s="547"/>
      <c r="Y94" s="547"/>
      <c r="Z94" s="547"/>
      <c r="AA94" s="547"/>
      <c r="AB94" s="547"/>
      <c r="AC94" s="547"/>
      <c r="AD94" s="547"/>
      <c r="AE94" s="547"/>
      <c r="AF94" s="547"/>
      <c r="AG94" s="547"/>
      <c r="AH94" s="548"/>
      <c r="AI94" s="544">
        <f>SUM(D94:AH94)</f>
        <v>0</v>
      </c>
      <c r="AO94" s="216"/>
      <c r="AP94" s="216"/>
      <c r="AQ94" s="216"/>
      <c r="AR94" s="216"/>
    </row>
    <row r="95" spans="1:44" ht="165.75" customHeight="1">
      <c r="A95" s="1112"/>
      <c r="B95" s="1115"/>
      <c r="C95" s="549" t="s">
        <v>680</v>
      </c>
      <c r="D95" s="635"/>
      <c r="E95" s="555"/>
      <c r="F95" s="610"/>
      <c r="G95" s="421"/>
      <c r="H95" s="423"/>
      <c r="I95" s="421"/>
      <c r="J95" s="426"/>
      <c r="K95" s="636"/>
      <c r="L95" s="611"/>
      <c r="M95" s="421"/>
      <c r="N95" s="423"/>
      <c r="O95" s="421"/>
      <c r="P95" s="422"/>
      <c r="Q95" s="422"/>
      <c r="R95" s="421"/>
      <c r="S95" s="555"/>
      <c r="T95" s="421"/>
      <c r="U95" s="421"/>
      <c r="V95" s="421"/>
      <c r="W95" s="554"/>
      <c r="X95" s="422"/>
      <c r="Y95" s="421"/>
      <c r="Z95" s="612"/>
      <c r="AA95" s="612"/>
      <c r="AB95" s="612"/>
      <c r="AC95" s="594"/>
      <c r="AD95" s="422"/>
      <c r="AE95" s="637"/>
      <c r="AF95" s="637"/>
      <c r="AG95" s="613"/>
      <c r="AH95" s="614" t="s">
        <v>702</v>
      </c>
      <c r="AI95" s="615"/>
    </row>
    <row r="96" spans="1:44" ht="21.75" customHeight="1">
      <c r="A96" s="1112"/>
      <c r="B96" s="1115"/>
      <c r="C96" s="559" t="s">
        <v>536</v>
      </c>
      <c r="D96" s="638"/>
      <c r="E96" s="561"/>
      <c r="F96" s="562"/>
      <c r="G96" s="561"/>
      <c r="H96" s="562"/>
      <c r="I96" s="561"/>
      <c r="J96" s="562"/>
      <c r="K96" s="639"/>
      <c r="L96" s="561"/>
      <c r="M96" s="561"/>
      <c r="N96" s="562"/>
      <c r="O96" s="561"/>
      <c r="P96" s="561"/>
      <c r="Q96" s="561"/>
      <c r="R96" s="562"/>
      <c r="S96" s="563"/>
      <c r="T96" s="561"/>
      <c r="U96" s="561"/>
      <c r="V96" s="561"/>
      <c r="W96" s="564"/>
      <c r="X96" s="561"/>
      <c r="Y96" s="561"/>
      <c r="Z96" s="564"/>
      <c r="AA96" s="564"/>
      <c r="AB96" s="564"/>
      <c r="AC96" s="564"/>
      <c r="AD96" s="561"/>
      <c r="AE96" s="563"/>
      <c r="AF96" s="563"/>
      <c r="AG96" s="563"/>
      <c r="AH96" s="616"/>
      <c r="AI96" s="567"/>
    </row>
    <row r="97" spans="1:36" ht="21.75" customHeight="1">
      <c r="A97" s="1112"/>
      <c r="B97" s="1115"/>
      <c r="C97" s="559" t="s">
        <v>535</v>
      </c>
      <c r="D97" s="638"/>
      <c r="E97" s="561"/>
      <c r="F97" s="562"/>
      <c r="G97" s="561"/>
      <c r="H97" s="562"/>
      <c r="I97" s="561"/>
      <c r="J97" s="562"/>
      <c r="K97" s="639"/>
      <c r="L97" s="561"/>
      <c r="M97" s="561"/>
      <c r="N97" s="562"/>
      <c r="O97" s="561"/>
      <c r="P97" s="561"/>
      <c r="Q97" s="561"/>
      <c r="R97" s="562"/>
      <c r="S97" s="563"/>
      <c r="T97" s="561"/>
      <c r="U97" s="561"/>
      <c r="V97" s="561"/>
      <c r="W97" s="562"/>
      <c r="X97" s="561"/>
      <c r="Y97" s="561"/>
      <c r="Z97" s="562"/>
      <c r="AA97" s="617"/>
      <c r="AB97" s="617"/>
      <c r="AC97" s="565"/>
      <c r="AD97" s="565"/>
      <c r="AE97" s="563"/>
      <c r="AF97" s="563"/>
      <c r="AG97" s="563"/>
      <c r="AH97" s="616"/>
      <c r="AI97" s="567"/>
    </row>
    <row r="98" spans="1:36" ht="27.75" customHeight="1">
      <c r="A98" s="1112"/>
      <c r="B98" s="1115"/>
      <c r="C98" s="559" t="s">
        <v>534</v>
      </c>
      <c r="D98" s="560"/>
      <c r="E98" s="563"/>
      <c r="F98" s="569"/>
      <c r="G98" s="561"/>
      <c r="H98" s="562"/>
      <c r="I98" s="561"/>
      <c r="J98" s="563"/>
      <c r="K98" s="639"/>
      <c r="L98" s="563"/>
      <c r="M98" s="561"/>
      <c r="N98" s="562"/>
      <c r="O98" s="561"/>
      <c r="P98" s="563"/>
      <c r="Q98" s="563"/>
      <c r="R98" s="562"/>
      <c r="S98" s="563"/>
      <c r="T98" s="561"/>
      <c r="U98" s="561"/>
      <c r="V98" s="561"/>
      <c r="W98" s="569"/>
      <c r="X98" s="563"/>
      <c r="Y98" s="561"/>
      <c r="Z98" s="569"/>
      <c r="AA98" s="563"/>
      <c r="AB98" s="561"/>
      <c r="AC98" s="569"/>
      <c r="AD98" s="563"/>
      <c r="AE98" s="563"/>
      <c r="AF98" s="563"/>
      <c r="AG98" s="618"/>
      <c r="AH98" s="619"/>
      <c r="AI98" s="570" t="s">
        <v>533</v>
      </c>
    </row>
    <row r="99" spans="1:36" ht="27.75" customHeight="1">
      <c r="A99" s="1112"/>
      <c r="B99" s="1115"/>
      <c r="C99" s="559" t="s">
        <v>532</v>
      </c>
      <c r="D99" s="560"/>
      <c r="E99" s="563"/>
      <c r="F99" s="569"/>
      <c r="G99" s="561"/>
      <c r="H99" s="562"/>
      <c r="I99" s="561"/>
      <c r="J99" s="563"/>
      <c r="K99" s="639"/>
      <c r="L99" s="563"/>
      <c r="M99" s="561"/>
      <c r="N99" s="562"/>
      <c r="O99" s="561"/>
      <c r="P99" s="563"/>
      <c r="Q99" s="563"/>
      <c r="R99" s="562"/>
      <c r="S99" s="563"/>
      <c r="T99" s="561"/>
      <c r="U99" s="561"/>
      <c r="V99" s="561"/>
      <c r="W99" s="569"/>
      <c r="X99" s="563"/>
      <c r="Y99" s="561"/>
      <c r="Z99" s="569"/>
      <c r="AA99" s="563"/>
      <c r="AB99" s="561"/>
      <c r="AC99" s="569"/>
      <c r="AD99" s="563"/>
      <c r="AE99" s="563"/>
      <c r="AF99" s="563"/>
      <c r="AG99" s="563"/>
      <c r="AH99" s="616"/>
      <c r="AI99" s="571">
        <f>COUNTA(D100:AH100)</f>
        <v>0</v>
      </c>
      <c r="AJ99" s="413"/>
    </row>
    <row r="100" spans="1:36" ht="26.25" customHeight="1">
      <c r="A100" s="1113"/>
      <c r="B100" s="1116"/>
      <c r="C100" s="559" t="s">
        <v>531</v>
      </c>
      <c r="D100" s="572"/>
      <c r="E100" s="573"/>
      <c r="F100" s="574"/>
      <c r="G100" s="573"/>
      <c r="H100" s="574"/>
      <c r="I100" s="573"/>
      <c r="J100" s="573"/>
      <c r="K100" s="640"/>
      <c r="L100" s="573"/>
      <c r="M100" s="573"/>
      <c r="N100" s="574"/>
      <c r="O100" s="573"/>
      <c r="P100" s="573"/>
      <c r="Q100" s="573"/>
      <c r="R100" s="574"/>
      <c r="S100" s="573"/>
      <c r="T100" s="573"/>
      <c r="U100" s="573"/>
      <c r="V100" s="573"/>
      <c r="W100" s="574"/>
      <c r="X100" s="573"/>
      <c r="Y100" s="573"/>
      <c r="Z100" s="574"/>
      <c r="AA100" s="573"/>
      <c r="AB100" s="573"/>
      <c r="AC100" s="574"/>
      <c r="AD100" s="573"/>
      <c r="AE100" s="573"/>
      <c r="AF100" s="573"/>
      <c r="AG100" s="573"/>
      <c r="AH100" s="575"/>
      <c r="AI100" s="571">
        <f>SUM(D100:AH100)</f>
        <v>0</v>
      </c>
    </row>
    <row r="101" spans="1:36" hidden="1">
      <c r="A101" s="600"/>
      <c r="B101" s="601"/>
      <c r="C101" s="602"/>
      <c r="D101" s="413" t="str">
        <f t="shared" ref="D101:AH101" si="65">IF(AND(D94&lt;&gt;"",D100&lt;&gt;""),1,"")</f>
        <v/>
      </c>
      <c r="E101" s="413" t="str">
        <f t="shared" si="65"/>
        <v/>
      </c>
      <c r="F101" s="413" t="str">
        <f t="shared" si="65"/>
        <v/>
      </c>
      <c r="G101" s="413" t="str">
        <f t="shared" si="65"/>
        <v/>
      </c>
      <c r="H101" s="413" t="str">
        <f t="shared" si="65"/>
        <v/>
      </c>
      <c r="I101" s="413" t="str">
        <f t="shared" si="65"/>
        <v/>
      </c>
      <c r="J101" s="413" t="str">
        <f t="shared" si="65"/>
        <v/>
      </c>
      <c r="K101" s="413" t="str">
        <f t="shared" si="65"/>
        <v/>
      </c>
      <c r="L101" s="413" t="str">
        <f t="shared" si="65"/>
        <v/>
      </c>
      <c r="M101" s="413" t="str">
        <f t="shared" si="65"/>
        <v/>
      </c>
      <c r="N101" s="413" t="str">
        <f t="shared" si="65"/>
        <v/>
      </c>
      <c r="O101" s="413" t="str">
        <f t="shared" si="65"/>
        <v/>
      </c>
      <c r="P101" s="413" t="str">
        <f t="shared" si="65"/>
        <v/>
      </c>
      <c r="Q101" s="413" t="str">
        <f t="shared" si="65"/>
        <v/>
      </c>
      <c r="R101" s="413" t="str">
        <f t="shared" si="65"/>
        <v/>
      </c>
      <c r="S101" s="413" t="str">
        <f t="shared" si="65"/>
        <v/>
      </c>
      <c r="T101" s="413" t="str">
        <f t="shared" si="65"/>
        <v/>
      </c>
      <c r="U101" s="413" t="str">
        <f t="shared" si="65"/>
        <v/>
      </c>
      <c r="V101" s="413" t="str">
        <f t="shared" si="65"/>
        <v/>
      </c>
      <c r="W101" s="413" t="str">
        <f t="shared" si="65"/>
        <v/>
      </c>
      <c r="X101" s="413" t="str">
        <f t="shared" si="65"/>
        <v/>
      </c>
      <c r="Y101" s="413" t="str">
        <f t="shared" si="65"/>
        <v/>
      </c>
      <c r="Z101" s="413" t="str">
        <f t="shared" si="65"/>
        <v/>
      </c>
      <c r="AA101" s="413" t="str">
        <f t="shared" si="65"/>
        <v/>
      </c>
      <c r="AB101" s="413" t="str">
        <f t="shared" si="65"/>
        <v/>
      </c>
      <c r="AC101" s="413" t="str">
        <f t="shared" si="65"/>
        <v/>
      </c>
      <c r="AD101" s="413" t="str">
        <f t="shared" si="65"/>
        <v/>
      </c>
      <c r="AE101" s="413" t="str">
        <f t="shared" si="65"/>
        <v/>
      </c>
      <c r="AF101" s="413" t="str">
        <f t="shared" si="65"/>
        <v/>
      </c>
      <c r="AG101" s="413" t="str">
        <f t="shared" si="65"/>
        <v/>
      </c>
      <c r="AH101" s="413" t="str">
        <f t="shared" si="65"/>
        <v/>
      </c>
      <c r="AI101" s="603">
        <f>SUM(D101:AH101)</f>
        <v>0</v>
      </c>
    </row>
    <row r="102" spans="1:36" ht="24" thickBot="1">
      <c r="A102" s="600"/>
      <c r="B102" s="601"/>
      <c r="C102" s="602"/>
      <c r="D102" s="413"/>
      <c r="E102" s="413"/>
      <c r="F102" s="413"/>
      <c r="G102" s="413"/>
      <c r="H102" s="413"/>
      <c r="I102" s="413"/>
      <c r="J102" s="413"/>
      <c r="K102" s="413"/>
      <c r="L102" s="413"/>
      <c r="M102" s="413"/>
      <c r="N102" s="413"/>
      <c r="O102" s="413"/>
      <c r="P102" s="413"/>
      <c r="Q102" s="413"/>
      <c r="R102" s="413"/>
      <c r="S102" s="413"/>
      <c r="T102" s="413"/>
      <c r="U102" s="413"/>
      <c r="V102" s="413"/>
      <c r="W102" s="413"/>
      <c r="X102" s="413"/>
      <c r="Y102" s="413"/>
      <c r="Z102" s="413"/>
      <c r="AA102" s="413"/>
      <c r="AB102" s="413"/>
      <c r="AC102" s="413"/>
      <c r="AD102" s="413"/>
      <c r="AE102" s="413"/>
      <c r="AF102" s="413"/>
      <c r="AG102" s="413"/>
      <c r="AH102" s="413"/>
      <c r="AI102" s="603"/>
    </row>
    <row r="103" spans="1:36">
      <c r="A103" s="1121" t="s">
        <v>703</v>
      </c>
      <c r="B103" s="1122"/>
      <c r="C103" s="1122"/>
      <c r="D103" s="1122"/>
      <c r="E103" s="1122"/>
      <c r="F103" s="1122"/>
      <c r="G103" s="1123" t="s">
        <v>704</v>
      </c>
      <c r="H103" s="1123"/>
      <c r="I103" s="1123"/>
      <c r="J103" s="1123" t="s">
        <v>705</v>
      </c>
      <c r="K103" s="1123"/>
      <c r="L103" s="1123"/>
      <c r="M103" s="1123" t="s">
        <v>706</v>
      </c>
      <c r="N103" s="1123"/>
      <c r="O103" s="1123"/>
      <c r="P103" s="1123" t="s">
        <v>715</v>
      </c>
      <c r="Q103" s="1123"/>
      <c r="R103" s="1123"/>
      <c r="S103" s="1123" t="s">
        <v>716</v>
      </c>
      <c r="T103" s="1123"/>
      <c r="U103" s="1123"/>
      <c r="V103" s="1123" t="s">
        <v>717</v>
      </c>
      <c r="W103" s="1123"/>
      <c r="X103" s="1123"/>
      <c r="Y103" s="1123" t="s">
        <v>707</v>
      </c>
      <c r="Z103" s="1123"/>
      <c r="AA103" s="1124"/>
      <c r="AB103" s="484"/>
      <c r="AC103" s="484"/>
      <c r="AD103" s="484"/>
      <c r="AE103" s="484"/>
      <c r="AF103" s="484"/>
      <c r="AG103" s="484"/>
      <c r="AH103" s="620"/>
      <c r="AI103" s="621"/>
    </row>
    <row r="104" spans="1:36">
      <c r="A104" s="1129" t="s">
        <v>708</v>
      </c>
      <c r="B104" s="1130"/>
      <c r="C104" s="1130"/>
      <c r="D104" s="1131" t="s">
        <v>709</v>
      </c>
      <c r="E104" s="1131"/>
      <c r="F104" s="1131"/>
      <c r="G104" s="1132">
        <f>COUNT(D12:AH12)</f>
        <v>0</v>
      </c>
      <c r="H104" s="1132"/>
      <c r="I104" s="1132"/>
      <c r="J104" s="1132">
        <f>COUNT(D25:AH25)</f>
        <v>0</v>
      </c>
      <c r="K104" s="1132"/>
      <c r="L104" s="1132"/>
      <c r="M104" s="1132">
        <f>COUNT(D46:AH46)</f>
        <v>0</v>
      </c>
      <c r="N104" s="1132"/>
      <c r="O104" s="1132"/>
      <c r="P104" s="1132">
        <f>COUNT(D59:AH59)</f>
        <v>0</v>
      </c>
      <c r="Q104" s="1132"/>
      <c r="R104" s="1132"/>
      <c r="S104" s="1132">
        <f>COUNT(D81:AH81)</f>
        <v>0</v>
      </c>
      <c r="T104" s="1132"/>
      <c r="U104" s="1132"/>
      <c r="V104" s="1132">
        <f>COUNT(D94:AH94)</f>
        <v>0</v>
      </c>
      <c r="W104" s="1132"/>
      <c r="X104" s="1132"/>
      <c r="Y104" s="1142">
        <f>SUM(G104:X104)</f>
        <v>0</v>
      </c>
      <c r="Z104" s="1142"/>
      <c r="AA104" s="1143"/>
      <c r="AB104" s="620"/>
      <c r="AC104" s="620"/>
      <c r="AD104" s="620"/>
      <c r="AE104" s="620"/>
      <c r="AF104" s="620"/>
      <c r="AG104" s="620"/>
      <c r="AH104" s="620"/>
      <c r="AI104" s="621"/>
    </row>
    <row r="105" spans="1:36">
      <c r="A105" s="1129"/>
      <c r="B105" s="1130"/>
      <c r="C105" s="1130"/>
      <c r="D105" s="1139" t="s">
        <v>710</v>
      </c>
      <c r="E105" s="1139"/>
      <c r="F105" s="1139"/>
      <c r="G105" s="1132">
        <f>COUNT(D18:AH18)</f>
        <v>0</v>
      </c>
      <c r="H105" s="1132"/>
      <c r="I105" s="1132"/>
      <c r="J105" s="1132">
        <f>COUNT(D31:AH31)</f>
        <v>0</v>
      </c>
      <c r="K105" s="1132"/>
      <c r="L105" s="1132"/>
      <c r="M105" s="1132">
        <f>COUNT(D52:AH52)</f>
        <v>0</v>
      </c>
      <c r="N105" s="1132"/>
      <c r="O105" s="1132"/>
      <c r="P105" s="1132">
        <f>COUNT(D65:AH65)</f>
        <v>0</v>
      </c>
      <c r="Q105" s="1132"/>
      <c r="R105" s="1132"/>
      <c r="S105" s="1132">
        <f>COUNT(D87:AH87)</f>
        <v>0</v>
      </c>
      <c r="T105" s="1132"/>
      <c r="U105" s="1132"/>
      <c r="V105" s="1132">
        <f>COUNT(D100:AH100)</f>
        <v>0</v>
      </c>
      <c r="W105" s="1132"/>
      <c r="X105" s="1132"/>
      <c r="Y105" s="1140">
        <f t="shared" ref="Y105:Y109" si="66">SUM(G105:X105)</f>
        <v>0</v>
      </c>
      <c r="Z105" s="1140"/>
      <c r="AA105" s="1141"/>
      <c r="AB105" s="620"/>
      <c r="AC105" s="620"/>
      <c r="AD105" s="620"/>
      <c r="AE105" s="620"/>
      <c r="AF105" s="620"/>
      <c r="AG105" s="620"/>
      <c r="AH105" s="620"/>
      <c r="AI105" s="621"/>
    </row>
    <row r="106" spans="1:36" ht="21">
      <c r="A106" s="1129" t="s">
        <v>711</v>
      </c>
      <c r="B106" s="1130"/>
      <c r="C106" s="1130"/>
      <c r="D106" s="622"/>
      <c r="E106" s="623"/>
      <c r="F106" s="624"/>
      <c r="G106" s="1144">
        <f>G104+G105-AI19</f>
        <v>0</v>
      </c>
      <c r="H106" s="1144"/>
      <c r="I106" s="1144"/>
      <c r="J106" s="1144">
        <f>J104+J105-AI32</f>
        <v>0</v>
      </c>
      <c r="K106" s="1144"/>
      <c r="L106" s="1144"/>
      <c r="M106" s="1144">
        <f>SUM(M104:O105)-AI53</f>
        <v>0</v>
      </c>
      <c r="N106" s="1144"/>
      <c r="O106" s="1144"/>
      <c r="P106" s="1144">
        <f>SUM(P104:R105)-AI66</f>
        <v>0</v>
      </c>
      <c r="Q106" s="1144"/>
      <c r="R106" s="1144"/>
      <c r="S106" s="1144">
        <f>SUM(S104:U105)-AI88</f>
        <v>0</v>
      </c>
      <c r="T106" s="1144"/>
      <c r="U106" s="1144"/>
      <c r="V106" s="1144">
        <f>SUM(V104:X105)-AI101</f>
        <v>0</v>
      </c>
      <c r="W106" s="1144"/>
      <c r="X106" s="1144"/>
      <c r="Y106" s="1144">
        <f t="shared" si="66"/>
        <v>0</v>
      </c>
      <c r="Z106" s="1144"/>
      <c r="AA106" s="1145"/>
      <c r="AB106" s="652"/>
      <c r="AC106" s="652"/>
      <c r="AD106" s="652"/>
      <c r="AE106" s="652"/>
      <c r="AF106" s="652"/>
      <c r="AG106" s="652"/>
      <c r="AH106" s="652"/>
      <c r="AI106" s="652"/>
    </row>
    <row r="107" spans="1:36" ht="21">
      <c r="A107" s="1129" t="s">
        <v>713</v>
      </c>
      <c r="B107" s="1130"/>
      <c r="C107" s="1130"/>
      <c r="D107" s="1131" t="s">
        <v>709</v>
      </c>
      <c r="E107" s="1131"/>
      <c r="F107" s="1131"/>
      <c r="G107" s="1132">
        <f>SUM((D12:AH12))</f>
        <v>0</v>
      </c>
      <c r="H107" s="1132"/>
      <c r="I107" s="1132"/>
      <c r="J107" s="1132">
        <f>SUM(D25:AH25)</f>
        <v>0</v>
      </c>
      <c r="K107" s="1132"/>
      <c r="L107" s="1132"/>
      <c r="M107" s="1132">
        <f>SUM(D46:AH46)</f>
        <v>0</v>
      </c>
      <c r="N107" s="1132"/>
      <c r="O107" s="1132"/>
      <c r="P107" s="1132">
        <f>SUM(D59:AH59)</f>
        <v>0</v>
      </c>
      <c r="Q107" s="1132"/>
      <c r="R107" s="1132"/>
      <c r="S107" s="1132">
        <f>SUM(D81:AH81)</f>
        <v>0</v>
      </c>
      <c r="T107" s="1132"/>
      <c r="U107" s="1132"/>
      <c r="V107" s="1132">
        <f>SUM(D94:AH94)</f>
        <v>0</v>
      </c>
      <c r="W107" s="1132"/>
      <c r="X107" s="1132"/>
      <c r="Y107" s="1142">
        <f t="shared" si="66"/>
        <v>0</v>
      </c>
      <c r="Z107" s="1142"/>
      <c r="AA107" s="1143"/>
      <c r="AB107" s="652"/>
      <c r="AC107" s="652"/>
      <c r="AD107" s="652"/>
      <c r="AE107" s="652"/>
      <c r="AF107" s="652"/>
      <c r="AG107" s="652"/>
      <c r="AH107" s="652"/>
      <c r="AI107" s="652"/>
    </row>
    <row r="108" spans="1:36">
      <c r="A108" s="1129"/>
      <c r="B108" s="1130"/>
      <c r="C108" s="1130"/>
      <c r="D108" s="1139" t="s">
        <v>710</v>
      </c>
      <c r="E108" s="1139"/>
      <c r="F108" s="1139"/>
      <c r="G108" s="1132">
        <f>SUM((D18:AH18))</f>
        <v>0</v>
      </c>
      <c r="H108" s="1132"/>
      <c r="I108" s="1132"/>
      <c r="J108" s="1132">
        <f>SUM(D31:AH31)</f>
        <v>0</v>
      </c>
      <c r="K108" s="1132"/>
      <c r="L108" s="1132"/>
      <c r="M108" s="1132">
        <f>SUM(D52:AH52)</f>
        <v>0</v>
      </c>
      <c r="N108" s="1132"/>
      <c r="O108" s="1132"/>
      <c r="P108" s="1132">
        <f>SUM(D65:AH65)</f>
        <v>0</v>
      </c>
      <c r="Q108" s="1132"/>
      <c r="R108" s="1132"/>
      <c r="S108" s="1132">
        <f>SUM(D87:AH87)</f>
        <v>0</v>
      </c>
      <c r="T108" s="1132"/>
      <c r="U108" s="1132"/>
      <c r="V108" s="1132">
        <f>SUM(D100:AH100)</f>
        <v>0</v>
      </c>
      <c r="W108" s="1132"/>
      <c r="X108" s="1132"/>
      <c r="Y108" s="1140">
        <f t="shared" si="66"/>
        <v>0</v>
      </c>
      <c r="Z108" s="1140"/>
      <c r="AA108" s="1141"/>
      <c r="AB108" s="620"/>
      <c r="AC108" s="620"/>
      <c r="AD108" s="620"/>
      <c r="AE108" s="620"/>
      <c r="AF108" s="620"/>
      <c r="AG108" s="620"/>
      <c r="AH108" s="620"/>
      <c r="AI108" s="621"/>
    </row>
    <row r="109" spans="1:36" ht="24" thickBot="1">
      <c r="A109" s="1147" t="s">
        <v>714</v>
      </c>
      <c r="B109" s="1148"/>
      <c r="C109" s="1148"/>
      <c r="D109" s="625"/>
      <c r="E109" s="626"/>
      <c r="F109" s="627"/>
      <c r="G109" s="1149">
        <f>SUM(G107:I108)</f>
        <v>0</v>
      </c>
      <c r="H109" s="1149"/>
      <c r="I109" s="1149"/>
      <c r="J109" s="1149">
        <f>SUM(J107:L108)</f>
        <v>0</v>
      </c>
      <c r="K109" s="1149"/>
      <c r="L109" s="1149"/>
      <c r="M109" s="1149">
        <f>SUM(M107:O108)</f>
        <v>0</v>
      </c>
      <c r="N109" s="1149"/>
      <c r="O109" s="1149"/>
      <c r="P109" s="1149">
        <f>SUM(P107:R108)</f>
        <v>0</v>
      </c>
      <c r="Q109" s="1149"/>
      <c r="R109" s="1149"/>
      <c r="S109" s="1149">
        <f>SUM(S107:U108)</f>
        <v>0</v>
      </c>
      <c r="T109" s="1149"/>
      <c r="U109" s="1149"/>
      <c r="V109" s="1149">
        <f>SUM(V107:X108)</f>
        <v>0</v>
      </c>
      <c r="W109" s="1149"/>
      <c r="X109" s="1149"/>
      <c r="Y109" s="1149">
        <f t="shared" si="66"/>
        <v>0</v>
      </c>
      <c r="Z109" s="1149"/>
      <c r="AA109" s="1150"/>
      <c r="AB109" s="414"/>
      <c r="AC109" s="414"/>
      <c r="AD109" s="414"/>
      <c r="AE109" s="414"/>
      <c r="AF109" s="414"/>
      <c r="AG109" s="414"/>
      <c r="AH109" s="414"/>
    </row>
    <row r="110" spans="1:36" ht="21">
      <c r="A110" s="663" t="s">
        <v>712</v>
      </c>
      <c r="B110" s="653"/>
      <c r="C110" s="653"/>
      <c r="D110" s="653"/>
      <c r="E110" s="653"/>
      <c r="F110" s="653"/>
      <c r="G110" s="653"/>
      <c r="H110" s="653"/>
      <c r="I110" s="653"/>
      <c r="J110" s="653"/>
      <c r="K110" s="653"/>
      <c r="L110" s="653"/>
      <c r="M110" s="653"/>
      <c r="N110" s="653"/>
      <c r="O110" s="653"/>
      <c r="P110" s="653"/>
      <c r="Q110" s="653"/>
      <c r="R110" s="653"/>
      <c r="S110" s="653"/>
      <c r="T110" s="653"/>
      <c r="U110" s="653"/>
      <c r="V110" s="653"/>
      <c r="W110" s="653"/>
      <c r="X110" s="653"/>
      <c r="Y110" s="653"/>
      <c r="Z110" s="653"/>
      <c r="AA110" s="653"/>
      <c r="AB110" s="653"/>
      <c r="AC110" s="653"/>
      <c r="AD110" s="653"/>
      <c r="AE110" s="653"/>
      <c r="AF110" s="653"/>
      <c r="AG110" s="653"/>
      <c r="AH110" s="653"/>
      <c r="AI110" s="653"/>
    </row>
    <row r="111" spans="1:36" ht="19">
      <c r="A111" s="628"/>
      <c r="B111" s="629"/>
      <c r="C111" s="629"/>
      <c r="D111" s="629"/>
      <c r="E111" s="629"/>
      <c r="F111" s="629"/>
      <c r="G111" s="629"/>
      <c r="H111" s="629"/>
      <c r="I111" s="629"/>
      <c r="J111" s="629"/>
      <c r="K111" s="629"/>
      <c r="L111" s="629"/>
      <c r="M111" s="629"/>
      <c r="N111" s="629"/>
      <c r="O111" s="629"/>
      <c r="P111" s="629"/>
      <c r="Q111" s="629"/>
      <c r="R111" s="629"/>
      <c r="S111" s="629"/>
      <c r="T111" s="629"/>
      <c r="U111" s="629"/>
      <c r="V111" s="629"/>
      <c r="W111" s="629"/>
      <c r="X111" s="629"/>
      <c r="Y111" s="629"/>
      <c r="Z111" s="629"/>
      <c r="AA111" s="629"/>
      <c r="AB111" s="629"/>
      <c r="AC111" s="629"/>
      <c r="AD111" s="629"/>
      <c r="AE111" s="629"/>
      <c r="AF111" s="629"/>
      <c r="AG111" s="629"/>
      <c r="AH111" s="629"/>
      <c r="AI111" s="629"/>
    </row>
    <row r="112" spans="1:36" ht="19">
      <c r="A112" s="628"/>
      <c r="B112" s="629"/>
      <c r="C112" s="629"/>
      <c r="D112" s="629"/>
      <c r="E112" s="629"/>
      <c r="F112" s="629"/>
      <c r="G112" s="629"/>
      <c r="H112" s="629"/>
      <c r="I112" s="629"/>
      <c r="J112" s="629"/>
      <c r="K112" s="629"/>
      <c r="L112" s="629"/>
      <c r="M112" s="629"/>
      <c r="N112" s="629"/>
      <c r="O112" s="629"/>
      <c r="P112" s="629"/>
      <c r="Q112" s="629"/>
      <c r="R112" s="629"/>
      <c r="S112" s="629"/>
      <c r="T112" s="629"/>
      <c r="U112" s="629"/>
      <c r="V112" s="629"/>
      <c r="W112" s="629"/>
      <c r="X112" s="629"/>
      <c r="Y112" s="629"/>
      <c r="Z112" s="629"/>
      <c r="AA112" s="629"/>
      <c r="AB112" s="629"/>
      <c r="AC112" s="629"/>
      <c r="AD112" s="629"/>
      <c r="AE112" s="629"/>
      <c r="AF112" s="629"/>
      <c r="AG112" s="629"/>
      <c r="AH112" s="629"/>
      <c r="AI112" s="629"/>
    </row>
    <row r="113" spans="1:35" ht="19">
      <c r="A113" s="628"/>
      <c r="B113" s="628"/>
      <c r="C113" s="628"/>
      <c r="D113" s="628"/>
      <c r="E113" s="628"/>
      <c r="F113" s="628"/>
      <c r="G113" s="628"/>
      <c r="H113" s="628"/>
      <c r="I113" s="628"/>
      <c r="J113" s="628"/>
      <c r="K113" s="628"/>
      <c r="L113" s="628"/>
      <c r="M113" s="628"/>
      <c r="N113" s="628"/>
      <c r="O113" s="628"/>
      <c r="P113" s="628"/>
      <c r="Q113" s="628"/>
      <c r="R113" s="628"/>
      <c r="S113" s="628"/>
      <c r="T113" s="628"/>
      <c r="U113" s="628"/>
      <c r="V113" s="628"/>
      <c r="W113" s="628"/>
      <c r="X113" s="628"/>
      <c r="Y113" s="628"/>
      <c r="Z113" s="628"/>
      <c r="AA113" s="628"/>
      <c r="AB113" s="628"/>
      <c r="AC113" s="628"/>
      <c r="AD113" s="628"/>
      <c r="AE113" s="628"/>
      <c r="AF113" s="628"/>
      <c r="AG113" s="628"/>
      <c r="AH113" s="628"/>
      <c r="AI113" s="628"/>
    </row>
  </sheetData>
  <mergeCells count="105">
    <mergeCell ref="S106:U106"/>
    <mergeCell ref="V106:X106"/>
    <mergeCell ref="Y104:AA104"/>
    <mergeCell ref="I71:N71"/>
    <mergeCell ref="O71:AA71"/>
    <mergeCell ref="I72:N72"/>
    <mergeCell ref="O72:AA72"/>
    <mergeCell ref="I73:N73"/>
    <mergeCell ref="O73:AA73"/>
    <mergeCell ref="V108:X108"/>
    <mergeCell ref="A68:AJ68"/>
    <mergeCell ref="S103:U103"/>
    <mergeCell ref="V103:X103"/>
    <mergeCell ref="S104:U104"/>
    <mergeCell ref="V104:X104"/>
    <mergeCell ref="S105:U105"/>
    <mergeCell ref="V105:X105"/>
    <mergeCell ref="J105:L105"/>
    <mergeCell ref="M105:O105"/>
    <mergeCell ref="P105:R105"/>
    <mergeCell ref="Y105:AA105"/>
    <mergeCell ref="A106:C106"/>
    <mergeCell ref="G106:I106"/>
    <mergeCell ref="J106:L106"/>
    <mergeCell ref="A104:C105"/>
    <mergeCell ref="D104:F104"/>
    <mergeCell ref="G104:I104"/>
    <mergeCell ref="J104:L104"/>
    <mergeCell ref="M104:O104"/>
    <mergeCell ref="P104:R104"/>
    <mergeCell ref="M106:O106"/>
    <mergeCell ref="P106:R106"/>
    <mergeCell ref="Y106:AA106"/>
    <mergeCell ref="A109:C109"/>
    <mergeCell ref="G109:I109"/>
    <mergeCell ref="J109:L109"/>
    <mergeCell ref="M109:O109"/>
    <mergeCell ref="P109:R109"/>
    <mergeCell ref="Y109:AA109"/>
    <mergeCell ref="S109:U109"/>
    <mergeCell ref="V109:X109"/>
    <mergeCell ref="Y107:AA107"/>
    <mergeCell ref="D108:F108"/>
    <mergeCell ref="G108:I108"/>
    <mergeCell ref="J108:L108"/>
    <mergeCell ref="M108:O108"/>
    <mergeCell ref="P108:R108"/>
    <mergeCell ref="Y108:AA108"/>
    <mergeCell ref="A107:C108"/>
    <mergeCell ref="D107:F107"/>
    <mergeCell ref="G107:I107"/>
    <mergeCell ref="J107:L107"/>
    <mergeCell ref="M107:O107"/>
    <mergeCell ref="P107:R107"/>
    <mergeCell ref="S107:U107"/>
    <mergeCell ref="V107:X107"/>
    <mergeCell ref="S108:U108"/>
    <mergeCell ref="D105:F105"/>
    <mergeCell ref="G105:I105"/>
    <mergeCell ref="A74:AI74"/>
    <mergeCell ref="A76:A87"/>
    <mergeCell ref="B79:B87"/>
    <mergeCell ref="A89:A100"/>
    <mergeCell ref="B92:B100"/>
    <mergeCell ref="A103:F103"/>
    <mergeCell ref="G103:I103"/>
    <mergeCell ref="J103:L103"/>
    <mergeCell ref="M103:O103"/>
    <mergeCell ref="P103:R103"/>
    <mergeCell ref="Y103:AA103"/>
    <mergeCell ref="A20:A31"/>
    <mergeCell ref="B23:B31"/>
    <mergeCell ref="A33:AJ33"/>
    <mergeCell ref="A34:AJ34"/>
    <mergeCell ref="A69:AI69"/>
    <mergeCell ref="I70:N70"/>
    <mergeCell ref="O70:AA70"/>
    <mergeCell ref="A35:AI35"/>
    <mergeCell ref="I36:N36"/>
    <mergeCell ref="O36:AA36"/>
    <mergeCell ref="A40:AI40"/>
    <mergeCell ref="A41:A52"/>
    <mergeCell ref="B44:B52"/>
    <mergeCell ref="A54:A65"/>
    <mergeCell ref="B57:B65"/>
    <mergeCell ref="A67:AJ67"/>
    <mergeCell ref="I37:N37"/>
    <mergeCell ref="O37:AA37"/>
    <mergeCell ref="I38:N38"/>
    <mergeCell ref="O38:AA38"/>
    <mergeCell ref="I39:N39"/>
    <mergeCell ref="O39:AA39"/>
    <mergeCell ref="AO3:AP3"/>
    <mergeCell ref="I4:N4"/>
    <mergeCell ref="O4:AA4"/>
    <mergeCell ref="I5:N5"/>
    <mergeCell ref="O5:AA5"/>
    <mergeCell ref="A6:AI6"/>
    <mergeCell ref="A7:A18"/>
    <mergeCell ref="B10:B18"/>
    <mergeCell ref="A1:AI1"/>
    <mergeCell ref="I2:N2"/>
    <mergeCell ref="O2:AA2"/>
    <mergeCell ref="I3:N3"/>
    <mergeCell ref="O3:AA3"/>
  </mergeCells>
  <phoneticPr fontId="11"/>
  <conditionalFormatting sqref="D8:AH9">
    <cfRule type="expression" dxfId="26" priority="16">
      <formula>COUNTIF($AO$7:$AO$18,D$8)=1</formula>
    </cfRule>
    <cfRule type="expression" dxfId="25" priority="17">
      <formula>WEEKDAY(D$8,1)=7</formula>
    </cfRule>
    <cfRule type="expression" dxfId="24" priority="18">
      <formula>WEEKDAY(D$8,1)=1</formula>
    </cfRule>
  </conditionalFormatting>
  <conditionalFormatting sqref="D21:AH22">
    <cfRule type="expression" dxfId="23" priority="13">
      <formula>COUNTIF($AO$7:$AO$18,D$8)=1</formula>
    </cfRule>
    <cfRule type="expression" dxfId="22" priority="14">
      <formula>WEEKDAY(D$8,1)=7</formula>
    </cfRule>
    <cfRule type="expression" dxfId="21" priority="15">
      <formula>WEEKDAY(D$8,1)=1</formula>
    </cfRule>
  </conditionalFormatting>
  <conditionalFormatting sqref="D42:AH43">
    <cfRule type="expression" dxfId="20" priority="4">
      <formula>COUNTIF($AO$7:$AO$18,D$8)=1</formula>
    </cfRule>
    <cfRule type="expression" dxfId="19" priority="5">
      <formula>WEEKDAY(D$8,1)=7</formula>
    </cfRule>
    <cfRule type="expression" dxfId="18" priority="6">
      <formula>WEEKDAY(D$8,1)=1</formula>
    </cfRule>
  </conditionalFormatting>
  <conditionalFormatting sqref="D55:AH56">
    <cfRule type="expression" dxfId="17" priority="1">
      <formula>COUNTIF($AO$7:$AO$18,D$8)=1</formula>
    </cfRule>
    <cfRule type="expression" dxfId="16" priority="2">
      <formula>WEEKDAY(D$8,1)=7</formula>
    </cfRule>
    <cfRule type="expression" dxfId="15" priority="3">
      <formula>WEEKDAY(D$8,1)=1</formula>
    </cfRule>
  </conditionalFormatting>
  <conditionalFormatting sqref="D77:AH78">
    <cfRule type="expression" dxfId="14" priority="10">
      <formula>COUNTIF($AO$7:$AO$18,D$8)=1</formula>
    </cfRule>
    <cfRule type="expression" dxfId="13" priority="11">
      <formula>WEEKDAY(D$8,1)=7</formula>
    </cfRule>
    <cfRule type="expression" dxfId="12" priority="12">
      <formula>WEEKDAY(D$8,1)=1</formula>
    </cfRule>
  </conditionalFormatting>
  <conditionalFormatting sqref="D90:AH91">
    <cfRule type="expression" dxfId="11" priority="7">
      <formula>COUNTIF($AO$7:$AO$18,D$8)=1</formula>
    </cfRule>
    <cfRule type="expression" dxfId="10" priority="8">
      <formula>WEEKDAY(D$8,1)=7</formula>
    </cfRule>
    <cfRule type="expression" dxfId="9" priority="9">
      <formula>WEEKDAY(D$8,1)=1</formula>
    </cfRule>
  </conditionalFormatting>
  <dataValidations count="2">
    <dataValidation type="list" allowBlank="1" showInputMessage="1" showErrorMessage="1" sqref="D27:AH27 D14:AH14 D83:AH83 D96:AH96 D61:AH61 D48:AH48" xr:uid="{DC8C3CE1-EFF9-45D2-B265-804E65DACCE2}">
      <formula1>"対面,通信"</formula1>
    </dataValidation>
    <dataValidation type="list" allowBlank="1" showInputMessage="1" showErrorMessage="1" sqref="D15:AH15 D28:AH28 D84:AH84 D97:AH97 D49:AH49 D62:AH62" xr:uid="{C68DB539-F5D0-4376-8C74-E7D1263F2762}">
      <formula1>"集合,個別"</formula1>
    </dataValidation>
  </dataValidations>
  <printOptions horizontalCentered="1"/>
  <pageMargins left="0.39370078740157483" right="0" top="0.39370078740157483" bottom="0.39370078740157483" header="0.31496062992125984" footer="0.31496062992125984"/>
  <pageSetup paperSize="9" scale="49" fitToWidth="0" orientation="portrait" r:id="rId1"/>
  <headerFooter alignWithMargins="0">
    <oddHeader>&amp;R&amp;12様式5-2</oddHeader>
    <oddFooter>&amp;C&amp;P / &amp;N</oddFooter>
  </headerFooter>
  <rowBreaks count="2" manualBreakCount="2">
    <brk id="34" max="34" man="1"/>
    <brk id="68" max="34"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3C313-98CF-4618-B2D2-3101FA77434F}">
  <sheetPr>
    <tabColor rgb="FFFF0000"/>
  </sheetPr>
  <dimension ref="A1:AR66"/>
  <sheetViews>
    <sheetView view="pageBreakPreview" zoomScale="80" zoomScaleNormal="80" zoomScaleSheetLayoutView="80" workbookViewId="0">
      <selection activeCell="G2" sqref="G2"/>
    </sheetView>
  </sheetViews>
  <sheetFormatPr defaultColWidth="9.81640625" defaultRowHeight="23.5"/>
  <cols>
    <col min="1" max="1" width="6" style="483" customWidth="1"/>
    <col min="2" max="2" width="4.7265625" style="483" customWidth="1"/>
    <col min="3" max="3" width="6.08984375" style="429" customWidth="1"/>
    <col min="4" max="34" width="5.54296875" style="412" customWidth="1"/>
    <col min="35" max="35" width="7.6328125" style="514" customWidth="1"/>
    <col min="36" max="36" width="5" style="412" customWidth="1"/>
    <col min="37" max="40" width="4.453125" style="412" customWidth="1"/>
    <col min="41" max="41" width="13.54296875" style="216" bestFit="1" customWidth="1"/>
    <col min="42" max="42" width="17.54296875" style="216" bestFit="1" customWidth="1"/>
    <col min="43" max="44" width="9.81640625" style="216"/>
    <col min="45" max="16384" width="9.81640625" style="412"/>
  </cols>
  <sheetData>
    <row r="1" spans="1:44" s="514" customFormat="1" ht="25.5">
      <c r="A1" s="1097" t="s">
        <v>542</v>
      </c>
      <c r="B1" s="1097"/>
      <c r="C1" s="1097"/>
      <c r="D1" s="1097"/>
      <c r="E1" s="1097"/>
      <c r="F1" s="1097"/>
      <c r="G1" s="1097"/>
      <c r="H1" s="1097"/>
      <c r="I1" s="1097"/>
      <c r="J1" s="1097"/>
      <c r="K1" s="1097"/>
      <c r="L1" s="1097"/>
      <c r="M1" s="1097"/>
      <c r="N1" s="1097"/>
      <c r="O1" s="1097"/>
      <c r="P1" s="1097"/>
      <c r="Q1" s="1097"/>
      <c r="R1" s="1097"/>
      <c r="S1" s="1097"/>
      <c r="T1" s="1097"/>
      <c r="U1" s="1097"/>
      <c r="V1" s="1097"/>
      <c r="W1" s="1097"/>
      <c r="X1" s="1097"/>
      <c r="Y1" s="1097"/>
      <c r="Z1" s="1097"/>
      <c r="AA1" s="1097"/>
      <c r="AB1" s="1097"/>
      <c r="AC1" s="1097"/>
      <c r="AD1" s="1097"/>
      <c r="AE1" s="1097"/>
      <c r="AF1" s="1097"/>
      <c r="AG1" s="1097"/>
      <c r="AH1" s="1097"/>
      <c r="AI1" s="1097"/>
      <c r="AO1" s="216"/>
      <c r="AP1" s="216"/>
      <c r="AQ1" s="216"/>
      <c r="AR1" s="216"/>
    </row>
    <row r="2" spans="1:44" s="517" customFormat="1" ht="27" customHeight="1" thickBot="1">
      <c r="A2" s="515"/>
      <c r="B2" s="515"/>
      <c r="C2" s="516"/>
      <c r="I2" s="1098" t="s">
        <v>691</v>
      </c>
      <c r="J2" s="1099"/>
      <c r="K2" s="1099"/>
      <c r="L2" s="1099"/>
      <c r="M2" s="1099"/>
      <c r="N2" s="1100"/>
      <c r="O2" s="1101"/>
      <c r="P2" s="1101"/>
      <c r="Q2" s="1101"/>
      <c r="R2" s="1101"/>
      <c r="S2" s="1101"/>
      <c r="T2" s="1101"/>
      <c r="U2" s="1101"/>
      <c r="V2" s="1101"/>
      <c r="W2" s="1101"/>
      <c r="X2" s="1101"/>
      <c r="Y2" s="1101"/>
      <c r="Z2" s="1101"/>
      <c r="AA2" s="1101"/>
      <c r="AI2" s="518"/>
      <c r="AO2" s="216"/>
      <c r="AP2" s="216"/>
      <c r="AQ2" s="216"/>
      <c r="AR2" s="216"/>
    </row>
    <row r="3" spans="1:44" s="517" customFormat="1" ht="27" customHeight="1" thickBot="1">
      <c r="A3" s="515"/>
      <c r="B3" s="515"/>
      <c r="C3" s="516"/>
      <c r="I3" s="1098" t="s">
        <v>692</v>
      </c>
      <c r="J3" s="1099"/>
      <c r="K3" s="1099"/>
      <c r="L3" s="1099"/>
      <c r="M3" s="1099"/>
      <c r="N3" s="1100"/>
      <c r="O3" s="1101" t="s">
        <v>693</v>
      </c>
      <c r="P3" s="1101"/>
      <c r="Q3" s="1101"/>
      <c r="R3" s="1101"/>
      <c r="S3" s="1101"/>
      <c r="T3" s="1101"/>
      <c r="U3" s="1101"/>
      <c r="V3" s="1101"/>
      <c r="W3" s="1101"/>
      <c r="X3" s="1101"/>
      <c r="Y3" s="1101"/>
      <c r="Z3" s="1101"/>
      <c r="AA3" s="1101"/>
      <c r="AI3" s="518"/>
      <c r="AO3" s="1049" t="s">
        <v>672</v>
      </c>
      <c r="AP3" s="1050"/>
      <c r="AQ3" s="216"/>
      <c r="AR3" s="216"/>
    </row>
    <row r="4" spans="1:44" s="517" customFormat="1" ht="27" customHeight="1">
      <c r="A4" s="515"/>
      <c r="B4" s="515"/>
      <c r="C4" s="516"/>
      <c r="I4" s="1103" t="s">
        <v>764</v>
      </c>
      <c r="J4" s="1104"/>
      <c r="K4" s="1104"/>
      <c r="L4" s="1104"/>
      <c r="M4" s="1104"/>
      <c r="N4" s="1105"/>
      <c r="O4" s="1106">
        <f>'様式1-1_委託料経費区分'!C9</f>
        <v>0</v>
      </c>
      <c r="P4" s="1107"/>
      <c r="Q4" s="1107"/>
      <c r="R4" s="1107"/>
      <c r="S4" s="1107"/>
      <c r="T4" s="1107"/>
      <c r="U4" s="1107"/>
      <c r="V4" s="1107"/>
      <c r="W4" s="1107"/>
      <c r="X4" s="1107"/>
      <c r="Y4" s="1107"/>
      <c r="Z4" s="1107"/>
      <c r="AA4" s="1108"/>
      <c r="AI4" s="518"/>
      <c r="AO4" s="461">
        <v>45776</v>
      </c>
      <c r="AP4" s="462" t="s">
        <v>351</v>
      </c>
      <c r="AQ4" s="216"/>
      <c r="AR4" s="216"/>
    </row>
    <row r="5" spans="1:44" s="517" customFormat="1" ht="27" customHeight="1">
      <c r="A5" s="515"/>
      <c r="B5" s="515"/>
      <c r="C5" s="516"/>
      <c r="I5" s="1098" t="s">
        <v>255</v>
      </c>
      <c r="J5" s="1099"/>
      <c r="K5" s="1099"/>
      <c r="L5" s="1099"/>
      <c r="M5" s="1099"/>
      <c r="N5" s="1100"/>
      <c r="O5" s="1109"/>
      <c r="P5" s="1109"/>
      <c r="Q5" s="1109"/>
      <c r="R5" s="1109"/>
      <c r="S5" s="1109"/>
      <c r="T5" s="1109"/>
      <c r="U5" s="1109"/>
      <c r="V5" s="1109"/>
      <c r="W5" s="1109"/>
      <c r="X5" s="1109"/>
      <c r="Y5" s="1109"/>
      <c r="Z5" s="1109"/>
      <c r="AA5" s="1109"/>
      <c r="AI5" s="518"/>
      <c r="AO5" s="463">
        <v>45780</v>
      </c>
      <c r="AP5" s="464" t="s">
        <v>598</v>
      </c>
      <c r="AQ5" s="216"/>
      <c r="AR5" s="216"/>
    </row>
    <row r="6" spans="1:44" s="520" customFormat="1" ht="30" customHeight="1">
      <c r="A6" s="1110" t="s">
        <v>694</v>
      </c>
      <c r="B6" s="1110"/>
      <c r="C6" s="1110"/>
      <c r="D6" s="1110"/>
      <c r="E6" s="1110"/>
      <c r="F6" s="1110"/>
      <c r="G6" s="1110"/>
      <c r="H6" s="1110"/>
      <c r="I6" s="1110"/>
      <c r="J6" s="1110"/>
      <c r="K6" s="1110"/>
      <c r="L6" s="1110"/>
      <c r="M6" s="1110"/>
      <c r="N6" s="1110"/>
      <c r="O6" s="1110"/>
      <c r="P6" s="1110"/>
      <c r="Q6" s="1110"/>
      <c r="R6" s="1110"/>
      <c r="S6" s="1110"/>
      <c r="T6" s="1110"/>
      <c r="U6" s="1110"/>
      <c r="V6" s="1110"/>
      <c r="W6" s="1110"/>
      <c r="X6" s="1110"/>
      <c r="Y6" s="1110"/>
      <c r="Z6" s="1110"/>
      <c r="AA6" s="1110"/>
      <c r="AB6" s="1110"/>
      <c r="AC6" s="1110"/>
      <c r="AD6" s="1110"/>
      <c r="AE6" s="1110"/>
      <c r="AF6" s="1110"/>
      <c r="AG6" s="1110"/>
      <c r="AH6" s="1110"/>
      <c r="AI6" s="1110"/>
      <c r="AJ6" s="519"/>
      <c r="AO6" s="463">
        <v>45781</v>
      </c>
      <c r="AP6" s="464" t="s">
        <v>599</v>
      </c>
      <c r="AQ6" s="216"/>
      <c r="AR6" s="216"/>
    </row>
    <row r="7" spans="1:44" ht="21.75" customHeight="1">
      <c r="A7" s="1111" t="s">
        <v>695</v>
      </c>
      <c r="B7" s="521" t="s">
        <v>539</v>
      </c>
      <c r="C7" s="522"/>
      <c r="D7" s="522"/>
      <c r="E7" s="523"/>
      <c r="F7" s="524"/>
      <c r="G7" s="523"/>
      <c r="H7" s="524"/>
      <c r="I7" s="523"/>
      <c r="J7" s="524"/>
      <c r="K7" s="523"/>
      <c r="L7" s="524"/>
      <c r="M7" s="523"/>
      <c r="N7" s="524"/>
      <c r="O7" s="523"/>
      <c r="P7" s="524"/>
      <c r="Q7" s="523"/>
      <c r="R7" s="524"/>
      <c r="S7" s="523"/>
      <c r="T7" s="523"/>
      <c r="U7" s="523"/>
      <c r="V7" s="523"/>
      <c r="W7" s="523"/>
      <c r="X7" s="523"/>
      <c r="Y7" s="523"/>
      <c r="Z7" s="523"/>
      <c r="AA7" s="523"/>
      <c r="AB7" s="523"/>
      <c r="AC7" s="523"/>
      <c r="AD7" s="523"/>
      <c r="AE7" s="523"/>
      <c r="AF7" s="523"/>
      <c r="AG7" s="523"/>
      <c r="AH7" s="525"/>
      <c r="AI7" s="526"/>
      <c r="AO7" s="463">
        <v>45782</v>
      </c>
      <c r="AP7" s="464" t="s">
        <v>621</v>
      </c>
    </row>
    <row r="8" spans="1:44" ht="21.75" customHeight="1">
      <c r="A8" s="1112"/>
      <c r="B8" s="521" t="s">
        <v>541</v>
      </c>
      <c r="C8" s="522"/>
      <c r="D8" s="527"/>
      <c r="E8" s="528"/>
      <c r="F8" s="528"/>
      <c r="G8" s="528"/>
      <c r="H8" s="528"/>
      <c r="I8" s="528"/>
      <c r="J8" s="528"/>
      <c r="K8" s="528"/>
      <c r="L8" s="528"/>
      <c r="M8" s="529"/>
      <c r="N8" s="528"/>
      <c r="O8" s="528"/>
      <c r="P8" s="528"/>
      <c r="Q8" s="528"/>
      <c r="R8" s="528"/>
      <c r="S8" s="528"/>
      <c r="T8" s="528"/>
      <c r="U8" s="528"/>
      <c r="V8" s="528"/>
      <c r="W8" s="528"/>
      <c r="X8" s="528"/>
      <c r="Y8" s="528"/>
      <c r="Z8" s="528"/>
      <c r="AA8" s="528"/>
      <c r="AB8" s="528"/>
      <c r="AC8" s="528"/>
      <c r="AD8" s="528"/>
      <c r="AE8" s="528"/>
      <c r="AF8" s="528"/>
      <c r="AG8" s="528"/>
      <c r="AH8" s="530"/>
      <c r="AI8" s="526"/>
      <c r="AO8" s="463">
        <v>45783</v>
      </c>
      <c r="AP8" s="464" t="s">
        <v>622</v>
      </c>
    </row>
    <row r="9" spans="1:44" ht="21.75" customHeight="1">
      <c r="A9" s="1112"/>
      <c r="B9" s="521" t="s">
        <v>540</v>
      </c>
      <c r="C9" s="522"/>
      <c r="D9" s="654">
        <f>D8</f>
        <v>0</v>
      </c>
      <c r="E9" s="655">
        <f>E8</f>
        <v>0</v>
      </c>
      <c r="F9" s="655">
        <f t="shared" ref="F9:AG9" si="0">F8</f>
        <v>0</v>
      </c>
      <c r="G9" s="655">
        <f t="shared" si="0"/>
        <v>0</v>
      </c>
      <c r="H9" s="655">
        <f t="shared" si="0"/>
        <v>0</v>
      </c>
      <c r="I9" s="655">
        <f t="shared" si="0"/>
        <v>0</v>
      </c>
      <c r="J9" s="655">
        <f t="shared" si="0"/>
        <v>0</v>
      </c>
      <c r="K9" s="655">
        <f t="shared" si="0"/>
        <v>0</v>
      </c>
      <c r="L9" s="655">
        <f t="shared" si="0"/>
        <v>0</v>
      </c>
      <c r="M9" s="655">
        <f t="shared" si="0"/>
        <v>0</v>
      </c>
      <c r="N9" s="655">
        <f t="shared" si="0"/>
        <v>0</v>
      </c>
      <c r="O9" s="655">
        <f t="shared" si="0"/>
        <v>0</v>
      </c>
      <c r="P9" s="655">
        <f t="shared" si="0"/>
        <v>0</v>
      </c>
      <c r="Q9" s="655">
        <f t="shared" si="0"/>
        <v>0</v>
      </c>
      <c r="R9" s="655">
        <f t="shared" si="0"/>
        <v>0</v>
      </c>
      <c r="S9" s="655">
        <f t="shared" si="0"/>
        <v>0</v>
      </c>
      <c r="T9" s="655">
        <f t="shared" si="0"/>
        <v>0</v>
      </c>
      <c r="U9" s="655">
        <f t="shared" si="0"/>
        <v>0</v>
      </c>
      <c r="V9" s="655">
        <f t="shared" si="0"/>
        <v>0</v>
      </c>
      <c r="W9" s="655">
        <f t="shared" si="0"/>
        <v>0</v>
      </c>
      <c r="X9" s="655">
        <f t="shared" si="0"/>
        <v>0</v>
      </c>
      <c r="Y9" s="655">
        <f t="shared" si="0"/>
        <v>0</v>
      </c>
      <c r="Z9" s="655">
        <f t="shared" si="0"/>
        <v>0</v>
      </c>
      <c r="AA9" s="655">
        <f t="shared" si="0"/>
        <v>0</v>
      </c>
      <c r="AB9" s="655">
        <f t="shared" si="0"/>
        <v>0</v>
      </c>
      <c r="AC9" s="655">
        <f t="shared" si="0"/>
        <v>0</v>
      </c>
      <c r="AD9" s="655">
        <f t="shared" si="0"/>
        <v>0</v>
      </c>
      <c r="AE9" s="655">
        <f t="shared" si="0"/>
        <v>0</v>
      </c>
      <c r="AF9" s="655">
        <f t="shared" si="0"/>
        <v>0</v>
      </c>
      <c r="AG9" s="655">
        <f t="shared" si="0"/>
        <v>0</v>
      </c>
      <c r="AH9" s="656">
        <f>AH8</f>
        <v>0</v>
      </c>
      <c r="AI9" s="526"/>
      <c r="AO9" s="463">
        <v>45859</v>
      </c>
      <c r="AP9" s="464" t="s">
        <v>600</v>
      </c>
    </row>
    <row r="10" spans="1:44" ht="225" customHeight="1">
      <c r="A10" s="1112"/>
      <c r="B10" s="1114" t="s">
        <v>538</v>
      </c>
      <c r="C10" s="531" t="s">
        <v>696</v>
      </c>
      <c r="D10" s="532"/>
      <c r="E10" s="533" t="s">
        <v>721</v>
      </c>
      <c r="F10" s="533"/>
      <c r="G10" s="534" t="s">
        <v>722</v>
      </c>
      <c r="H10" s="534"/>
      <c r="I10" s="534"/>
      <c r="J10" s="534" t="s">
        <v>723</v>
      </c>
      <c r="K10" s="534" t="s">
        <v>724</v>
      </c>
      <c r="L10" s="534"/>
      <c r="M10" s="534" t="s">
        <v>725</v>
      </c>
      <c r="N10" s="534" t="s">
        <v>726</v>
      </c>
      <c r="O10" s="534"/>
      <c r="P10" s="534"/>
      <c r="Q10" s="534" t="s">
        <v>727</v>
      </c>
      <c r="R10" s="534"/>
      <c r="S10" s="534"/>
      <c r="T10" s="534"/>
      <c r="U10" s="534" t="s">
        <v>728</v>
      </c>
      <c r="V10" s="534"/>
      <c r="W10" s="648"/>
      <c r="X10" s="535"/>
      <c r="Y10" s="535"/>
      <c r="Z10" s="535"/>
      <c r="AA10" s="535"/>
      <c r="AB10" s="535"/>
      <c r="AC10" s="534"/>
      <c r="AD10" s="534"/>
      <c r="AE10" s="534" t="s">
        <v>729</v>
      </c>
      <c r="AF10" s="534"/>
      <c r="AG10" s="536"/>
      <c r="AH10" s="537"/>
      <c r="AI10" s="538" t="s">
        <v>533</v>
      </c>
      <c r="AO10" s="463">
        <v>45880</v>
      </c>
      <c r="AP10" s="464" t="s">
        <v>601</v>
      </c>
    </row>
    <row r="11" spans="1:44" ht="27.75" customHeight="1">
      <c r="A11" s="1112"/>
      <c r="B11" s="1115"/>
      <c r="C11" s="539" t="s">
        <v>537</v>
      </c>
      <c r="D11" s="540"/>
      <c r="E11" s="523">
        <v>1</v>
      </c>
      <c r="F11" s="541"/>
      <c r="G11" s="542">
        <v>1</v>
      </c>
      <c r="H11" s="541"/>
      <c r="I11" s="542"/>
      <c r="J11" s="542">
        <v>1</v>
      </c>
      <c r="K11" s="542">
        <v>1</v>
      </c>
      <c r="L11" s="542"/>
      <c r="M11" s="542">
        <v>1</v>
      </c>
      <c r="N11" s="542">
        <v>1</v>
      </c>
      <c r="O11" s="542"/>
      <c r="P11" s="542"/>
      <c r="Q11" s="542">
        <v>1</v>
      </c>
      <c r="R11" s="542"/>
      <c r="S11" s="542"/>
      <c r="T11" s="542"/>
      <c r="U11" s="542">
        <v>1</v>
      </c>
      <c r="V11" s="542"/>
      <c r="W11" s="542"/>
      <c r="X11" s="542"/>
      <c r="Y11" s="542"/>
      <c r="Z11" s="542"/>
      <c r="AA11" s="542"/>
      <c r="AB11" s="542"/>
      <c r="AC11" s="542"/>
      <c r="AD11" s="542"/>
      <c r="AE11" s="542">
        <v>1</v>
      </c>
      <c r="AF11" s="542"/>
      <c r="AG11" s="523"/>
      <c r="AH11" s="543"/>
      <c r="AI11" s="544">
        <f>SUM(D11:AH11)</f>
        <v>9</v>
      </c>
      <c r="AJ11" s="413"/>
      <c r="AO11" s="463">
        <v>45915</v>
      </c>
      <c r="AP11" s="464" t="s">
        <v>373</v>
      </c>
    </row>
    <row r="12" spans="1:44" ht="27.75" customHeight="1">
      <c r="A12" s="1112"/>
      <c r="B12" s="1115"/>
      <c r="C12" s="545" t="s">
        <v>531</v>
      </c>
      <c r="D12" s="546"/>
      <c r="E12" s="542">
        <v>3</v>
      </c>
      <c r="F12" s="542"/>
      <c r="G12" s="542">
        <v>3</v>
      </c>
      <c r="H12" s="542"/>
      <c r="I12" s="542"/>
      <c r="J12" s="542">
        <v>3</v>
      </c>
      <c r="K12" s="542">
        <v>3</v>
      </c>
      <c r="L12" s="542"/>
      <c r="M12" s="542">
        <v>3</v>
      </c>
      <c r="N12" s="542">
        <v>3</v>
      </c>
      <c r="O12" s="542"/>
      <c r="P12" s="542"/>
      <c r="Q12" s="542">
        <v>3</v>
      </c>
      <c r="R12" s="542"/>
      <c r="S12" s="542"/>
      <c r="T12" s="542"/>
      <c r="U12" s="542">
        <v>3</v>
      </c>
      <c r="V12" s="542"/>
      <c r="W12" s="542"/>
      <c r="X12" s="542"/>
      <c r="Y12" s="542"/>
      <c r="Z12" s="542"/>
      <c r="AA12" s="542"/>
      <c r="AB12" s="542"/>
      <c r="AC12" s="542"/>
      <c r="AD12" s="542"/>
      <c r="AE12" s="542">
        <v>3</v>
      </c>
      <c r="AF12" s="547"/>
      <c r="AG12" s="547"/>
      <c r="AH12" s="548"/>
      <c r="AI12" s="544">
        <f>SUM(D12:AH12)</f>
        <v>27</v>
      </c>
      <c r="AO12" s="463">
        <v>45923</v>
      </c>
      <c r="AP12" s="464" t="s">
        <v>374</v>
      </c>
    </row>
    <row r="13" spans="1:44" ht="165" customHeight="1">
      <c r="A13" s="1112"/>
      <c r="B13" s="1115"/>
      <c r="C13" s="549" t="s">
        <v>680</v>
      </c>
      <c r="D13" s="550" t="s">
        <v>730</v>
      </c>
      <c r="E13" s="422"/>
      <c r="F13" s="551"/>
      <c r="G13" s="422"/>
      <c r="H13" s="426"/>
      <c r="I13" s="422"/>
      <c r="J13" s="426"/>
      <c r="K13" s="422"/>
      <c r="L13" s="428" t="s">
        <v>731</v>
      </c>
      <c r="M13" s="422"/>
      <c r="N13" s="552"/>
      <c r="O13" s="552"/>
      <c r="P13" s="649"/>
      <c r="Q13" s="553"/>
      <c r="R13" s="552"/>
      <c r="S13" s="553"/>
      <c r="T13" s="553"/>
      <c r="U13" s="553"/>
      <c r="V13" s="553"/>
      <c r="W13" s="553"/>
      <c r="X13" s="428"/>
      <c r="Y13" s="554" t="s">
        <v>760</v>
      </c>
      <c r="Z13" s="554"/>
      <c r="AA13" s="554"/>
      <c r="AB13" s="422"/>
      <c r="AC13" s="422"/>
      <c r="AD13" s="422"/>
      <c r="AE13" s="422" t="s">
        <v>732</v>
      </c>
      <c r="AF13" s="555"/>
      <c r="AG13" s="556"/>
      <c r="AH13" s="557"/>
      <c r="AI13" s="558"/>
      <c r="AO13" s="463">
        <v>45943</v>
      </c>
      <c r="AP13" s="464" t="s">
        <v>602</v>
      </c>
    </row>
    <row r="14" spans="1:44" ht="21.75" customHeight="1">
      <c r="A14" s="1112"/>
      <c r="B14" s="1115"/>
      <c r="C14" s="559" t="s">
        <v>536</v>
      </c>
      <c r="D14" s="560" t="s">
        <v>733</v>
      </c>
      <c r="E14" s="561"/>
      <c r="F14" s="562"/>
      <c r="G14" s="561"/>
      <c r="H14" s="562"/>
      <c r="I14" s="561"/>
      <c r="J14" s="562"/>
      <c r="K14" s="561"/>
      <c r="L14" s="563" t="s">
        <v>733</v>
      </c>
      <c r="M14" s="561"/>
      <c r="N14" s="563"/>
      <c r="O14" s="563"/>
      <c r="P14" s="562"/>
      <c r="Q14" s="561"/>
      <c r="R14" s="563"/>
      <c r="S14" s="561"/>
      <c r="T14" s="561"/>
      <c r="U14" s="561"/>
      <c r="V14" s="561"/>
      <c r="W14" s="561"/>
      <c r="X14" s="561"/>
      <c r="Y14" s="564" t="s">
        <v>733</v>
      </c>
      <c r="Z14" s="565"/>
      <c r="AA14" s="565"/>
      <c r="AB14" s="561"/>
      <c r="AC14" s="563"/>
      <c r="AD14" s="561"/>
      <c r="AE14" s="561" t="s">
        <v>733</v>
      </c>
      <c r="AF14" s="561"/>
      <c r="AG14" s="419"/>
      <c r="AH14" s="566"/>
      <c r="AI14" s="567"/>
      <c r="AO14" s="463">
        <v>45964</v>
      </c>
      <c r="AP14" s="464" t="s">
        <v>517</v>
      </c>
    </row>
    <row r="15" spans="1:44" ht="21.75" customHeight="1">
      <c r="A15" s="1112"/>
      <c r="B15" s="1115"/>
      <c r="C15" s="559" t="s">
        <v>535</v>
      </c>
      <c r="D15" s="560" t="s">
        <v>734</v>
      </c>
      <c r="E15" s="561"/>
      <c r="F15" s="562"/>
      <c r="G15" s="561"/>
      <c r="H15" s="562"/>
      <c r="I15" s="561"/>
      <c r="J15" s="562"/>
      <c r="K15" s="561"/>
      <c r="L15" s="563" t="s">
        <v>734</v>
      </c>
      <c r="M15" s="561"/>
      <c r="N15" s="563"/>
      <c r="O15" s="563"/>
      <c r="P15" s="562"/>
      <c r="Q15" s="561"/>
      <c r="R15" s="563"/>
      <c r="S15" s="561"/>
      <c r="T15" s="561"/>
      <c r="U15" s="561"/>
      <c r="V15" s="561"/>
      <c r="W15" s="561"/>
      <c r="X15" s="561"/>
      <c r="Y15" s="562" t="s">
        <v>735</v>
      </c>
      <c r="Z15" s="561"/>
      <c r="AA15" s="561"/>
      <c r="AB15" s="561"/>
      <c r="AC15" s="563"/>
      <c r="AD15" s="561"/>
      <c r="AE15" s="561" t="s">
        <v>735</v>
      </c>
      <c r="AF15" s="561"/>
      <c r="AG15" s="417"/>
      <c r="AH15" s="568"/>
      <c r="AI15" s="567"/>
      <c r="AO15" s="463">
        <v>45984</v>
      </c>
      <c r="AP15" s="464" t="s">
        <v>518</v>
      </c>
    </row>
    <row r="16" spans="1:44" ht="28.5" customHeight="1" thickBot="1">
      <c r="A16" s="1112"/>
      <c r="B16" s="1115"/>
      <c r="C16" s="559" t="s">
        <v>534</v>
      </c>
      <c r="D16" s="560">
        <v>0.54166666666666663</v>
      </c>
      <c r="E16" s="561"/>
      <c r="F16" s="562"/>
      <c r="G16" s="561"/>
      <c r="H16" s="562"/>
      <c r="I16" s="561"/>
      <c r="J16" s="562"/>
      <c r="K16" s="561"/>
      <c r="L16" s="563">
        <v>0.41666666666666669</v>
      </c>
      <c r="M16" s="561"/>
      <c r="N16" s="563"/>
      <c r="O16" s="563"/>
      <c r="P16" s="562"/>
      <c r="Q16" s="561"/>
      <c r="R16" s="563"/>
      <c r="S16" s="561"/>
      <c r="T16" s="561"/>
      <c r="U16" s="561"/>
      <c r="V16" s="561"/>
      <c r="W16" s="561"/>
      <c r="X16" s="563"/>
      <c r="Y16" s="569">
        <v>0.41666666666666669</v>
      </c>
      <c r="Z16" s="561"/>
      <c r="AA16" s="563"/>
      <c r="AB16" s="563"/>
      <c r="AC16" s="563"/>
      <c r="AD16" s="561"/>
      <c r="AE16" s="563">
        <v>0.41666666666666669</v>
      </c>
      <c r="AF16" s="563"/>
      <c r="AG16" s="416"/>
      <c r="AH16" s="415"/>
      <c r="AI16" s="570" t="s">
        <v>533</v>
      </c>
      <c r="AO16" s="487">
        <v>45985</v>
      </c>
      <c r="AP16" s="488" t="s">
        <v>622</v>
      </c>
    </row>
    <row r="17" spans="1:44" ht="28.5" customHeight="1">
      <c r="A17" s="1112"/>
      <c r="B17" s="1115"/>
      <c r="C17" s="559" t="s">
        <v>532</v>
      </c>
      <c r="D17" s="560">
        <v>0.625</v>
      </c>
      <c r="E17" s="561"/>
      <c r="F17" s="562"/>
      <c r="G17" s="561"/>
      <c r="H17" s="562"/>
      <c r="I17" s="561"/>
      <c r="J17" s="562"/>
      <c r="K17" s="561"/>
      <c r="L17" s="563">
        <v>0.6875</v>
      </c>
      <c r="M17" s="561"/>
      <c r="N17" s="563"/>
      <c r="O17" s="563"/>
      <c r="P17" s="562"/>
      <c r="Q17" s="561"/>
      <c r="R17" s="563"/>
      <c r="S17" s="561"/>
      <c r="T17" s="561"/>
      <c r="U17" s="561"/>
      <c r="V17" s="561"/>
      <c r="W17" s="561"/>
      <c r="X17" s="563"/>
      <c r="Y17" s="569">
        <v>0.70833333333333337</v>
      </c>
      <c r="Z17" s="561"/>
      <c r="AA17" s="563"/>
      <c r="AB17" s="563"/>
      <c r="AC17" s="563"/>
      <c r="AD17" s="561"/>
      <c r="AE17" s="563">
        <v>0.70833333333333337</v>
      </c>
      <c r="AF17" s="563"/>
      <c r="AG17" s="416"/>
      <c r="AH17" s="418"/>
      <c r="AI17" s="571">
        <f>COUNTA(D18:AH18)</f>
        <v>2</v>
      </c>
      <c r="AJ17" s="413"/>
      <c r="AO17" s="461">
        <v>46023</v>
      </c>
      <c r="AP17" s="462" t="s">
        <v>619</v>
      </c>
    </row>
    <row r="18" spans="1:44" ht="28.5" customHeight="1">
      <c r="A18" s="1113"/>
      <c r="B18" s="1116"/>
      <c r="C18" s="559" t="s">
        <v>531</v>
      </c>
      <c r="D18" s="572"/>
      <c r="E18" s="573"/>
      <c r="F18" s="574"/>
      <c r="G18" s="573"/>
      <c r="H18" s="574"/>
      <c r="I18" s="573"/>
      <c r="J18" s="574"/>
      <c r="K18" s="573"/>
      <c r="L18" s="573">
        <v>5.5</v>
      </c>
      <c r="M18" s="573"/>
      <c r="N18" s="573"/>
      <c r="O18" s="573"/>
      <c r="P18" s="574"/>
      <c r="Q18" s="573"/>
      <c r="R18" s="573"/>
      <c r="S18" s="573"/>
      <c r="T18" s="573"/>
      <c r="U18" s="573"/>
      <c r="V18" s="573"/>
      <c r="W18" s="573"/>
      <c r="X18" s="573"/>
      <c r="Y18" s="574">
        <v>1</v>
      </c>
      <c r="Z18" s="573"/>
      <c r="AA18" s="573"/>
      <c r="AB18" s="573"/>
      <c r="AC18" s="573"/>
      <c r="AD18" s="573"/>
      <c r="AE18" s="573"/>
      <c r="AF18" s="573"/>
      <c r="AG18" s="573"/>
      <c r="AH18" s="575"/>
      <c r="AI18" s="571">
        <f>SUM(D18:AH18)</f>
        <v>6.5</v>
      </c>
      <c r="AO18" s="463">
        <v>46034</v>
      </c>
      <c r="AP18" s="464" t="s">
        <v>615</v>
      </c>
    </row>
    <row r="19" spans="1:44" hidden="1">
      <c r="A19" s="576"/>
      <c r="B19" s="576"/>
      <c r="C19" s="577"/>
      <c r="D19" s="413" t="str">
        <f t="shared" ref="D19:AH19" si="1">IF(AND(D12&lt;&gt;"",D18&lt;&gt;""),1,"")</f>
        <v/>
      </c>
      <c r="E19" s="413" t="str">
        <f t="shared" si="1"/>
        <v/>
      </c>
      <c r="F19" s="413" t="str">
        <f t="shared" si="1"/>
        <v/>
      </c>
      <c r="G19" s="413" t="str">
        <f t="shared" si="1"/>
        <v/>
      </c>
      <c r="H19" s="413" t="str">
        <f t="shared" si="1"/>
        <v/>
      </c>
      <c r="I19" s="413" t="str">
        <f t="shared" si="1"/>
        <v/>
      </c>
      <c r="J19" s="413" t="str">
        <f t="shared" si="1"/>
        <v/>
      </c>
      <c r="K19" s="413" t="str">
        <f t="shared" si="1"/>
        <v/>
      </c>
      <c r="L19" s="413" t="str">
        <f t="shared" si="1"/>
        <v/>
      </c>
      <c r="M19" s="413" t="str">
        <f t="shared" si="1"/>
        <v/>
      </c>
      <c r="N19" s="413" t="str">
        <f t="shared" si="1"/>
        <v/>
      </c>
      <c r="O19" s="413" t="str">
        <f t="shared" si="1"/>
        <v/>
      </c>
      <c r="P19" s="413" t="str">
        <f t="shared" si="1"/>
        <v/>
      </c>
      <c r="Q19" s="413" t="str">
        <f t="shared" si="1"/>
        <v/>
      </c>
      <c r="R19" s="413" t="str">
        <f t="shared" si="1"/>
        <v/>
      </c>
      <c r="S19" s="413" t="str">
        <f t="shared" si="1"/>
        <v/>
      </c>
      <c r="T19" s="413" t="str">
        <f t="shared" si="1"/>
        <v/>
      </c>
      <c r="U19" s="413" t="str">
        <f t="shared" si="1"/>
        <v/>
      </c>
      <c r="V19" s="413" t="str">
        <f t="shared" si="1"/>
        <v/>
      </c>
      <c r="W19" s="413" t="str">
        <f t="shared" si="1"/>
        <v/>
      </c>
      <c r="X19" s="413" t="str">
        <f t="shared" si="1"/>
        <v/>
      </c>
      <c r="Y19" s="413" t="str">
        <f t="shared" si="1"/>
        <v/>
      </c>
      <c r="Z19" s="413" t="str">
        <f t="shared" si="1"/>
        <v/>
      </c>
      <c r="AA19" s="413" t="str">
        <f t="shared" si="1"/>
        <v/>
      </c>
      <c r="AB19" s="413" t="str">
        <f t="shared" si="1"/>
        <v/>
      </c>
      <c r="AC19" s="413" t="str">
        <f t="shared" si="1"/>
        <v/>
      </c>
      <c r="AD19" s="413" t="str">
        <f t="shared" si="1"/>
        <v/>
      </c>
      <c r="AE19" s="413" t="str">
        <f t="shared" si="1"/>
        <v/>
      </c>
      <c r="AF19" s="413" t="str">
        <f t="shared" si="1"/>
        <v/>
      </c>
      <c r="AG19" s="413" t="str">
        <f t="shared" si="1"/>
        <v/>
      </c>
      <c r="AH19" s="413" t="str">
        <f t="shared" si="1"/>
        <v/>
      </c>
      <c r="AI19" s="578">
        <f>SUM(D19:AH19)</f>
        <v>0</v>
      </c>
      <c r="AO19" s="463"/>
      <c r="AP19" s="464"/>
    </row>
    <row r="20" spans="1:44" s="581" customFormat="1" ht="21.75" customHeight="1">
      <c r="A20" s="1111" t="s">
        <v>698</v>
      </c>
      <c r="B20" s="521" t="s">
        <v>539</v>
      </c>
      <c r="C20" s="522"/>
      <c r="D20" s="579"/>
      <c r="E20" s="523"/>
      <c r="F20" s="523"/>
      <c r="G20" s="523"/>
      <c r="H20" s="523"/>
      <c r="I20" s="523"/>
      <c r="J20" s="523"/>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43"/>
      <c r="AI20" s="580"/>
      <c r="AO20" s="463">
        <v>46064</v>
      </c>
      <c r="AP20" s="464" t="s">
        <v>620</v>
      </c>
      <c r="AQ20" s="216"/>
      <c r="AR20" s="216"/>
    </row>
    <row r="21" spans="1:44" s="581" customFormat="1" ht="21.75" customHeight="1">
      <c r="A21" s="1112"/>
      <c r="B21" s="521" t="s">
        <v>541</v>
      </c>
      <c r="C21" s="522"/>
      <c r="D21" s="527"/>
      <c r="E21" s="528"/>
      <c r="F21" s="528"/>
      <c r="G21" s="528"/>
      <c r="H21" s="528"/>
      <c r="I21" s="528"/>
      <c r="J21" s="528"/>
      <c r="K21" s="528"/>
      <c r="L21" s="528"/>
      <c r="M21" s="529"/>
      <c r="N21" s="528"/>
      <c r="O21" s="528"/>
      <c r="P21" s="528"/>
      <c r="Q21" s="528"/>
      <c r="R21" s="528"/>
      <c r="S21" s="528"/>
      <c r="T21" s="528"/>
      <c r="U21" s="528"/>
      <c r="V21" s="528"/>
      <c r="W21" s="528"/>
      <c r="X21" s="528"/>
      <c r="Y21" s="528"/>
      <c r="Z21" s="528"/>
      <c r="AA21" s="528"/>
      <c r="AB21" s="528"/>
      <c r="AC21" s="528"/>
      <c r="AD21" s="528"/>
      <c r="AE21" s="528"/>
      <c r="AF21" s="528"/>
      <c r="AG21" s="528"/>
      <c r="AH21" s="530"/>
      <c r="AI21" s="526"/>
      <c r="AO21" s="463">
        <v>46076</v>
      </c>
      <c r="AP21" s="464" t="s">
        <v>515</v>
      </c>
      <c r="AQ21" s="216"/>
      <c r="AR21" s="216"/>
    </row>
    <row r="22" spans="1:44" s="581" customFormat="1" ht="21.75" customHeight="1">
      <c r="A22" s="1112"/>
      <c r="B22" s="521" t="s">
        <v>540</v>
      </c>
      <c r="C22" s="522"/>
      <c r="D22" s="654">
        <f>D21</f>
        <v>0</v>
      </c>
      <c r="E22" s="655">
        <f>E21</f>
        <v>0</v>
      </c>
      <c r="F22" s="655">
        <f t="shared" ref="F22:AG22" si="2">F21</f>
        <v>0</v>
      </c>
      <c r="G22" s="655">
        <f t="shared" si="2"/>
        <v>0</v>
      </c>
      <c r="H22" s="655">
        <f t="shared" si="2"/>
        <v>0</v>
      </c>
      <c r="I22" s="655">
        <f t="shared" si="2"/>
        <v>0</v>
      </c>
      <c r="J22" s="655">
        <f t="shared" si="2"/>
        <v>0</v>
      </c>
      <c r="K22" s="655">
        <f t="shared" si="2"/>
        <v>0</v>
      </c>
      <c r="L22" s="655">
        <f t="shared" si="2"/>
        <v>0</v>
      </c>
      <c r="M22" s="655">
        <f t="shared" si="2"/>
        <v>0</v>
      </c>
      <c r="N22" s="655">
        <f t="shared" si="2"/>
        <v>0</v>
      </c>
      <c r="O22" s="655">
        <f t="shared" si="2"/>
        <v>0</v>
      </c>
      <c r="P22" s="655">
        <f t="shared" si="2"/>
        <v>0</v>
      </c>
      <c r="Q22" s="655">
        <f t="shared" si="2"/>
        <v>0</v>
      </c>
      <c r="R22" s="655">
        <f t="shared" si="2"/>
        <v>0</v>
      </c>
      <c r="S22" s="655">
        <f t="shared" si="2"/>
        <v>0</v>
      </c>
      <c r="T22" s="655">
        <f t="shared" si="2"/>
        <v>0</v>
      </c>
      <c r="U22" s="655">
        <f t="shared" si="2"/>
        <v>0</v>
      </c>
      <c r="V22" s="655">
        <f t="shared" si="2"/>
        <v>0</v>
      </c>
      <c r="W22" s="655">
        <f t="shared" si="2"/>
        <v>0</v>
      </c>
      <c r="X22" s="655">
        <f t="shared" si="2"/>
        <v>0</v>
      </c>
      <c r="Y22" s="655">
        <f t="shared" si="2"/>
        <v>0</v>
      </c>
      <c r="Z22" s="655">
        <f t="shared" si="2"/>
        <v>0</v>
      </c>
      <c r="AA22" s="655">
        <f t="shared" si="2"/>
        <v>0</v>
      </c>
      <c r="AB22" s="655">
        <f t="shared" si="2"/>
        <v>0</v>
      </c>
      <c r="AC22" s="655">
        <f t="shared" si="2"/>
        <v>0</v>
      </c>
      <c r="AD22" s="655">
        <f t="shared" si="2"/>
        <v>0</v>
      </c>
      <c r="AE22" s="655">
        <f t="shared" si="2"/>
        <v>0</v>
      </c>
      <c r="AF22" s="655">
        <f t="shared" si="2"/>
        <v>0</v>
      </c>
      <c r="AG22" s="655">
        <f t="shared" si="2"/>
        <v>0</v>
      </c>
      <c r="AH22" s="656">
        <f>AH21</f>
        <v>0</v>
      </c>
      <c r="AI22" s="526"/>
      <c r="AO22" s="463">
        <v>46101</v>
      </c>
      <c r="AP22" s="464" t="s">
        <v>516</v>
      </c>
      <c r="AQ22" s="216"/>
      <c r="AR22" s="216"/>
    </row>
    <row r="23" spans="1:44" ht="225" customHeight="1">
      <c r="A23" s="1112"/>
      <c r="B23" s="1114" t="s">
        <v>538</v>
      </c>
      <c r="C23" s="531" t="s">
        <v>696</v>
      </c>
      <c r="D23" s="582" t="s">
        <v>736</v>
      </c>
      <c r="E23" s="641" t="s">
        <v>737</v>
      </c>
      <c r="F23" s="642"/>
      <c r="G23" s="583"/>
      <c r="H23" s="583"/>
      <c r="I23" s="583"/>
      <c r="J23" s="583"/>
      <c r="K23" s="583"/>
      <c r="L23" s="641"/>
      <c r="M23" s="641"/>
      <c r="N23" s="583"/>
      <c r="O23" s="584" t="s">
        <v>738</v>
      </c>
      <c r="P23" s="584"/>
      <c r="Q23" s="584" t="s">
        <v>739</v>
      </c>
      <c r="R23" s="584" t="s">
        <v>728</v>
      </c>
      <c r="S23" s="583" t="s">
        <v>740</v>
      </c>
      <c r="T23" s="641"/>
      <c r="U23" s="584"/>
      <c r="V23" s="583" t="s">
        <v>741</v>
      </c>
      <c r="W23" s="583"/>
      <c r="X23" s="641"/>
      <c r="Y23" s="641"/>
      <c r="Z23" s="641"/>
      <c r="AA23" s="583"/>
      <c r="AB23" s="583"/>
      <c r="AC23" s="583"/>
      <c r="AD23" s="583"/>
      <c r="AE23" s="583" t="s">
        <v>742</v>
      </c>
      <c r="AF23" s="583"/>
      <c r="AG23" s="644"/>
      <c r="AH23" s="588"/>
      <c r="AI23" s="538" t="s">
        <v>533</v>
      </c>
      <c r="AO23" s="463">
        <v>46141</v>
      </c>
      <c r="AP23" s="464" t="s">
        <v>351</v>
      </c>
    </row>
    <row r="24" spans="1:44" ht="27.75" customHeight="1">
      <c r="A24" s="1112"/>
      <c r="B24" s="1115"/>
      <c r="C24" s="589" t="s">
        <v>537</v>
      </c>
      <c r="D24" s="657">
        <v>1</v>
      </c>
      <c r="E24" s="542">
        <v>1</v>
      </c>
      <c r="F24" s="542"/>
      <c r="G24" s="542"/>
      <c r="H24" s="542"/>
      <c r="I24" s="542"/>
      <c r="J24" s="542"/>
      <c r="K24" s="542"/>
      <c r="L24" s="542"/>
      <c r="M24" s="542"/>
      <c r="N24" s="542"/>
      <c r="O24" s="542">
        <v>1</v>
      </c>
      <c r="P24" s="542"/>
      <c r="Q24" s="542">
        <v>1</v>
      </c>
      <c r="R24" s="542">
        <v>1</v>
      </c>
      <c r="S24" s="542">
        <v>1</v>
      </c>
      <c r="T24" s="542"/>
      <c r="U24" s="542"/>
      <c r="V24" s="542">
        <v>1</v>
      </c>
      <c r="W24" s="542"/>
      <c r="X24" s="542"/>
      <c r="Y24" s="542"/>
      <c r="Z24" s="542"/>
      <c r="AA24" s="542"/>
      <c r="AB24" s="542"/>
      <c r="AC24" s="542"/>
      <c r="AD24" s="542"/>
      <c r="AE24" s="542">
        <v>1</v>
      </c>
      <c r="AF24" s="542"/>
      <c r="AG24" s="645"/>
      <c r="AH24" s="591"/>
      <c r="AI24" s="544">
        <f>SUM(D24:AH24)</f>
        <v>8</v>
      </c>
      <c r="AJ24" s="413"/>
      <c r="AO24" s="463">
        <v>46145</v>
      </c>
      <c r="AP24" s="464" t="s">
        <v>598</v>
      </c>
    </row>
    <row r="25" spans="1:44" ht="27.75" customHeight="1">
      <c r="A25" s="1112"/>
      <c r="B25" s="1115"/>
      <c r="C25" s="485" t="s">
        <v>531</v>
      </c>
      <c r="D25" s="633">
        <v>3</v>
      </c>
      <c r="E25" s="542">
        <v>3</v>
      </c>
      <c r="F25" s="547"/>
      <c r="G25" s="547"/>
      <c r="H25" s="542"/>
      <c r="I25" s="542"/>
      <c r="J25" s="542"/>
      <c r="K25" s="542"/>
      <c r="L25" s="542"/>
      <c r="M25" s="542"/>
      <c r="N25" s="542"/>
      <c r="O25" s="542">
        <v>3</v>
      </c>
      <c r="P25" s="542"/>
      <c r="Q25" s="542">
        <v>3</v>
      </c>
      <c r="R25" s="542">
        <v>3</v>
      </c>
      <c r="S25" s="542">
        <v>3</v>
      </c>
      <c r="T25" s="542"/>
      <c r="U25" s="542"/>
      <c r="V25" s="542">
        <v>3</v>
      </c>
      <c r="W25" s="542"/>
      <c r="X25" s="542"/>
      <c r="Y25" s="542"/>
      <c r="Z25" s="542"/>
      <c r="AA25" s="542"/>
      <c r="AB25" s="542"/>
      <c r="AC25" s="542"/>
      <c r="AD25" s="542"/>
      <c r="AE25" s="542">
        <v>3</v>
      </c>
      <c r="AF25" s="542"/>
      <c r="AG25" s="645"/>
      <c r="AH25" s="548"/>
      <c r="AI25" s="544">
        <f>SUM(D25:AH25)</f>
        <v>24</v>
      </c>
      <c r="AO25" s="463">
        <v>46146</v>
      </c>
      <c r="AP25" s="464" t="s">
        <v>599</v>
      </c>
    </row>
    <row r="26" spans="1:44" ht="165" customHeight="1">
      <c r="A26" s="1112"/>
      <c r="B26" s="1115"/>
      <c r="C26" s="549" t="s">
        <v>680</v>
      </c>
      <c r="D26" s="658"/>
      <c r="E26" s="421"/>
      <c r="F26" s="423"/>
      <c r="G26" s="556"/>
      <c r="H26" s="594"/>
      <c r="I26" s="595"/>
      <c r="J26" s="594" t="s">
        <v>743</v>
      </c>
      <c r="K26" s="595"/>
      <c r="L26" s="594"/>
      <c r="M26" s="421"/>
      <c r="N26" s="423"/>
      <c r="O26" s="421"/>
      <c r="P26" s="596" t="s">
        <v>744</v>
      </c>
      <c r="Q26" s="422"/>
      <c r="R26" s="421"/>
      <c r="S26" s="596"/>
      <c r="T26" s="421"/>
      <c r="U26" s="421"/>
      <c r="V26" s="421"/>
      <c r="W26" s="422"/>
      <c r="X26" s="659" t="s">
        <v>745</v>
      </c>
      <c r="Y26" s="422"/>
      <c r="Z26" s="607"/>
      <c r="AA26" s="646"/>
      <c r="AB26" s="421"/>
      <c r="AC26" s="659" t="s">
        <v>746</v>
      </c>
      <c r="AD26" s="422"/>
      <c r="AE26" s="421"/>
      <c r="AF26" s="421"/>
      <c r="AG26" s="555"/>
      <c r="AH26" s="420"/>
      <c r="AI26" s="558"/>
      <c r="AO26" s="463">
        <v>46147</v>
      </c>
      <c r="AP26" s="464" t="s">
        <v>621</v>
      </c>
    </row>
    <row r="27" spans="1:44" s="581" customFormat="1" ht="21.75" customHeight="1">
      <c r="A27" s="1112"/>
      <c r="B27" s="1115"/>
      <c r="C27" s="559" t="s">
        <v>536</v>
      </c>
      <c r="D27" s="560"/>
      <c r="E27" s="561"/>
      <c r="F27" s="562"/>
      <c r="G27" s="565"/>
      <c r="H27" s="564"/>
      <c r="I27" s="565"/>
      <c r="J27" s="564"/>
      <c r="K27" s="565"/>
      <c r="L27" s="564"/>
      <c r="M27" s="561"/>
      <c r="N27" s="562"/>
      <c r="O27" s="561"/>
      <c r="P27" s="561"/>
      <c r="Q27" s="561"/>
      <c r="R27" s="562"/>
      <c r="S27" s="561"/>
      <c r="T27" s="561"/>
      <c r="U27" s="561"/>
      <c r="V27" s="561"/>
      <c r="W27" s="561"/>
      <c r="X27" s="561"/>
      <c r="Y27" s="561"/>
      <c r="Z27" s="564"/>
      <c r="AA27" s="563"/>
      <c r="AB27" s="561"/>
      <c r="AC27" s="561"/>
      <c r="AD27" s="561"/>
      <c r="AE27" s="563"/>
      <c r="AF27" s="563"/>
      <c r="AG27" s="563"/>
      <c r="AH27" s="597"/>
      <c r="AI27" s="598"/>
      <c r="AO27" s="463">
        <v>46148</v>
      </c>
      <c r="AP27" s="464" t="s">
        <v>622</v>
      </c>
      <c r="AQ27" s="216"/>
      <c r="AR27" s="216"/>
    </row>
    <row r="28" spans="1:44" s="581" customFormat="1" ht="21.75" customHeight="1">
      <c r="A28" s="1112"/>
      <c r="B28" s="1115"/>
      <c r="C28" s="559" t="s">
        <v>535</v>
      </c>
      <c r="D28" s="560"/>
      <c r="E28" s="561"/>
      <c r="F28" s="562"/>
      <c r="G28" s="561"/>
      <c r="H28" s="562"/>
      <c r="I28" s="561"/>
      <c r="J28" s="562"/>
      <c r="K28" s="561"/>
      <c r="L28" s="562"/>
      <c r="M28" s="561"/>
      <c r="N28" s="562"/>
      <c r="O28" s="561"/>
      <c r="P28" s="561"/>
      <c r="Q28" s="561"/>
      <c r="R28" s="562"/>
      <c r="S28" s="561"/>
      <c r="T28" s="561"/>
      <c r="U28" s="561"/>
      <c r="V28" s="561"/>
      <c r="W28" s="561"/>
      <c r="X28" s="561"/>
      <c r="Y28" s="561"/>
      <c r="Z28" s="562"/>
      <c r="AA28" s="563"/>
      <c r="AB28" s="561"/>
      <c r="AC28" s="561"/>
      <c r="AD28" s="561"/>
      <c r="AE28" s="563"/>
      <c r="AF28" s="563"/>
      <c r="AG28" s="563"/>
      <c r="AH28" s="597"/>
      <c r="AI28" s="598"/>
      <c r="AO28" s="463">
        <v>46223</v>
      </c>
      <c r="AP28" s="464" t="s">
        <v>600</v>
      </c>
      <c r="AQ28" s="216"/>
      <c r="AR28" s="216"/>
    </row>
    <row r="29" spans="1:44" s="581" customFormat="1" ht="27.75" customHeight="1">
      <c r="A29" s="1112"/>
      <c r="B29" s="1115"/>
      <c r="C29" s="559" t="s">
        <v>534</v>
      </c>
      <c r="D29" s="560"/>
      <c r="E29" s="561"/>
      <c r="F29" s="562"/>
      <c r="G29" s="563"/>
      <c r="H29" s="569"/>
      <c r="I29" s="563"/>
      <c r="J29" s="569"/>
      <c r="K29" s="563"/>
      <c r="L29" s="569"/>
      <c r="M29" s="561"/>
      <c r="N29" s="562"/>
      <c r="O29" s="561"/>
      <c r="P29" s="563"/>
      <c r="Q29" s="563"/>
      <c r="R29" s="562"/>
      <c r="S29" s="563"/>
      <c r="T29" s="561"/>
      <c r="U29" s="561"/>
      <c r="V29" s="561"/>
      <c r="W29" s="563"/>
      <c r="X29" s="563"/>
      <c r="Y29" s="561"/>
      <c r="Z29" s="569"/>
      <c r="AA29" s="563"/>
      <c r="AB29" s="561"/>
      <c r="AC29" s="563"/>
      <c r="AD29" s="569"/>
      <c r="AE29" s="563"/>
      <c r="AF29" s="563"/>
      <c r="AG29" s="563"/>
      <c r="AH29" s="597"/>
      <c r="AI29" s="570" t="s">
        <v>533</v>
      </c>
      <c r="AO29" s="463">
        <v>45515</v>
      </c>
      <c r="AP29" s="464" t="s">
        <v>601</v>
      </c>
      <c r="AQ29" s="216"/>
      <c r="AR29" s="216"/>
    </row>
    <row r="30" spans="1:44" s="581" customFormat="1" ht="27.75" customHeight="1">
      <c r="A30" s="1112"/>
      <c r="B30" s="1115"/>
      <c r="C30" s="559" t="s">
        <v>532</v>
      </c>
      <c r="D30" s="560"/>
      <c r="E30" s="561"/>
      <c r="F30" s="562"/>
      <c r="G30" s="563"/>
      <c r="H30" s="569"/>
      <c r="I30" s="563"/>
      <c r="J30" s="569"/>
      <c r="K30" s="563"/>
      <c r="L30" s="569"/>
      <c r="M30" s="561"/>
      <c r="N30" s="562"/>
      <c r="O30" s="561"/>
      <c r="P30" s="563"/>
      <c r="Q30" s="563"/>
      <c r="R30" s="562"/>
      <c r="S30" s="563"/>
      <c r="T30" s="561"/>
      <c r="U30" s="561"/>
      <c r="V30" s="561"/>
      <c r="W30" s="563"/>
      <c r="X30" s="563"/>
      <c r="Y30" s="561"/>
      <c r="Z30" s="569"/>
      <c r="AA30" s="563"/>
      <c r="AB30" s="561"/>
      <c r="AC30" s="563"/>
      <c r="AD30" s="569"/>
      <c r="AE30" s="563"/>
      <c r="AF30" s="563"/>
      <c r="AG30" s="563"/>
      <c r="AH30" s="597"/>
      <c r="AI30" s="571">
        <f>COUNTA(D31:AH31)</f>
        <v>0</v>
      </c>
      <c r="AJ30" s="429"/>
      <c r="AO30" s="463">
        <v>46286</v>
      </c>
      <c r="AP30" s="464" t="s">
        <v>373</v>
      </c>
      <c r="AQ30" s="216"/>
      <c r="AR30" s="216"/>
    </row>
    <row r="31" spans="1:44" ht="27.75" customHeight="1">
      <c r="A31" s="1113"/>
      <c r="B31" s="1116"/>
      <c r="C31" s="559" t="s">
        <v>531</v>
      </c>
      <c r="D31" s="572"/>
      <c r="E31" s="573"/>
      <c r="F31" s="574"/>
      <c r="G31" s="573"/>
      <c r="H31" s="574"/>
      <c r="I31" s="573"/>
      <c r="J31" s="574"/>
      <c r="K31" s="573"/>
      <c r="L31" s="574"/>
      <c r="M31" s="573"/>
      <c r="N31" s="574"/>
      <c r="O31" s="573"/>
      <c r="P31" s="573"/>
      <c r="Q31" s="573"/>
      <c r="R31" s="574"/>
      <c r="S31" s="573"/>
      <c r="T31" s="573"/>
      <c r="U31" s="573"/>
      <c r="V31" s="573"/>
      <c r="W31" s="573"/>
      <c r="X31" s="573"/>
      <c r="Y31" s="573"/>
      <c r="Z31" s="574"/>
      <c r="AA31" s="573"/>
      <c r="AB31" s="573"/>
      <c r="AC31" s="573"/>
      <c r="AD31" s="574"/>
      <c r="AE31" s="573"/>
      <c r="AF31" s="573"/>
      <c r="AG31" s="573"/>
      <c r="AH31" s="599"/>
      <c r="AI31" s="571">
        <f>SUM(D31:AH31)</f>
        <v>0</v>
      </c>
      <c r="AO31" s="463">
        <v>46287</v>
      </c>
      <c r="AP31" s="464" t="s">
        <v>674</v>
      </c>
    </row>
    <row r="32" spans="1:44" hidden="1">
      <c r="A32" s="600"/>
      <c r="B32" s="601"/>
      <c r="C32" s="602"/>
      <c r="D32" s="413" t="str">
        <f t="shared" ref="D32:AH32" si="3">IF(AND(D25&lt;&gt;"",D31&lt;&gt;""),1,"")</f>
        <v/>
      </c>
      <c r="E32" s="413" t="str">
        <f t="shared" si="3"/>
        <v/>
      </c>
      <c r="F32" s="413" t="str">
        <f t="shared" si="3"/>
        <v/>
      </c>
      <c r="G32" s="413" t="str">
        <f t="shared" si="3"/>
        <v/>
      </c>
      <c r="H32" s="413" t="str">
        <f t="shared" si="3"/>
        <v/>
      </c>
      <c r="I32" s="413" t="str">
        <f t="shared" si="3"/>
        <v/>
      </c>
      <c r="J32" s="413" t="str">
        <f t="shared" si="3"/>
        <v/>
      </c>
      <c r="K32" s="413" t="str">
        <f t="shared" si="3"/>
        <v/>
      </c>
      <c r="L32" s="413" t="str">
        <f t="shared" si="3"/>
        <v/>
      </c>
      <c r="M32" s="413" t="str">
        <f t="shared" si="3"/>
        <v/>
      </c>
      <c r="N32" s="413" t="str">
        <f t="shared" si="3"/>
        <v/>
      </c>
      <c r="O32" s="413" t="str">
        <f t="shared" si="3"/>
        <v/>
      </c>
      <c r="P32" s="413" t="str">
        <f t="shared" si="3"/>
        <v/>
      </c>
      <c r="Q32" s="413" t="str">
        <f t="shared" si="3"/>
        <v/>
      </c>
      <c r="R32" s="413" t="str">
        <f t="shared" si="3"/>
        <v/>
      </c>
      <c r="S32" s="413" t="str">
        <f t="shared" si="3"/>
        <v/>
      </c>
      <c r="T32" s="413" t="str">
        <f t="shared" si="3"/>
        <v/>
      </c>
      <c r="U32" s="413" t="str">
        <f t="shared" si="3"/>
        <v/>
      </c>
      <c r="V32" s="413" t="str">
        <f t="shared" si="3"/>
        <v/>
      </c>
      <c r="W32" s="413" t="str">
        <f t="shared" si="3"/>
        <v/>
      </c>
      <c r="X32" s="413" t="str">
        <f t="shared" si="3"/>
        <v/>
      </c>
      <c r="Y32" s="413" t="str">
        <f t="shared" si="3"/>
        <v/>
      </c>
      <c r="Z32" s="413" t="str">
        <f t="shared" si="3"/>
        <v/>
      </c>
      <c r="AA32" s="413" t="str">
        <f t="shared" si="3"/>
        <v/>
      </c>
      <c r="AB32" s="413" t="str">
        <f t="shared" si="3"/>
        <v/>
      </c>
      <c r="AC32" s="413" t="str">
        <f t="shared" si="3"/>
        <v/>
      </c>
      <c r="AD32" s="413" t="str">
        <f t="shared" si="3"/>
        <v/>
      </c>
      <c r="AE32" s="413" t="str">
        <f t="shared" si="3"/>
        <v/>
      </c>
      <c r="AF32" s="413" t="str">
        <f t="shared" si="3"/>
        <v/>
      </c>
      <c r="AG32" s="413" t="str">
        <f t="shared" si="3"/>
        <v/>
      </c>
      <c r="AH32" s="413" t="str">
        <f t="shared" si="3"/>
        <v/>
      </c>
      <c r="AI32" s="603">
        <f>SUM(D32:AH32)</f>
        <v>0</v>
      </c>
    </row>
    <row r="33" spans="1:44" s="604" customFormat="1" ht="40.5" customHeight="1">
      <c r="A33" s="1117" t="s">
        <v>699</v>
      </c>
      <c r="B33" s="1118"/>
      <c r="C33" s="1118"/>
      <c r="D33" s="1118"/>
      <c r="E33" s="1118"/>
      <c r="F33" s="1118"/>
      <c r="G33" s="1118"/>
      <c r="H33" s="1118"/>
      <c r="I33" s="1118"/>
      <c r="J33" s="1118"/>
      <c r="K33" s="1118"/>
      <c r="L33" s="1118"/>
      <c r="M33" s="1118"/>
      <c r="N33" s="1118"/>
      <c r="O33" s="1118"/>
      <c r="P33" s="1118"/>
      <c r="Q33" s="1118"/>
      <c r="R33" s="1118"/>
      <c r="S33" s="1118"/>
      <c r="T33" s="1118"/>
      <c r="U33" s="1118"/>
      <c r="V33" s="1118"/>
      <c r="W33" s="1118"/>
      <c r="X33" s="1118"/>
      <c r="Y33" s="1118"/>
      <c r="Z33" s="1118"/>
      <c r="AA33" s="1118"/>
      <c r="AB33" s="1118"/>
      <c r="AC33" s="1118"/>
      <c r="AD33" s="1118"/>
      <c r="AE33" s="1118"/>
      <c r="AF33" s="1118"/>
      <c r="AG33" s="1118"/>
      <c r="AH33" s="1118"/>
      <c r="AI33" s="1118"/>
      <c r="AJ33" s="1118"/>
      <c r="AO33" s="463">
        <v>46288</v>
      </c>
      <c r="AP33" s="464" t="s">
        <v>374</v>
      </c>
      <c r="AQ33" s="216"/>
      <c r="AR33" s="216"/>
    </row>
    <row r="34" spans="1:44" s="604" customFormat="1" ht="31.5" customHeight="1">
      <c r="A34" s="1117" t="s">
        <v>700</v>
      </c>
      <c r="B34" s="1117"/>
      <c r="C34" s="1117"/>
      <c r="D34" s="1117"/>
      <c r="E34" s="1117"/>
      <c r="F34" s="1117"/>
      <c r="G34" s="1117"/>
      <c r="H34" s="1117"/>
      <c r="I34" s="1117"/>
      <c r="J34" s="1117"/>
      <c r="K34" s="1117"/>
      <c r="L34" s="1117"/>
      <c r="M34" s="1117"/>
      <c r="N34" s="1117"/>
      <c r="O34" s="1117"/>
      <c r="P34" s="1117"/>
      <c r="Q34" s="1117"/>
      <c r="R34" s="1117"/>
      <c r="S34" s="1117"/>
      <c r="T34" s="1117"/>
      <c r="U34" s="1117"/>
      <c r="V34" s="1117"/>
      <c r="W34" s="1117"/>
      <c r="X34" s="1117"/>
      <c r="Y34" s="1117"/>
      <c r="Z34" s="1117"/>
      <c r="AA34" s="1117"/>
      <c r="AB34" s="1117"/>
      <c r="AC34" s="1117"/>
      <c r="AD34" s="1117"/>
      <c r="AE34" s="1117"/>
      <c r="AF34" s="1117"/>
      <c r="AG34" s="1117"/>
      <c r="AH34" s="1117"/>
      <c r="AI34" s="1117"/>
      <c r="AJ34" s="1117"/>
      <c r="AO34" s="463">
        <v>46307</v>
      </c>
      <c r="AP34" s="464" t="s">
        <v>602</v>
      </c>
      <c r="AQ34" s="216"/>
      <c r="AR34" s="216"/>
    </row>
    <row r="35" spans="1:44" ht="25.5">
      <c r="A35" s="1119" t="s">
        <v>542</v>
      </c>
      <c r="B35" s="1119"/>
      <c r="C35" s="1119"/>
      <c r="D35" s="1119"/>
      <c r="E35" s="1119"/>
      <c r="F35" s="1119"/>
      <c r="G35" s="1119"/>
      <c r="H35" s="1119"/>
      <c r="I35" s="1119"/>
      <c r="J35" s="1119"/>
      <c r="K35" s="1119"/>
      <c r="L35" s="1119"/>
      <c r="M35" s="1119"/>
      <c r="N35" s="1119"/>
      <c r="O35" s="1119"/>
      <c r="P35" s="1119"/>
      <c r="Q35" s="1119"/>
      <c r="R35" s="1119"/>
      <c r="S35" s="1119"/>
      <c r="T35" s="1119"/>
      <c r="U35" s="1119"/>
      <c r="V35" s="1119"/>
      <c r="W35" s="1119"/>
      <c r="X35" s="1119"/>
      <c r="Y35" s="1119"/>
      <c r="Z35" s="1119"/>
      <c r="AA35" s="1119"/>
      <c r="AB35" s="1119"/>
      <c r="AC35" s="1119"/>
      <c r="AD35" s="1119"/>
      <c r="AE35" s="1119"/>
      <c r="AF35" s="1119"/>
      <c r="AG35" s="1119"/>
      <c r="AH35" s="1119"/>
      <c r="AI35" s="1119"/>
      <c r="AO35" s="463">
        <v>46329</v>
      </c>
      <c r="AP35" s="464" t="s">
        <v>603</v>
      </c>
    </row>
    <row r="36" spans="1:44" s="517" customFormat="1" ht="27" customHeight="1" thickBot="1">
      <c r="A36" s="515"/>
      <c r="B36" s="515"/>
      <c r="C36" s="516"/>
      <c r="I36" s="1098" t="s">
        <v>691</v>
      </c>
      <c r="J36" s="1099"/>
      <c r="K36" s="1099"/>
      <c r="L36" s="1099"/>
      <c r="M36" s="1099"/>
      <c r="N36" s="1100"/>
      <c r="O36" s="1102" t="str">
        <f>IF(O2="","",O2)</f>
        <v/>
      </c>
      <c r="P36" s="1102"/>
      <c r="Q36" s="1102"/>
      <c r="R36" s="1102"/>
      <c r="S36" s="1102"/>
      <c r="T36" s="1102"/>
      <c r="U36" s="1102"/>
      <c r="V36" s="1102"/>
      <c r="W36" s="1102"/>
      <c r="X36" s="1102"/>
      <c r="Y36" s="1102"/>
      <c r="Z36" s="1102"/>
      <c r="AA36" s="1102"/>
      <c r="AI36" s="518"/>
      <c r="AO36" s="465">
        <v>46349</v>
      </c>
      <c r="AP36" s="466" t="s">
        <v>604</v>
      </c>
      <c r="AQ36" s="216"/>
      <c r="AR36" s="216"/>
    </row>
    <row r="37" spans="1:44" s="517" customFormat="1" ht="27" customHeight="1">
      <c r="A37" s="515"/>
      <c r="B37" s="515"/>
      <c r="C37" s="516"/>
      <c r="I37" s="1098" t="s">
        <v>692</v>
      </c>
      <c r="J37" s="1099"/>
      <c r="K37" s="1099"/>
      <c r="L37" s="1099"/>
      <c r="M37" s="1099"/>
      <c r="N37" s="1100"/>
      <c r="O37" s="1102" t="str">
        <f>IF(O3="","",O3)</f>
        <v>eラーニングコース</v>
      </c>
      <c r="P37" s="1102"/>
      <c r="Q37" s="1102"/>
      <c r="R37" s="1102"/>
      <c r="S37" s="1102"/>
      <c r="T37" s="1102"/>
      <c r="U37" s="1102"/>
      <c r="V37" s="1102"/>
      <c r="W37" s="1102"/>
      <c r="X37" s="1102"/>
      <c r="Y37" s="1102"/>
      <c r="Z37" s="1102"/>
      <c r="AA37" s="1102"/>
      <c r="AI37" s="518"/>
      <c r="AO37" s="234">
        <v>45884</v>
      </c>
      <c r="AP37" s="235" t="s">
        <v>350</v>
      </c>
      <c r="AQ37" s="216"/>
      <c r="AR37" s="216"/>
    </row>
    <row r="38" spans="1:44" s="517" customFormat="1" ht="27" customHeight="1">
      <c r="A38" s="515"/>
      <c r="B38" s="515"/>
      <c r="C38" s="516"/>
      <c r="I38" s="1103" t="s">
        <v>764</v>
      </c>
      <c r="J38" s="1104"/>
      <c r="K38" s="1104"/>
      <c r="L38" s="1104"/>
      <c r="M38" s="1104"/>
      <c r="N38" s="1105"/>
      <c r="O38" s="1106">
        <f>IF(O4="","",O4)</f>
        <v>0</v>
      </c>
      <c r="P38" s="1107"/>
      <c r="Q38" s="1107"/>
      <c r="R38" s="1107"/>
      <c r="S38" s="1107"/>
      <c r="T38" s="1107"/>
      <c r="U38" s="1107"/>
      <c r="V38" s="1107"/>
      <c r="W38" s="1107"/>
      <c r="X38" s="1107"/>
      <c r="Y38" s="1107"/>
      <c r="Z38" s="1107"/>
      <c r="AA38" s="1108"/>
      <c r="AI38" s="518"/>
      <c r="AO38" s="234">
        <v>46020</v>
      </c>
      <c r="AP38" s="235" t="s">
        <v>338</v>
      </c>
      <c r="AQ38" s="216"/>
      <c r="AR38" s="216"/>
    </row>
    <row r="39" spans="1:44" s="517" customFormat="1" ht="27" customHeight="1">
      <c r="A39" s="515"/>
      <c r="B39" s="515"/>
      <c r="C39" s="516"/>
      <c r="I39" s="1098" t="s">
        <v>255</v>
      </c>
      <c r="J39" s="1099"/>
      <c r="K39" s="1099"/>
      <c r="L39" s="1099"/>
      <c r="M39" s="1099"/>
      <c r="N39" s="1100"/>
      <c r="O39" s="1102" t="str">
        <f>IF(O5="","",O5)</f>
        <v/>
      </c>
      <c r="P39" s="1102"/>
      <c r="Q39" s="1102"/>
      <c r="R39" s="1102"/>
      <c r="S39" s="1102"/>
      <c r="T39" s="1102"/>
      <c r="U39" s="1102"/>
      <c r="V39" s="1102"/>
      <c r="W39" s="1102"/>
      <c r="X39" s="1102"/>
      <c r="Y39" s="1102"/>
      <c r="Z39" s="1102"/>
      <c r="AA39" s="1102"/>
      <c r="AI39" s="518"/>
      <c r="AO39" s="234">
        <v>46021</v>
      </c>
      <c r="AP39" s="235" t="s">
        <v>338</v>
      </c>
      <c r="AQ39" s="216"/>
      <c r="AR39" s="216"/>
    </row>
    <row r="40" spans="1:44" s="520" customFormat="1" ht="28.5" customHeight="1">
      <c r="A40" s="1110" t="s">
        <v>694</v>
      </c>
      <c r="B40" s="1110"/>
      <c r="C40" s="1110"/>
      <c r="D40" s="1110"/>
      <c r="E40" s="1110"/>
      <c r="F40" s="1110"/>
      <c r="G40" s="1110"/>
      <c r="H40" s="1110"/>
      <c r="I40" s="1110"/>
      <c r="J40" s="1110"/>
      <c r="K40" s="1110"/>
      <c r="L40" s="1110"/>
      <c r="M40" s="1110"/>
      <c r="N40" s="1110"/>
      <c r="O40" s="1110"/>
      <c r="P40" s="1110"/>
      <c r="Q40" s="1110"/>
      <c r="R40" s="1110"/>
      <c r="S40" s="1110"/>
      <c r="T40" s="1110"/>
      <c r="U40" s="1110"/>
      <c r="V40" s="1110"/>
      <c r="W40" s="1110"/>
      <c r="X40" s="1110"/>
      <c r="Y40" s="1110"/>
      <c r="Z40" s="1110"/>
      <c r="AA40" s="1110"/>
      <c r="AB40" s="1110"/>
      <c r="AC40" s="1110"/>
      <c r="AD40" s="1110"/>
      <c r="AE40" s="1110"/>
      <c r="AF40" s="1110"/>
      <c r="AG40" s="1110"/>
      <c r="AH40" s="1110"/>
      <c r="AI40" s="1110"/>
      <c r="AJ40" s="650"/>
      <c r="AO40" s="234">
        <v>46022</v>
      </c>
      <c r="AP40" s="235" t="s">
        <v>338</v>
      </c>
      <c r="AQ40" s="216"/>
      <c r="AR40" s="216"/>
    </row>
    <row r="41" spans="1:44" ht="9.75" hidden="1" customHeight="1">
      <c r="A41" s="576"/>
      <c r="B41" s="576"/>
      <c r="C41" s="577"/>
      <c r="D41" s="425"/>
      <c r="E41" s="425"/>
      <c r="F41" s="414"/>
      <c r="G41" s="414"/>
      <c r="H41" s="414"/>
      <c r="I41" s="414"/>
      <c r="J41" s="414"/>
      <c r="K41" s="414"/>
      <c r="L41" s="414"/>
      <c r="M41" s="414"/>
      <c r="N41" s="414"/>
      <c r="O41" s="414"/>
      <c r="P41" s="414"/>
      <c r="Q41" s="414"/>
      <c r="AO41" s="234">
        <v>46023</v>
      </c>
      <c r="AP41" s="235" t="s">
        <v>338</v>
      </c>
    </row>
    <row r="42" spans="1:44" s="581" customFormat="1" ht="21.75" customHeight="1">
      <c r="A42" s="1111" t="s">
        <v>701</v>
      </c>
      <c r="B42" s="521" t="s">
        <v>539</v>
      </c>
      <c r="C42" s="522"/>
      <c r="D42" s="605"/>
      <c r="E42" s="523"/>
      <c r="F42" s="523"/>
      <c r="G42" s="523"/>
      <c r="H42" s="523"/>
      <c r="I42" s="523"/>
      <c r="J42" s="523"/>
      <c r="K42" s="523"/>
      <c r="L42" s="523"/>
      <c r="M42" s="523"/>
      <c r="N42" s="523"/>
      <c r="O42" s="523"/>
      <c r="P42" s="523"/>
      <c r="Q42" s="523"/>
      <c r="R42" s="523"/>
      <c r="S42" s="523"/>
      <c r="T42" s="523"/>
      <c r="U42" s="523"/>
      <c r="V42" s="523"/>
      <c r="W42" s="523"/>
      <c r="X42" s="523"/>
      <c r="Y42" s="523"/>
      <c r="Z42" s="523"/>
      <c r="AA42" s="523"/>
      <c r="AB42" s="523"/>
      <c r="AC42" s="523"/>
      <c r="AD42" s="523"/>
      <c r="AE42" s="523"/>
      <c r="AF42" s="523"/>
      <c r="AG42" s="523"/>
      <c r="AH42" s="543"/>
      <c r="AI42" s="526"/>
      <c r="AO42" s="234">
        <v>46024</v>
      </c>
      <c r="AP42" s="235" t="s">
        <v>338</v>
      </c>
      <c r="AQ42" s="216"/>
      <c r="AR42" s="216"/>
    </row>
    <row r="43" spans="1:44" s="581" customFormat="1" ht="21.75" customHeight="1">
      <c r="A43" s="1112"/>
      <c r="B43" s="521" t="s">
        <v>541</v>
      </c>
      <c r="C43" s="522"/>
      <c r="D43" s="527"/>
      <c r="E43" s="528"/>
      <c r="F43" s="528"/>
      <c r="G43" s="528"/>
      <c r="H43" s="528"/>
      <c r="I43" s="528"/>
      <c r="J43" s="528"/>
      <c r="K43" s="528"/>
      <c r="L43" s="528"/>
      <c r="M43" s="529"/>
      <c r="N43" s="528"/>
      <c r="O43" s="528"/>
      <c r="P43" s="528"/>
      <c r="Q43" s="528"/>
      <c r="R43" s="528"/>
      <c r="S43" s="528"/>
      <c r="T43" s="528"/>
      <c r="U43" s="528"/>
      <c r="V43" s="528"/>
      <c r="W43" s="528"/>
      <c r="X43" s="528"/>
      <c r="Y43" s="528"/>
      <c r="Z43" s="528"/>
      <c r="AA43" s="528"/>
      <c r="AB43" s="528"/>
      <c r="AC43" s="528"/>
      <c r="AD43" s="528"/>
      <c r="AE43" s="528"/>
      <c r="AF43" s="528"/>
      <c r="AG43" s="528"/>
      <c r="AH43" s="530"/>
      <c r="AI43" s="526"/>
      <c r="AO43" s="234">
        <v>46025</v>
      </c>
      <c r="AP43" s="235" t="s">
        <v>338</v>
      </c>
      <c r="AQ43" s="216"/>
      <c r="AR43" s="216"/>
    </row>
    <row r="44" spans="1:44" s="581" customFormat="1" ht="21.75" customHeight="1">
      <c r="A44" s="1112"/>
      <c r="B44" s="521" t="s">
        <v>540</v>
      </c>
      <c r="C44" s="522"/>
      <c r="D44" s="654">
        <f>D43</f>
        <v>0</v>
      </c>
      <c r="E44" s="655">
        <f>E43</f>
        <v>0</v>
      </c>
      <c r="F44" s="655">
        <f t="shared" ref="F44:AG44" si="4">F43</f>
        <v>0</v>
      </c>
      <c r="G44" s="655">
        <f t="shared" si="4"/>
        <v>0</v>
      </c>
      <c r="H44" s="655">
        <f t="shared" si="4"/>
        <v>0</v>
      </c>
      <c r="I44" s="655">
        <f t="shared" si="4"/>
        <v>0</v>
      </c>
      <c r="J44" s="655">
        <f t="shared" si="4"/>
        <v>0</v>
      </c>
      <c r="K44" s="655">
        <f t="shared" si="4"/>
        <v>0</v>
      </c>
      <c r="L44" s="655">
        <f t="shared" si="4"/>
        <v>0</v>
      </c>
      <c r="M44" s="655">
        <f t="shared" si="4"/>
        <v>0</v>
      </c>
      <c r="N44" s="655">
        <f t="shared" si="4"/>
        <v>0</v>
      </c>
      <c r="O44" s="655">
        <f t="shared" si="4"/>
        <v>0</v>
      </c>
      <c r="P44" s="655">
        <f t="shared" si="4"/>
        <v>0</v>
      </c>
      <c r="Q44" s="655">
        <f t="shared" si="4"/>
        <v>0</v>
      </c>
      <c r="R44" s="655">
        <f t="shared" si="4"/>
        <v>0</v>
      </c>
      <c r="S44" s="655">
        <f t="shared" si="4"/>
        <v>0</v>
      </c>
      <c r="T44" s="655">
        <f t="shared" si="4"/>
        <v>0</v>
      </c>
      <c r="U44" s="655">
        <f t="shared" si="4"/>
        <v>0</v>
      </c>
      <c r="V44" s="655">
        <f t="shared" si="4"/>
        <v>0</v>
      </c>
      <c r="W44" s="655">
        <f t="shared" si="4"/>
        <v>0</v>
      </c>
      <c r="X44" s="655">
        <f t="shared" si="4"/>
        <v>0</v>
      </c>
      <c r="Y44" s="655">
        <f t="shared" si="4"/>
        <v>0</v>
      </c>
      <c r="Z44" s="655">
        <f t="shared" si="4"/>
        <v>0</v>
      </c>
      <c r="AA44" s="655">
        <f t="shared" si="4"/>
        <v>0</v>
      </c>
      <c r="AB44" s="655">
        <f t="shared" si="4"/>
        <v>0</v>
      </c>
      <c r="AC44" s="655">
        <f t="shared" si="4"/>
        <v>0</v>
      </c>
      <c r="AD44" s="655">
        <f t="shared" si="4"/>
        <v>0</v>
      </c>
      <c r="AE44" s="655">
        <f t="shared" si="4"/>
        <v>0</v>
      </c>
      <c r="AF44" s="655">
        <f t="shared" si="4"/>
        <v>0</v>
      </c>
      <c r="AG44" s="655">
        <f t="shared" si="4"/>
        <v>0</v>
      </c>
      <c r="AH44" s="656">
        <f>AH43</f>
        <v>0</v>
      </c>
      <c r="AI44" s="526"/>
      <c r="AO44" s="216"/>
      <c r="AP44" s="216"/>
      <c r="AQ44" s="216"/>
      <c r="AR44" s="216"/>
    </row>
    <row r="45" spans="1:44" ht="226.5" customHeight="1">
      <c r="A45" s="1112"/>
      <c r="B45" s="1114" t="s">
        <v>538</v>
      </c>
      <c r="C45" s="531" t="s">
        <v>696</v>
      </c>
      <c r="D45" s="630"/>
      <c r="E45" s="424"/>
      <c r="F45" s="424" t="s">
        <v>747</v>
      </c>
      <c r="G45" s="424"/>
      <c r="H45" s="424" t="s">
        <v>748</v>
      </c>
      <c r="I45" s="606" t="s">
        <v>749</v>
      </c>
      <c r="J45" s="424"/>
      <c r="K45" s="424"/>
      <c r="L45" s="424"/>
      <c r="M45" s="424" t="s">
        <v>750</v>
      </c>
      <c r="N45" s="424"/>
      <c r="O45" s="424" t="s">
        <v>751</v>
      </c>
      <c r="P45" s="427"/>
      <c r="Q45" s="424"/>
      <c r="R45" s="424"/>
      <c r="S45" s="606"/>
      <c r="T45" s="424"/>
      <c r="U45" s="424"/>
      <c r="V45" s="424"/>
      <c r="W45" s="424"/>
      <c r="X45" s="606"/>
      <c r="Y45" s="606"/>
      <c r="Z45" s="424" t="s">
        <v>752</v>
      </c>
      <c r="AA45" s="424" t="s">
        <v>753</v>
      </c>
      <c r="AB45" s="606"/>
      <c r="AC45" s="424" t="s">
        <v>754</v>
      </c>
      <c r="AD45" s="606" t="s">
        <v>755</v>
      </c>
      <c r="AE45" s="607"/>
      <c r="AF45" s="607"/>
      <c r="AG45" s="607"/>
      <c r="AH45" s="608"/>
      <c r="AI45" s="538" t="s">
        <v>533</v>
      </c>
    </row>
    <row r="46" spans="1:44" s="581" customFormat="1" ht="24" customHeight="1">
      <c r="A46" s="1112"/>
      <c r="B46" s="1115"/>
      <c r="C46" s="539" t="s">
        <v>537</v>
      </c>
      <c r="D46" s="631"/>
      <c r="E46" s="542"/>
      <c r="F46" s="542">
        <v>1</v>
      </c>
      <c r="G46" s="541"/>
      <c r="H46" s="542">
        <v>1</v>
      </c>
      <c r="I46" s="542">
        <v>1</v>
      </c>
      <c r="J46" s="542"/>
      <c r="K46" s="542"/>
      <c r="L46" s="541"/>
      <c r="M46" s="542">
        <v>1</v>
      </c>
      <c r="N46" s="541"/>
      <c r="O46" s="542">
        <v>1</v>
      </c>
      <c r="P46" s="541"/>
      <c r="Q46" s="632"/>
      <c r="R46" s="542"/>
      <c r="S46" s="542"/>
      <c r="T46" s="542"/>
      <c r="U46" s="542"/>
      <c r="V46" s="542"/>
      <c r="W46" s="542"/>
      <c r="X46" s="542"/>
      <c r="Y46" s="542"/>
      <c r="Z46" s="542">
        <v>1</v>
      </c>
      <c r="AA46" s="542">
        <v>1</v>
      </c>
      <c r="AB46" s="542"/>
      <c r="AC46" s="542">
        <v>1</v>
      </c>
      <c r="AD46" s="542">
        <v>1</v>
      </c>
      <c r="AE46" s="542"/>
      <c r="AF46" s="542"/>
      <c r="AG46" s="542"/>
      <c r="AH46" s="591"/>
      <c r="AI46" s="544">
        <f>SUM(D46:AH46)</f>
        <v>9</v>
      </c>
      <c r="AJ46" s="429"/>
      <c r="AO46" s="216"/>
      <c r="AP46" s="216"/>
      <c r="AQ46" s="216"/>
      <c r="AR46" s="216"/>
    </row>
    <row r="47" spans="1:44" s="581" customFormat="1" ht="24" customHeight="1">
      <c r="A47" s="1112"/>
      <c r="B47" s="1115"/>
      <c r="C47" s="545" t="s">
        <v>531</v>
      </c>
      <c r="D47" s="633"/>
      <c r="E47" s="547"/>
      <c r="F47" s="547">
        <v>3</v>
      </c>
      <c r="G47" s="547"/>
      <c r="H47" s="547">
        <v>3</v>
      </c>
      <c r="I47" s="547">
        <v>3</v>
      </c>
      <c r="J47" s="547"/>
      <c r="K47" s="547"/>
      <c r="L47" s="609"/>
      <c r="M47" s="547">
        <v>3</v>
      </c>
      <c r="N47" s="547"/>
      <c r="O47" s="547">
        <v>3</v>
      </c>
      <c r="P47" s="609"/>
      <c r="Q47" s="634"/>
      <c r="R47" s="547"/>
      <c r="S47" s="547"/>
      <c r="T47" s="547"/>
      <c r="U47" s="547"/>
      <c r="V47" s="547"/>
      <c r="W47" s="547"/>
      <c r="X47" s="547"/>
      <c r="Y47" s="547"/>
      <c r="Z47" s="547">
        <v>3</v>
      </c>
      <c r="AA47" s="547">
        <v>3</v>
      </c>
      <c r="AB47" s="547"/>
      <c r="AC47" s="547">
        <v>3</v>
      </c>
      <c r="AD47" s="547">
        <v>3</v>
      </c>
      <c r="AE47" s="547"/>
      <c r="AF47" s="547"/>
      <c r="AG47" s="547"/>
      <c r="AH47" s="548"/>
      <c r="AI47" s="544">
        <f>SUM(D47:AH47)</f>
        <v>27</v>
      </c>
      <c r="AO47" s="216"/>
      <c r="AP47" s="216"/>
      <c r="AQ47" s="216"/>
      <c r="AR47" s="216"/>
    </row>
    <row r="48" spans="1:44" ht="165.75" customHeight="1">
      <c r="A48" s="1112"/>
      <c r="B48" s="1115"/>
      <c r="C48" s="549" t="s">
        <v>680</v>
      </c>
      <c r="D48" s="635"/>
      <c r="E48" s="555"/>
      <c r="F48" s="610"/>
      <c r="G48" s="421"/>
      <c r="H48" s="423"/>
      <c r="I48" s="421"/>
      <c r="J48" s="426"/>
      <c r="K48" s="636"/>
      <c r="L48" s="611"/>
      <c r="M48" s="421"/>
      <c r="N48" s="423" t="s">
        <v>756</v>
      </c>
      <c r="O48" s="421"/>
      <c r="P48" s="422" t="s">
        <v>757</v>
      </c>
      <c r="Q48" s="422"/>
      <c r="R48" s="421"/>
      <c r="S48" s="555"/>
      <c r="T48" s="421"/>
      <c r="U48" s="659" t="s">
        <v>758</v>
      </c>
      <c r="V48" s="421"/>
      <c r="W48" s="554"/>
      <c r="X48" s="422"/>
      <c r="Y48" s="421"/>
      <c r="Z48" s="612"/>
      <c r="AA48" s="612"/>
      <c r="AB48" s="612"/>
      <c r="AC48" s="594"/>
      <c r="AD48" s="422"/>
      <c r="AE48" s="637"/>
      <c r="AF48" s="637"/>
      <c r="AG48" s="613"/>
      <c r="AH48" s="614" t="s">
        <v>759</v>
      </c>
      <c r="AI48" s="615"/>
    </row>
    <row r="49" spans="1:36" ht="21.75" customHeight="1">
      <c r="A49" s="1112"/>
      <c r="B49" s="1115"/>
      <c r="C49" s="559" t="s">
        <v>536</v>
      </c>
      <c r="D49" s="638"/>
      <c r="E49" s="561"/>
      <c r="F49" s="562"/>
      <c r="G49" s="561"/>
      <c r="H49" s="562"/>
      <c r="I49" s="561"/>
      <c r="J49" s="562"/>
      <c r="K49" s="639"/>
      <c r="L49" s="561"/>
      <c r="M49" s="561"/>
      <c r="N49" s="562" t="s">
        <v>733</v>
      </c>
      <c r="O49" s="561"/>
      <c r="P49" s="561" t="s">
        <v>733</v>
      </c>
      <c r="Q49" s="561"/>
      <c r="R49" s="562"/>
      <c r="S49" s="563"/>
      <c r="T49" s="561"/>
      <c r="U49" s="561" t="s">
        <v>733</v>
      </c>
      <c r="V49" s="561"/>
      <c r="W49" s="564"/>
      <c r="X49" s="561"/>
      <c r="Y49" s="561"/>
      <c r="Z49" s="564"/>
      <c r="AA49" s="564"/>
      <c r="AB49" s="564"/>
      <c r="AC49" s="564"/>
      <c r="AD49" s="561"/>
      <c r="AE49" s="563"/>
      <c r="AF49" s="563"/>
      <c r="AG49" s="563"/>
      <c r="AH49" s="616" t="s">
        <v>733</v>
      </c>
      <c r="AI49" s="567"/>
    </row>
    <row r="50" spans="1:36" ht="21.75" customHeight="1">
      <c r="A50" s="1112"/>
      <c r="B50" s="1115"/>
      <c r="C50" s="559" t="s">
        <v>535</v>
      </c>
      <c r="D50" s="638"/>
      <c r="E50" s="561"/>
      <c r="F50" s="562"/>
      <c r="G50" s="561"/>
      <c r="H50" s="562"/>
      <c r="I50" s="561"/>
      <c r="J50" s="562"/>
      <c r="K50" s="639"/>
      <c r="L50" s="561"/>
      <c r="M50" s="561"/>
      <c r="N50" s="562" t="s">
        <v>734</v>
      </c>
      <c r="O50" s="561"/>
      <c r="P50" s="561" t="s">
        <v>734</v>
      </c>
      <c r="Q50" s="561"/>
      <c r="R50" s="562"/>
      <c r="S50" s="563"/>
      <c r="T50" s="561"/>
      <c r="U50" s="561" t="s">
        <v>735</v>
      </c>
      <c r="V50" s="561"/>
      <c r="W50" s="562"/>
      <c r="X50" s="561"/>
      <c r="Y50" s="561"/>
      <c r="Z50" s="562"/>
      <c r="AA50" s="617"/>
      <c r="AB50" s="617"/>
      <c r="AC50" s="565"/>
      <c r="AD50" s="565"/>
      <c r="AE50" s="563"/>
      <c r="AF50" s="563"/>
      <c r="AG50" s="563"/>
      <c r="AH50" s="616" t="s">
        <v>734</v>
      </c>
      <c r="AI50" s="567"/>
    </row>
    <row r="51" spans="1:36" ht="27.75" customHeight="1">
      <c r="A51" s="1112"/>
      <c r="B51" s="1115"/>
      <c r="C51" s="559" t="s">
        <v>534</v>
      </c>
      <c r="D51" s="560"/>
      <c r="E51" s="563"/>
      <c r="F51" s="569"/>
      <c r="G51" s="561"/>
      <c r="H51" s="562"/>
      <c r="I51" s="561"/>
      <c r="J51" s="563"/>
      <c r="K51" s="639"/>
      <c r="L51" s="563"/>
      <c r="M51" s="561"/>
      <c r="N51" s="562">
        <v>0.41666666666666669</v>
      </c>
      <c r="O51" s="561"/>
      <c r="P51" s="563">
        <v>0.41666666666666669</v>
      </c>
      <c r="Q51" s="563"/>
      <c r="R51" s="562"/>
      <c r="S51" s="563"/>
      <c r="T51" s="561"/>
      <c r="U51" s="561">
        <v>0.41666666666666669</v>
      </c>
      <c r="V51" s="561"/>
      <c r="W51" s="569"/>
      <c r="X51" s="563"/>
      <c r="Y51" s="561"/>
      <c r="Z51" s="569"/>
      <c r="AA51" s="563"/>
      <c r="AB51" s="561"/>
      <c r="AC51" s="569"/>
      <c r="AD51" s="563"/>
      <c r="AE51" s="563"/>
      <c r="AF51" s="563"/>
      <c r="AG51" s="618"/>
      <c r="AH51" s="619">
        <v>0.45833333333333331</v>
      </c>
      <c r="AI51" s="570" t="s">
        <v>533</v>
      </c>
    </row>
    <row r="52" spans="1:36" ht="27.75" customHeight="1">
      <c r="A52" s="1112"/>
      <c r="B52" s="1115"/>
      <c r="C52" s="559" t="s">
        <v>532</v>
      </c>
      <c r="D52" s="560"/>
      <c r="E52" s="563"/>
      <c r="F52" s="569"/>
      <c r="G52" s="561"/>
      <c r="H52" s="562"/>
      <c r="I52" s="561"/>
      <c r="J52" s="563"/>
      <c r="K52" s="639"/>
      <c r="L52" s="563"/>
      <c r="M52" s="561"/>
      <c r="N52" s="562">
        <v>0.6875</v>
      </c>
      <c r="O52" s="561"/>
      <c r="P52" s="563">
        <v>0.6875</v>
      </c>
      <c r="Q52" s="563"/>
      <c r="R52" s="562"/>
      <c r="S52" s="563"/>
      <c r="T52" s="561"/>
      <c r="U52" s="561">
        <v>0.70833333333333337</v>
      </c>
      <c r="V52" s="561"/>
      <c r="W52" s="569"/>
      <c r="X52" s="563"/>
      <c r="Y52" s="561"/>
      <c r="Z52" s="569"/>
      <c r="AA52" s="563"/>
      <c r="AB52" s="561"/>
      <c r="AC52" s="569"/>
      <c r="AD52" s="563"/>
      <c r="AE52" s="563"/>
      <c r="AF52" s="563"/>
      <c r="AG52" s="563"/>
      <c r="AH52" s="616">
        <v>0.5</v>
      </c>
      <c r="AI52" s="571">
        <f>COUNTA(D53:AH53)</f>
        <v>2</v>
      </c>
      <c r="AJ52" s="413"/>
    </row>
    <row r="53" spans="1:36" ht="26.25" customHeight="1">
      <c r="A53" s="1113"/>
      <c r="B53" s="1116"/>
      <c r="C53" s="559" t="s">
        <v>531</v>
      </c>
      <c r="D53" s="572"/>
      <c r="E53" s="573"/>
      <c r="F53" s="574"/>
      <c r="G53" s="573"/>
      <c r="H53" s="574"/>
      <c r="I53" s="573"/>
      <c r="J53" s="573"/>
      <c r="K53" s="640"/>
      <c r="L53" s="573"/>
      <c r="M53" s="573"/>
      <c r="N53" s="574">
        <v>5.5</v>
      </c>
      <c r="O53" s="573"/>
      <c r="P53" s="573"/>
      <c r="Q53" s="573"/>
      <c r="R53" s="574"/>
      <c r="S53" s="573"/>
      <c r="T53" s="573"/>
      <c r="U53" s="573">
        <v>1</v>
      </c>
      <c r="V53" s="573"/>
      <c r="W53" s="574"/>
      <c r="X53" s="573"/>
      <c r="Y53" s="573"/>
      <c r="Z53" s="574"/>
      <c r="AA53" s="573"/>
      <c r="AB53" s="573"/>
      <c r="AC53" s="574"/>
      <c r="AD53" s="573"/>
      <c r="AE53" s="573"/>
      <c r="AF53" s="573"/>
      <c r="AG53" s="573"/>
      <c r="AH53" s="575"/>
      <c r="AI53" s="571">
        <f>SUM(D53:AH53)</f>
        <v>6.5</v>
      </c>
    </row>
    <row r="54" spans="1:36" hidden="1">
      <c r="A54" s="600"/>
      <c r="B54" s="601"/>
      <c r="C54" s="602"/>
      <c r="D54" s="413" t="str">
        <f t="shared" ref="D54:AH54" si="5">IF(AND(D47&lt;&gt;"",D53&lt;&gt;""),1,"")</f>
        <v/>
      </c>
      <c r="E54" s="413" t="str">
        <f t="shared" si="5"/>
        <v/>
      </c>
      <c r="F54" s="413" t="str">
        <f t="shared" si="5"/>
        <v/>
      </c>
      <c r="G54" s="413" t="str">
        <f t="shared" si="5"/>
        <v/>
      </c>
      <c r="H54" s="413" t="str">
        <f t="shared" si="5"/>
        <v/>
      </c>
      <c r="I54" s="413" t="str">
        <f t="shared" si="5"/>
        <v/>
      </c>
      <c r="J54" s="413" t="str">
        <f t="shared" si="5"/>
        <v/>
      </c>
      <c r="K54" s="413" t="str">
        <f t="shared" si="5"/>
        <v/>
      </c>
      <c r="L54" s="413" t="str">
        <f t="shared" si="5"/>
        <v/>
      </c>
      <c r="M54" s="413" t="str">
        <f t="shared" si="5"/>
        <v/>
      </c>
      <c r="N54" s="413" t="str">
        <f t="shared" si="5"/>
        <v/>
      </c>
      <c r="O54" s="413" t="str">
        <f t="shared" si="5"/>
        <v/>
      </c>
      <c r="P54" s="413" t="str">
        <f t="shared" si="5"/>
        <v/>
      </c>
      <c r="Q54" s="413" t="str">
        <f t="shared" si="5"/>
        <v/>
      </c>
      <c r="R54" s="413" t="str">
        <f t="shared" si="5"/>
        <v/>
      </c>
      <c r="S54" s="413" t="str">
        <f t="shared" si="5"/>
        <v/>
      </c>
      <c r="T54" s="413" t="str">
        <f t="shared" si="5"/>
        <v/>
      </c>
      <c r="U54" s="413" t="str">
        <f t="shared" si="5"/>
        <v/>
      </c>
      <c r="V54" s="413" t="str">
        <f t="shared" si="5"/>
        <v/>
      </c>
      <c r="W54" s="413" t="str">
        <f t="shared" si="5"/>
        <v/>
      </c>
      <c r="X54" s="413" t="str">
        <f t="shared" si="5"/>
        <v/>
      </c>
      <c r="Y54" s="413" t="str">
        <f t="shared" si="5"/>
        <v/>
      </c>
      <c r="Z54" s="413" t="str">
        <f t="shared" si="5"/>
        <v/>
      </c>
      <c r="AA54" s="413" t="str">
        <f t="shared" si="5"/>
        <v/>
      </c>
      <c r="AB54" s="413" t="str">
        <f t="shared" si="5"/>
        <v/>
      </c>
      <c r="AC54" s="413" t="str">
        <f t="shared" si="5"/>
        <v/>
      </c>
      <c r="AD54" s="413" t="str">
        <f t="shared" si="5"/>
        <v/>
      </c>
      <c r="AE54" s="413" t="str">
        <f t="shared" si="5"/>
        <v/>
      </c>
      <c r="AF54" s="413" t="str">
        <f t="shared" si="5"/>
        <v/>
      </c>
      <c r="AG54" s="413" t="str">
        <f t="shared" si="5"/>
        <v/>
      </c>
      <c r="AH54" s="413" t="str">
        <f t="shared" si="5"/>
        <v/>
      </c>
      <c r="AI54" s="603">
        <f>SUM(D54:AH54)</f>
        <v>0</v>
      </c>
    </row>
    <row r="55" spans="1:36" ht="30" customHeight="1" thickBot="1">
      <c r="A55" s="600"/>
      <c r="B55" s="601"/>
      <c r="C55" s="602"/>
      <c r="D55" s="413"/>
      <c r="E55" s="413"/>
      <c r="F55" s="413"/>
      <c r="G55" s="413"/>
      <c r="H55" s="413"/>
      <c r="I55" s="413"/>
      <c r="J55" s="413"/>
      <c r="K55" s="413"/>
      <c r="L55" s="413"/>
      <c r="M55" s="413"/>
      <c r="N55" s="413"/>
      <c r="O55" s="413"/>
      <c r="P55" s="413"/>
      <c r="Q55" s="413"/>
      <c r="R55" s="413"/>
      <c r="S55" s="413"/>
      <c r="T55" s="413"/>
      <c r="U55" s="413"/>
      <c r="V55" s="413"/>
      <c r="W55" s="413"/>
      <c r="X55" s="413"/>
      <c r="Y55" s="413"/>
      <c r="Z55" s="413"/>
      <c r="AA55" s="413"/>
      <c r="AB55" s="413"/>
      <c r="AC55" s="413"/>
      <c r="AD55" s="413"/>
      <c r="AE55" s="413"/>
      <c r="AF55" s="413"/>
      <c r="AG55" s="413"/>
      <c r="AH55" s="413"/>
      <c r="AI55" s="603"/>
    </row>
    <row r="56" spans="1:36">
      <c r="A56" s="1121" t="s">
        <v>703</v>
      </c>
      <c r="B56" s="1122"/>
      <c r="C56" s="1122"/>
      <c r="D56" s="1122"/>
      <c r="E56" s="1122"/>
      <c r="F56" s="1122"/>
      <c r="G56" s="1123" t="s">
        <v>704</v>
      </c>
      <c r="H56" s="1123"/>
      <c r="I56" s="1123"/>
      <c r="J56" s="1123" t="s">
        <v>705</v>
      </c>
      <c r="K56" s="1123"/>
      <c r="L56" s="1123"/>
      <c r="M56" s="1123" t="s">
        <v>706</v>
      </c>
      <c r="N56" s="1123"/>
      <c r="O56" s="1123"/>
      <c r="P56" s="1123" t="s">
        <v>707</v>
      </c>
      <c r="Q56" s="1123"/>
      <c r="R56" s="1124"/>
      <c r="S56" s="1125"/>
      <c r="T56" s="1126"/>
      <c r="U56" s="1127"/>
      <c r="V56" s="1128"/>
      <c r="W56" s="1126"/>
      <c r="X56" s="1127"/>
      <c r="Y56" s="484"/>
      <c r="Z56" s="484"/>
      <c r="AA56" s="484"/>
      <c r="AB56" s="484"/>
      <c r="AC56" s="484"/>
      <c r="AD56" s="484"/>
      <c r="AE56" s="484"/>
      <c r="AF56" s="484"/>
      <c r="AG56" s="484"/>
      <c r="AH56" s="620"/>
      <c r="AI56" s="621"/>
    </row>
    <row r="57" spans="1:36">
      <c r="A57" s="1129" t="s">
        <v>708</v>
      </c>
      <c r="B57" s="1130"/>
      <c r="C57" s="1130"/>
      <c r="D57" s="1131" t="s">
        <v>709</v>
      </c>
      <c r="E57" s="1131"/>
      <c r="F57" s="1131"/>
      <c r="G57" s="1132">
        <f>COUNT(D12:AH12)</f>
        <v>9</v>
      </c>
      <c r="H57" s="1132"/>
      <c r="I57" s="1132"/>
      <c r="J57" s="1132">
        <f>COUNT(D25:AH25)</f>
        <v>8</v>
      </c>
      <c r="K57" s="1132"/>
      <c r="L57" s="1132"/>
      <c r="M57" s="1132">
        <f>COUNT(D47:AH47)</f>
        <v>9</v>
      </c>
      <c r="N57" s="1132"/>
      <c r="O57" s="1132"/>
      <c r="P57" s="1142">
        <f>SUM(A57:O57)</f>
        <v>26</v>
      </c>
      <c r="Q57" s="1142"/>
      <c r="R57" s="1143"/>
      <c r="S57" s="1133"/>
      <c r="T57" s="1134"/>
      <c r="U57" s="1135"/>
      <c r="V57" s="1136"/>
      <c r="W57" s="1137"/>
      <c r="X57" s="1138"/>
      <c r="Y57" s="620"/>
      <c r="Z57" s="620"/>
      <c r="AA57" s="620"/>
      <c r="AB57" s="620"/>
      <c r="AC57" s="620"/>
      <c r="AD57" s="620"/>
      <c r="AE57" s="620"/>
      <c r="AF57" s="620"/>
      <c r="AG57" s="620"/>
      <c r="AH57" s="620"/>
      <c r="AI57" s="621"/>
    </row>
    <row r="58" spans="1:36">
      <c r="A58" s="1129"/>
      <c r="B58" s="1130"/>
      <c r="C58" s="1130"/>
      <c r="D58" s="1139" t="s">
        <v>710</v>
      </c>
      <c r="E58" s="1139"/>
      <c r="F58" s="1139"/>
      <c r="G58" s="1132">
        <f>COUNT(D18:AH18)</f>
        <v>2</v>
      </c>
      <c r="H58" s="1132"/>
      <c r="I58" s="1132"/>
      <c r="J58" s="1132">
        <f>COUNT(D31:AH31)</f>
        <v>0</v>
      </c>
      <c r="K58" s="1132"/>
      <c r="L58" s="1132"/>
      <c r="M58" s="1132">
        <f>COUNT(D53:AH53)</f>
        <v>2</v>
      </c>
      <c r="N58" s="1132"/>
      <c r="O58" s="1132"/>
      <c r="P58" s="1140">
        <f>SUM(A58:O58)</f>
        <v>4</v>
      </c>
      <c r="Q58" s="1140"/>
      <c r="R58" s="1141"/>
      <c r="S58" s="1133"/>
      <c r="T58" s="1134"/>
      <c r="U58" s="1135"/>
      <c r="V58" s="1136"/>
      <c r="W58" s="1137"/>
      <c r="X58" s="1138"/>
      <c r="Y58" s="620"/>
      <c r="Z58" s="620"/>
      <c r="AA58" s="620"/>
      <c r="AB58" s="620"/>
      <c r="AC58" s="620"/>
      <c r="AD58" s="620"/>
      <c r="AE58" s="620"/>
      <c r="AF58" s="620"/>
      <c r="AG58" s="620"/>
      <c r="AH58" s="620"/>
      <c r="AI58" s="621"/>
    </row>
    <row r="59" spans="1:36" ht="21">
      <c r="A59" s="1129" t="s">
        <v>711</v>
      </c>
      <c r="B59" s="1130"/>
      <c r="C59" s="1130"/>
      <c r="D59" s="622"/>
      <c r="E59" s="623"/>
      <c r="F59" s="624"/>
      <c r="G59" s="1144">
        <f>G57+G58-AI19</f>
        <v>11</v>
      </c>
      <c r="H59" s="1144"/>
      <c r="I59" s="1144"/>
      <c r="J59" s="1144">
        <f>J57+J58-AI32</f>
        <v>8</v>
      </c>
      <c r="K59" s="1144"/>
      <c r="L59" s="1144"/>
      <c r="M59" s="1144">
        <f>SUM(M57:O58)-AI54</f>
        <v>11</v>
      </c>
      <c r="N59" s="1144"/>
      <c r="O59" s="1144"/>
      <c r="P59" s="1144">
        <f>SUM(G59:O59)</f>
        <v>30</v>
      </c>
      <c r="Q59" s="1144"/>
      <c r="R59" s="1145"/>
      <c r="T59" s="652"/>
      <c r="U59" s="652"/>
      <c r="V59" s="652"/>
      <c r="W59" s="652"/>
      <c r="X59" s="652"/>
      <c r="Y59" s="652"/>
      <c r="Z59" s="652"/>
      <c r="AA59" s="652"/>
      <c r="AB59" s="652"/>
      <c r="AC59" s="652"/>
      <c r="AD59" s="652"/>
      <c r="AE59" s="652"/>
      <c r="AF59" s="652"/>
      <c r="AG59" s="652"/>
      <c r="AH59" s="652"/>
      <c r="AI59" s="652"/>
    </row>
    <row r="60" spans="1:36" ht="21">
      <c r="A60" s="1129" t="s">
        <v>713</v>
      </c>
      <c r="B60" s="1130"/>
      <c r="C60" s="1130"/>
      <c r="D60" s="1131" t="s">
        <v>709</v>
      </c>
      <c r="E60" s="1131"/>
      <c r="F60" s="1131"/>
      <c r="G60" s="1132">
        <f>SUM((D12:AH12))</f>
        <v>27</v>
      </c>
      <c r="H60" s="1132"/>
      <c r="I60" s="1132"/>
      <c r="J60" s="1132">
        <f>SUM(D25:AH25)</f>
        <v>24</v>
      </c>
      <c r="K60" s="1132"/>
      <c r="L60" s="1132"/>
      <c r="M60" s="1132">
        <f>SUM(D47:AH47)</f>
        <v>27</v>
      </c>
      <c r="N60" s="1132"/>
      <c r="O60" s="1132"/>
      <c r="P60" s="1142">
        <f>SUM(A60:O60)</f>
        <v>78</v>
      </c>
      <c r="Q60" s="1142"/>
      <c r="R60" s="1143"/>
      <c r="S60" s="651"/>
      <c r="T60" s="652"/>
      <c r="U60" s="652"/>
      <c r="V60" s="652"/>
      <c r="W60" s="652"/>
      <c r="X60" s="652"/>
      <c r="Y60" s="652"/>
      <c r="Z60" s="652"/>
      <c r="AA60" s="652"/>
      <c r="AB60" s="652"/>
      <c r="AC60" s="652"/>
      <c r="AD60" s="652"/>
      <c r="AE60" s="652"/>
      <c r="AF60" s="652"/>
      <c r="AG60" s="652"/>
      <c r="AH60" s="652"/>
      <c r="AI60" s="652"/>
    </row>
    <row r="61" spans="1:36">
      <c r="A61" s="1129"/>
      <c r="B61" s="1130"/>
      <c r="C61" s="1130"/>
      <c r="D61" s="1139" t="s">
        <v>710</v>
      </c>
      <c r="E61" s="1139"/>
      <c r="F61" s="1139"/>
      <c r="G61" s="1132">
        <f>SUM((D18:AH18))</f>
        <v>6.5</v>
      </c>
      <c r="H61" s="1132"/>
      <c r="I61" s="1132"/>
      <c r="J61" s="1132">
        <f>SUM(D31:AH31)</f>
        <v>0</v>
      </c>
      <c r="K61" s="1132"/>
      <c r="L61" s="1132"/>
      <c r="M61" s="1132">
        <f>SUM(D53:AH53)</f>
        <v>6.5</v>
      </c>
      <c r="N61" s="1132"/>
      <c r="O61" s="1132"/>
      <c r="P61" s="1140">
        <f>SUM(A61:O61)</f>
        <v>13</v>
      </c>
      <c r="Q61" s="1140"/>
      <c r="R61" s="1141"/>
      <c r="S61" s="1133"/>
      <c r="T61" s="1134"/>
      <c r="U61" s="1135"/>
      <c r="V61" s="1136"/>
      <c r="W61" s="1137"/>
      <c r="X61" s="1138"/>
      <c r="Y61" s="620"/>
      <c r="Z61" s="620"/>
      <c r="AA61" s="620"/>
      <c r="AB61" s="620"/>
      <c r="AC61" s="620"/>
      <c r="AD61" s="620"/>
      <c r="AE61" s="620"/>
      <c r="AF61" s="620"/>
      <c r="AG61" s="620"/>
      <c r="AH61" s="620"/>
      <c r="AI61" s="621"/>
    </row>
    <row r="62" spans="1:36" ht="24" thickBot="1">
      <c r="A62" s="1147" t="s">
        <v>714</v>
      </c>
      <c r="B62" s="1148"/>
      <c r="C62" s="1148"/>
      <c r="D62" s="625"/>
      <c r="E62" s="626"/>
      <c r="F62" s="627"/>
      <c r="G62" s="1149">
        <f>SUM(G60:I61)</f>
        <v>33.5</v>
      </c>
      <c r="H62" s="1149"/>
      <c r="I62" s="1149"/>
      <c r="J62" s="1149">
        <f>SUM(J60:L61)</f>
        <v>24</v>
      </c>
      <c r="K62" s="1149"/>
      <c r="L62" s="1149"/>
      <c r="M62" s="1149">
        <f>SUM(M60:O61)</f>
        <v>33.5</v>
      </c>
      <c r="N62" s="1149"/>
      <c r="O62" s="1149"/>
      <c r="P62" s="1149">
        <f>SUM(P60:R61)</f>
        <v>91</v>
      </c>
      <c r="Q62" s="1149"/>
      <c r="R62" s="1150"/>
      <c r="S62" s="1151"/>
      <c r="T62" s="1137"/>
      <c r="U62" s="1138"/>
      <c r="V62" s="1136"/>
      <c r="W62" s="1137"/>
      <c r="X62" s="1138"/>
      <c r="Y62" s="414"/>
      <c r="Z62" s="414"/>
      <c r="AA62" s="414"/>
      <c r="AB62" s="414"/>
      <c r="AC62" s="414"/>
      <c r="AD62" s="414"/>
      <c r="AE62" s="414"/>
      <c r="AF62" s="414"/>
      <c r="AG62" s="414"/>
      <c r="AH62" s="414"/>
    </row>
    <row r="63" spans="1:36" ht="27" customHeight="1">
      <c r="A63" s="663" t="s">
        <v>712</v>
      </c>
      <c r="B63" s="653"/>
      <c r="C63" s="653"/>
      <c r="D63" s="653"/>
      <c r="E63" s="653"/>
      <c r="F63" s="653"/>
      <c r="G63" s="653"/>
      <c r="H63" s="653"/>
      <c r="I63" s="653"/>
      <c r="J63" s="653"/>
      <c r="K63" s="653"/>
      <c r="L63" s="653"/>
      <c r="M63" s="653"/>
      <c r="N63" s="653"/>
      <c r="O63" s="653"/>
      <c r="P63" s="653"/>
      <c r="Q63" s="653"/>
      <c r="R63" s="653"/>
      <c r="S63" s="653"/>
      <c r="T63" s="653"/>
      <c r="U63" s="653"/>
      <c r="V63" s="653"/>
      <c r="W63" s="653"/>
      <c r="X63" s="653"/>
      <c r="Y63" s="653"/>
      <c r="Z63" s="653"/>
      <c r="AA63" s="653"/>
      <c r="AB63" s="653"/>
      <c r="AC63" s="653"/>
      <c r="AD63" s="653"/>
      <c r="AE63" s="653"/>
      <c r="AF63" s="653"/>
      <c r="AG63" s="653"/>
      <c r="AH63" s="653"/>
      <c r="AI63" s="653"/>
      <c r="AJ63" s="653"/>
    </row>
    <row r="64" spans="1:36" ht="27" customHeight="1">
      <c r="A64" s="628"/>
      <c r="B64" s="629"/>
      <c r="C64" s="629"/>
      <c r="D64" s="629"/>
      <c r="E64" s="629"/>
      <c r="F64" s="629"/>
      <c r="G64" s="629"/>
      <c r="H64" s="629"/>
      <c r="I64" s="629"/>
      <c r="J64" s="629"/>
      <c r="K64" s="629"/>
      <c r="L64" s="629"/>
      <c r="M64" s="629"/>
      <c r="N64" s="629"/>
      <c r="O64" s="629"/>
      <c r="P64" s="629"/>
      <c r="Q64" s="629"/>
      <c r="R64" s="629"/>
      <c r="S64" s="629"/>
      <c r="T64" s="629"/>
      <c r="U64" s="629"/>
      <c r="V64" s="629"/>
      <c r="W64" s="629"/>
      <c r="X64" s="629"/>
      <c r="Y64" s="629"/>
      <c r="Z64" s="629"/>
      <c r="AA64" s="629"/>
      <c r="AB64" s="629"/>
      <c r="AC64" s="629"/>
      <c r="AD64" s="629"/>
      <c r="AE64" s="629"/>
      <c r="AF64" s="629"/>
      <c r="AG64" s="629"/>
      <c r="AH64" s="629"/>
      <c r="AI64" s="629"/>
      <c r="AJ64" s="629"/>
    </row>
    <row r="65" spans="1:36" ht="27" customHeight="1">
      <c r="A65" s="628"/>
      <c r="B65" s="629"/>
      <c r="C65" s="629"/>
      <c r="D65" s="629"/>
      <c r="E65" s="629"/>
      <c r="F65" s="629"/>
      <c r="G65" s="629"/>
      <c r="H65" s="629"/>
      <c r="I65" s="629"/>
      <c r="J65" s="629"/>
      <c r="K65" s="629"/>
      <c r="L65" s="629"/>
      <c r="M65" s="629"/>
      <c r="N65" s="629"/>
      <c r="O65" s="629"/>
      <c r="P65" s="629"/>
      <c r="Q65" s="629"/>
      <c r="R65" s="629"/>
      <c r="S65" s="629"/>
      <c r="T65" s="629"/>
      <c r="U65" s="629"/>
      <c r="V65" s="629"/>
      <c r="W65" s="629"/>
      <c r="X65" s="629"/>
      <c r="Y65" s="629"/>
      <c r="Z65" s="629"/>
      <c r="AA65" s="629"/>
      <c r="AB65" s="629"/>
      <c r="AC65" s="629"/>
      <c r="AD65" s="629"/>
      <c r="AE65" s="629"/>
      <c r="AF65" s="629"/>
      <c r="AG65" s="629"/>
      <c r="AH65" s="629"/>
      <c r="AI65" s="629"/>
      <c r="AJ65" s="629"/>
    </row>
    <row r="66" spans="1:36" ht="23.25" customHeight="1">
      <c r="A66" s="1146"/>
      <c r="B66" s="1146"/>
      <c r="C66" s="1146"/>
      <c r="D66" s="1146"/>
      <c r="E66" s="1146"/>
      <c r="F66" s="1146"/>
      <c r="G66" s="1146"/>
      <c r="H66" s="1146"/>
      <c r="I66" s="1146"/>
      <c r="J66" s="1146"/>
      <c r="K66" s="1146"/>
      <c r="L66" s="1146"/>
      <c r="M66" s="1146"/>
      <c r="N66" s="1146"/>
      <c r="O66" s="1146"/>
      <c r="P66" s="1146"/>
      <c r="Q66" s="1146"/>
      <c r="R66" s="1146"/>
      <c r="S66" s="1146"/>
      <c r="T66" s="1146"/>
      <c r="U66" s="1146"/>
      <c r="V66" s="1146"/>
      <c r="W66" s="1146"/>
      <c r="X66" s="1146"/>
      <c r="Y66" s="1146"/>
      <c r="Z66" s="1146"/>
      <c r="AA66" s="1146"/>
      <c r="AB66" s="1146"/>
      <c r="AC66" s="1146"/>
      <c r="AD66" s="1146"/>
      <c r="AE66" s="1146"/>
      <c r="AF66" s="1146"/>
      <c r="AG66" s="1146"/>
      <c r="AH66" s="1146"/>
      <c r="AI66" s="1146"/>
      <c r="AJ66" s="1146"/>
    </row>
  </sheetData>
  <mergeCells count="77">
    <mergeCell ref="A66:AJ66"/>
    <mergeCell ref="S61:U61"/>
    <mergeCell ref="V61:X61"/>
    <mergeCell ref="A62:C62"/>
    <mergeCell ref="G62:I62"/>
    <mergeCell ref="J62:L62"/>
    <mergeCell ref="M62:O62"/>
    <mergeCell ref="P62:R62"/>
    <mergeCell ref="S62:U62"/>
    <mergeCell ref="V62:X62"/>
    <mergeCell ref="A60:C61"/>
    <mergeCell ref="P60:R60"/>
    <mergeCell ref="D61:F61"/>
    <mergeCell ref="G61:I61"/>
    <mergeCell ref="J61:L61"/>
    <mergeCell ref="M61:O61"/>
    <mergeCell ref="P61:R61"/>
    <mergeCell ref="D60:F60"/>
    <mergeCell ref="G60:I60"/>
    <mergeCell ref="J60:L60"/>
    <mergeCell ref="M60:O60"/>
    <mergeCell ref="A59:C59"/>
    <mergeCell ref="G59:I59"/>
    <mergeCell ref="J59:L59"/>
    <mergeCell ref="M59:O59"/>
    <mergeCell ref="P59:R59"/>
    <mergeCell ref="S57:U57"/>
    <mergeCell ref="V57:X57"/>
    <mergeCell ref="D58:F58"/>
    <mergeCell ref="G58:I58"/>
    <mergeCell ref="J58:L58"/>
    <mergeCell ref="M58:O58"/>
    <mergeCell ref="P58:R58"/>
    <mergeCell ref="S58:U58"/>
    <mergeCell ref="V58:X58"/>
    <mergeCell ref="P57:R57"/>
    <mergeCell ref="A57:C58"/>
    <mergeCell ref="D57:F57"/>
    <mergeCell ref="G57:I57"/>
    <mergeCell ref="J57:L57"/>
    <mergeCell ref="M57:O57"/>
    <mergeCell ref="A40:AI40"/>
    <mergeCell ref="A42:A53"/>
    <mergeCell ref="B45:B53"/>
    <mergeCell ref="A56:F56"/>
    <mergeCell ref="G56:I56"/>
    <mergeCell ref="J56:L56"/>
    <mergeCell ref="M56:O56"/>
    <mergeCell ref="P56:R56"/>
    <mergeCell ref="S56:U56"/>
    <mergeCell ref="V56:X56"/>
    <mergeCell ref="I37:N37"/>
    <mergeCell ref="O37:AA37"/>
    <mergeCell ref="I38:N38"/>
    <mergeCell ref="O38:AA38"/>
    <mergeCell ref="I39:N39"/>
    <mergeCell ref="O39:AA39"/>
    <mergeCell ref="I36:N36"/>
    <mergeCell ref="O36:AA36"/>
    <mergeCell ref="I4:N4"/>
    <mergeCell ref="O4:AA4"/>
    <mergeCell ref="I5:N5"/>
    <mergeCell ref="O5:AA5"/>
    <mergeCell ref="A6:AI6"/>
    <mergeCell ref="A7:A18"/>
    <mergeCell ref="B10:B18"/>
    <mergeCell ref="A20:A31"/>
    <mergeCell ref="B23:B31"/>
    <mergeCell ref="A33:AJ33"/>
    <mergeCell ref="A34:AJ34"/>
    <mergeCell ref="A35:AI35"/>
    <mergeCell ref="AO3:AP3"/>
    <mergeCell ref="A1:AI1"/>
    <mergeCell ref="I2:N2"/>
    <mergeCell ref="O2:AA2"/>
    <mergeCell ref="I3:N3"/>
    <mergeCell ref="O3:AA3"/>
  </mergeCells>
  <phoneticPr fontId="11"/>
  <conditionalFormatting sqref="D8:AH9">
    <cfRule type="expression" dxfId="8" priority="7">
      <formula>COUNTIF($AO$7:$AO$18,D$8)=1</formula>
    </cfRule>
    <cfRule type="expression" dxfId="7" priority="8">
      <formula>WEEKDAY(D$8,1)=7</formula>
    </cfRule>
    <cfRule type="expression" dxfId="6" priority="9">
      <formula>WEEKDAY(D$8,1)=1</formula>
    </cfRule>
  </conditionalFormatting>
  <conditionalFormatting sqref="D21:AH22">
    <cfRule type="expression" dxfId="5" priority="4">
      <formula>COUNTIF($AO$7:$AO$18,D$8)=1</formula>
    </cfRule>
    <cfRule type="expression" dxfId="4" priority="5">
      <formula>WEEKDAY(D$8,1)=7</formula>
    </cfRule>
    <cfRule type="expression" dxfId="3" priority="6">
      <formula>WEEKDAY(D$8,1)=1</formula>
    </cfRule>
  </conditionalFormatting>
  <conditionalFormatting sqref="D43:AH44">
    <cfRule type="expression" dxfId="2" priority="1">
      <formula>COUNTIF($AO$7:$AO$18,D$8)=1</formula>
    </cfRule>
    <cfRule type="expression" dxfId="1" priority="2">
      <formula>WEEKDAY(D$8,1)=7</formula>
    </cfRule>
    <cfRule type="expression" dxfId="0" priority="3">
      <formula>WEEKDAY(D$8,1)=1</formula>
    </cfRule>
  </conditionalFormatting>
  <dataValidations count="2">
    <dataValidation type="list" allowBlank="1" showInputMessage="1" showErrorMessage="1" sqref="D15:AH15 D28:AH28 D50:AH50" xr:uid="{92B42E9D-3FBC-4BDB-B283-009D2C558C9C}">
      <formula1>"集合,個別"</formula1>
    </dataValidation>
    <dataValidation type="list" allowBlank="1" showInputMessage="1" showErrorMessage="1" sqref="D27:AH27 D14:AH14 D49:AH49" xr:uid="{EA189B24-409B-4925-8D90-0261A12645BA}">
      <formula1>"対面,通信"</formula1>
    </dataValidation>
  </dataValidations>
  <printOptions horizontalCentered="1"/>
  <pageMargins left="0.39370078740157483" right="0" top="0.39370078740157483" bottom="0.39370078740157483" header="0.31496062992125984" footer="0.31496062992125984"/>
  <pageSetup paperSize="9" scale="49" fitToWidth="0" orientation="portrait" r:id="rId1"/>
  <headerFooter alignWithMargins="0">
    <oddHeader>&amp;R&amp;12様式5-2</oddHeader>
    <oddFooter>&amp;C&amp;P / &amp;N</oddFooter>
  </headerFooter>
  <rowBreaks count="1" manualBreakCount="1">
    <brk id="34" max="3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K64"/>
  <sheetViews>
    <sheetView view="pageBreakPreview" zoomScale="130" zoomScaleNormal="100" zoomScaleSheetLayoutView="130" workbookViewId="0">
      <selection activeCell="A7" sqref="A7:C7"/>
    </sheetView>
  </sheetViews>
  <sheetFormatPr defaultRowHeight="12.5"/>
  <sheetData>
    <row r="1" spans="1:11">
      <c r="K1" s="467" t="s">
        <v>660</v>
      </c>
    </row>
    <row r="2" spans="1:11" ht="24" customHeight="1">
      <c r="A2" s="779" t="s">
        <v>402</v>
      </c>
      <c r="B2" s="779"/>
      <c r="C2" s="779"/>
      <c r="D2" s="779"/>
      <c r="E2" s="779"/>
      <c r="F2" s="779"/>
      <c r="G2" s="779"/>
      <c r="H2" s="779"/>
      <c r="I2" s="779"/>
      <c r="J2" s="779"/>
      <c r="K2" s="779"/>
    </row>
    <row r="3" spans="1:11" s="5" customFormat="1" ht="18.75" customHeight="1">
      <c r="A3" s="2" t="s">
        <v>245</v>
      </c>
    </row>
    <row r="4" spans="1:11" s="5" customFormat="1" ht="18.75" customHeight="1">
      <c r="A4" s="780" t="s">
        <v>498</v>
      </c>
      <c r="B4" s="781"/>
      <c r="C4" s="782"/>
      <c r="D4" s="776">
        <f>'様式1-1_委託料経費区分'!C5</f>
        <v>0</v>
      </c>
      <c r="E4" s="777"/>
      <c r="F4" s="777"/>
      <c r="G4" s="777"/>
      <c r="H4" s="777"/>
      <c r="I4" s="778"/>
    </row>
    <row r="5" spans="1:11" s="5" customFormat="1" ht="18.75" customHeight="1">
      <c r="A5" s="783" t="s">
        <v>285</v>
      </c>
      <c r="B5" s="784"/>
      <c r="C5" s="785"/>
      <c r="D5" s="776">
        <f>'様式1-1_委託料経費区分'!C6</f>
        <v>0</v>
      </c>
      <c r="E5" s="777"/>
      <c r="F5" s="777"/>
      <c r="G5" s="777"/>
      <c r="H5" s="777"/>
      <c r="I5" s="778"/>
    </row>
    <row r="6" spans="1:11" s="5" customFormat="1" ht="18.75" customHeight="1">
      <c r="A6" s="783" t="s">
        <v>246</v>
      </c>
      <c r="B6" s="784"/>
      <c r="C6" s="785"/>
      <c r="D6" s="776">
        <f>'様式1-1_委託料経費区分'!C7</f>
        <v>0</v>
      </c>
      <c r="E6" s="777"/>
      <c r="F6" s="777"/>
      <c r="G6" s="777"/>
      <c r="H6" s="777"/>
      <c r="I6" s="778"/>
    </row>
    <row r="7" spans="1:11" s="5" customFormat="1" ht="18.75" customHeight="1">
      <c r="A7" s="773" t="s">
        <v>666</v>
      </c>
      <c r="B7" s="774"/>
      <c r="C7" s="775"/>
      <c r="D7" s="776">
        <f>'様式1-1_委託料経費区分'!C9</f>
        <v>0</v>
      </c>
      <c r="E7" s="777"/>
      <c r="F7" s="777"/>
      <c r="G7" s="777"/>
      <c r="H7" s="777"/>
      <c r="I7" s="778"/>
    </row>
    <row r="9" spans="1:11">
      <c r="A9" t="s">
        <v>421</v>
      </c>
    </row>
    <row r="10" spans="1:11">
      <c r="A10" t="s">
        <v>422</v>
      </c>
    </row>
    <row r="12" spans="1:11">
      <c r="A12" t="s">
        <v>403</v>
      </c>
    </row>
    <row r="13" spans="1:11">
      <c r="A13" s="764"/>
      <c r="B13" s="765"/>
      <c r="C13" s="765"/>
      <c r="D13" s="765"/>
      <c r="E13" s="765"/>
      <c r="F13" s="765"/>
      <c r="G13" s="765"/>
      <c r="H13" s="765"/>
      <c r="I13" s="765"/>
      <c r="J13" s="765"/>
      <c r="K13" s="766"/>
    </row>
    <row r="14" spans="1:11">
      <c r="A14" s="767"/>
      <c r="B14" s="768"/>
      <c r="C14" s="768"/>
      <c r="D14" s="768"/>
      <c r="E14" s="768"/>
      <c r="F14" s="768"/>
      <c r="G14" s="768"/>
      <c r="H14" s="768"/>
      <c r="I14" s="768"/>
      <c r="J14" s="768"/>
      <c r="K14" s="769"/>
    </row>
    <row r="15" spans="1:11">
      <c r="A15" s="767"/>
      <c r="B15" s="768"/>
      <c r="C15" s="768"/>
      <c r="D15" s="768"/>
      <c r="E15" s="768"/>
      <c r="F15" s="768"/>
      <c r="G15" s="768"/>
      <c r="H15" s="768"/>
      <c r="I15" s="768"/>
      <c r="J15" s="768"/>
      <c r="K15" s="769"/>
    </row>
    <row r="16" spans="1:11">
      <c r="A16" s="767"/>
      <c r="B16" s="768"/>
      <c r="C16" s="768"/>
      <c r="D16" s="768"/>
      <c r="E16" s="768"/>
      <c r="F16" s="768"/>
      <c r="G16" s="768"/>
      <c r="H16" s="768"/>
      <c r="I16" s="768"/>
      <c r="J16" s="768"/>
      <c r="K16" s="769"/>
    </row>
    <row r="17" spans="1:11">
      <c r="A17" s="767"/>
      <c r="B17" s="768"/>
      <c r="C17" s="768"/>
      <c r="D17" s="768"/>
      <c r="E17" s="768"/>
      <c r="F17" s="768"/>
      <c r="G17" s="768"/>
      <c r="H17" s="768"/>
      <c r="I17" s="768"/>
      <c r="J17" s="768"/>
      <c r="K17" s="769"/>
    </row>
    <row r="18" spans="1:11">
      <c r="A18" s="767"/>
      <c r="B18" s="768"/>
      <c r="C18" s="768"/>
      <c r="D18" s="768"/>
      <c r="E18" s="768"/>
      <c r="F18" s="768"/>
      <c r="G18" s="768"/>
      <c r="H18" s="768"/>
      <c r="I18" s="768"/>
      <c r="J18" s="768"/>
      <c r="K18" s="769"/>
    </row>
    <row r="19" spans="1:11">
      <c r="A19" s="767"/>
      <c r="B19" s="768"/>
      <c r="C19" s="768"/>
      <c r="D19" s="768"/>
      <c r="E19" s="768"/>
      <c r="F19" s="768"/>
      <c r="G19" s="768"/>
      <c r="H19" s="768"/>
      <c r="I19" s="768"/>
      <c r="J19" s="768"/>
      <c r="K19" s="769"/>
    </row>
    <row r="20" spans="1:11">
      <c r="A20" s="767"/>
      <c r="B20" s="768"/>
      <c r="C20" s="768"/>
      <c r="D20" s="768"/>
      <c r="E20" s="768"/>
      <c r="F20" s="768"/>
      <c r="G20" s="768"/>
      <c r="H20" s="768"/>
      <c r="I20" s="768"/>
      <c r="J20" s="768"/>
      <c r="K20" s="769"/>
    </row>
    <row r="21" spans="1:11">
      <c r="A21" s="767"/>
      <c r="B21" s="768"/>
      <c r="C21" s="768"/>
      <c r="D21" s="768"/>
      <c r="E21" s="768"/>
      <c r="F21" s="768"/>
      <c r="G21" s="768"/>
      <c r="H21" s="768"/>
      <c r="I21" s="768"/>
      <c r="J21" s="768"/>
      <c r="K21" s="769"/>
    </row>
    <row r="22" spans="1:11">
      <c r="A22" s="770"/>
      <c r="B22" s="771"/>
      <c r="C22" s="771"/>
      <c r="D22" s="771"/>
      <c r="E22" s="771"/>
      <c r="F22" s="771"/>
      <c r="G22" s="771"/>
      <c r="H22" s="771"/>
      <c r="I22" s="771"/>
      <c r="J22" s="771"/>
      <c r="K22" s="772"/>
    </row>
    <row r="23" spans="1:11">
      <c r="A23" t="s">
        <v>404</v>
      </c>
    </row>
    <row r="24" spans="1:11">
      <c r="A24" s="764"/>
      <c r="B24" s="765"/>
      <c r="C24" s="765"/>
      <c r="D24" s="765"/>
      <c r="E24" s="765"/>
      <c r="F24" s="765"/>
      <c r="G24" s="765"/>
      <c r="H24" s="765"/>
      <c r="I24" s="765"/>
      <c r="J24" s="765"/>
      <c r="K24" s="766"/>
    </row>
    <row r="25" spans="1:11">
      <c r="A25" s="767"/>
      <c r="B25" s="768"/>
      <c r="C25" s="768"/>
      <c r="D25" s="768"/>
      <c r="E25" s="768"/>
      <c r="F25" s="768"/>
      <c r="G25" s="768"/>
      <c r="H25" s="768"/>
      <c r="I25" s="768"/>
      <c r="J25" s="768"/>
      <c r="K25" s="769"/>
    </row>
    <row r="26" spans="1:11">
      <c r="A26" s="767"/>
      <c r="B26" s="768"/>
      <c r="C26" s="768"/>
      <c r="D26" s="768"/>
      <c r="E26" s="768"/>
      <c r="F26" s="768"/>
      <c r="G26" s="768"/>
      <c r="H26" s="768"/>
      <c r="I26" s="768"/>
      <c r="J26" s="768"/>
      <c r="K26" s="769"/>
    </row>
    <row r="27" spans="1:11">
      <c r="A27" s="767"/>
      <c r="B27" s="768"/>
      <c r="C27" s="768"/>
      <c r="D27" s="768"/>
      <c r="E27" s="768"/>
      <c r="F27" s="768"/>
      <c r="G27" s="768"/>
      <c r="H27" s="768"/>
      <c r="I27" s="768"/>
      <c r="J27" s="768"/>
      <c r="K27" s="769"/>
    </row>
    <row r="28" spans="1:11">
      <c r="A28" s="767"/>
      <c r="B28" s="768"/>
      <c r="C28" s="768"/>
      <c r="D28" s="768"/>
      <c r="E28" s="768"/>
      <c r="F28" s="768"/>
      <c r="G28" s="768"/>
      <c r="H28" s="768"/>
      <c r="I28" s="768"/>
      <c r="J28" s="768"/>
      <c r="K28" s="769"/>
    </row>
    <row r="29" spans="1:11">
      <c r="A29" s="767"/>
      <c r="B29" s="768"/>
      <c r="C29" s="768"/>
      <c r="D29" s="768"/>
      <c r="E29" s="768"/>
      <c r="F29" s="768"/>
      <c r="G29" s="768"/>
      <c r="H29" s="768"/>
      <c r="I29" s="768"/>
      <c r="J29" s="768"/>
      <c r="K29" s="769"/>
    </row>
    <row r="30" spans="1:11">
      <c r="A30" s="767"/>
      <c r="B30" s="768"/>
      <c r="C30" s="768"/>
      <c r="D30" s="768"/>
      <c r="E30" s="768"/>
      <c r="F30" s="768"/>
      <c r="G30" s="768"/>
      <c r="H30" s="768"/>
      <c r="I30" s="768"/>
      <c r="J30" s="768"/>
      <c r="K30" s="769"/>
    </row>
    <row r="31" spans="1:11">
      <c r="A31" s="767"/>
      <c r="B31" s="768"/>
      <c r="C31" s="768"/>
      <c r="D31" s="768"/>
      <c r="E31" s="768"/>
      <c r="F31" s="768"/>
      <c r="G31" s="768"/>
      <c r="H31" s="768"/>
      <c r="I31" s="768"/>
      <c r="J31" s="768"/>
      <c r="K31" s="769"/>
    </row>
    <row r="32" spans="1:11">
      <c r="A32" s="767"/>
      <c r="B32" s="768"/>
      <c r="C32" s="768"/>
      <c r="D32" s="768"/>
      <c r="E32" s="768"/>
      <c r="F32" s="768"/>
      <c r="G32" s="768"/>
      <c r="H32" s="768"/>
      <c r="I32" s="768"/>
      <c r="J32" s="768"/>
      <c r="K32" s="769"/>
    </row>
    <row r="33" spans="1:11">
      <c r="A33" s="770"/>
      <c r="B33" s="771"/>
      <c r="C33" s="771"/>
      <c r="D33" s="771"/>
      <c r="E33" s="771"/>
      <c r="F33" s="771"/>
      <c r="G33" s="771"/>
      <c r="H33" s="771"/>
      <c r="I33" s="771"/>
      <c r="J33" s="771"/>
      <c r="K33" s="772"/>
    </row>
    <row r="34" spans="1:11">
      <c r="A34" t="s">
        <v>405</v>
      </c>
    </row>
    <row r="35" spans="1:11">
      <c r="A35" s="764"/>
      <c r="B35" s="765"/>
      <c r="C35" s="765"/>
      <c r="D35" s="765"/>
      <c r="E35" s="765"/>
      <c r="F35" s="765"/>
      <c r="G35" s="765"/>
      <c r="H35" s="765"/>
      <c r="I35" s="765"/>
      <c r="J35" s="765"/>
      <c r="K35" s="766"/>
    </row>
    <row r="36" spans="1:11">
      <c r="A36" s="767"/>
      <c r="B36" s="768"/>
      <c r="C36" s="768"/>
      <c r="D36" s="768"/>
      <c r="E36" s="768"/>
      <c r="F36" s="768"/>
      <c r="G36" s="768"/>
      <c r="H36" s="768"/>
      <c r="I36" s="768"/>
      <c r="J36" s="768"/>
      <c r="K36" s="769"/>
    </row>
    <row r="37" spans="1:11">
      <c r="A37" s="767"/>
      <c r="B37" s="768"/>
      <c r="C37" s="768"/>
      <c r="D37" s="768"/>
      <c r="E37" s="768"/>
      <c r="F37" s="768"/>
      <c r="G37" s="768"/>
      <c r="H37" s="768"/>
      <c r="I37" s="768"/>
      <c r="J37" s="768"/>
      <c r="K37" s="769"/>
    </row>
    <row r="38" spans="1:11">
      <c r="A38" s="767"/>
      <c r="B38" s="768"/>
      <c r="C38" s="768"/>
      <c r="D38" s="768"/>
      <c r="E38" s="768"/>
      <c r="F38" s="768"/>
      <c r="G38" s="768"/>
      <c r="H38" s="768"/>
      <c r="I38" s="768"/>
      <c r="J38" s="768"/>
      <c r="K38" s="769"/>
    </row>
    <row r="39" spans="1:11">
      <c r="A39" s="767"/>
      <c r="B39" s="768"/>
      <c r="C39" s="768"/>
      <c r="D39" s="768"/>
      <c r="E39" s="768"/>
      <c r="F39" s="768"/>
      <c r="G39" s="768"/>
      <c r="H39" s="768"/>
      <c r="I39" s="768"/>
      <c r="J39" s="768"/>
      <c r="K39" s="769"/>
    </row>
    <row r="40" spans="1:11">
      <c r="A40" s="767"/>
      <c r="B40" s="768"/>
      <c r="C40" s="768"/>
      <c r="D40" s="768"/>
      <c r="E40" s="768"/>
      <c r="F40" s="768"/>
      <c r="G40" s="768"/>
      <c r="H40" s="768"/>
      <c r="I40" s="768"/>
      <c r="J40" s="768"/>
      <c r="K40" s="769"/>
    </row>
    <row r="41" spans="1:11">
      <c r="A41" s="767"/>
      <c r="B41" s="768"/>
      <c r="C41" s="768"/>
      <c r="D41" s="768"/>
      <c r="E41" s="768"/>
      <c r="F41" s="768"/>
      <c r="G41" s="768"/>
      <c r="H41" s="768"/>
      <c r="I41" s="768"/>
      <c r="J41" s="768"/>
      <c r="K41" s="769"/>
    </row>
    <row r="42" spans="1:11">
      <c r="A42" s="767"/>
      <c r="B42" s="768"/>
      <c r="C42" s="768"/>
      <c r="D42" s="768"/>
      <c r="E42" s="768"/>
      <c r="F42" s="768"/>
      <c r="G42" s="768"/>
      <c r="H42" s="768"/>
      <c r="I42" s="768"/>
      <c r="J42" s="768"/>
      <c r="K42" s="769"/>
    </row>
    <row r="43" spans="1:11">
      <c r="A43" s="767"/>
      <c r="B43" s="768"/>
      <c r="C43" s="768"/>
      <c r="D43" s="768"/>
      <c r="E43" s="768"/>
      <c r="F43" s="768"/>
      <c r="G43" s="768"/>
      <c r="H43" s="768"/>
      <c r="I43" s="768"/>
      <c r="J43" s="768"/>
      <c r="K43" s="769"/>
    </row>
    <row r="44" spans="1:11">
      <c r="A44" s="770"/>
      <c r="B44" s="771"/>
      <c r="C44" s="771"/>
      <c r="D44" s="771"/>
      <c r="E44" s="771"/>
      <c r="F44" s="771"/>
      <c r="G44" s="771"/>
      <c r="H44" s="771"/>
      <c r="I44" s="771"/>
      <c r="J44" s="771"/>
      <c r="K44" s="772"/>
    </row>
    <row r="45" spans="1:11">
      <c r="A45" t="s">
        <v>406</v>
      </c>
    </row>
    <row r="46" spans="1:11">
      <c r="A46" s="764"/>
      <c r="B46" s="765"/>
      <c r="C46" s="765"/>
      <c r="D46" s="765"/>
      <c r="E46" s="765"/>
      <c r="F46" s="765"/>
      <c r="G46" s="765"/>
      <c r="H46" s="765"/>
      <c r="I46" s="765"/>
      <c r="J46" s="765"/>
      <c r="K46" s="766"/>
    </row>
    <row r="47" spans="1:11">
      <c r="A47" s="767"/>
      <c r="B47" s="768"/>
      <c r="C47" s="768"/>
      <c r="D47" s="768"/>
      <c r="E47" s="768"/>
      <c r="F47" s="768"/>
      <c r="G47" s="768"/>
      <c r="H47" s="768"/>
      <c r="I47" s="768"/>
      <c r="J47" s="768"/>
      <c r="K47" s="769"/>
    </row>
    <row r="48" spans="1:11">
      <c r="A48" s="767"/>
      <c r="B48" s="768"/>
      <c r="C48" s="768"/>
      <c r="D48" s="768"/>
      <c r="E48" s="768"/>
      <c r="F48" s="768"/>
      <c r="G48" s="768"/>
      <c r="H48" s="768"/>
      <c r="I48" s="768"/>
      <c r="J48" s="768"/>
      <c r="K48" s="769"/>
    </row>
    <row r="49" spans="1:11">
      <c r="A49" s="767"/>
      <c r="B49" s="768"/>
      <c r="C49" s="768"/>
      <c r="D49" s="768"/>
      <c r="E49" s="768"/>
      <c r="F49" s="768"/>
      <c r="G49" s="768"/>
      <c r="H49" s="768"/>
      <c r="I49" s="768"/>
      <c r="J49" s="768"/>
      <c r="K49" s="769"/>
    </row>
    <row r="50" spans="1:11">
      <c r="A50" s="767"/>
      <c r="B50" s="768"/>
      <c r="C50" s="768"/>
      <c r="D50" s="768"/>
      <c r="E50" s="768"/>
      <c r="F50" s="768"/>
      <c r="G50" s="768"/>
      <c r="H50" s="768"/>
      <c r="I50" s="768"/>
      <c r="J50" s="768"/>
      <c r="K50" s="769"/>
    </row>
    <row r="51" spans="1:11">
      <c r="A51" s="767"/>
      <c r="B51" s="768"/>
      <c r="C51" s="768"/>
      <c r="D51" s="768"/>
      <c r="E51" s="768"/>
      <c r="F51" s="768"/>
      <c r="G51" s="768"/>
      <c r="H51" s="768"/>
      <c r="I51" s="768"/>
      <c r="J51" s="768"/>
      <c r="K51" s="769"/>
    </row>
    <row r="52" spans="1:11">
      <c r="A52" s="767"/>
      <c r="B52" s="768"/>
      <c r="C52" s="768"/>
      <c r="D52" s="768"/>
      <c r="E52" s="768"/>
      <c r="F52" s="768"/>
      <c r="G52" s="768"/>
      <c r="H52" s="768"/>
      <c r="I52" s="768"/>
      <c r="J52" s="768"/>
      <c r="K52" s="769"/>
    </row>
    <row r="53" spans="1:11">
      <c r="A53" s="767"/>
      <c r="B53" s="768"/>
      <c r="C53" s="768"/>
      <c r="D53" s="768"/>
      <c r="E53" s="768"/>
      <c r="F53" s="768"/>
      <c r="G53" s="768"/>
      <c r="H53" s="768"/>
      <c r="I53" s="768"/>
      <c r="J53" s="768"/>
      <c r="K53" s="769"/>
    </row>
    <row r="54" spans="1:11">
      <c r="A54" s="767"/>
      <c r="B54" s="768"/>
      <c r="C54" s="768"/>
      <c r="D54" s="768"/>
      <c r="E54" s="768"/>
      <c r="F54" s="768"/>
      <c r="G54" s="768"/>
      <c r="H54" s="768"/>
      <c r="I54" s="768"/>
      <c r="J54" s="768"/>
      <c r="K54" s="769"/>
    </row>
    <row r="55" spans="1:11">
      <c r="A55" s="770"/>
      <c r="B55" s="771"/>
      <c r="C55" s="771"/>
      <c r="D55" s="771"/>
      <c r="E55" s="771"/>
      <c r="F55" s="771"/>
      <c r="G55" s="771"/>
      <c r="H55" s="771"/>
      <c r="I55" s="771"/>
      <c r="J55" s="771"/>
      <c r="K55" s="772"/>
    </row>
    <row r="56" spans="1:11">
      <c r="A56" t="s">
        <v>407</v>
      </c>
    </row>
    <row r="57" spans="1:11">
      <c r="A57" s="764"/>
      <c r="B57" s="765"/>
      <c r="C57" s="765"/>
      <c r="D57" s="765"/>
      <c r="E57" s="765"/>
      <c r="F57" s="765"/>
      <c r="G57" s="765"/>
      <c r="H57" s="765"/>
      <c r="I57" s="765"/>
      <c r="J57" s="765"/>
      <c r="K57" s="766"/>
    </row>
    <row r="58" spans="1:11">
      <c r="A58" s="767"/>
      <c r="B58" s="768"/>
      <c r="C58" s="768"/>
      <c r="D58" s="768"/>
      <c r="E58" s="768"/>
      <c r="F58" s="768"/>
      <c r="G58" s="768"/>
      <c r="H58" s="768"/>
      <c r="I58" s="768"/>
      <c r="J58" s="768"/>
      <c r="K58" s="769"/>
    </row>
    <row r="59" spans="1:11">
      <c r="A59" s="767"/>
      <c r="B59" s="768"/>
      <c r="C59" s="768"/>
      <c r="D59" s="768"/>
      <c r="E59" s="768"/>
      <c r="F59" s="768"/>
      <c r="G59" s="768"/>
      <c r="H59" s="768"/>
      <c r="I59" s="768"/>
      <c r="J59" s="768"/>
      <c r="K59" s="769"/>
    </row>
    <row r="60" spans="1:11">
      <c r="A60" s="767"/>
      <c r="B60" s="768"/>
      <c r="C60" s="768"/>
      <c r="D60" s="768"/>
      <c r="E60" s="768"/>
      <c r="F60" s="768"/>
      <c r="G60" s="768"/>
      <c r="H60" s="768"/>
      <c r="I60" s="768"/>
      <c r="J60" s="768"/>
      <c r="K60" s="769"/>
    </row>
    <row r="61" spans="1:11">
      <c r="A61" s="767"/>
      <c r="B61" s="768"/>
      <c r="C61" s="768"/>
      <c r="D61" s="768"/>
      <c r="E61" s="768"/>
      <c r="F61" s="768"/>
      <c r="G61" s="768"/>
      <c r="H61" s="768"/>
      <c r="I61" s="768"/>
      <c r="J61" s="768"/>
      <c r="K61" s="769"/>
    </row>
    <row r="62" spans="1:11">
      <c r="A62" s="767"/>
      <c r="B62" s="768"/>
      <c r="C62" s="768"/>
      <c r="D62" s="768"/>
      <c r="E62" s="768"/>
      <c r="F62" s="768"/>
      <c r="G62" s="768"/>
      <c r="H62" s="768"/>
      <c r="I62" s="768"/>
      <c r="J62" s="768"/>
      <c r="K62" s="769"/>
    </row>
    <row r="63" spans="1:11">
      <c r="A63" s="767"/>
      <c r="B63" s="768"/>
      <c r="C63" s="768"/>
      <c r="D63" s="768"/>
      <c r="E63" s="768"/>
      <c r="F63" s="768"/>
      <c r="G63" s="768"/>
      <c r="H63" s="768"/>
      <c r="I63" s="768"/>
      <c r="J63" s="768"/>
      <c r="K63" s="769"/>
    </row>
    <row r="64" spans="1:11">
      <c r="A64" s="770"/>
      <c r="B64" s="771"/>
      <c r="C64" s="771"/>
      <c r="D64" s="771"/>
      <c r="E64" s="771"/>
      <c r="F64" s="771"/>
      <c r="G64" s="771"/>
      <c r="H64" s="771"/>
      <c r="I64" s="771"/>
      <c r="J64" s="771"/>
      <c r="K64" s="772"/>
    </row>
  </sheetData>
  <mergeCells count="14">
    <mergeCell ref="A46:K55"/>
    <mergeCell ref="A57:K64"/>
    <mergeCell ref="A7:C7"/>
    <mergeCell ref="D7:I7"/>
    <mergeCell ref="A2:K2"/>
    <mergeCell ref="A13:K22"/>
    <mergeCell ref="A24:K33"/>
    <mergeCell ref="A35:K44"/>
    <mergeCell ref="A4:C4"/>
    <mergeCell ref="D4:I4"/>
    <mergeCell ref="A5:C5"/>
    <mergeCell ref="D5:I5"/>
    <mergeCell ref="A6:C6"/>
    <mergeCell ref="D6:I6"/>
  </mergeCells>
  <phoneticPr fontId="11"/>
  <pageMargins left="0.59055118110236227" right="0.19685039370078741" top="0.39370078740157483" bottom="0.39370078740157483" header="0" footer="0"/>
  <pageSetup paperSize="9" scale="9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6">
    <tabColor rgb="FFFFFF00"/>
  </sheetPr>
  <dimension ref="A1:I29"/>
  <sheetViews>
    <sheetView view="pageBreakPreview" zoomScale="115" zoomScaleNormal="100" zoomScaleSheetLayoutView="115" workbookViewId="0">
      <selection activeCell="A7" sqref="A7:B7"/>
    </sheetView>
  </sheetViews>
  <sheetFormatPr defaultColWidth="9.08984375" defaultRowHeight="12"/>
  <cols>
    <col min="1" max="1" width="3.6328125" style="19" customWidth="1"/>
    <col min="2" max="2" width="14.54296875" style="19" customWidth="1"/>
    <col min="3" max="3" width="16.453125" style="19" customWidth="1"/>
    <col min="4" max="4" width="23.36328125" style="19" customWidth="1"/>
    <col min="5" max="5" width="5.08984375" style="10" customWidth="1"/>
    <col min="6" max="8" width="5.08984375" style="19" customWidth="1"/>
    <col min="9" max="9" width="13" style="19" customWidth="1"/>
    <col min="10" max="16384" width="9.08984375" style="19"/>
  </cols>
  <sheetData>
    <row r="1" spans="1:9" s="13" customFormat="1" ht="18.75" customHeight="1">
      <c r="E1" s="14"/>
      <c r="G1" s="14"/>
      <c r="H1" s="14"/>
      <c r="I1" s="15" t="s">
        <v>414</v>
      </c>
    </row>
    <row r="2" spans="1:9" s="13" customFormat="1" ht="18.75" customHeight="1">
      <c r="A2" s="26" t="s">
        <v>24</v>
      </c>
      <c r="B2" s="16"/>
      <c r="C2" s="16"/>
      <c r="D2" s="16"/>
      <c r="E2" s="16"/>
      <c r="F2" s="16"/>
      <c r="G2" s="16"/>
      <c r="H2" s="16"/>
      <c r="I2" s="16"/>
    </row>
    <row r="3" spans="1:9" s="13" customFormat="1" ht="23.15" customHeight="1">
      <c r="A3" s="17" t="s">
        <v>245</v>
      </c>
    </row>
    <row r="4" spans="1:9" s="13" customFormat="1" ht="23.15" customHeight="1">
      <c r="A4" s="1152" t="s">
        <v>498</v>
      </c>
      <c r="B4" s="1153"/>
      <c r="C4" s="1156">
        <f>'様式1-1_委託料経費区分'!C5</f>
        <v>0</v>
      </c>
      <c r="D4" s="1157"/>
      <c r="E4" s="1158"/>
    </row>
    <row r="5" spans="1:9" s="13" customFormat="1" ht="23.15" customHeight="1">
      <c r="A5" s="1152" t="s">
        <v>285</v>
      </c>
      <c r="B5" s="1153"/>
      <c r="C5" s="1156">
        <f>'様式1-1_委託料経費区分'!C6</f>
        <v>0</v>
      </c>
      <c r="D5" s="1157"/>
      <c r="E5" s="1158"/>
    </row>
    <row r="6" spans="1:9" s="13" customFormat="1" ht="23.15" customHeight="1">
      <c r="A6" s="1152" t="s">
        <v>246</v>
      </c>
      <c r="B6" s="1153"/>
      <c r="C6" s="1156">
        <f>'様式1-1_委託料経費区分'!C7</f>
        <v>0</v>
      </c>
      <c r="D6" s="1157"/>
      <c r="E6" s="1158"/>
    </row>
    <row r="7" spans="1:9" s="13" customFormat="1" ht="23.15" customHeight="1">
      <c r="A7" s="1154" t="s">
        <v>666</v>
      </c>
      <c r="B7" s="1155"/>
      <c r="C7" s="1159">
        <f>'様式1-1_委託料経費区分'!C9</f>
        <v>0</v>
      </c>
      <c r="D7" s="1160"/>
      <c r="E7" s="1161"/>
    </row>
    <row r="8" spans="1:9" s="13" customFormat="1" ht="17.25" customHeight="1">
      <c r="A8" s="17"/>
      <c r="C8" s="18"/>
      <c r="D8" s="20"/>
      <c r="F8" s="18"/>
      <c r="G8" s="14"/>
      <c r="H8" s="14"/>
      <c r="I8" s="14"/>
    </row>
    <row r="9" spans="1:9" s="10" customFormat="1" ht="55.5" customHeight="1">
      <c r="A9" s="27" t="s">
        <v>0</v>
      </c>
      <c r="B9" s="27" t="s">
        <v>1</v>
      </c>
      <c r="C9" s="27" t="s">
        <v>12</v>
      </c>
      <c r="D9" s="27" t="s">
        <v>13</v>
      </c>
      <c r="E9" s="28" t="s">
        <v>15</v>
      </c>
      <c r="F9" s="28" t="s">
        <v>14</v>
      </c>
      <c r="G9" s="28" t="s">
        <v>23</v>
      </c>
      <c r="H9" s="28" t="s">
        <v>2</v>
      </c>
      <c r="I9" s="27" t="s">
        <v>9</v>
      </c>
    </row>
    <row r="10" spans="1:9" s="13" customFormat="1" ht="42.75" customHeight="1">
      <c r="A10" s="23">
        <v>1</v>
      </c>
      <c r="B10" s="21"/>
      <c r="C10" s="21"/>
      <c r="D10" s="22"/>
      <c r="E10" s="22"/>
      <c r="F10" s="21"/>
      <c r="G10" s="22"/>
      <c r="H10" s="21"/>
      <c r="I10" s="21"/>
    </row>
    <row r="11" spans="1:9" s="13" customFormat="1" ht="42.75" customHeight="1">
      <c r="A11" s="23">
        <v>2</v>
      </c>
      <c r="B11" s="21"/>
      <c r="C11" s="21"/>
      <c r="D11" s="21"/>
      <c r="E11" s="22"/>
      <c r="F11" s="21"/>
      <c r="G11" s="21"/>
      <c r="H11" s="21"/>
      <c r="I11" s="21"/>
    </row>
    <row r="12" spans="1:9" s="13" customFormat="1" ht="42.75" customHeight="1">
      <c r="A12" s="23">
        <v>3</v>
      </c>
      <c r="B12" s="21"/>
      <c r="C12" s="21"/>
      <c r="D12" s="21"/>
      <c r="E12" s="22"/>
      <c r="F12" s="21"/>
      <c r="G12" s="21"/>
      <c r="H12" s="21"/>
      <c r="I12" s="21"/>
    </row>
    <row r="13" spans="1:9" s="13" customFormat="1" ht="42.75" customHeight="1">
      <c r="A13" s="23">
        <v>4</v>
      </c>
      <c r="B13" s="21"/>
      <c r="C13" s="21"/>
      <c r="D13" s="21"/>
      <c r="E13" s="22"/>
      <c r="F13" s="21"/>
      <c r="G13" s="22"/>
      <c r="H13" s="21"/>
      <c r="I13" s="21"/>
    </row>
    <row r="14" spans="1:9" ht="42.75" customHeight="1">
      <c r="A14" s="23">
        <v>5</v>
      </c>
      <c r="B14" s="24"/>
      <c r="C14" s="24"/>
      <c r="D14" s="24"/>
      <c r="E14" s="25"/>
      <c r="F14" s="24"/>
      <c r="G14" s="24"/>
      <c r="H14" s="24"/>
      <c r="I14" s="24"/>
    </row>
    <row r="15" spans="1:9" ht="42.75" customHeight="1">
      <c r="A15" s="23">
        <v>6</v>
      </c>
      <c r="B15" s="24"/>
      <c r="C15" s="24"/>
      <c r="D15" s="24"/>
      <c r="E15" s="25"/>
      <c r="F15" s="24"/>
      <c r="G15" s="24"/>
      <c r="H15" s="24"/>
      <c r="I15" s="24"/>
    </row>
    <row r="16" spans="1:9" ht="42.75" customHeight="1">
      <c r="A16" s="23">
        <v>7</v>
      </c>
      <c r="B16" s="24"/>
      <c r="C16" s="24"/>
      <c r="D16" s="24"/>
      <c r="E16" s="25"/>
      <c r="F16" s="24"/>
      <c r="G16" s="24"/>
      <c r="H16" s="24"/>
      <c r="I16" s="24"/>
    </row>
    <row r="17" spans="1:9" ht="42.75" customHeight="1">
      <c r="A17" s="23">
        <v>8</v>
      </c>
      <c r="B17" s="24"/>
      <c r="C17" s="24"/>
      <c r="D17" s="24"/>
      <c r="E17" s="25"/>
      <c r="F17" s="24"/>
      <c r="G17" s="24"/>
      <c r="H17" s="24"/>
      <c r="I17" s="24"/>
    </row>
    <row r="18" spans="1:9" ht="42.75" customHeight="1">
      <c r="A18" s="23">
        <v>9</v>
      </c>
      <c r="B18" s="24"/>
      <c r="C18" s="24"/>
      <c r="D18" s="24"/>
      <c r="E18" s="25"/>
      <c r="F18" s="24"/>
      <c r="G18" s="24"/>
      <c r="H18" s="24"/>
      <c r="I18" s="24"/>
    </row>
    <row r="19" spans="1:9" ht="42.75" customHeight="1">
      <c r="A19" s="23">
        <v>10</v>
      </c>
      <c r="B19" s="24"/>
      <c r="C19" s="24"/>
      <c r="D19" s="24"/>
      <c r="E19" s="25"/>
      <c r="F19" s="24"/>
      <c r="G19" s="24"/>
      <c r="H19" s="24"/>
      <c r="I19" s="24"/>
    </row>
    <row r="20" spans="1:9" ht="42.75" customHeight="1">
      <c r="A20" s="23">
        <v>11</v>
      </c>
      <c r="B20" s="24"/>
      <c r="C20" s="24"/>
      <c r="D20" s="24"/>
      <c r="E20" s="25"/>
      <c r="F20" s="24"/>
      <c r="G20" s="24"/>
      <c r="H20" s="24"/>
      <c r="I20" s="24"/>
    </row>
    <row r="21" spans="1:9" ht="42.75" customHeight="1">
      <c r="A21" s="23">
        <v>12</v>
      </c>
      <c r="B21" s="24"/>
      <c r="C21" s="24"/>
      <c r="D21" s="24"/>
      <c r="E21" s="25"/>
      <c r="F21" s="24"/>
      <c r="G21" s="24"/>
      <c r="H21" s="24"/>
      <c r="I21" s="24"/>
    </row>
    <row r="22" spans="1:9" s="13" customFormat="1">
      <c r="A22" s="13" t="s">
        <v>16</v>
      </c>
      <c r="C22" s="18"/>
      <c r="F22" s="18"/>
    </row>
    <row r="23" spans="1:9" s="13" customFormat="1">
      <c r="A23" s="13" t="s">
        <v>595</v>
      </c>
      <c r="C23" s="18"/>
      <c r="F23" s="18"/>
    </row>
    <row r="24" spans="1:9" s="13" customFormat="1">
      <c r="A24" s="29">
        <v>1</v>
      </c>
      <c r="B24" s="1162" t="s">
        <v>18</v>
      </c>
      <c r="C24" s="1162"/>
      <c r="D24" s="1162"/>
      <c r="E24" s="1162"/>
      <c r="F24" s="1162"/>
      <c r="G24" s="1162"/>
      <c r="H24" s="1162"/>
      <c r="I24" s="1162"/>
    </row>
    <row r="25" spans="1:9" s="13" customFormat="1">
      <c r="A25" s="20">
        <v>2</v>
      </c>
      <c r="B25" s="1162" t="s">
        <v>19</v>
      </c>
      <c r="C25" s="1162"/>
      <c r="D25" s="1162"/>
      <c r="E25" s="1162"/>
      <c r="F25" s="1162"/>
      <c r="G25" s="1162"/>
      <c r="H25" s="1162"/>
      <c r="I25" s="1162"/>
    </row>
    <row r="26" spans="1:9" s="13" customFormat="1">
      <c r="A26" s="29">
        <v>3</v>
      </c>
      <c r="B26" s="1162" t="s">
        <v>20</v>
      </c>
      <c r="C26" s="1162"/>
      <c r="D26" s="1162"/>
      <c r="E26" s="1162"/>
      <c r="F26" s="1162"/>
      <c r="G26" s="1162"/>
      <c r="H26" s="1162"/>
      <c r="I26" s="1162"/>
    </row>
    <row r="27" spans="1:9" s="13" customFormat="1">
      <c r="A27" s="20">
        <v>4</v>
      </c>
      <c r="B27" s="1162" t="s">
        <v>21</v>
      </c>
      <c r="C27" s="1162"/>
      <c r="D27" s="1162"/>
      <c r="E27" s="1162"/>
      <c r="F27" s="1162"/>
      <c r="G27" s="1162"/>
      <c r="H27" s="1162"/>
      <c r="I27" s="1162"/>
    </row>
    <row r="28" spans="1:9" s="13" customFormat="1">
      <c r="A28" s="29">
        <v>5</v>
      </c>
      <c r="B28" s="1162" t="s">
        <v>244</v>
      </c>
      <c r="C28" s="1162"/>
      <c r="D28" s="1162"/>
      <c r="E28" s="1162"/>
      <c r="F28" s="1162"/>
      <c r="G28" s="1162"/>
      <c r="H28" s="1162"/>
      <c r="I28" s="1162"/>
    </row>
    <row r="29" spans="1:9">
      <c r="A29" s="19" t="s">
        <v>17</v>
      </c>
    </row>
  </sheetData>
  <mergeCells count="13">
    <mergeCell ref="B24:I24"/>
    <mergeCell ref="B25:I25"/>
    <mergeCell ref="B26:I26"/>
    <mergeCell ref="B27:I27"/>
    <mergeCell ref="B28:I28"/>
    <mergeCell ref="A4:B4"/>
    <mergeCell ref="A5:B5"/>
    <mergeCell ref="A6:B6"/>
    <mergeCell ref="A7:B7"/>
    <mergeCell ref="C4:E4"/>
    <mergeCell ref="C5:E5"/>
    <mergeCell ref="C6:E6"/>
    <mergeCell ref="C7:E7"/>
  </mergeCells>
  <phoneticPr fontId="11"/>
  <pageMargins left="0.70866141732283472" right="0.70866141732283472" top="0.47244094488188981" bottom="0.39370078740157483" header="0" footer="0"/>
  <pageSetup paperSize="9" scale="95"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7"/>
  <dimension ref="B1:B9"/>
  <sheetViews>
    <sheetView view="pageBreakPreview" zoomScaleNormal="100" zoomScaleSheetLayoutView="100" workbookViewId="0">
      <selection activeCell="I38" sqref="I38:N38"/>
    </sheetView>
  </sheetViews>
  <sheetFormatPr defaultColWidth="9.08984375" defaultRowHeight="12"/>
  <cols>
    <col min="1" max="1" width="4.54296875" style="12" customWidth="1"/>
    <col min="2" max="2" width="99" style="11" customWidth="1"/>
    <col min="3" max="16384" width="9.08984375" style="12"/>
  </cols>
  <sheetData>
    <row r="1" spans="2:2" s="32" customFormat="1" ht="18" customHeight="1">
      <c r="B1" s="31" t="s">
        <v>22</v>
      </c>
    </row>
    <row r="2" spans="2:2" s="32" customFormat="1" ht="18" customHeight="1">
      <c r="B2" s="31" t="s">
        <v>3</v>
      </c>
    </row>
    <row r="3" spans="2:2" s="32" customFormat="1" ht="45.75" customHeight="1">
      <c r="B3" s="31" t="s">
        <v>4</v>
      </c>
    </row>
    <row r="4" spans="2:2" s="32" customFormat="1" ht="31.5" customHeight="1">
      <c r="B4" s="31" t="s">
        <v>10</v>
      </c>
    </row>
    <row r="5" spans="2:2" s="32" customFormat="1" ht="18" customHeight="1">
      <c r="B5" s="31" t="s">
        <v>11</v>
      </c>
    </row>
    <row r="6" spans="2:2" s="32" customFormat="1" ht="18" customHeight="1">
      <c r="B6" s="31" t="s">
        <v>5</v>
      </c>
    </row>
    <row r="7" spans="2:2" s="32" customFormat="1" ht="21.75" customHeight="1">
      <c r="B7" s="31" t="s">
        <v>6</v>
      </c>
    </row>
    <row r="8" spans="2:2" s="32" customFormat="1" ht="18" customHeight="1">
      <c r="B8" s="31" t="s">
        <v>7</v>
      </c>
    </row>
    <row r="9" spans="2:2" s="32" customFormat="1" ht="18" customHeight="1">
      <c r="B9" s="31" t="s">
        <v>8</v>
      </c>
    </row>
  </sheetData>
  <phoneticPr fontId="11"/>
  <pageMargins left="0.7" right="0.7" top="0.75" bottom="0.75" header="0.3" footer="0.3"/>
  <pageSetup paperSize="9" orientation="portrait" horizont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8">
    <tabColor rgb="FFFFFF00"/>
  </sheetPr>
  <dimension ref="A1:N24"/>
  <sheetViews>
    <sheetView showGridLines="0" view="pageBreakPreview" zoomScale="85" zoomScaleNormal="100" zoomScaleSheetLayoutView="85" workbookViewId="0">
      <selection activeCell="A7" sqref="A7:XFD7"/>
    </sheetView>
  </sheetViews>
  <sheetFormatPr defaultColWidth="9.08984375" defaultRowHeight="12.5"/>
  <cols>
    <col min="1" max="1" width="19.36328125" style="30" customWidth="1"/>
    <col min="2" max="2" width="6.6328125" style="30" customWidth="1"/>
    <col min="3" max="3" width="32.6328125" style="30" customWidth="1"/>
    <col min="4" max="11" width="7.08984375" style="30" customWidth="1"/>
    <col min="12" max="12" width="9.90625" style="30" customWidth="1"/>
    <col min="13" max="13" width="19.36328125" style="30" customWidth="1"/>
    <col min="14" max="14" width="9.08984375" style="30" customWidth="1"/>
    <col min="15" max="16384" width="9.08984375" style="30"/>
  </cols>
  <sheetData>
    <row r="1" spans="1:14" ht="16.5">
      <c r="B1" s="109"/>
      <c r="C1" s="109"/>
      <c r="D1" s="109"/>
      <c r="E1" s="109"/>
      <c r="F1" s="109"/>
      <c r="G1" s="109"/>
      <c r="H1" s="109"/>
      <c r="I1" s="109"/>
      <c r="J1" s="109"/>
      <c r="K1" s="109"/>
      <c r="M1" s="205" t="s">
        <v>415</v>
      </c>
    </row>
    <row r="2" spans="1:14" ht="16.5">
      <c r="A2" s="112" t="s">
        <v>137</v>
      </c>
      <c r="B2" s="109"/>
      <c r="C2" s="109"/>
      <c r="D2" s="109"/>
      <c r="E2" s="109"/>
      <c r="F2" s="109"/>
      <c r="G2" s="109"/>
      <c r="H2" s="109"/>
      <c r="I2" s="109"/>
      <c r="J2" s="109"/>
      <c r="K2" s="109"/>
      <c r="L2" s="109"/>
      <c r="M2" s="109"/>
      <c r="N2" s="109"/>
    </row>
    <row r="3" spans="1:14" ht="16.5">
      <c r="A3" s="112"/>
      <c r="B3" s="109"/>
      <c r="C3" s="109"/>
      <c r="D3" s="109"/>
      <c r="E3" s="109"/>
      <c r="F3" s="109"/>
      <c r="G3" s="109"/>
      <c r="H3" s="109"/>
      <c r="I3" s="109"/>
      <c r="J3" s="109"/>
      <c r="K3" s="109"/>
      <c r="L3" s="109"/>
      <c r="M3" s="109"/>
      <c r="N3" s="109"/>
    </row>
    <row r="4" spans="1:14" ht="16.5">
      <c r="A4" s="660" t="s">
        <v>498</v>
      </c>
      <c r="B4" s="1163">
        <f>'様式1-1_委託料経費区分'!C5</f>
        <v>0</v>
      </c>
      <c r="C4" s="1163"/>
      <c r="D4" s="1163"/>
      <c r="E4" s="1163"/>
      <c r="F4" s="204"/>
      <c r="G4" s="204"/>
      <c r="H4" s="204"/>
      <c r="I4" s="204"/>
      <c r="J4" s="109"/>
      <c r="K4" s="109"/>
      <c r="L4" s="109"/>
      <c r="M4" s="109"/>
      <c r="N4" s="109"/>
    </row>
    <row r="5" spans="1:14" ht="16.5">
      <c r="A5" s="660" t="s">
        <v>285</v>
      </c>
      <c r="B5" s="1163">
        <f>'様式1-1_委託料経費区分'!C6</f>
        <v>0</v>
      </c>
      <c r="C5" s="1163"/>
      <c r="D5" s="1163"/>
      <c r="E5" s="1163"/>
      <c r="F5" s="13"/>
      <c r="G5" s="13"/>
      <c r="H5" s="13"/>
      <c r="I5" s="13"/>
      <c r="J5" s="109"/>
      <c r="K5" s="109"/>
      <c r="L5" s="109"/>
      <c r="M5" s="109"/>
      <c r="N5" s="109"/>
    </row>
    <row r="6" spans="1:14" ht="16.5">
      <c r="A6" s="660" t="s">
        <v>246</v>
      </c>
      <c r="B6" s="1163">
        <f>'様式1-1_委託料経費区分'!C7</f>
        <v>0</v>
      </c>
      <c r="C6" s="1163"/>
      <c r="D6" s="1163"/>
      <c r="E6" s="1163"/>
      <c r="F6" s="204"/>
      <c r="G6" s="204"/>
      <c r="H6" s="204"/>
      <c r="I6" s="204"/>
      <c r="J6" s="109"/>
      <c r="K6" s="109"/>
      <c r="L6" s="109"/>
      <c r="M6" s="109"/>
      <c r="N6" s="109"/>
    </row>
    <row r="7" spans="1:14" s="737" customFormat="1" ht="16.5">
      <c r="A7" s="736" t="s">
        <v>666</v>
      </c>
      <c r="B7" s="1164">
        <f>'様式1-1_委託料経費区分'!C9</f>
        <v>0</v>
      </c>
      <c r="C7" s="1164"/>
      <c r="D7" s="1164"/>
      <c r="E7" s="1164"/>
      <c r="F7" s="204"/>
      <c r="G7" s="204"/>
      <c r="H7" s="204"/>
      <c r="I7" s="204"/>
      <c r="J7" s="317"/>
      <c r="K7" s="317"/>
      <c r="L7" s="317"/>
      <c r="M7" s="317"/>
      <c r="N7" s="317"/>
    </row>
    <row r="8" spans="1:14" ht="15.75" customHeight="1">
      <c r="A8" s="1165" t="s">
        <v>665</v>
      </c>
      <c r="B8" s="1166"/>
      <c r="C8" s="1166"/>
      <c r="D8" s="1166"/>
      <c r="E8" s="1166"/>
      <c r="F8" s="1166"/>
      <c r="G8" s="1166"/>
      <c r="H8" s="1166"/>
      <c r="I8" s="1166"/>
      <c r="J8" s="1166"/>
      <c r="K8" s="1166"/>
      <c r="L8" s="1166"/>
      <c r="M8" s="1166"/>
      <c r="N8" s="317"/>
    </row>
    <row r="9" spans="1:14" s="2" customFormat="1" ht="18" customHeight="1">
      <c r="A9" s="1019" t="s">
        <v>290</v>
      </c>
      <c r="B9" s="1019" t="s">
        <v>294</v>
      </c>
      <c r="C9" s="1019" t="s">
        <v>293</v>
      </c>
      <c r="D9" s="1019" t="s">
        <v>248</v>
      </c>
      <c r="E9" s="1019" t="s">
        <v>50</v>
      </c>
      <c r="F9" s="1019" t="s">
        <v>287</v>
      </c>
      <c r="G9" s="1029" t="s">
        <v>51</v>
      </c>
      <c r="H9" s="159"/>
      <c r="I9" s="1029" t="s">
        <v>299</v>
      </c>
      <c r="J9" s="309"/>
      <c r="K9" s="310"/>
      <c r="L9" s="1177" t="s">
        <v>52</v>
      </c>
      <c r="M9" s="1028" t="s">
        <v>297</v>
      </c>
    </row>
    <row r="10" spans="1:14" s="2" customFormat="1" ht="12.75" customHeight="1">
      <c r="A10" s="1026"/>
      <c r="B10" s="1026"/>
      <c r="C10" s="1026"/>
      <c r="D10" s="1026"/>
      <c r="E10" s="1019"/>
      <c r="F10" s="1026"/>
      <c r="G10" s="1030"/>
      <c r="H10" s="1167" t="s">
        <v>53</v>
      </c>
      <c r="I10" s="1030"/>
      <c r="J10" s="1167" t="s">
        <v>53</v>
      </c>
      <c r="K10" s="1169" t="s">
        <v>426</v>
      </c>
      <c r="L10" s="1178"/>
      <c r="M10" s="1175"/>
    </row>
    <row r="11" spans="1:14" s="2" customFormat="1" ht="72" customHeight="1">
      <c r="A11" s="1027"/>
      <c r="B11" s="1027"/>
      <c r="C11" s="1027"/>
      <c r="D11" s="1027"/>
      <c r="E11" s="1028"/>
      <c r="F11" s="1027"/>
      <c r="G11" s="1031"/>
      <c r="H11" s="1168"/>
      <c r="I11" s="1031"/>
      <c r="J11" s="1168"/>
      <c r="K11" s="1170"/>
      <c r="L11" s="1179"/>
      <c r="M11" s="1175"/>
    </row>
    <row r="12" spans="1:14" s="2" customFormat="1" ht="13.5" customHeight="1" thickBot="1">
      <c r="A12" s="113"/>
      <c r="B12" s="113"/>
      <c r="C12" s="113"/>
      <c r="D12" s="113"/>
      <c r="E12" s="114" t="s">
        <v>138</v>
      </c>
      <c r="F12" s="113" t="s">
        <v>139</v>
      </c>
      <c r="G12" s="115" t="s">
        <v>140</v>
      </c>
      <c r="H12" s="121" t="s">
        <v>141</v>
      </c>
      <c r="I12" s="115" t="s">
        <v>142</v>
      </c>
      <c r="J12" s="121" t="s">
        <v>143</v>
      </c>
      <c r="K12" s="311" t="s">
        <v>144</v>
      </c>
      <c r="L12" s="122"/>
      <c r="M12" s="1176"/>
    </row>
    <row r="13" spans="1:14" s="456" customFormat="1" ht="20" customHeight="1" thickTop="1">
      <c r="A13" s="116" t="s">
        <v>252</v>
      </c>
      <c r="B13" s="116" t="s">
        <v>618</v>
      </c>
      <c r="C13" s="116" t="s">
        <v>54</v>
      </c>
      <c r="D13" s="117">
        <v>6</v>
      </c>
      <c r="E13" s="117">
        <v>20</v>
      </c>
      <c r="F13" s="117">
        <v>20</v>
      </c>
      <c r="G13" s="118">
        <v>3</v>
      </c>
      <c r="H13" s="123">
        <v>2</v>
      </c>
      <c r="I13" s="118">
        <v>17</v>
      </c>
      <c r="J13" s="123">
        <v>15</v>
      </c>
      <c r="K13" s="312">
        <v>2</v>
      </c>
      <c r="L13" s="124">
        <f>IF(ISBLANK(C13),"",((J13+H13)/(I13+H13)))</f>
        <v>0.89473684210526316</v>
      </c>
      <c r="M13" s="206"/>
    </row>
    <row r="14" spans="1:14" s="456" customFormat="1" ht="20" customHeight="1">
      <c r="A14" s="457" t="s">
        <v>617</v>
      </c>
      <c r="B14" s="457" t="s">
        <v>618</v>
      </c>
      <c r="C14" s="116" t="s">
        <v>54</v>
      </c>
      <c r="D14" s="117">
        <v>6</v>
      </c>
      <c r="E14" s="117">
        <v>20</v>
      </c>
      <c r="F14" s="117">
        <v>16</v>
      </c>
      <c r="G14" s="118">
        <v>1</v>
      </c>
      <c r="H14" s="123">
        <v>1</v>
      </c>
      <c r="I14" s="118">
        <v>15</v>
      </c>
      <c r="J14" s="123">
        <v>10</v>
      </c>
      <c r="K14" s="312">
        <v>5</v>
      </c>
      <c r="L14" s="124">
        <f t="shared" ref="L14:L18" si="0">IF(ISBLANK(C14),"",((J14+H14)/(I14+H14)))</f>
        <v>0.6875</v>
      </c>
      <c r="M14" s="206"/>
    </row>
    <row r="15" spans="1:14" ht="20" customHeight="1">
      <c r="A15" s="119"/>
      <c r="B15" s="119"/>
      <c r="C15" s="119"/>
      <c r="D15" s="119"/>
      <c r="E15" s="119"/>
      <c r="F15" s="119"/>
      <c r="G15" s="120"/>
      <c r="H15" s="126"/>
      <c r="I15" s="120"/>
      <c r="J15" s="125"/>
      <c r="K15" s="313"/>
      <c r="L15" s="124" t="str">
        <f t="shared" si="0"/>
        <v/>
      </c>
      <c r="M15" s="206"/>
    </row>
    <row r="16" spans="1:14" ht="20" customHeight="1">
      <c r="A16" s="119"/>
      <c r="B16" s="119"/>
      <c r="C16" s="119"/>
      <c r="D16" s="119"/>
      <c r="E16" s="119"/>
      <c r="F16" s="119"/>
      <c r="G16" s="120"/>
      <c r="H16" s="125"/>
      <c r="I16" s="120"/>
      <c r="J16" s="125"/>
      <c r="K16" s="313"/>
      <c r="L16" s="124" t="str">
        <f t="shared" si="0"/>
        <v/>
      </c>
      <c r="M16" s="206"/>
    </row>
    <row r="17" spans="1:13" ht="20" customHeight="1">
      <c r="A17" s="119"/>
      <c r="B17" s="119"/>
      <c r="C17" s="119"/>
      <c r="D17" s="119"/>
      <c r="E17" s="119"/>
      <c r="F17" s="119"/>
      <c r="G17" s="120"/>
      <c r="H17" s="125"/>
      <c r="I17" s="120"/>
      <c r="J17" s="125"/>
      <c r="K17" s="313"/>
      <c r="L17" s="124" t="str">
        <f t="shared" si="0"/>
        <v/>
      </c>
      <c r="M17" s="206"/>
    </row>
    <row r="18" spans="1:13" ht="20" customHeight="1" thickBot="1">
      <c r="A18" s="119"/>
      <c r="B18" s="119"/>
      <c r="C18" s="119"/>
      <c r="D18" s="119"/>
      <c r="E18" s="119"/>
      <c r="F18" s="119"/>
      <c r="G18" s="120"/>
      <c r="H18" s="125"/>
      <c r="I18" s="120"/>
      <c r="J18" s="125"/>
      <c r="K18" s="313"/>
      <c r="L18" s="124" t="str">
        <f t="shared" si="0"/>
        <v/>
      </c>
      <c r="M18" s="206"/>
    </row>
    <row r="19" spans="1:13" ht="20" customHeight="1" thickBot="1">
      <c r="A19" s="1171" t="s">
        <v>520</v>
      </c>
      <c r="B19" s="1172"/>
      <c r="C19" s="1173"/>
      <c r="D19" s="406"/>
      <c r="E19" s="409">
        <f>SUM(E13:E18)</f>
        <v>40</v>
      </c>
      <c r="F19" s="409">
        <f>SUM(F13:F18)</f>
        <v>36</v>
      </c>
      <c r="G19" s="409">
        <f>SUM(G13:G18)</f>
        <v>4</v>
      </c>
      <c r="H19" s="410">
        <f t="shared" ref="H19:K19" si="1">SUM(H13:H18)</f>
        <v>3</v>
      </c>
      <c r="I19" s="409">
        <f t="shared" si="1"/>
        <v>32</v>
      </c>
      <c r="J19" s="411">
        <f t="shared" si="1"/>
        <v>25</v>
      </c>
      <c r="K19" s="410">
        <f t="shared" si="1"/>
        <v>7</v>
      </c>
      <c r="L19" s="408">
        <f>IF(ISBLANK(I19),"",((H19+J19)/(H19+I19)))</f>
        <v>0.8</v>
      </c>
      <c r="M19" s="407"/>
    </row>
    <row r="20" spans="1:13" s="2" customFormat="1" ht="12">
      <c r="A20" s="2" t="s">
        <v>295</v>
      </c>
    </row>
    <row r="21" spans="1:13" s="2" customFormat="1" ht="12">
      <c r="A21" s="1174" t="s">
        <v>519</v>
      </c>
      <c r="B21" s="1174"/>
      <c r="C21" s="1174"/>
      <c r="D21" s="1174"/>
      <c r="E21" s="1174"/>
      <c r="F21" s="1174"/>
      <c r="G21" s="1174"/>
      <c r="H21" s="1174"/>
      <c r="I21" s="1174"/>
      <c r="J21" s="1174"/>
      <c r="K21" s="1174"/>
      <c r="L21" s="1174"/>
      <c r="M21" s="1174"/>
    </row>
    <row r="22" spans="1:13" s="2" customFormat="1" ht="12">
      <c r="A22" s="1174"/>
      <c r="B22" s="1174"/>
      <c r="C22" s="1174"/>
      <c r="D22" s="1174"/>
      <c r="E22" s="1174"/>
      <c r="F22" s="1174"/>
      <c r="G22" s="1174"/>
      <c r="H22" s="1174"/>
      <c r="I22" s="1174"/>
      <c r="J22" s="1174"/>
      <c r="K22" s="1174"/>
      <c r="L22" s="1174"/>
      <c r="M22" s="1174"/>
    </row>
    <row r="23" spans="1:13" s="2" customFormat="1" ht="12">
      <c r="A23" s="2" t="s">
        <v>296</v>
      </c>
    </row>
    <row r="24" spans="1:13" s="2" customFormat="1" ht="12">
      <c r="A24" s="2" t="s">
        <v>298</v>
      </c>
    </row>
  </sheetData>
  <mergeCells count="20">
    <mergeCell ref="A19:C19"/>
    <mergeCell ref="A21:M22"/>
    <mergeCell ref="A9:A11"/>
    <mergeCell ref="G9:G11"/>
    <mergeCell ref="I9:I11"/>
    <mergeCell ref="M9:M12"/>
    <mergeCell ref="L9:L11"/>
    <mergeCell ref="B4:E4"/>
    <mergeCell ref="B5:E5"/>
    <mergeCell ref="B6:E6"/>
    <mergeCell ref="B7:E7"/>
    <mergeCell ref="F9:F11"/>
    <mergeCell ref="B9:B11"/>
    <mergeCell ref="C9:C11"/>
    <mergeCell ref="D9:D11"/>
    <mergeCell ref="E9:E11"/>
    <mergeCell ref="A8:M8"/>
    <mergeCell ref="H10:H11"/>
    <mergeCell ref="J10:J11"/>
    <mergeCell ref="K10:K11"/>
  </mergeCells>
  <phoneticPr fontId="32"/>
  <dataValidations count="1">
    <dataValidation type="list" allowBlank="1" showInputMessage="1" showErrorMessage="1" sqref="A13:A18" xr:uid="{00000000-0002-0000-1100-000000000000}">
      <formula1>"委託訓練,求職者支援訓練,一般講座,その他"</formula1>
    </dataValidation>
  </dataValidations>
  <pageMargins left="0.28000000000000003" right="0.19" top="0.74803149606299213" bottom="0.28999999999999998" header="0.31496062992125984" footer="0.21"/>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9">
    <tabColor rgb="FFFFFF00"/>
  </sheetPr>
  <dimension ref="B1:H71"/>
  <sheetViews>
    <sheetView view="pageBreakPreview" zoomScaleNormal="100" zoomScaleSheetLayoutView="100" workbookViewId="0">
      <selection activeCell="B7" sqref="B7:C7"/>
    </sheetView>
  </sheetViews>
  <sheetFormatPr defaultColWidth="9.08984375" defaultRowHeight="16.5" customHeight="1"/>
  <cols>
    <col min="1" max="1" width="3.453125" style="2" customWidth="1"/>
    <col min="2" max="2" width="4.08984375" style="2" customWidth="1"/>
    <col min="3" max="3" width="8.36328125" style="2" customWidth="1"/>
    <col min="4" max="4" width="42.08984375" style="2" customWidth="1"/>
    <col min="5" max="5" width="9" style="2" customWidth="1"/>
    <col min="6" max="6" width="49.54296875" style="4" customWidth="1"/>
    <col min="7" max="8" width="9.6328125" style="2" customWidth="1"/>
    <col min="9" max="16384" width="9.08984375" style="2"/>
  </cols>
  <sheetData>
    <row r="1" spans="2:8" ht="16.5" customHeight="1">
      <c r="H1" s="52" t="s">
        <v>416</v>
      </c>
    </row>
    <row r="2" spans="2:8" ht="18" customHeight="1">
      <c r="B2" s="53" t="s">
        <v>148</v>
      </c>
      <c r="C2" s="54"/>
      <c r="D2" s="54"/>
      <c r="E2" s="54"/>
      <c r="F2" s="55"/>
      <c r="G2" s="54"/>
      <c r="H2" s="54"/>
    </row>
    <row r="3" spans="2:8" ht="16.5" customHeight="1" thickBot="1">
      <c r="B3" s="56" t="s">
        <v>283</v>
      </c>
    </row>
    <row r="4" spans="2:8" ht="22.5" customHeight="1">
      <c r="B4" s="207" t="s">
        <v>498</v>
      </c>
      <c r="C4" s="84"/>
      <c r="D4" s="661"/>
      <c r="E4" s="1180">
        <f>'様式1-1_委託料経費区分'!C5</f>
        <v>0</v>
      </c>
      <c r="F4" s="1180"/>
      <c r="G4" s="1180"/>
      <c r="H4" s="1181"/>
    </row>
    <row r="5" spans="2:8" ht="22.5" customHeight="1">
      <c r="B5" s="1194" t="s">
        <v>300</v>
      </c>
      <c r="C5" s="1195"/>
      <c r="D5" s="1188">
        <f>'様式1-1_委託料経費区分'!C6</f>
        <v>0</v>
      </c>
      <c r="E5" s="1189"/>
      <c r="F5" s="1189"/>
      <c r="G5" s="1189"/>
      <c r="H5" s="1190"/>
    </row>
    <row r="6" spans="2:8" ht="22.5" customHeight="1">
      <c r="B6" s="1194" t="s">
        <v>246</v>
      </c>
      <c r="C6" s="1195"/>
      <c r="D6" s="1188">
        <f>'様式1-1_委託料経費区分'!C7</f>
        <v>0</v>
      </c>
      <c r="E6" s="1189"/>
      <c r="F6" s="1189"/>
      <c r="G6" s="1189"/>
      <c r="H6" s="1190"/>
    </row>
    <row r="7" spans="2:8" ht="22.5" customHeight="1">
      <c r="B7" s="1214" t="s">
        <v>762</v>
      </c>
      <c r="C7" s="1205"/>
      <c r="D7" s="1188">
        <f>'様式1-1_委託料経費区分'!C9</f>
        <v>0</v>
      </c>
      <c r="E7" s="1188"/>
      <c r="F7" s="1188"/>
      <c r="G7" s="1188"/>
      <c r="H7" s="1193"/>
    </row>
    <row r="8" spans="2:8" ht="22.5" customHeight="1" thickBot="1">
      <c r="B8" s="1202" t="s">
        <v>503</v>
      </c>
      <c r="C8" s="1203"/>
      <c r="D8" s="1212"/>
      <c r="E8" s="1212"/>
      <c r="F8" s="1212"/>
      <c r="G8" s="1212"/>
      <c r="H8" s="1213"/>
    </row>
    <row r="9" spans="2:8" ht="27.75" customHeight="1" thickBot="1">
      <c r="B9" s="77">
        <v>1</v>
      </c>
      <c r="C9" s="78" t="s">
        <v>83</v>
      </c>
      <c r="D9" s="78"/>
      <c r="E9" s="79"/>
      <c r="F9" s="80" t="s">
        <v>84</v>
      </c>
      <c r="G9" s="81"/>
      <c r="H9" s="82"/>
    </row>
    <row r="10" spans="2:8" ht="30" customHeight="1" thickBot="1">
      <c r="B10" s="77">
        <v>2</v>
      </c>
      <c r="C10" s="78" t="s">
        <v>85</v>
      </c>
      <c r="D10" s="78"/>
      <c r="E10" s="79"/>
      <c r="F10" s="1207" t="s">
        <v>86</v>
      </c>
      <c r="G10" s="1208"/>
      <c r="H10" s="82"/>
    </row>
    <row r="11" spans="2:8" ht="21" customHeight="1">
      <c r="B11" s="83">
        <v>3</v>
      </c>
      <c r="C11" s="84" t="s">
        <v>87</v>
      </c>
      <c r="D11" s="84"/>
      <c r="E11" s="84"/>
      <c r="F11" s="85"/>
      <c r="G11" s="84"/>
      <c r="H11" s="86"/>
    </row>
    <row r="12" spans="2:8" ht="21" customHeight="1">
      <c r="B12" s="87"/>
      <c r="C12" s="1" t="s">
        <v>88</v>
      </c>
      <c r="D12" s="1"/>
      <c r="E12" s="1" t="s">
        <v>89</v>
      </c>
      <c r="F12" s="1029"/>
      <c r="G12" s="1191"/>
      <c r="H12" s="1192"/>
    </row>
    <row r="13" spans="2:8" ht="21" customHeight="1">
      <c r="B13" s="87"/>
      <c r="C13" s="1" t="s">
        <v>1</v>
      </c>
      <c r="D13" s="1"/>
      <c r="E13" s="1" t="s">
        <v>90</v>
      </c>
      <c r="F13" s="1029"/>
      <c r="G13" s="1191"/>
      <c r="H13" s="1192"/>
    </row>
    <row r="14" spans="2:8" ht="21" customHeight="1">
      <c r="B14" s="87"/>
      <c r="C14" s="1" t="s">
        <v>91</v>
      </c>
      <c r="D14" s="88"/>
      <c r="E14" s="89" t="s">
        <v>92</v>
      </c>
      <c r="F14" s="1209" t="s">
        <v>93</v>
      </c>
      <c r="G14" s="1210"/>
      <c r="H14" s="90"/>
    </row>
    <row r="15" spans="2:8" ht="21" customHeight="1" thickBot="1">
      <c r="B15" s="91"/>
      <c r="C15" s="92" t="s">
        <v>94</v>
      </c>
      <c r="D15" s="93"/>
      <c r="E15" s="94" t="s">
        <v>95</v>
      </c>
      <c r="F15" s="1182" t="s">
        <v>96</v>
      </c>
      <c r="G15" s="1211"/>
      <c r="H15" s="95"/>
    </row>
    <row r="16" spans="2:8" ht="21" customHeight="1">
      <c r="B16" s="83">
        <v>4</v>
      </c>
      <c r="C16" s="84" t="s">
        <v>97</v>
      </c>
      <c r="D16" s="84"/>
      <c r="E16" s="84"/>
      <c r="F16" s="85"/>
      <c r="G16" s="84"/>
      <c r="H16" s="86"/>
    </row>
    <row r="17" spans="2:8" ht="21" customHeight="1">
      <c r="B17" s="87"/>
      <c r="C17" s="1" t="s">
        <v>88</v>
      </c>
      <c r="D17" s="1"/>
      <c r="E17" s="1" t="s">
        <v>89</v>
      </c>
      <c r="F17" s="1029"/>
      <c r="G17" s="1191"/>
      <c r="H17" s="1192"/>
    </row>
    <row r="18" spans="2:8" ht="21" customHeight="1">
      <c r="B18" s="87"/>
      <c r="C18" s="1" t="s">
        <v>1</v>
      </c>
      <c r="D18" s="1"/>
      <c r="E18" s="96" t="s">
        <v>98</v>
      </c>
      <c r="F18" s="1029"/>
      <c r="G18" s="1191"/>
      <c r="H18" s="1192"/>
    </row>
    <row r="19" spans="2:8" ht="21" customHeight="1">
      <c r="B19" s="87"/>
      <c r="C19" s="1" t="s">
        <v>99</v>
      </c>
      <c r="D19" s="88"/>
      <c r="E19" s="89" t="s">
        <v>100</v>
      </c>
      <c r="F19" s="1209" t="s">
        <v>93</v>
      </c>
      <c r="G19" s="1210"/>
      <c r="H19" s="90"/>
    </row>
    <row r="20" spans="2:8" ht="21" customHeight="1" thickBot="1">
      <c r="B20" s="91"/>
      <c r="C20" s="92" t="s">
        <v>94</v>
      </c>
      <c r="D20" s="93"/>
      <c r="E20" s="94" t="s">
        <v>95</v>
      </c>
      <c r="F20" s="1182" t="s">
        <v>96</v>
      </c>
      <c r="G20" s="1211"/>
      <c r="H20" s="95"/>
    </row>
    <row r="21" spans="2:8" ht="21" customHeight="1">
      <c r="B21" s="83">
        <v>5</v>
      </c>
      <c r="C21" s="84" t="s">
        <v>101</v>
      </c>
      <c r="D21" s="84"/>
      <c r="E21" s="84"/>
      <c r="F21" s="85"/>
      <c r="G21" s="84"/>
      <c r="H21" s="86"/>
    </row>
    <row r="22" spans="2:8" ht="21" customHeight="1">
      <c r="B22" s="87"/>
      <c r="C22" s="1" t="s">
        <v>1</v>
      </c>
      <c r="D22" s="1"/>
      <c r="E22" s="1" t="s">
        <v>102</v>
      </c>
      <c r="F22" s="1223" t="s">
        <v>103</v>
      </c>
      <c r="G22" s="1224"/>
      <c r="H22" s="90" t="s">
        <v>46</v>
      </c>
    </row>
    <row r="23" spans="2:8" ht="21" customHeight="1" thickBot="1">
      <c r="B23" s="91"/>
      <c r="C23" s="97" t="s">
        <v>104</v>
      </c>
      <c r="D23" s="97"/>
      <c r="E23" s="1225"/>
      <c r="F23" s="1226"/>
      <c r="G23" s="1226"/>
      <c r="H23" s="1227"/>
    </row>
    <row r="24" spans="2:8" ht="21" customHeight="1">
      <c r="B24" s="83">
        <v>6</v>
      </c>
      <c r="C24" s="84" t="s">
        <v>105</v>
      </c>
      <c r="D24" s="84"/>
      <c r="E24" s="84"/>
      <c r="F24" s="85"/>
      <c r="G24" s="84"/>
      <c r="H24" s="86"/>
    </row>
    <row r="25" spans="2:8" ht="21" customHeight="1">
      <c r="B25" s="87"/>
      <c r="C25" s="1" t="s">
        <v>1</v>
      </c>
      <c r="D25" s="1"/>
      <c r="E25" s="1" t="s">
        <v>102</v>
      </c>
      <c r="F25" s="1223" t="s">
        <v>103</v>
      </c>
      <c r="G25" s="1224"/>
      <c r="H25" s="90" t="s">
        <v>46</v>
      </c>
    </row>
    <row r="26" spans="2:8" ht="21" customHeight="1" thickBot="1">
      <c r="B26" s="87"/>
      <c r="C26" s="1" t="s">
        <v>104</v>
      </c>
      <c r="D26" s="1"/>
      <c r="E26" s="1225"/>
      <c r="F26" s="1226"/>
      <c r="G26" s="1226"/>
      <c r="H26" s="1227"/>
    </row>
    <row r="27" spans="2:8" ht="21" customHeight="1">
      <c r="B27" s="83">
        <v>7</v>
      </c>
      <c r="C27" s="61" t="s">
        <v>106</v>
      </c>
      <c r="D27" s="61"/>
      <c r="E27" s="61"/>
      <c r="F27" s="98"/>
      <c r="G27" s="61"/>
      <c r="H27" s="62"/>
    </row>
    <row r="28" spans="2:8" ht="21" customHeight="1">
      <c r="B28" s="63"/>
      <c r="C28" s="99" t="s">
        <v>107</v>
      </c>
      <c r="D28" s="100"/>
      <c r="E28" s="74"/>
      <c r="F28" s="101" t="s">
        <v>47</v>
      </c>
      <c r="G28" s="1228"/>
      <c r="H28" s="1229"/>
    </row>
    <row r="29" spans="2:8" ht="21" customHeight="1">
      <c r="B29" s="63"/>
      <c r="C29" s="99" t="s">
        <v>108</v>
      </c>
      <c r="D29" s="100"/>
      <c r="E29" s="74"/>
      <c r="F29" s="101" t="s">
        <v>48</v>
      </c>
      <c r="G29" s="1228"/>
      <c r="H29" s="1229"/>
    </row>
    <row r="30" spans="2:8" ht="21" customHeight="1">
      <c r="B30" s="63"/>
      <c r="C30" s="102" t="s">
        <v>109</v>
      </c>
      <c r="D30" s="103"/>
      <c r="E30" s="102" t="s">
        <v>49</v>
      </c>
      <c r="F30" s="104"/>
      <c r="G30" s="105"/>
      <c r="H30" s="106"/>
    </row>
    <row r="31" spans="2:8" ht="21" customHeight="1">
      <c r="B31" s="63"/>
      <c r="C31" s="1" t="s">
        <v>88</v>
      </c>
      <c r="D31" s="3"/>
      <c r="E31" s="1185"/>
      <c r="F31" s="1230"/>
      <c r="G31" s="1230"/>
      <c r="H31" s="1231"/>
    </row>
    <row r="32" spans="2:8" ht="21" customHeight="1" thickBot="1">
      <c r="B32" s="75"/>
      <c r="C32" s="97" t="s">
        <v>1</v>
      </c>
      <c r="D32" s="107"/>
      <c r="E32" s="1232"/>
      <c r="F32" s="1233"/>
      <c r="G32" s="1233"/>
      <c r="H32" s="1234"/>
    </row>
    <row r="33" spans="2:8" ht="19.5" customHeight="1">
      <c r="B33" s="57">
        <v>8</v>
      </c>
      <c r="C33" s="58" t="s">
        <v>306</v>
      </c>
      <c r="D33" s="59"/>
      <c r="E33" s="59"/>
      <c r="F33" s="60"/>
      <c r="G33" s="61"/>
      <c r="H33" s="62"/>
    </row>
    <row r="34" spans="2:8" ht="19.5" customHeight="1">
      <c r="B34" s="63"/>
      <c r="C34" s="64" t="s">
        <v>223</v>
      </c>
      <c r="D34" s="65"/>
      <c r="E34" s="1" t="s">
        <v>63</v>
      </c>
      <c r="F34" s="1204" t="s">
        <v>64</v>
      </c>
      <c r="G34" s="1205"/>
      <c r="H34" s="1206"/>
    </row>
    <row r="35" spans="2:8" ht="29.25" customHeight="1">
      <c r="B35" s="63"/>
      <c r="C35" s="1196" t="s">
        <v>65</v>
      </c>
      <c r="D35" s="66" t="s">
        <v>66</v>
      </c>
      <c r="E35" s="67" t="s">
        <v>67</v>
      </c>
      <c r="F35" s="1198"/>
      <c r="G35" s="794"/>
      <c r="H35" s="1199"/>
    </row>
    <row r="36" spans="2:8" ht="20.25" customHeight="1">
      <c r="B36" s="63"/>
      <c r="C36" s="1197"/>
      <c r="D36" s="68" t="s">
        <v>68</v>
      </c>
      <c r="E36" s="68"/>
      <c r="F36" s="1200"/>
      <c r="G36" s="798"/>
      <c r="H36" s="1201"/>
    </row>
    <row r="37" spans="2:8" ht="29.25" customHeight="1">
      <c r="B37" s="63"/>
      <c r="C37" s="69" t="s">
        <v>69</v>
      </c>
      <c r="D37" s="70" t="s">
        <v>70</v>
      </c>
      <c r="E37" s="71" t="s">
        <v>67</v>
      </c>
      <c r="F37" s="1185"/>
      <c r="G37" s="1186"/>
      <c r="H37" s="1187"/>
    </row>
    <row r="38" spans="2:8" ht="29.25" customHeight="1">
      <c r="B38" s="63"/>
      <c r="C38" s="72" t="s">
        <v>71</v>
      </c>
      <c r="D38" s="73" t="s">
        <v>72</v>
      </c>
      <c r="E38" s="74" t="s">
        <v>67</v>
      </c>
      <c r="F38" s="1185"/>
      <c r="G38" s="1186"/>
      <c r="H38" s="1187"/>
    </row>
    <row r="39" spans="2:8" ht="29.25" customHeight="1">
      <c r="B39" s="63"/>
      <c r="C39" s="72" t="s">
        <v>73</v>
      </c>
      <c r="D39" s="73" t="s">
        <v>74</v>
      </c>
      <c r="E39" s="74" t="s">
        <v>67</v>
      </c>
      <c r="F39" s="1185"/>
      <c r="G39" s="1186"/>
      <c r="H39" s="1187"/>
    </row>
    <row r="40" spans="2:8" ht="29.25" customHeight="1">
      <c r="B40" s="63"/>
      <c r="C40" s="72" t="s">
        <v>75</v>
      </c>
      <c r="D40" s="73" t="s">
        <v>76</v>
      </c>
      <c r="E40" s="74" t="s">
        <v>67</v>
      </c>
      <c r="F40" s="1185"/>
      <c r="G40" s="1186"/>
      <c r="H40" s="1187"/>
    </row>
    <row r="41" spans="2:8" ht="29.25" customHeight="1">
      <c r="B41" s="63"/>
      <c r="C41" s="72" t="s">
        <v>77</v>
      </c>
      <c r="D41" s="73" t="s">
        <v>78</v>
      </c>
      <c r="E41" s="74" t="s">
        <v>67</v>
      </c>
      <c r="F41" s="1185"/>
      <c r="G41" s="1186"/>
      <c r="H41" s="1187"/>
    </row>
    <row r="42" spans="2:8" ht="29.25" customHeight="1">
      <c r="B42" s="63"/>
      <c r="C42" s="72" t="s">
        <v>79</v>
      </c>
      <c r="D42" s="73" t="s">
        <v>80</v>
      </c>
      <c r="E42" s="74" t="s">
        <v>67</v>
      </c>
      <c r="F42" s="1185"/>
      <c r="G42" s="1186"/>
      <c r="H42" s="1187"/>
    </row>
    <row r="43" spans="2:8" ht="29.25" customHeight="1">
      <c r="B43" s="63"/>
      <c r="C43" s="72" t="s">
        <v>81</v>
      </c>
      <c r="D43" s="73" t="s">
        <v>82</v>
      </c>
      <c r="E43" s="74" t="s">
        <v>67</v>
      </c>
      <c r="F43" s="1185"/>
      <c r="G43" s="1186"/>
      <c r="H43" s="1187"/>
    </row>
    <row r="44" spans="2:8" ht="29.25" customHeight="1" thickBot="1">
      <c r="B44" s="75"/>
      <c r="C44" s="208" t="s">
        <v>304</v>
      </c>
      <c r="D44" s="209" t="s">
        <v>305</v>
      </c>
      <c r="E44" s="76" t="s">
        <v>67</v>
      </c>
      <c r="F44" s="1182"/>
      <c r="G44" s="1183"/>
      <c r="H44" s="1184"/>
    </row>
    <row r="45" spans="2:8" ht="16.5" customHeight="1">
      <c r="B45" s="57">
        <v>9</v>
      </c>
      <c r="C45" s="108" t="s">
        <v>303</v>
      </c>
      <c r="D45" s="61"/>
      <c r="E45" s="84"/>
      <c r="F45" s="85"/>
      <c r="G45" s="84"/>
      <c r="H45" s="86"/>
    </row>
    <row r="46" spans="2:8" ht="30" customHeight="1">
      <c r="B46" s="87"/>
      <c r="C46" s="1198"/>
      <c r="D46" s="1215"/>
      <c r="E46" s="1215"/>
      <c r="F46" s="1215"/>
      <c r="G46" s="1215"/>
      <c r="H46" s="1216"/>
    </row>
    <row r="47" spans="2:8" ht="30" customHeight="1">
      <c r="B47" s="87"/>
      <c r="C47" s="1217"/>
      <c r="D47" s="1218"/>
      <c r="E47" s="1218"/>
      <c r="F47" s="1218"/>
      <c r="G47" s="1218"/>
      <c r="H47" s="1219"/>
    </row>
    <row r="48" spans="2:8" ht="30" customHeight="1">
      <c r="B48" s="87"/>
      <c r="C48" s="1217"/>
      <c r="D48" s="1218"/>
      <c r="E48" s="1218"/>
      <c r="F48" s="1218"/>
      <c r="G48" s="1218"/>
      <c r="H48" s="1219"/>
    </row>
    <row r="49" spans="2:8" ht="30" customHeight="1">
      <c r="B49" s="87"/>
      <c r="C49" s="1217"/>
      <c r="D49" s="1218"/>
      <c r="E49" s="1218"/>
      <c r="F49" s="1218"/>
      <c r="G49" s="1218"/>
      <c r="H49" s="1219"/>
    </row>
    <row r="50" spans="2:8" ht="30" customHeight="1" thickBot="1">
      <c r="B50" s="91"/>
      <c r="C50" s="1220"/>
      <c r="D50" s="1221"/>
      <c r="E50" s="1221"/>
      <c r="F50" s="1221"/>
      <c r="G50" s="1221"/>
      <c r="H50" s="1222"/>
    </row>
    <row r="51" spans="2:8" ht="19.5" customHeight="1">
      <c r="B51" s="57">
        <v>10</v>
      </c>
      <c r="C51" s="58" t="s">
        <v>313</v>
      </c>
      <c r="D51" s="59"/>
      <c r="E51" s="59"/>
      <c r="F51" s="60"/>
      <c r="G51" s="61"/>
      <c r="H51" s="62"/>
    </row>
    <row r="52" spans="2:8" ht="19.5" customHeight="1">
      <c r="B52" s="63"/>
      <c r="C52" s="64" t="s">
        <v>223</v>
      </c>
      <c r="D52" s="65"/>
      <c r="E52" s="1" t="s">
        <v>63</v>
      </c>
      <c r="F52" s="1204" t="s">
        <v>64</v>
      </c>
      <c r="G52" s="1205"/>
      <c r="H52" s="1206"/>
    </row>
    <row r="53" spans="2:8" ht="29.25" customHeight="1">
      <c r="B53" s="63"/>
      <c r="C53" s="69" t="s">
        <v>65</v>
      </c>
      <c r="D53" s="70" t="s">
        <v>307</v>
      </c>
      <c r="E53" s="71" t="s">
        <v>67</v>
      </c>
      <c r="F53" s="1185"/>
      <c r="G53" s="1186"/>
      <c r="H53" s="1187"/>
    </row>
    <row r="54" spans="2:8" ht="29.25" customHeight="1">
      <c r="B54" s="63"/>
      <c r="C54" s="72" t="s">
        <v>69</v>
      </c>
      <c r="D54" s="73" t="s">
        <v>308</v>
      </c>
      <c r="E54" s="74" t="s">
        <v>67</v>
      </c>
      <c r="F54" s="1185"/>
      <c r="G54" s="1186"/>
      <c r="H54" s="1187"/>
    </row>
    <row r="55" spans="2:8" ht="29.25" customHeight="1">
      <c r="B55" s="63"/>
      <c r="C55" s="72" t="s">
        <v>71</v>
      </c>
      <c r="D55" s="73" t="s">
        <v>309</v>
      </c>
      <c r="E55" s="74" t="s">
        <v>67</v>
      </c>
      <c r="F55" s="1185"/>
      <c r="G55" s="1186"/>
      <c r="H55" s="1187"/>
    </row>
    <row r="56" spans="2:8" ht="29.25" customHeight="1">
      <c r="B56" s="63"/>
      <c r="C56" s="72" t="s">
        <v>73</v>
      </c>
      <c r="D56" s="73" t="s">
        <v>310</v>
      </c>
      <c r="E56" s="74" t="s">
        <v>67</v>
      </c>
      <c r="F56" s="1185"/>
      <c r="G56" s="1186"/>
      <c r="H56" s="1187"/>
    </row>
    <row r="57" spans="2:8" ht="29.25" customHeight="1">
      <c r="B57" s="63"/>
      <c r="C57" s="72" t="s">
        <v>75</v>
      </c>
      <c r="D57" s="73" t="s">
        <v>311</v>
      </c>
      <c r="E57" s="74" t="s">
        <v>67</v>
      </c>
      <c r="F57" s="1185"/>
      <c r="G57" s="1186"/>
      <c r="H57" s="1187"/>
    </row>
    <row r="58" spans="2:8" ht="29.25" customHeight="1">
      <c r="B58" s="63"/>
      <c r="C58" s="72" t="s">
        <v>77</v>
      </c>
      <c r="D58" s="73" t="s">
        <v>312</v>
      </c>
      <c r="E58" s="74" t="s">
        <v>67</v>
      </c>
      <c r="F58" s="1185"/>
      <c r="G58" s="1186"/>
      <c r="H58" s="1187"/>
    </row>
    <row r="59" spans="2:8" ht="29.25" customHeight="1" thickBot="1">
      <c r="B59" s="75"/>
      <c r="C59" s="208" t="s">
        <v>79</v>
      </c>
      <c r="D59" s="209" t="s">
        <v>305</v>
      </c>
      <c r="E59" s="76" t="s">
        <v>67</v>
      </c>
      <c r="F59" s="1182"/>
      <c r="G59" s="1183"/>
      <c r="H59" s="1184"/>
    </row>
    <row r="60" spans="2:8" ht="16.5" customHeight="1">
      <c r="B60" s="57">
        <v>11</v>
      </c>
      <c r="C60" s="108" t="s">
        <v>110</v>
      </c>
      <c r="D60" s="61"/>
      <c r="E60" s="84"/>
      <c r="F60" s="85"/>
      <c r="G60" s="84"/>
      <c r="H60" s="86"/>
    </row>
    <row r="61" spans="2:8" ht="30" customHeight="1">
      <c r="B61" s="87"/>
      <c r="C61" s="1198"/>
      <c r="D61" s="1215"/>
      <c r="E61" s="1215"/>
      <c r="F61" s="1215"/>
      <c r="G61" s="1215"/>
      <c r="H61" s="1216"/>
    </row>
    <row r="62" spans="2:8" ht="30" customHeight="1">
      <c r="B62" s="87"/>
      <c r="C62" s="1217"/>
      <c r="D62" s="1218"/>
      <c r="E62" s="1218"/>
      <c r="F62" s="1218"/>
      <c r="G62" s="1218"/>
      <c r="H62" s="1219"/>
    </row>
    <row r="63" spans="2:8" ht="30" customHeight="1">
      <c r="B63" s="87"/>
      <c r="C63" s="1217"/>
      <c r="D63" s="1218"/>
      <c r="E63" s="1218"/>
      <c r="F63" s="1218"/>
      <c r="G63" s="1218"/>
      <c r="H63" s="1219"/>
    </row>
    <row r="64" spans="2:8" ht="30" customHeight="1">
      <c r="B64" s="87"/>
      <c r="C64" s="1217"/>
      <c r="D64" s="1218"/>
      <c r="E64" s="1218"/>
      <c r="F64" s="1218"/>
      <c r="G64" s="1218"/>
      <c r="H64" s="1219"/>
    </row>
    <row r="65" spans="2:8" ht="30" customHeight="1" thickBot="1">
      <c r="B65" s="91"/>
      <c r="C65" s="1220"/>
      <c r="D65" s="1221"/>
      <c r="E65" s="1221"/>
      <c r="F65" s="1221"/>
      <c r="G65" s="1221"/>
      <c r="H65" s="1222"/>
    </row>
    <row r="66" spans="2:8" ht="16.5" customHeight="1">
      <c r="B66" s="57">
        <v>12</v>
      </c>
      <c r="C66" s="108" t="s">
        <v>111</v>
      </c>
      <c r="D66" s="61"/>
      <c r="E66" s="84"/>
      <c r="F66" s="85"/>
      <c r="G66" s="84"/>
      <c r="H66" s="86"/>
    </row>
    <row r="67" spans="2:8" ht="30" customHeight="1">
      <c r="B67" s="87"/>
      <c r="C67" s="1198"/>
      <c r="D67" s="1215"/>
      <c r="E67" s="1215"/>
      <c r="F67" s="1215"/>
      <c r="G67" s="1215"/>
      <c r="H67" s="1216"/>
    </row>
    <row r="68" spans="2:8" ht="30" customHeight="1">
      <c r="B68" s="87"/>
      <c r="C68" s="1217"/>
      <c r="D68" s="1218"/>
      <c r="E68" s="1218"/>
      <c r="F68" s="1218"/>
      <c r="G68" s="1218"/>
      <c r="H68" s="1219"/>
    </row>
    <row r="69" spans="2:8" ht="30" customHeight="1">
      <c r="B69" s="87"/>
      <c r="C69" s="1217"/>
      <c r="D69" s="1218"/>
      <c r="E69" s="1218"/>
      <c r="F69" s="1218"/>
      <c r="G69" s="1218"/>
      <c r="H69" s="1219"/>
    </row>
    <row r="70" spans="2:8" ht="30" customHeight="1">
      <c r="B70" s="87"/>
      <c r="C70" s="1217"/>
      <c r="D70" s="1218"/>
      <c r="E70" s="1218"/>
      <c r="F70" s="1218"/>
      <c r="G70" s="1218"/>
      <c r="H70" s="1219"/>
    </row>
    <row r="71" spans="2:8" ht="30" customHeight="1" thickBot="1">
      <c r="B71" s="91"/>
      <c r="C71" s="1220"/>
      <c r="D71" s="1221"/>
      <c r="E71" s="1221"/>
      <c r="F71" s="1221"/>
      <c r="G71" s="1221"/>
      <c r="H71" s="1222"/>
    </row>
  </sheetData>
  <mergeCells count="47">
    <mergeCell ref="B7:C7"/>
    <mergeCell ref="C67:H71"/>
    <mergeCell ref="F19:G19"/>
    <mergeCell ref="F20:G20"/>
    <mergeCell ref="F22:G22"/>
    <mergeCell ref="E23:H23"/>
    <mergeCell ref="F25:G25"/>
    <mergeCell ref="E26:H26"/>
    <mergeCell ref="G28:H28"/>
    <mergeCell ref="G29:H29"/>
    <mergeCell ref="E31:H32"/>
    <mergeCell ref="C46:H50"/>
    <mergeCell ref="C61:H65"/>
    <mergeCell ref="F52:H52"/>
    <mergeCell ref="F43:H43"/>
    <mergeCell ref="B5:C5"/>
    <mergeCell ref="B6:C6"/>
    <mergeCell ref="D6:H6"/>
    <mergeCell ref="F38:H38"/>
    <mergeCell ref="C35:C36"/>
    <mergeCell ref="F35:H36"/>
    <mergeCell ref="F37:H37"/>
    <mergeCell ref="B8:C8"/>
    <mergeCell ref="F34:H34"/>
    <mergeCell ref="F18:H18"/>
    <mergeCell ref="F10:G10"/>
    <mergeCell ref="F12:H12"/>
    <mergeCell ref="F13:H13"/>
    <mergeCell ref="F14:G14"/>
    <mergeCell ref="F15:G15"/>
    <mergeCell ref="D8:H8"/>
    <mergeCell ref="E4:H4"/>
    <mergeCell ref="F59:H59"/>
    <mergeCell ref="F54:H54"/>
    <mergeCell ref="F55:H55"/>
    <mergeCell ref="F56:H56"/>
    <mergeCell ref="F57:H57"/>
    <mergeCell ref="F58:H58"/>
    <mergeCell ref="D5:H5"/>
    <mergeCell ref="F17:H17"/>
    <mergeCell ref="F53:H53"/>
    <mergeCell ref="F39:H39"/>
    <mergeCell ref="F40:H40"/>
    <mergeCell ref="F41:H41"/>
    <mergeCell ref="F42:H42"/>
    <mergeCell ref="F44:H44"/>
    <mergeCell ref="D7:H7"/>
  </mergeCells>
  <phoneticPr fontId="11"/>
  <dataValidations count="6">
    <dataValidation type="list" showInputMessage="1" showErrorMessage="1" sqref="E9:E10 E28:E29 H10" xr:uid="{00000000-0002-0000-1200-000000000000}">
      <formula1>"　,有,無"</formula1>
    </dataValidation>
    <dataValidation type="list" allowBlank="1" showInputMessage="1" showErrorMessage="1" sqref="H22 H25" xr:uid="{00000000-0002-0000-1200-000001000000}">
      <formula1>"　,内部,外部"</formula1>
    </dataValidation>
    <dataValidation type="list" allowBlank="1" showInputMessage="1" showErrorMessage="1" sqref="H15 H20" xr:uid="{00000000-0002-0000-1200-000002000000}">
      <formula1>"　,常時,随時"</formula1>
    </dataValidation>
    <dataValidation type="list" allowBlank="1" showInputMessage="1" showErrorMessage="1" sqref="H14 H19" xr:uid="{00000000-0002-0000-1200-000003000000}">
      <formula1>"　,専任,非専任"</formula1>
    </dataValidation>
    <dataValidation type="list" showInputMessage="1" showErrorMessage="1" sqref="H9" xr:uid="{00000000-0002-0000-1200-000004000000}">
      <formula1>"　,可,否"</formula1>
    </dataValidation>
    <dataValidation type="list" showInputMessage="1" showErrorMessage="1" sqref="E35 E37:E44 E53:E59" xr:uid="{00000000-0002-0000-1200-000005000000}">
      <formula1>"　 ,○"</formula1>
    </dataValidation>
  </dataValidations>
  <pageMargins left="0.59055118110236227" right="0.19685039370078741" top="0.19685039370078741" bottom="0.19685039370078741" header="0" footer="0"/>
  <pageSetup paperSize="9" scale="71" fitToWidth="0" fitToHeight="0" orientation="portrait" r:id="rId1"/>
  <rowBreaks count="1" manualBreakCount="1">
    <brk id="50"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0">
    <tabColor rgb="FF92D050"/>
  </sheetPr>
  <dimension ref="A1:I44"/>
  <sheetViews>
    <sheetView view="pageBreakPreview" zoomScaleNormal="100" zoomScaleSheetLayoutView="100" workbookViewId="0">
      <selection activeCell="A7" sqref="A7:XFD7"/>
    </sheetView>
  </sheetViews>
  <sheetFormatPr defaultColWidth="9.08984375" defaultRowHeight="15" customHeight="1"/>
  <cols>
    <col min="1" max="1" width="4.36328125" style="314" customWidth="1"/>
    <col min="2" max="2" width="28.36328125" style="314" customWidth="1"/>
    <col min="3" max="7" width="14.36328125" style="314" customWidth="1"/>
    <col min="8" max="8" width="8.453125" style="316" customWidth="1"/>
    <col min="9" max="13" width="8.453125" style="314" customWidth="1"/>
    <col min="14" max="16384" width="9.08984375" style="314"/>
  </cols>
  <sheetData>
    <row r="1" spans="1:9" ht="15" customHeight="1">
      <c r="G1" s="315" t="s">
        <v>417</v>
      </c>
    </row>
    <row r="2" spans="1:9" ht="22.5" customHeight="1">
      <c r="B2" s="317" t="s">
        <v>112</v>
      </c>
      <c r="C2" s="318"/>
      <c r="D2" s="318"/>
      <c r="E2" s="318"/>
      <c r="F2" s="318"/>
      <c r="G2" s="318"/>
      <c r="H2" s="319"/>
      <c r="I2" s="319"/>
    </row>
    <row r="3" spans="1:9" ht="13">
      <c r="B3" s="320" t="s">
        <v>283</v>
      </c>
      <c r="H3" s="314"/>
    </row>
    <row r="4" spans="1:9" ht="18.75" customHeight="1">
      <c r="B4" s="321" t="s">
        <v>497</v>
      </c>
      <c r="C4" s="1251">
        <f>'様式1-1_委託料経費区分'!C5</f>
        <v>0</v>
      </c>
      <c r="D4" s="1251"/>
      <c r="E4" s="1251"/>
      <c r="F4" s="322"/>
      <c r="G4" s="322"/>
      <c r="H4" s="322"/>
    </row>
    <row r="5" spans="1:9" ht="18.75" customHeight="1">
      <c r="B5" s="321" t="s">
        <v>285</v>
      </c>
      <c r="C5" s="1251">
        <f>'様式1-1_委託料経費区分'!C6</f>
        <v>0</v>
      </c>
      <c r="D5" s="1251"/>
      <c r="E5" s="1251"/>
      <c r="F5" s="322"/>
      <c r="G5" s="322"/>
      <c r="H5" s="322"/>
    </row>
    <row r="6" spans="1:9" ht="18.75" customHeight="1">
      <c r="B6" s="321" t="s">
        <v>246</v>
      </c>
      <c r="C6" s="1251">
        <f>'様式1-1_委託料経費区分'!C7</f>
        <v>0</v>
      </c>
      <c r="D6" s="1251"/>
      <c r="E6" s="1251"/>
      <c r="F6" s="322"/>
      <c r="G6" s="322"/>
      <c r="H6" s="322"/>
    </row>
    <row r="7" spans="1:9" ht="18.75" customHeight="1">
      <c r="B7" s="738" t="s">
        <v>666</v>
      </c>
      <c r="C7" s="1256">
        <f>'様式1-1_委託料経費区分'!C9</f>
        <v>0</v>
      </c>
      <c r="D7" s="1256"/>
      <c r="E7" s="1256"/>
      <c r="F7" s="323"/>
      <c r="G7" s="323"/>
      <c r="H7" s="323"/>
    </row>
    <row r="8" spans="1:9" ht="18.75" customHeight="1">
      <c r="B8" s="324" t="s">
        <v>328</v>
      </c>
      <c r="C8" s="1254"/>
      <c r="D8" s="1255"/>
      <c r="E8" s="325" t="s">
        <v>325</v>
      </c>
      <c r="F8" s="326"/>
      <c r="G8" s="316"/>
      <c r="H8" s="327"/>
    </row>
    <row r="9" spans="1:9" ht="18.75" customHeight="1">
      <c r="B9" s="324" t="s">
        <v>113</v>
      </c>
      <c r="C9" s="328"/>
      <c r="D9" s="329" t="s">
        <v>114</v>
      </c>
      <c r="E9" s="325"/>
      <c r="F9" s="326"/>
      <c r="G9" s="316"/>
      <c r="H9" s="327"/>
    </row>
    <row r="10" spans="1:9" ht="18.75" customHeight="1">
      <c r="B10" s="330" t="s">
        <v>329</v>
      </c>
      <c r="C10" s="1252"/>
      <c r="D10" s="1253"/>
      <c r="E10" s="331" t="s">
        <v>314</v>
      </c>
      <c r="H10" s="327"/>
    </row>
    <row r="11" spans="1:9" ht="15" customHeight="1">
      <c r="A11" s="332"/>
      <c r="B11" s="314" t="s">
        <v>326</v>
      </c>
      <c r="C11" s="327"/>
      <c r="D11" s="327"/>
      <c r="G11" s="333" t="s">
        <v>115</v>
      </c>
      <c r="H11" s="327"/>
    </row>
    <row r="12" spans="1:9" ht="21.75" customHeight="1">
      <c r="B12" s="334" t="s">
        <v>116</v>
      </c>
      <c r="C12" s="1249" t="s">
        <v>324</v>
      </c>
      <c r="D12" s="1250"/>
      <c r="E12" s="335" t="s">
        <v>327</v>
      </c>
      <c r="F12" s="335" t="s">
        <v>322</v>
      </c>
      <c r="G12" s="351" t="s">
        <v>323</v>
      </c>
      <c r="H12" s="314"/>
    </row>
    <row r="13" spans="1:9" ht="20.149999999999999" customHeight="1">
      <c r="A13" s="336">
        <v>1</v>
      </c>
      <c r="B13" s="337" t="s">
        <v>317</v>
      </c>
      <c r="C13" s="1235"/>
      <c r="D13" s="1236"/>
      <c r="E13" s="338"/>
      <c r="F13" s="338"/>
      <c r="G13" s="339"/>
      <c r="H13" s="314"/>
    </row>
    <row r="14" spans="1:9" ht="20.149999999999999" customHeight="1">
      <c r="A14" s="336">
        <v>2</v>
      </c>
      <c r="B14" s="337" t="s">
        <v>318</v>
      </c>
      <c r="C14" s="1235"/>
      <c r="D14" s="1236"/>
      <c r="E14" s="338"/>
      <c r="F14" s="338"/>
      <c r="G14" s="339"/>
      <c r="H14" s="314"/>
    </row>
    <row r="15" spans="1:9" ht="20.149999999999999" customHeight="1">
      <c r="A15" s="336">
        <v>3</v>
      </c>
      <c r="B15" s="337" t="s">
        <v>319</v>
      </c>
      <c r="C15" s="1235"/>
      <c r="D15" s="1236"/>
      <c r="E15" s="338"/>
      <c r="F15" s="338"/>
      <c r="G15" s="339"/>
      <c r="H15" s="314"/>
    </row>
    <row r="16" spans="1:9" ht="20.149999999999999" customHeight="1">
      <c r="A16" s="336">
        <v>4</v>
      </c>
      <c r="B16" s="337" t="s">
        <v>320</v>
      </c>
      <c r="C16" s="1235"/>
      <c r="D16" s="1236"/>
      <c r="E16" s="338"/>
      <c r="F16" s="338"/>
      <c r="G16" s="339"/>
      <c r="H16" s="314"/>
    </row>
    <row r="17" spans="1:8" ht="20.149999999999999" customHeight="1">
      <c r="A17" s="336">
        <v>5</v>
      </c>
      <c r="B17" s="328" t="s">
        <v>321</v>
      </c>
      <c r="C17" s="1235"/>
      <c r="D17" s="1236"/>
      <c r="E17" s="338"/>
      <c r="F17" s="338"/>
      <c r="G17" s="339"/>
      <c r="H17" s="314"/>
    </row>
    <row r="18" spans="1:8" ht="20.149999999999999" customHeight="1">
      <c r="A18" s="336">
        <v>6</v>
      </c>
      <c r="B18" s="328"/>
      <c r="C18" s="1235"/>
      <c r="D18" s="1236"/>
      <c r="E18" s="338"/>
      <c r="F18" s="338"/>
      <c r="G18" s="339"/>
      <c r="H18" s="314"/>
    </row>
    <row r="19" spans="1:8" ht="20.149999999999999" customHeight="1">
      <c r="A19" s="336">
        <v>7</v>
      </c>
      <c r="B19" s="328"/>
      <c r="C19" s="1235"/>
      <c r="D19" s="1236"/>
      <c r="E19" s="338"/>
      <c r="F19" s="338"/>
      <c r="G19" s="339"/>
      <c r="H19" s="314"/>
    </row>
    <row r="20" spans="1:8" ht="20.149999999999999" customHeight="1">
      <c r="A20" s="336">
        <v>8</v>
      </c>
      <c r="B20" s="328"/>
      <c r="C20" s="1235"/>
      <c r="D20" s="1236"/>
      <c r="E20" s="338"/>
      <c r="F20" s="338"/>
      <c r="G20" s="339"/>
      <c r="H20" s="314"/>
    </row>
    <row r="21" spans="1:8" ht="20.149999999999999" customHeight="1">
      <c r="A21" s="336">
        <v>9</v>
      </c>
      <c r="B21" s="328"/>
      <c r="C21" s="1235"/>
      <c r="D21" s="1236"/>
      <c r="E21" s="338"/>
      <c r="F21" s="338"/>
      <c r="G21" s="339"/>
      <c r="H21" s="314"/>
    </row>
    <row r="22" spans="1:8" ht="20.149999999999999" customHeight="1">
      <c r="A22" s="336">
        <v>10</v>
      </c>
      <c r="B22" s="328"/>
      <c r="C22" s="1235"/>
      <c r="D22" s="1236"/>
      <c r="E22" s="338"/>
      <c r="F22" s="338"/>
      <c r="G22" s="339"/>
      <c r="H22" s="314"/>
    </row>
    <row r="23" spans="1:8" ht="20.149999999999999" customHeight="1">
      <c r="A23" s="336">
        <v>11</v>
      </c>
      <c r="B23" s="328"/>
      <c r="C23" s="1235"/>
      <c r="D23" s="1236"/>
      <c r="E23" s="338"/>
      <c r="F23" s="338"/>
      <c r="G23" s="339"/>
      <c r="H23" s="314"/>
    </row>
    <row r="24" spans="1:8" ht="20.149999999999999" customHeight="1">
      <c r="A24" s="336">
        <v>12</v>
      </c>
      <c r="B24" s="328"/>
      <c r="C24" s="1235"/>
      <c r="D24" s="1236"/>
      <c r="E24" s="338"/>
      <c r="F24" s="338"/>
      <c r="G24" s="339"/>
      <c r="H24" s="314"/>
    </row>
    <row r="25" spans="1:8" ht="20.149999999999999" customHeight="1">
      <c r="A25" s="336">
        <v>13</v>
      </c>
      <c r="B25" s="328"/>
      <c r="C25" s="1235"/>
      <c r="D25" s="1236"/>
      <c r="E25" s="338"/>
      <c r="F25" s="338"/>
      <c r="G25" s="339"/>
      <c r="H25" s="314"/>
    </row>
    <row r="26" spans="1:8" ht="20.149999999999999" customHeight="1">
      <c r="A26" s="336">
        <v>14</v>
      </c>
      <c r="B26" s="328"/>
      <c r="C26" s="1235"/>
      <c r="D26" s="1236"/>
      <c r="E26" s="338"/>
      <c r="F26" s="338"/>
      <c r="G26" s="339"/>
      <c r="H26" s="314"/>
    </row>
    <row r="27" spans="1:8" ht="20.149999999999999" customHeight="1">
      <c r="A27" s="336">
        <v>15</v>
      </c>
      <c r="B27" s="328"/>
      <c r="C27" s="1235"/>
      <c r="D27" s="1236"/>
      <c r="E27" s="338"/>
      <c r="F27" s="338"/>
      <c r="G27" s="339"/>
      <c r="H27" s="314"/>
    </row>
    <row r="28" spans="1:8" ht="20.149999999999999" customHeight="1">
      <c r="A28" s="336">
        <v>16</v>
      </c>
      <c r="B28" s="328"/>
      <c r="C28" s="1235"/>
      <c r="D28" s="1236"/>
      <c r="E28" s="338"/>
      <c r="F28" s="338"/>
      <c r="G28" s="339"/>
      <c r="H28" s="314"/>
    </row>
    <row r="29" spans="1:8" ht="20.149999999999999" customHeight="1">
      <c r="A29" s="336">
        <v>17</v>
      </c>
      <c r="B29" s="328"/>
      <c r="C29" s="1235"/>
      <c r="D29" s="1236"/>
      <c r="E29" s="338"/>
      <c r="F29" s="338"/>
      <c r="G29" s="339"/>
      <c r="H29" s="314"/>
    </row>
    <row r="30" spans="1:8" ht="20.149999999999999" customHeight="1">
      <c r="A30" s="336">
        <v>18</v>
      </c>
      <c r="B30" s="328"/>
      <c r="C30" s="1235"/>
      <c r="D30" s="1236"/>
      <c r="E30" s="338"/>
      <c r="F30" s="338"/>
      <c r="G30" s="339"/>
      <c r="H30" s="314"/>
    </row>
    <row r="31" spans="1:8" ht="20.149999999999999" customHeight="1">
      <c r="A31" s="336">
        <v>19</v>
      </c>
      <c r="B31" s="328"/>
      <c r="C31" s="1235"/>
      <c r="D31" s="1236"/>
      <c r="E31" s="338"/>
      <c r="F31" s="338"/>
      <c r="G31" s="339"/>
      <c r="H31" s="314"/>
    </row>
    <row r="32" spans="1:8" ht="20.149999999999999" customHeight="1">
      <c r="A32" s="336">
        <v>20</v>
      </c>
      <c r="B32" s="328"/>
      <c r="C32" s="1235"/>
      <c r="D32" s="1236"/>
      <c r="E32" s="338"/>
      <c r="F32" s="338"/>
      <c r="G32" s="339"/>
      <c r="H32" s="314"/>
    </row>
    <row r="33" spans="1:8" ht="20.149999999999999" customHeight="1" thickBot="1">
      <c r="B33" s="340" t="s">
        <v>330</v>
      </c>
      <c r="C33" s="341"/>
      <c r="D33" s="342"/>
      <c r="E33" s="341"/>
      <c r="F33" s="343"/>
      <c r="G33" s="342">
        <f>SUM(G13:G32)</f>
        <v>0</v>
      </c>
      <c r="H33" s="314"/>
    </row>
    <row r="34" spans="1:8" ht="20.149999999999999" customHeight="1">
      <c r="B34" s="1243" t="s">
        <v>117</v>
      </c>
      <c r="C34" s="1244"/>
      <c r="D34" s="1245"/>
      <c r="E34" s="1237" t="str">
        <f>IFERROR(ROUNDDOWN(G33/PRODUCT($C$8,$C$10),0),"")</f>
        <v/>
      </c>
      <c r="F34" s="1238"/>
      <c r="G34" s="1239"/>
      <c r="H34" s="314"/>
    </row>
    <row r="35" spans="1:8" ht="20.149999999999999" customHeight="1" thickBot="1">
      <c r="B35" s="1246" t="s">
        <v>331</v>
      </c>
      <c r="C35" s="1247"/>
      <c r="D35" s="1248"/>
      <c r="E35" s="1240"/>
      <c r="F35" s="1241"/>
      <c r="G35" s="1242"/>
      <c r="H35" s="314"/>
    </row>
    <row r="36" spans="1:8" ht="15" customHeight="1">
      <c r="A36" s="344" t="s">
        <v>118</v>
      </c>
      <c r="B36" s="345" t="s">
        <v>119</v>
      </c>
      <c r="C36" s="346"/>
      <c r="E36" s="347"/>
      <c r="F36" s="347"/>
      <c r="G36" s="347"/>
      <c r="H36" s="348"/>
    </row>
    <row r="37" spans="1:8" ht="15" customHeight="1">
      <c r="A37" s="314" t="s">
        <v>315</v>
      </c>
      <c r="B37" s="322" t="s">
        <v>120</v>
      </c>
      <c r="C37" s="346"/>
      <c r="E37" s="347"/>
      <c r="F37" s="347"/>
      <c r="G37" s="347"/>
      <c r="H37" s="348"/>
    </row>
    <row r="38" spans="1:8" ht="15" customHeight="1">
      <c r="A38" s="322"/>
      <c r="B38" s="349" t="s">
        <v>55</v>
      </c>
      <c r="C38" s="346"/>
      <c r="E38" s="347"/>
      <c r="F38" s="347"/>
      <c r="G38" s="347"/>
      <c r="H38" s="348"/>
    </row>
    <row r="39" spans="1:8" ht="15" customHeight="1">
      <c r="A39" s="322"/>
      <c r="B39" s="349" t="s">
        <v>56</v>
      </c>
      <c r="C39" s="346"/>
      <c r="E39" s="347"/>
      <c r="F39" s="347"/>
      <c r="G39" s="347"/>
      <c r="H39" s="348"/>
    </row>
    <row r="40" spans="1:8" ht="15" customHeight="1">
      <c r="A40" s="322" t="s">
        <v>316</v>
      </c>
      <c r="B40" s="322" t="s">
        <v>121</v>
      </c>
      <c r="C40" s="346"/>
      <c r="E40" s="347"/>
      <c r="F40" s="347"/>
      <c r="G40" s="347"/>
      <c r="H40" s="348"/>
    </row>
    <row r="41" spans="1:8" ht="15" customHeight="1">
      <c r="A41" s="314" t="s">
        <v>332</v>
      </c>
      <c r="B41" s="314" t="s">
        <v>333</v>
      </c>
    </row>
    <row r="42" spans="1:8" ht="15" customHeight="1">
      <c r="H42" s="314"/>
    </row>
    <row r="44" spans="1:8" ht="15" customHeight="1">
      <c r="A44" s="350"/>
    </row>
  </sheetData>
  <mergeCells count="30">
    <mergeCell ref="C12:D12"/>
    <mergeCell ref="C13:D13"/>
    <mergeCell ref="C4:E4"/>
    <mergeCell ref="C5:E5"/>
    <mergeCell ref="C6:E6"/>
    <mergeCell ref="C10:D10"/>
    <mergeCell ref="C8:D8"/>
    <mergeCell ref="C7:E7"/>
    <mergeCell ref="E34:G35"/>
    <mergeCell ref="B34:D34"/>
    <mergeCell ref="B35:D35"/>
    <mergeCell ref="C29:D29"/>
    <mergeCell ref="C30:D30"/>
    <mergeCell ref="C31:D31"/>
    <mergeCell ref="C32:D32"/>
    <mergeCell ref="C28:D28"/>
    <mergeCell ref="C19:D19"/>
    <mergeCell ref="C14:D14"/>
    <mergeCell ref="C15:D15"/>
    <mergeCell ref="C16:D16"/>
    <mergeCell ref="C17:D17"/>
    <mergeCell ref="C18:D18"/>
    <mergeCell ref="C25:D25"/>
    <mergeCell ref="C26:D26"/>
    <mergeCell ref="C27:D27"/>
    <mergeCell ref="C20:D20"/>
    <mergeCell ref="C21:D21"/>
    <mergeCell ref="C22:D22"/>
    <mergeCell ref="C23:D23"/>
    <mergeCell ref="C24:D24"/>
  </mergeCells>
  <phoneticPr fontId="11"/>
  <pageMargins left="0.59055118110236227" right="0.19685039370078741" top="0.59055118110236227" bottom="0.59055118110236227" header="0" footer="0"/>
  <pageSetup paperSize="9" scale="97"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1">
    <tabColor rgb="FF92D050"/>
  </sheetPr>
  <dimension ref="A1:H37"/>
  <sheetViews>
    <sheetView view="pageBreakPreview" zoomScaleNormal="100" zoomScaleSheetLayoutView="100" workbookViewId="0">
      <selection activeCell="A7" sqref="A7:XFD7"/>
    </sheetView>
  </sheetViews>
  <sheetFormatPr defaultColWidth="9.08984375" defaultRowHeight="13"/>
  <cols>
    <col min="1" max="1" width="5.453125" style="352" customWidth="1"/>
    <col min="2" max="2" width="34.54296875" style="352" customWidth="1"/>
    <col min="3" max="3" width="12.6328125" style="352" customWidth="1"/>
    <col min="4" max="4" width="15.08984375" style="352" customWidth="1"/>
    <col min="5" max="5" width="23.36328125" style="352" customWidth="1"/>
    <col min="6" max="17" width="17.90625" style="352" customWidth="1"/>
    <col min="18" max="16384" width="9.08984375" style="352"/>
  </cols>
  <sheetData>
    <row r="1" spans="1:8">
      <c r="C1" s="353"/>
      <c r="D1" s="353"/>
      <c r="E1" s="333" t="s">
        <v>418</v>
      </c>
    </row>
    <row r="2" spans="1:8" s="314" customFormat="1" ht="22.5" customHeight="1">
      <c r="B2" s="317" t="s">
        <v>147</v>
      </c>
      <c r="C2" s="354"/>
      <c r="D2" s="354"/>
      <c r="E2" s="354"/>
    </row>
    <row r="3" spans="1:8" s="314" customFormat="1">
      <c r="B3" s="355" t="s">
        <v>245</v>
      </c>
      <c r="C3" s="322"/>
      <c r="D3" s="322"/>
      <c r="E3" s="322"/>
    </row>
    <row r="4" spans="1:8" s="314" customFormat="1" ht="18.75" customHeight="1">
      <c r="B4" s="321" t="s">
        <v>497</v>
      </c>
      <c r="C4" s="1251">
        <f>'様式1-1_委託料経費区分'!C5</f>
        <v>0</v>
      </c>
      <c r="D4" s="1251"/>
      <c r="E4" s="1251"/>
      <c r="F4" s="322"/>
      <c r="G4" s="322"/>
      <c r="H4" s="322"/>
    </row>
    <row r="5" spans="1:8" s="314" customFormat="1" ht="18.75" customHeight="1">
      <c r="B5" s="321" t="s">
        <v>285</v>
      </c>
      <c r="C5" s="1251">
        <f>'様式1-1_委託料経費区分'!C6</f>
        <v>0</v>
      </c>
      <c r="D5" s="1251"/>
      <c r="E5" s="1251"/>
      <c r="F5" s="322"/>
      <c r="G5" s="322"/>
      <c r="H5" s="322"/>
    </row>
    <row r="6" spans="1:8" s="314" customFormat="1" ht="18.75" customHeight="1">
      <c r="B6" s="321" t="s">
        <v>246</v>
      </c>
      <c r="C6" s="1251">
        <f>'様式1-1_委託料経費区分'!C7</f>
        <v>0</v>
      </c>
      <c r="D6" s="1251"/>
      <c r="E6" s="1251"/>
      <c r="F6" s="322"/>
      <c r="G6" s="322"/>
      <c r="H6" s="322"/>
    </row>
    <row r="7" spans="1:8" s="314" customFormat="1" ht="18.75" customHeight="1">
      <c r="B7" s="738" t="s">
        <v>666</v>
      </c>
      <c r="C7" s="1256">
        <f>'様式1-1_委託料経費区分'!C9</f>
        <v>0</v>
      </c>
      <c r="D7" s="1256"/>
      <c r="E7" s="1256"/>
      <c r="F7" s="323"/>
      <c r="G7" s="323"/>
      <c r="H7" s="323"/>
    </row>
    <row r="8" spans="1:8" s="314" customFormat="1" ht="18.75" customHeight="1">
      <c r="B8" s="356" t="s">
        <v>328</v>
      </c>
      <c r="C8" s="1259"/>
      <c r="D8" s="1260"/>
      <c r="E8" s="357" t="s">
        <v>325</v>
      </c>
      <c r="F8" s="326"/>
      <c r="G8" s="316"/>
      <c r="H8" s="327"/>
    </row>
    <row r="9" spans="1:8" s="314" customFormat="1" ht="18.75" customHeight="1">
      <c r="B9" s="356" t="s">
        <v>113</v>
      </c>
      <c r="C9" s="358"/>
      <c r="D9" s="359" t="s">
        <v>114</v>
      </c>
      <c r="E9" s="357"/>
      <c r="F9" s="326"/>
      <c r="G9" s="316"/>
      <c r="H9" s="327"/>
    </row>
    <row r="10" spans="1:8" s="314" customFormat="1" ht="18.75" customHeight="1">
      <c r="B10" s="360" t="s">
        <v>329</v>
      </c>
      <c r="C10" s="1257"/>
      <c r="D10" s="1258"/>
      <c r="E10" s="361" t="s">
        <v>314</v>
      </c>
      <c r="H10" s="327"/>
    </row>
    <row r="11" spans="1:8">
      <c r="B11" s="362" t="s">
        <v>146</v>
      </c>
      <c r="C11" s="362"/>
      <c r="D11" s="362"/>
      <c r="E11" s="362"/>
    </row>
    <row r="12" spans="1:8" ht="18" customHeight="1">
      <c r="B12" s="363" t="s">
        <v>122</v>
      </c>
      <c r="C12" s="363" t="s">
        <v>123</v>
      </c>
      <c r="D12" s="363" t="s">
        <v>124</v>
      </c>
      <c r="E12" s="363" t="s">
        <v>125</v>
      </c>
    </row>
    <row r="13" spans="1:8" ht="26.25" customHeight="1">
      <c r="A13" s="362">
        <v>1</v>
      </c>
      <c r="B13" s="338"/>
      <c r="C13" s="364"/>
      <c r="D13" s="364"/>
      <c r="E13" s="364"/>
    </row>
    <row r="14" spans="1:8" ht="26.25" customHeight="1">
      <c r="A14" s="362">
        <v>2</v>
      </c>
      <c r="B14" s="338"/>
      <c r="C14" s="364"/>
      <c r="D14" s="364"/>
      <c r="E14" s="364"/>
    </row>
    <row r="15" spans="1:8" ht="26.25" customHeight="1">
      <c r="A15" s="362">
        <v>3</v>
      </c>
      <c r="B15" s="338"/>
      <c r="C15" s="364"/>
      <c r="D15" s="364"/>
      <c r="E15" s="364"/>
    </row>
    <row r="16" spans="1:8" ht="26.25" customHeight="1">
      <c r="A16" s="362">
        <v>4</v>
      </c>
      <c r="B16" s="338"/>
      <c r="C16" s="364"/>
      <c r="D16" s="364"/>
      <c r="E16" s="364"/>
    </row>
    <row r="17" spans="1:5" ht="26.25" customHeight="1">
      <c r="A17" s="362">
        <v>5</v>
      </c>
      <c r="B17" s="338"/>
      <c r="C17" s="364"/>
      <c r="D17" s="364"/>
      <c r="E17" s="364"/>
    </row>
    <row r="18" spans="1:5" ht="26.25" customHeight="1">
      <c r="A18" s="362">
        <v>6</v>
      </c>
      <c r="B18" s="338"/>
      <c r="C18" s="364"/>
      <c r="D18" s="364"/>
      <c r="E18" s="364"/>
    </row>
    <row r="19" spans="1:5" ht="26.25" customHeight="1">
      <c r="A19" s="362">
        <v>7</v>
      </c>
      <c r="B19" s="338"/>
      <c r="C19" s="364"/>
      <c r="D19" s="364"/>
      <c r="E19" s="364"/>
    </row>
    <row r="20" spans="1:5" ht="26.25" customHeight="1">
      <c r="A20" s="362">
        <v>8</v>
      </c>
      <c r="B20" s="338"/>
      <c r="C20" s="364"/>
      <c r="D20" s="364"/>
      <c r="E20" s="364"/>
    </row>
    <row r="21" spans="1:5" ht="26.25" customHeight="1">
      <c r="A21" s="362">
        <v>9</v>
      </c>
      <c r="B21" s="338"/>
      <c r="C21" s="364"/>
      <c r="D21" s="364"/>
      <c r="E21" s="364"/>
    </row>
    <row r="22" spans="1:5" ht="26.25" customHeight="1">
      <c r="A22" s="362">
        <v>10</v>
      </c>
      <c r="B22" s="338"/>
      <c r="C22" s="364"/>
      <c r="D22" s="364"/>
      <c r="E22" s="364"/>
    </row>
    <row r="23" spans="1:5" ht="26.25" customHeight="1">
      <c r="A23" s="362">
        <v>11</v>
      </c>
      <c r="B23" s="338"/>
      <c r="C23" s="364"/>
      <c r="D23" s="364"/>
      <c r="E23" s="364"/>
    </row>
    <row r="24" spans="1:5" ht="26.25" customHeight="1">
      <c r="A24" s="362">
        <v>12</v>
      </c>
      <c r="B24" s="338"/>
      <c r="C24" s="364"/>
      <c r="D24" s="364"/>
      <c r="E24" s="364"/>
    </row>
    <row r="25" spans="1:5" ht="26.25" customHeight="1">
      <c r="A25" s="362">
        <v>13</v>
      </c>
      <c r="B25" s="338"/>
      <c r="C25" s="364"/>
      <c r="D25" s="364"/>
      <c r="E25" s="364"/>
    </row>
    <row r="26" spans="1:5" ht="26.25" customHeight="1">
      <c r="A26" s="362">
        <v>14</v>
      </c>
      <c r="B26" s="338"/>
      <c r="C26" s="364"/>
      <c r="D26" s="364"/>
      <c r="E26" s="364"/>
    </row>
    <row r="27" spans="1:5" ht="26.25" customHeight="1">
      <c r="A27" s="362">
        <v>15</v>
      </c>
      <c r="B27" s="338"/>
      <c r="C27" s="364"/>
      <c r="D27" s="364"/>
      <c r="E27" s="364"/>
    </row>
    <row r="28" spans="1:5" ht="26.25" customHeight="1">
      <c r="A28" s="362">
        <v>16</v>
      </c>
      <c r="B28" s="338"/>
      <c r="C28" s="364"/>
      <c r="D28" s="364"/>
      <c r="E28" s="364"/>
    </row>
    <row r="29" spans="1:5" ht="26.25" customHeight="1">
      <c r="A29" s="362">
        <v>17</v>
      </c>
      <c r="B29" s="338"/>
      <c r="C29" s="364"/>
      <c r="D29" s="364"/>
      <c r="E29" s="364"/>
    </row>
    <row r="30" spans="1:5" ht="26.25" customHeight="1">
      <c r="A30" s="362">
        <v>18</v>
      </c>
      <c r="B30" s="338"/>
      <c r="C30" s="364"/>
      <c r="D30" s="364"/>
      <c r="E30" s="364"/>
    </row>
    <row r="31" spans="1:5" ht="26.25" customHeight="1">
      <c r="A31" s="362">
        <v>19</v>
      </c>
      <c r="B31" s="338"/>
      <c r="C31" s="364"/>
      <c r="D31" s="364"/>
      <c r="E31" s="364"/>
    </row>
    <row r="32" spans="1:5" ht="26.25" customHeight="1">
      <c r="A32" s="362">
        <v>20</v>
      </c>
      <c r="B32" s="338"/>
      <c r="C32" s="364"/>
      <c r="D32" s="364"/>
      <c r="E32" s="364"/>
    </row>
    <row r="33" spans="1:5" ht="25.5" customHeight="1">
      <c r="B33" s="338" t="s">
        <v>126</v>
      </c>
      <c r="C33" s="365">
        <f>SUM(C13:C32)</f>
        <v>0</v>
      </c>
      <c r="D33" s="365"/>
      <c r="E33" s="366"/>
    </row>
    <row r="34" spans="1:5">
      <c r="A34" s="367" t="s">
        <v>127</v>
      </c>
      <c r="B34" s="322" t="s">
        <v>128</v>
      </c>
      <c r="C34" s="320"/>
      <c r="D34" s="320"/>
      <c r="E34" s="320"/>
    </row>
    <row r="35" spans="1:5">
      <c r="A35" s="367"/>
      <c r="B35" s="362" t="s">
        <v>121</v>
      </c>
      <c r="C35" s="320"/>
      <c r="D35" s="320"/>
      <c r="E35" s="320"/>
    </row>
    <row r="36" spans="1:5">
      <c r="B36" s="314"/>
      <c r="C36" s="320"/>
      <c r="D36" s="320"/>
      <c r="E36" s="320"/>
    </row>
    <row r="37" spans="1:5">
      <c r="B37" s="314"/>
      <c r="C37" s="320"/>
      <c r="D37" s="320"/>
      <c r="E37" s="320"/>
    </row>
  </sheetData>
  <mergeCells count="6">
    <mergeCell ref="C10:D10"/>
    <mergeCell ref="C4:E4"/>
    <mergeCell ref="C5:E5"/>
    <mergeCell ref="C6:E6"/>
    <mergeCell ref="C8:D8"/>
    <mergeCell ref="C7:E7"/>
  </mergeCells>
  <phoneticPr fontId="11"/>
  <pageMargins left="0.7" right="0.7" top="0.75" bottom="0.75" header="0.3" footer="0.3"/>
  <pageSetup paperSize="9" scale="95" fitToWidth="0" fitToHeight="0"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2">
    <tabColor rgb="FF92D050"/>
  </sheetPr>
  <dimension ref="A1:H37"/>
  <sheetViews>
    <sheetView view="pageBreakPreview" zoomScale="85" zoomScaleNormal="100" zoomScaleSheetLayoutView="85" workbookViewId="0">
      <selection activeCell="A7" sqref="A7:XFD7"/>
    </sheetView>
  </sheetViews>
  <sheetFormatPr defaultColWidth="9.08984375" defaultRowHeight="13"/>
  <cols>
    <col min="1" max="1" width="5.453125" style="352" customWidth="1"/>
    <col min="2" max="2" width="24.6328125" style="352" customWidth="1"/>
    <col min="3" max="3" width="12.6328125" style="352" customWidth="1"/>
    <col min="4" max="5" width="23.36328125" style="352" customWidth="1"/>
    <col min="6" max="17" width="17.90625" style="352" customWidth="1"/>
    <col min="18" max="16384" width="9.08984375" style="352"/>
  </cols>
  <sheetData>
    <row r="1" spans="1:8">
      <c r="C1" s="353"/>
      <c r="D1" s="353"/>
      <c r="E1" s="333" t="s">
        <v>419</v>
      </c>
    </row>
    <row r="2" spans="1:8" ht="27" customHeight="1">
      <c r="B2" s="317" t="s">
        <v>145</v>
      </c>
      <c r="C2" s="368"/>
      <c r="D2" s="368"/>
      <c r="E2" s="368"/>
    </row>
    <row r="3" spans="1:8" s="314" customFormat="1">
      <c r="B3" s="320" t="s">
        <v>283</v>
      </c>
    </row>
    <row r="4" spans="1:8" s="314" customFormat="1" ht="18.75" customHeight="1">
      <c r="B4" s="321" t="s">
        <v>497</v>
      </c>
      <c r="C4" s="1251">
        <f>'様式1-1_委託料経費区分'!C5</f>
        <v>0</v>
      </c>
      <c r="D4" s="1251"/>
      <c r="E4" s="1251"/>
      <c r="F4" s="322"/>
      <c r="G4" s="322"/>
      <c r="H4" s="322"/>
    </row>
    <row r="5" spans="1:8" s="314" customFormat="1" ht="18.75" customHeight="1">
      <c r="B5" s="321" t="s">
        <v>285</v>
      </c>
      <c r="C5" s="1251">
        <f>'様式1-1_委託料経費区分'!C6</f>
        <v>0</v>
      </c>
      <c r="D5" s="1251"/>
      <c r="E5" s="1251"/>
      <c r="F5" s="322"/>
      <c r="G5" s="322"/>
      <c r="H5" s="322"/>
    </row>
    <row r="6" spans="1:8" s="314" customFormat="1" ht="18.75" customHeight="1">
      <c r="B6" s="321" t="s">
        <v>246</v>
      </c>
      <c r="C6" s="1251">
        <f>'様式1-1_委託料経費区分'!C7</f>
        <v>0</v>
      </c>
      <c r="D6" s="1251"/>
      <c r="E6" s="1251"/>
      <c r="F6" s="322"/>
      <c r="G6" s="322"/>
      <c r="H6" s="322"/>
    </row>
    <row r="7" spans="1:8" s="314" customFormat="1" ht="18.75" customHeight="1">
      <c r="B7" s="738" t="s">
        <v>666</v>
      </c>
      <c r="C7" s="1256">
        <f>'様式1-1_委託料経費区分'!C9</f>
        <v>0</v>
      </c>
      <c r="D7" s="1256"/>
      <c r="E7" s="1256"/>
      <c r="F7" s="323"/>
      <c r="G7" s="323"/>
      <c r="H7" s="323"/>
    </row>
    <row r="8" spans="1:8" s="314" customFormat="1" ht="18.75" customHeight="1">
      <c r="B8" s="356" t="s">
        <v>328</v>
      </c>
      <c r="C8" s="1259"/>
      <c r="D8" s="1260"/>
      <c r="E8" s="357" t="s">
        <v>325</v>
      </c>
      <c r="F8" s="326"/>
      <c r="G8" s="316"/>
      <c r="H8" s="327"/>
    </row>
    <row r="9" spans="1:8" s="314" customFormat="1" ht="18.75" customHeight="1">
      <c r="B9" s="356" t="s">
        <v>113</v>
      </c>
      <c r="C9" s="358"/>
      <c r="D9" s="359" t="s">
        <v>114</v>
      </c>
      <c r="E9" s="357"/>
      <c r="F9" s="326"/>
      <c r="G9" s="316"/>
      <c r="H9" s="327"/>
    </row>
    <row r="10" spans="1:8" s="314" customFormat="1" ht="18.75" customHeight="1">
      <c r="B10" s="360" t="s">
        <v>329</v>
      </c>
      <c r="C10" s="1257"/>
      <c r="D10" s="1258"/>
      <c r="E10" s="361" t="s">
        <v>314</v>
      </c>
      <c r="H10" s="327"/>
    </row>
    <row r="11" spans="1:8">
      <c r="B11" s="352" t="s">
        <v>146</v>
      </c>
    </row>
    <row r="12" spans="1:8" ht="24">
      <c r="B12" s="363" t="s">
        <v>129</v>
      </c>
      <c r="C12" s="363" t="s">
        <v>123</v>
      </c>
      <c r="D12" s="369" t="s">
        <v>427</v>
      </c>
      <c r="E12" s="363" t="s">
        <v>9</v>
      </c>
      <c r="G12" s="352" t="s">
        <v>130</v>
      </c>
    </row>
    <row r="13" spans="1:8" ht="23.25" customHeight="1">
      <c r="A13" s="362">
        <v>1</v>
      </c>
      <c r="B13" s="338"/>
      <c r="C13" s="364"/>
      <c r="D13" s="364"/>
      <c r="E13" s="364"/>
    </row>
    <row r="14" spans="1:8" ht="23.25" customHeight="1">
      <c r="A14" s="362">
        <v>2</v>
      </c>
      <c r="B14" s="338"/>
      <c r="C14" s="364"/>
      <c r="D14" s="364"/>
      <c r="E14" s="364"/>
    </row>
    <row r="15" spans="1:8" ht="23.25" customHeight="1">
      <c r="A15" s="362">
        <v>3</v>
      </c>
      <c r="B15" s="338"/>
      <c r="C15" s="364"/>
      <c r="D15" s="364"/>
      <c r="E15" s="364"/>
    </row>
    <row r="16" spans="1:8" ht="23.25" customHeight="1">
      <c r="A16" s="362">
        <v>4</v>
      </c>
      <c r="B16" s="338"/>
      <c r="C16" s="364"/>
      <c r="D16" s="364"/>
      <c r="E16" s="364"/>
    </row>
    <row r="17" spans="1:5" ht="23.25" customHeight="1">
      <c r="A17" s="362">
        <v>5</v>
      </c>
      <c r="B17" s="338"/>
      <c r="C17" s="364"/>
      <c r="D17" s="364"/>
      <c r="E17" s="364"/>
    </row>
    <row r="18" spans="1:5" ht="23.25" customHeight="1">
      <c r="A18" s="362">
        <v>6</v>
      </c>
      <c r="B18" s="338"/>
      <c r="C18" s="364"/>
      <c r="D18" s="364"/>
      <c r="E18" s="364"/>
    </row>
    <row r="19" spans="1:5" ht="23.25" customHeight="1">
      <c r="A19" s="362">
        <v>7</v>
      </c>
      <c r="B19" s="338"/>
      <c r="C19" s="364"/>
      <c r="D19" s="364"/>
      <c r="E19" s="364"/>
    </row>
    <row r="20" spans="1:5" ht="23.25" customHeight="1">
      <c r="A20" s="362">
        <v>8</v>
      </c>
      <c r="B20" s="338"/>
      <c r="C20" s="364"/>
      <c r="D20" s="364"/>
      <c r="E20" s="364"/>
    </row>
    <row r="21" spans="1:5" ht="23.25" customHeight="1">
      <c r="A21" s="362">
        <v>9</v>
      </c>
      <c r="B21" s="338"/>
      <c r="C21" s="364"/>
      <c r="D21" s="364"/>
      <c r="E21" s="364"/>
    </row>
    <row r="22" spans="1:5" ht="23.25" customHeight="1">
      <c r="A22" s="362">
        <v>10</v>
      </c>
      <c r="B22" s="338"/>
      <c r="C22" s="364"/>
      <c r="D22" s="364"/>
      <c r="E22" s="364"/>
    </row>
    <row r="23" spans="1:5" ht="23.25" customHeight="1">
      <c r="A23" s="362">
        <v>11</v>
      </c>
      <c r="B23" s="338"/>
      <c r="C23" s="364"/>
      <c r="D23" s="364"/>
      <c r="E23" s="364"/>
    </row>
    <row r="24" spans="1:5" ht="23.25" customHeight="1">
      <c r="A24" s="362">
        <v>12</v>
      </c>
      <c r="B24" s="338"/>
      <c r="C24" s="364"/>
      <c r="D24" s="364"/>
      <c r="E24" s="364"/>
    </row>
    <row r="25" spans="1:5" ht="23.25" customHeight="1">
      <c r="A25" s="362">
        <v>13</v>
      </c>
      <c r="B25" s="338"/>
      <c r="C25" s="364"/>
      <c r="D25" s="364"/>
      <c r="E25" s="364"/>
    </row>
    <row r="26" spans="1:5" ht="23.25" customHeight="1">
      <c r="A26" s="362">
        <v>14</v>
      </c>
      <c r="B26" s="338"/>
      <c r="C26" s="364"/>
      <c r="D26" s="364"/>
      <c r="E26" s="364"/>
    </row>
    <row r="27" spans="1:5" ht="23.25" customHeight="1">
      <c r="A27" s="362">
        <v>15</v>
      </c>
      <c r="B27" s="338"/>
      <c r="C27" s="364"/>
      <c r="D27" s="364"/>
      <c r="E27" s="364"/>
    </row>
    <row r="28" spans="1:5" ht="23.25" customHeight="1">
      <c r="A28" s="362">
        <v>16</v>
      </c>
      <c r="B28" s="338"/>
      <c r="C28" s="364"/>
      <c r="D28" s="364"/>
      <c r="E28" s="364"/>
    </row>
    <row r="29" spans="1:5" ht="23.25" customHeight="1">
      <c r="A29" s="362">
        <v>17</v>
      </c>
      <c r="B29" s="338"/>
      <c r="C29" s="364"/>
      <c r="D29" s="364"/>
      <c r="E29" s="364"/>
    </row>
    <row r="30" spans="1:5" ht="23.25" customHeight="1">
      <c r="A30" s="362">
        <v>18</v>
      </c>
      <c r="B30" s="338"/>
      <c r="C30" s="364"/>
      <c r="D30" s="364"/>
      <c r="E30" s="364"/>
    </row>
    <row r="31" spans="1:5" ht="23.25" customHeight="1">
      <c r="A31" s="362">
        <v>19</v>
      </c>
      <c r="B31" s="338"/>
      <c r="C31" s="364"/>
      <c r="D31" s="364"/>
      <c r="E31" s="364"/>
    </row>
    <row r="32" spans="1:5" ht="23.25" customHeight="1">
      <c r="A32" s="362">
        <v>20</v>
      </c>
      <c r="B32" s="338"/>
      <c r="C32" s="364"/>
      <c r="D32" s="364"/>
      <c r="E32" s="364"/>
    </row>
    <row r="33" spans="1:5" ht="23.25" customHeight="1">
      <c r="B33" s="338" t="s">
        <v>131</v>
      </c>
      <c r="C33" s="365">
        <f>SUM(C13:C32)</f>
        <v>0</v>
      </c>
      <c r="D33" s="365"/>
      <c r="E33" s="366"/>
    </row>
    <row r="34" spans="1:5" ht="20.25" customHeight="1">
      <c r="A34" s="367" t="s">
        <v>132</v>
      </c>
      <c r="B34" s="1263" t="s">
        <v>596</v>
      </c>
      <c r="C34" s="1263"/>
      <c r="D34" s="1263"/>
      <c r="E34" s="1263"/>
    </row>
    <row r="35" spans="1:5" ht="45" customHeight="1">
      <c r="A35" s="367"/>
      <c r="B35" s="1261" t="s">
        <v>521</v>
      </c>
      <c r="C35" s="1262"/>
      <c r="D35" s="1262"/>
      <c r="E35" s="1262"/>
    </row>
    <row r="36" spans="1:5" ht="14.25" customHeight="1">
      <c r="A36" s="367"/>
      <c r="B36" s="322" t="s">
        <v>121</v>
      </c>
      <c r="C36" s="320"/>
      <c r="D36" s="320"/>
      <c r="E36" s="320"/>
    </row>
    <row r="37" spans="1:5">
      <c r="B37" s="314"/>
      <c r="C37" s="320"/>
      <c r="D37" s="320"/>
      <c r="E37" s="320"/>
    </row>
  </sheetData>
  <mergeCells count="8">
    <mergeCell ref="B35:E35"/>
    <mergeCell ref="B34:E34"/>
    <mergeCell ref="C10:D10"/>
    <mergeCell ref="C4:E4"/>
    <mergeCell ref="C5:E5"/>
    <mergeCell ref="C6:E6"/>
    <mergeCell ref="C8:D8"/>
    <mergeCell ref="C7:E7"/>
  </mergeCells>
  <phoneticPr fontId="11"/>
  <pageMargins left="0.7" right="0.7" top="0.55000000000000004" bottom="0.4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3">
    <tabColor rgb="FFFFFF00"/>
  </sheetPr>
  <dimension ref="A1:L35"/>
  <sheetViews>
    <sheetView showGridLines="0" view="pageBreakPreview" zoomScaleNormal="100" zoomScaleSheetLayoutView="100" workbookViewId="0">
      <selection activeCell="F8" sqref="F8"/>
    </sheetView>
  </sheetViews>
  <sheetFormatPr defaultRowHeight="12.5"/>
  <sheetData>
    <row r="1" spans="1:12">
      <c r="J1" t="s">
        <v>420</v>
      </c>
    </row>
    <row r="3" spans="1:12">
      <c r="A3" s="128" t="s">
        <v>545</v>
      </c>
      <c r="B3" s="128"/>
      <c r="C3" s="128"/>
      <c r="D3" s="128"/>
      <c r="E3" s="128"/>
      <c r="F3" s="128"/>
      <c r="G3" s="128"/>
      <c r="H3" s="128"/>
      <c r="I3" s="128"/>
      <c r="J3" s="128"/>
    </row>
    <row r="4" spans="1:12">
      <c r="A4" s="128"/>
      <c r="B4" s="128"/>
      <c r="C4" s="128"/>
      <c r="D4" s="128"/>
      <c r="E4" s="128"/>
      <c r="F4" s="128"/>
      <c r="G4" s="128"/>
      <c r="H4" s="128"/>
      <c r="I4" s="128"/>
      <c r="J4" s="128"/>
    </row>
    <row r="5" spans="1:12">
      <c r="A5" t="s">
        <v>505</v>
      </c>
    </row>
    <row r="7" spans="1:12" ht="18" customHeight="1">
      <c r="A7" t="s">
        <v>506</v>
      </c>
    </row>
    <row r="8" spans="1:12" ht="18" customHeight="1">
      <c r="A8" t="s">
        <v>543</v>
      </c>
    </row>
    <row r="9" spans="1:12" ht="18" customHeight="1">
      <c r="A9" t="s">
        <v>1036</v>
      </c>
      <c r="L9" s="664"/>
    </row>
    <row r="10" spans="1:12" ht="18" customHeight="1">
      <c r="A10" t="s">
        <v>767</v>
      </c>
      <c r="L10" s="664"/>
    </row>
    <row r="11" spans="1:12" ht="18" customHeight="1">
      <c r="A11" t="s">
        <v>224</v>
      </c>
    </row>
    <row r="12" spans="1:12" ht="18" customHeight="1">
      <c r="A12" t="s">
        <v>504</v>
      </c>
    </row>
    <row r="13" spans="1:12" ht="18" customHeight="1">
      <c r="A13" t="s">
        <v>225</v>
      </c>
    </row>
    <row r="14" spans="1:12" ht="18" customHeight="1">
      <c r="A14" t="s">
        <v>226</v>
      </c>
    </row>
    <row r="15" spans="1:12" ht="18" customHeight="1">
      <c r="A15" t="s">
        <v>227</v>
      </c>
    </row>
    <row r="16" spans="1:12" ht="18" customHeight="1">
      <c r="A16" t="s">
        <v>408</v>
      </c>
    </row>
    <row r="17" spans="1:10" ht="18" customHeight="1">
      <c r="A17" t="s">
        <v>409</v>
      </c>
    </row>
    <row r="18" spans="1:10" ht="18" customHeight="1">
      <c r="A18" t="s">
        <v>544</v>
      </c>
    </row>
    <row r="19" spans="1:10">
      <c r="A19" t="s">
        <v>612</v>
      </c>
    </row>
    <row r="20" spans="1:10">
      <c r="A20" t="s">
        <v>613</v>
      </c>
    </row>
    <row r="21" spans="1:10">
      <c r="A21" t="s">
        <v>614</v>
      </c>
    </row>
    <row r="22" spans="1:10" ht="34.5" customHeight="1">
      <c r="A22" s="1218" t="s">
        <v>768</v>
      </c>
      <c r="B22" s="1218"/>
      <c r="C22" s="1218"/>
      <c r="D22" s="1218"/>
      <c r="E22" s="1218"/>
      <c r="F22" s="1218"/>
      <c r="G22" s="1218"/>
      <c r="H22" s="1218"/>
      <c r="I22" s="1218"/>
      <c r="J22" s="1218"/>
    </row>
    <row r="23" spans="1:10" ht="34.5" customHeight="1">
      <c r="A23" s="1218" t="s">
        <v>610</v>
      </c>
      <c r="B23" s="1218"/>
      <c r="C23" s="1218"/>
      <c r="D23" s="1218"/>
      <c r="E23" s="1218"/>
      <c r="F23" s="1218"/>
      <c r="G23" s="1218"/>
      <c r="H23" s="1218"/>
      <c r="I23" s="1218"/>
      <c r="J23" s="1218"/>
    </row>
    <row r="24" spans="1:10" ht="18.75" customHeight="1">
      <c r="A24" s="148" t="s">
        <v>334</v>
      </c>
    </row>
    <row r="25" spans="1:10" ht="18.75" customHeight="1">
      <c r="A25" s="147" t="s">
        <v>236</v>
      </c>
    </row>
    <row r="26" spans="1:10" ht="18.75" customHeight="1">
      <c r="A26" s="147" t="s">
        <v>237</v>
      </c>
    </row>
    <row r="28" spans="1:10" ht="18.75" customHeight="1">
      <c r="A28" s="147" t="s">
        <v>238</v>
      </c>
    </row>
    <row r="29" spans="1:10" ht="18.75" customHeight="1">
      <c r="A29" s="147" t="s">
        <v>239</v>
      </c>
    </row>
    <row r="31" spans="1:10" ht="18.75" customHeight="1">
      <c r="A31" s="147" t="s">
        <v>240</v>
      </c>
    </row>
    <row r="32" spans="1:10" ht="18.75" customHeight="1">
      <c r="A32" s="147" t="s">
        <v>241</v>
      </c>
    </row>
    <row r="33" spans="1:1" ht="18.75" customHeight="1">
      <c r="A33" s="147"/>
    </row>
    <row r="34" spans="1:1" ht="18.75" customHeight="1">
      <c r="A34" s="147" t="s">
        <v>410</v>
      </c>
    </row>
    <row r="35" spans="1:1" ht="18.75" customHeight="1">
      <c r="A35" s="147" t="s">
        <v>411</v>
      </c>
    </row>
  </sheetData>
  <mergeCells count="2">
    <mergeCell ref="A22:J22"/>
    <mergeCell ref="A23:J23"/>
  </mergeCells>
  <phoneticPr fontId="11"/>
  <pageMargins left="0.7" right="0.7" top="0.75" bottom="0.75" header="0.3" footer="0.3"/>
  <pageSetup paperSize="9" orientation="portrait" horizontalDpi="1200" verticalDpi="12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50"/>
  </sheetPr>
  <dimension ref="A1:C26"/>
  <sheetViews>
    <sheetView view="pageBreakPreview" zoomScale="115" zoomScaleNormal="100" zoomScaleSheetLayoutView="115" workbookViewId="0">
      <selection activeCell="A7" sqref="A7:XFD7"/>
    </sheetView>
  </sheetViews>
  <sheetFormatPr defaultColWidth="9.08984375" defaultRowHeight="13"/>
  <cols>
    <col min="1" max="1" width="19.08984375" style="374" customWidth="1"/>
    <col min="2" max="2" width="10.54296875" style="374" bestFit="1" customWidth="1"/>
    <col min="3" max="3" width="71.6328125" style="374" customWidth="1"/>
    <col min="4" max="16384" width="9.08984375" style="374"/>
  </cols>
  <sheetData>
    <row r="1" spans="1:3" ht="15">
      <c r="A1" s="1270" t="s">
        <v>466</v>
      </c>
      <c r="B1" s="1270"/>
      <c r="C1" s="1270"/>
    </row>
    <row r="2" spans="1:3" ht="15">
      <c r="A2" s="375"/>
    </row>
    <row r="3" spans="1:3" ht="19.5">
      <c r="A3" s="1271" t="s">
        <v>430</v>
      </c>
      <c r="B3" s="1271"/>
      <c r="C3" s="1271"/>
    </row>
    <row r="4" spans="1:3" ht="19.5">
      <c r="A4" s="376"/>
      <c r="B4" s="376"/>
      <c r="C4" s="376"/>
    </row>
    <row r="5" spans="1:3" ht="19.5">
      <c r="A5" s="1272" t="s">
        <v>431</v>
      </c>
      <c r="B5" s="1272"/>
      <c r="C5" s="1272"/>
    </row>
    <row r="6" spans="1:3" ht="33.75" customHeight="1">
      <c r="A6" s="1273" t="s">
        <v>507</v>
      </c>
      <c r="B6" s="1273"/>
      <c r="C6" s="662">
        <f>'様式1-1_委託料経費区分'!C5</f>
        <v>0</v>
      </c>
    </row>
    <row r="7" spans="1:3" s="740" customFormat="1" ht="33.75" customHeight="1">
      <c r="A7" s="1274" t="s">
        <v>669</v>
      </c>
      <c r="B7" s="1274"/>
      <c r="C7" s="739">
        <f>'様式1-1_委託料経費区分'!C9</f>
        <v>0</v>
      </c>
    </row>
    <row r="8" spans="1:3" ht="15">
      <c r="A8" s="377"/>
    </row>
    <row r="9" spans="1:3" ht="33" customHeight="1">
      <c r="A9" s="1264" t="s">
        <v>432</v>
      </c>
      <c r="B9" s="1275"/>
      <c r="C9" s="384"/>
    </row>
    <row r="10" spans="1:3" ht="33" customHeight="1">
      <c r="A10" s="1266"/>
      <c r="B10" s="384" t="s">
        <v>433</v>
      </c>
      <c r="C10" s="384" t="s">
        <v>434</v>
      </c>
    </row>
    <row r="11" spans="1:3" ht="33" customHeight="1">
      <c r="A11" s="1266"/>
      <c r="B11" s="378" t="s">
        <v>435</v>
      </c>
      <c r="C11" s="384"/>
    </row>
    <row r="12" spans="1:3" ht="33" customHeight="1">
      <c r="A12" s="1276" t="s">
        <v>508</v>
      </c>
      <c r="B12" s="1277"/>
      <c r="C12" s="383" t="s">
        <v>436</v>
      </c>
    </row>
    <row r="13" spans="1:3" ht="33" customHeight="1">
      <c r="A13" s="1278" t="s">
        <v>509</v>
      </c>
      <c r="B13" s="1279"/>
      <c r="C13" s="378" t="s">
        <v>501</v>
      </c>
    </row>
    <row r="14" spans="1:3" ht="33" customHeight="1">
      <c r="A14" s="1278"/>
      <c r="B14" s="1279"/>
      <c r="C14" s="392" t="s">
        <v>437</v>
      </c>
    </row>
    <row r="15" spans="1:3" ht="33" customHeight="1">
      <c r="A15" s="1278"/>
      <c r="B15" s="1279"/>
      <c r="C15" s="392" t="s">
        <v>438</v>
      </c>
    </row>
    <row r="16" spans="1:3" ht="33" customHeight="1">
      <c r="A16" s="1278"/>
      <c r="B16" s="1279"/>
      <c r="C16" s="392" t="s">
        <v>439</v>
      </c>
    </row>
    <row r="17" spans="1:3" ht="33" customHeight="1">
      <c r="A17" s="1278"/>
      <c r="B17" s="1279"/>
      <c r="C17" s="392" t="s">
        <v>440</v>
      </c>
    </row>
    <row r="18" spans="1:3" ht="33" customHeight="1">
      <c r="A18" s="1280" t="s">
        <v>441</v>
      </c>
      <c r="B18" s="1281"/>
      <c r="C18" s="381" t="s">
        <v>442</v>
      </c>
    </row>
    <row r="19" spans="1:3" ht="33" customHeight="1">
      <c r="A19" s="1278"/>
      <c r="B19" s="1282"/>
      <c r="C19" s="379" t="s">
        <v>443</v>
      </c>
    </row>
    <row r="20" spans="1:3" ht="33" customHeight="1">
      <c r="A20" s="1283"/>
      <c r="B20" s="1284"/>
      <c r="C20" s="380" t="s">
        <v>444</v>
      </c>
    </row>
    <row r="21" spans="1:3" ht="33" customHeight="1">
      <c r="A21" s="1264" t="s">
        <v>445</v>
      </c>
      <c r="B21" s="1265"/>
      <c r="C21" s="381" t="s">
        <v>446</v>
      </c>
    </row>
    <row r="22" spans="1:3" ht="33" customHeight="1">
      <c r="A22" s="1266"/>
      <c r="B22" s="1267"/>
      <c r="C22" s="382" t="s">
        <v>447</v>
      </c>
    </row>
    <row r="23" spans="1:3" ht="33" customHeight="1">
      <c r="A23" s="1268"/>
      <c r="B23" s="1269"/>
      <c r="C23" s="383" t="s">
        <v>448</v>
      </c>
    </row>
    <row r="24" spans="1:3" ht="33" customHeight="1">
      <c r="A24" s="1264" t="s">
        <v>449</v>
      </c>
      <c r="B24" s="1265"/>
      <c r="C24" s="381" t="s">
        <v>450</v>
      </c>
    </row>
    <row r="25" spans="1:3" ht="33" customHeight="1">
      <c r="A25" s="1266"/>
      <c r="B25" s="1267"/>
      <c r="C25" s="382" t="s">
        <v>451</v>
      </c>
    </row>
    <row r="26" spans="1:3" ht="33" customHeight="1">
      <c r="A26" s="1268"/>
      <c r="B26" s="1269"/>
      <c r="C26" s="383" t="s">
        <v>452</v>
      </c>
    </row>
  </sheetData>
  <mergeCells count="12">
    <mergeCell ref="A24:B26"/>
    <mergeCell ref="A1:C1"/>
    <mergeCell ref="A3:C3"/>
    <mergeCell ref="A5:C5"/>
    <mergeCell ref="A6:B6"/>
    <mergeCell ref="A7:B7"/>
    <mergeCell ref="A9:B9"/>
    <mergeCell ref="A10:A11"/>
    <mergeCell ref="A12:B12"/>
    <mergeCell ref="A13:B17"/>
    <mergeCell ref="A18:B20"/>
    <mergeCell ref="A21:B23"/>
  </mergeCells>
  <phoneticPr fontId="11"/>
  <pageMargins left="0.7" right="0.7" top="0.75" bottom="0.75" header="0.3" footer="0.3"/>
  <pageSetup paperSize="9" scale="92"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B050"/>
  </sheetPr>
  <dimension ref="A1:F34"/>
  <sheetViews>
    <sheetView view="pageBreakPreview" zoomScaleNormal="100" zoomScaleSheetLayoutView="100" workbookViewId="0">
      <selection activeCell="A8" sqref="A8:B8"/>
    </sheetView>
  </sheetViews>
  <sheetFormatPr defaultColWidth="9.08984375" defaultRowHeight="13"/>
  <cols>
    <col min="1" max="1" width="19.08984375" style="374" customWidth="1"/>
    <col min="2" max="2" width="10.54296875" style="374" bestFit="1" customWidth="1"/>
    <col min="3" max="6" width="17" style="374" customWidth="1"/>
    <col min="7" max="16384" width="9.08984375" style="374"/>
  </cols>
  <sheetData>
    <row r="1" spans="1:6" ht="15">
      <c r="A1" s="1270" t="s">
        <v>488</v>
      </c>
      <c r="B1" s="1270"/>
      <c r="C1" s="1270"/>
      <c r="D1" s="1270"/>
      <c r="E1" s="1270"/>
      <c r="F1" s="1270"/>
    </row>
    <row r="2" spans="1:6" ht="15">
      <c r="A2" s="375"/>
    </row>
    <row r="3" spans="1:6" ht="19.5">
      <c r="A3" s="1271" t="s">
        <v>467</v>
      </c>
      <c r="B3" s="1271"/>
      <c r="C3" s="1271"/>
      <c r="D3" s="1271"/>
      <c r="E3" s="1271"/>
      <c r="F3" s="1271"/>
    </row>
    <row r="4" spans="1:6" ht="19.5">
      <c r="A4" s="376"/>
      <c r="B4" s="376"/>
      <c r="C4" s="376"/>
    </row>
    <row r="5" spans="1:6" ht="19.5">
      <c r="A5" s="1272" t="s">
        <v>431</v>
      </c>
      <c r="B5" s="1272"/>
      <c r="C5" s="1272"/>
      <c r="D5" s="1272"/>
      <c r="E5" s="1272"/>
      <c r="F5" s="1272"/>
    </row>
    <row r="6" spans="1:6" ht="33.75" customHeight="1">
      <c r="A6" s="1273" t="s">
        <v>507</v>
      </c>
      <c r="B6" s="1273"/>
      <c r="C6" s="1299">
        <f>'様式1-1_委託料経費区分'!C5</f>
        <v>0</v>
      </c>
      <c r="D6" s="1300"/>
      <c r="E6" s="1300"/>
      <c r="F6" s="1301"/>
    </row>
    <row r="7" spans="1:6" ht="33.75" customHeight="1">
      <c r="A7" s="1274" t="s">
        <v>766</v>
      </c>
      <c r="B7" s="1274"/>
      <c r="C7" s="1299">
        <f>'様式1-1_委託料経費区分'!C8</f>
        <v>0</v>
      </c>
      <c r="D7" s="1300"/>
      <c r="E7" s="1300"/>
      <c r="F7" s="1301"/>
    </row>
    <row r="8" spans="1:6" ht="33.75" customHeight="1">
      <c r="A8" s="1274" t="s">
        <v>669</v>
      </c>
      <c r="B8" s="1274"/>
      <c r="C8" s="1299">
        <f>'様式1-1_委託料経費区分'!C9</f>
        <v>0</v>
      </c>
      <c r="D8" s="1300"/>
      <c r="E8" s="1300"/>
      <c r="F8" s="1301"/>
    </row>
    <row r="9" spans="1:6" ht="15">
      <c r="A9" s="377"/>
    </row>
    <row r="10" spans="1:6">
      <c r="A10" s="1287" t="s">
        <v>468</v>
      </c>
      <c r="B10" s="1296"/>
      <c r="C10" s="1296"/>
    </row>
    <row r="11" spans="1:6" ht="17.25" customHeight="1">
      <c r="A11" s="1297" t="s">
        <v>469</v>
      </c>
      <c r="B11" s="1298"/>
      <c r="C11" s="1288" t="s">
        <v>470</v>
      </c>
      <c r="D11" s="1288"/>
      <c r="E11" s="1288"/>
      <c r="F11" s="1288"/>
    </row>
    <row r="12" spans="1:6" ht="17.25" customHeight="1">
      <c r="A12" s="1298"/>
      <c r="B12" s="1298"/>
      <c r="C12" s="1288"/>
      <c r="D12" s="1288"/>
      <c r="E12" s="1288"/>
      <c r="F12" s="1288"/>
    </row>
    <row r="14" spans="1:6">
      <c r="A14" s="393" t="s">
        <v>471</v>
      </c>
    </row>
    <row r="15" spans="1:6" ht="18" customHeight="1">
      <c r="A15" s="394" t="s">
        <v>472</v>
      </c>
      <c r="B15" s="394" t="s">
        <v>473</v>
      </c>
      <c r="C15" s="394" t="s">
        <v>327</v>
      </c>
      <c r="D15" s="394" t="s">
        <v>474</v>
      </c>
    </row>
    <row r="16" spans="1:6" ht="18" customHeight="1">
      <c r="A16" s="400" t="s">
        <v>475</v>
      </c>
      <c r="B16" s="395"/>
      <c r="C16" s="395"/>
      <c r="D16" s="395"/>
    </row>
    <row r="17" spans="1:6" ht="18" customHeight="1">
      <c r="A17" s="400" t="s">
        <v>484</v>
      </c>
      <c r="B17" s="395"/>
      <c r="C17" s="395"/>
      <c r="D17" s="395"/>
    </row>
    <row r="18" spans="1:6" ht="18" customHeight="1">
      <c r="A18" s="397"/>
      <c r="B18" s="395"/>
      <c r="C18" s="395"/>
      <c r="D18" s="395"/>
    </row>
    <row r="19" spans="1:6" ht="18" customHeight="1">
      <c r="A19" s="396"/>
      <c r="B19" s="395"/>
      <c r="C19" s="395"/>
      <c r="D19" s="395"/>
    </row>
    <row r="20" spans="1:6" ht="18" customHeight="1">
      <c r="A20" s="396"/>
      <c r="B20" s="395"/>
      <c r="C20" s="395"/>
      <c r="D20" s="395"/>
    </row>
    <row r="21" spans="1:6" ht="18" customHeight="1">
      <c r="A21" s="1289" t="s">
        <v>479</v>
      </c>
      <c r="B21" s="1290"/>
      <c r="C21" s="398" t="s">
        <v>476</v>
      </c>
      <c r="D21" s="399" t="s">
        <v>478</v>
      </c>
    </row>
    <row r="22" spans="1:6" ht="18" customHeight="1">
      <c r="A22" s="1291"/>
      <c r="B22" s="1292"/>
      <c r="C22" s="398" t="s">
        <v>477</v>
      </c>
      <c r="D22" s="399" t="s">
        <v>478</v>
      </c>
    </row>
    <row r="23" spans="1:6">
      <c r="C23" s="393"/>
    </row>
    <row r="25" spans="1:6">
      <c r="A25" s="1287" t="s">
        <v>487</v>
      </c>
      <c r="B25" s="1287"/>
      <c r="C25" s="1287"/>
      <c r="D25" s="1287"/>
      <c r="E25" s="1287"/>
      <c r="F25" s="1287"/>
    </row>
    <row r="26" spans="1:6">
      <c r="A26" s="393" t="s">
        <v>480</v>
      </c>
    </row>
    <row r="27" spans="1:6" ht="17.25" customHeight="1">
      <c r="A27" s="1293" t="s">
        <v>481</v>
      </c>
      <c r="B27" s="1288" t="s">
        <v>482</v>
      </c>
      <c r="C27" s="1295"/>
      <c r="D27" s="1295"/>
    </row>
    <row r="28" spans="1:6" ht="17.25" customHeight="1">
      <c r="A28" s="1294"/>
      <c r="B28" s="1295"/>
      <c r="C28" s="1295"/>
      <c r="D28" s="1295"/>
    </row>
    <row r="29" spans="1:6">
      <c r="A29" s="1285" t="s">
        <v>486</v>
      </c>
      <c r="B29" s="1286"/>
      <c r="C29" s="1286"/>
      <c r="D29" s="1286"/>
    </row>
    <row r="31" spans="1:6">
      <c r="A31" s="393" t="s">
        <v>483</v>
      </c>
    </row>
    <row r="32" spans="1:6" ht="17.25" customHeight="1">
      <c r="A32" s="1293" t="s">
        <v>485</v>
      </c>
      <c r="B32" s="1288" t="s">
        <v>482</v>
      </c>
      <c r="C32" s="1295"/>
      <c r="D32" s="1295"/>
    </row>
    <row r="33" spans="1:4" ht="17.25" customHeight="1">
      <c r="A33" s="1294"/>
      <c r="B33" s="1295"/>
      <c r="C33" s="1295"/>
      <c r="D33" s="1295"/>
    </row>
    <row r="34" spans="1:4">
      <c r="A34" s="1285" t="s">
        <v>486</v>
      </c>
      <c r="B34" s="1286"/>
      <c r="C34" s="1286"/>
      <c r="D34" s="1286"/>
    </row>
  </sheetData>
  <mergeCells count="20">
    <mergeCell ref="A10:C10"/>
    <mergeCell ref="A11:B12"/>
    <mergeCell ref="A3:F3"/>
    <mergeCell ref="A1:F1"/>
    <mergeCell ref="C6:F6"/>
    <mergeCell ref="C8:F8"/>
    <mergeCell ref="A5:F5"/>
    <mergeCell ref="A6:B6"/>
    <mergeCell ref="A8:B8"/>
    <mergeCell ref="A7:B7"/>
    <mergeCell ref="C7:F7"/>
    <mergeCell ref="A34:D34"/>
    <mergeCell ref="A29:D29"/>
    <mergeCell ref="A25:F25"/>
    <mergeCell ref="C11:F12"/>
    <mergeCell ref="A21:B22"/>
    <mergeCell ref="A27:A28"/>
    <mergeCell ref="B27:D28"/>
    <mergeCell ref="A32:A33"/>
    <mergeCell ref="B32:D33"/>
  </mergeCells>
  <phoneticPr fontId="11"/>
  <pageMargins left="0.7" right="0.7" top="0.75" bottom="0.75" header="0.3" footer="0.3"/>
  <pageSetup paperSize="9" scale="92"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fitToPage="1"/>
  </sheetPr>
  <dimension ref="A1:J53"/>
  <sheetViews>
    <sheetView view="pageBreakPreview" zoomScale="115" zoomScaleNormal="100" zoomScaleSheetLayoutView="115" workbookViewId="0">
      <selection activeCell="A7" sqref="A7:XFD7"/>
    </sheetView>
  </sheetViews>
  <sheetFormatPr defaultColWidth="9.90625" defaultRowHeight="13"/>
  <cols>
    <col min="1" max="2" width="9.90625" style="33"/>
    <col min="3" max="3" width="15.36328125" style="33" customWidth="1"/>
    <col min="4" max="5" width="10.6328125" style="33" customWidth="1"/>
    <col min="6" max="6" width="12.6328125" style="33" bestFit="1" customWidth="1"/>
    <col min="7" max="7" width="9.36328125" style="33" bestFit="1" customWidth="1"/>
    <col min="8" max="8" width="10.36328125" style="33" bestFit="1" customWidth="1"/>
    <col min="9" max="9" width="7.6328125" style="33" customWidth="1"/>
    <col min="10" max="10" width="21" style="33" customWidth="1"/>
    <col min="11" max="16384" width="9.90625" style="33"/>
  </cols>
  <sheetData>
    <row r="1" spans="1:10" ht="18" customHeight="1">
      <c r="G1" s="34"/>
      <c r="H1" s="34"/>
      <c r="I1" s="34"/>
      <c r="J1" s="35" t="s">
        <v>412</v>
      </c>
    </row>
    <row r="2" spans="1:10" ht="16.5">
      <c r="A2" s="799" t="s">
        <v>57</v>
      </c>
      <c r="B2" s="799"/>
      <c r="C2" s="799"/>
      <c r="D2" s="799"/>
      <c r="E2" s="799"/>
      <c r="F2" s="799"/>
      <c r="G2" s="799"/>
      <c r="H2" s="799"/>
      <c r="I2" s="799"/>
      <c r="J2" s="799"/>
    </row>
    <row r="3" spans="1:10" s="5" customFormat="1" ht="18.75" customHeight="1">
      <c r="A3" s="5" t="s">
        <v>245</v>
      </c>
    </row>
    <row r="4" spans="1:10" s="5" customFormat="1" ht="18.75" customHeight="1">
      <c r="A4" s="816" t="s">
        <v>498</v>
      </c>
      <c r="B4" s="816"/>
      <c r="C4" s="816"/>
      <c r="D4" s="776">
        <f>'様式1-1_委託料経費区分'!C5</f>
        <v>0</v>
      </c>
      <c r="E4" s="777"/>
      <c r="F4" s="777"/>
      <c r="G4" s="777"/>
      <c r="H4" s="777"/>
      <c r="I4" s="778"/>
    </row>
    <row r="5" spans="1:10" s="5" customFormat="1" ht="18.75" customHeight="1">
      <c r="A5" s="816" t="s">
        <v>285</v>
      </c>
      <c r="B5" s="816"/>
      <c r="C5" s="816"/>
      <c r="D5" s="776">
        <f>'様式1-1_委託料経費区分'!C6</f>
        <v>0</v>
      </c>
      <c r="E5" s="777"/>
      <c r="F5" s="777"/>
      <c r="G5" s="777"/>
      <c r="H5" s="777"/>
      <c r="I5" s="778"/>
    </row>
    <row r="6" spans="1:10" s="5" customFormat="1" ht="18.75" customHeight="1">
      <c r="A6" s="816" t="s">
        <v>246</v>
      </c>
      <c r="B6" s="816"/>
      <c r="C6" s="816"/>
      <c r="D6" s="776">
        <f>'様式1-1_委託料経費区分'!C7</f>
        <v>0</v>
      </c>
      <c r="E6" s="777"/>
      <c r="F6" s="777"/>
      <c r="G6" s="777"/>
      <c r="H6" s="777"/>
      <c r="I6" s="778"/>
    </row>
    <row r="7" spans="1:10" s="5" customFormat="1" ht="18.75" customHeight="1">
      <c r="A7" s="817" t="s">
        <v>666</v>
      </c>
      <c r="B7" s="817"/>
      <c r="C7" s="817"/>
      <c r="D7" s="776">
        <f>'様式1-1_委託料経費区分'!C9</f>
        <v>0</v>
      </c>
      <c r="E7" s="777"/>
      <c r="F7" s="777"/>
      <c r="G7" s="777"/>
      <c r="H7" s="777"/>
      <c r="I7" s="778"/>
    </row>
    <row r="8" spans="1:10" s="5" customFormat="1" ht="8.25" customHeight="1">
      <c r="A8" s="8"/>
      <c r="C8" s="7"/>
      <c r="D8" s="7"/>
      <c r="E8" s="6"/>
      <c r="F8" s="9"/>
      <c r="H8" s="6"/>
    </row>
    <row r="9" spans="1:10" s="13" customFormat="1" ht="27" customHeight="1">
      <c r="A9" s="800" t="s">
        <v>511</v>
      </c>
      <c r="B9" s="801"/>
      <c r="C9" s="802"/>
      <c r="D9" s="803"/>
      <c r="E9" s="803"/>
      <c r="F9" s="803"/>
      <c r="G9" s="803"/>
      <c r="H9" s="803"/>
      <c r="I9" s="803"/>
      <c r="J9" s="804"/>
    </row>
    <row r="10" spans="1:10" s="13" customFormat="1" ht="19.5" customHeight="1">
      <c r="A10" s="805" t="s">
        <v>25</v>
      </c>
      <c r="B10" s="806"/>
      <c r="C10" s="36" t="s">
        <v>58</v>
      </c>
      <c r="D10" s="811"/>
      <c r="E10" s="811"/>
      <c r="F10" s="811"/>
      <c r="G10" s="37"/>
      <c r="H10" s="37"/>
      <c r="I10" s="37"/>
      <c r="J10" s="38"/>
    </row>
    <row r="11" spans="1:10" s="13" customFormat="1" ht="19.5" customHeight="1">
      <c r="A11" s="807"/>
      <c r="B11" s="808"/>
      <c r="C11" s="812"/>
      <c r="D11" s="813"/>
      <c r="E11" s="813"/>
      <c r="F11" s="813"/>
      <c r="G11" s="813"/>
      <c r="H11" s="813"/>
      <c r="I11" s="813"/>
      <c r="J11" s="814"/>
    </row>
    <row r="12" spans="1:10" s="13" customFormat="1" ht="19.5" customHeight="1">
      <c r="A12" s="809"/>
      <c r="B12" s="810"/>
      <c r="C12" s="39" t="s">
        <v>26</v>
      </c>
      <c r="D12" s="815"/>
      <c r="E12" s="815"/>
      <c r="F12" s="815"/>
      <c r="G12" s="40" t="s">
        <v>59</v>
      </c>
      <c r="H12" s="815"/>
      <c r="I12" s="815"/>
      <c r="J12" s="796"/>
    </row>
    <row r="13" spans="1:10" s="13" customFormat="1" ht="25.5" customHeight="1">
      <c r="A13" s="800" t="s">
        <v>27</v>
      </c>
      <c r="B13" s="801"/>
      <c r="C13" s="800" t="s">
        <v>28</v>
      </c>
      <c r="D13" s="818"/>
      <c r="E13" s="818"/>
      <c r="F13" s="818"/>
      <c r="G13" s="818"/>
      <c r="H13" s="818"/>
      <c r="I13" s="818"/>
      <c r="J13" s="801"/>
    </row>
    <row r="14" spans="1:10" s="13" customFormat="1" ht="12.5">
      <c r="A14" s="805" t="s">
        <v>29</v>
      </c>
      <c r="B14" s="806"/>
      <c r="C14" s="41"/>
      <c r="D14" s="792"/>
      <c r="E14" s="793"/>
      <c r="F14" s="42" t="s">
        <v>60</v>
      </c>
      <c r="G14" s="792"/>
      <c r="H14" s="794"/>
      <c r="I14" s="794"/>
      <c r="J14" s="43"/>
    </row>
    <row r="15" spans="1:10" s="13" customFormat="1" ht="29.25" customHeight="1">
      <c r="A15" s="809"/>
      <c r="B15" s="810"/>
      <c r="C15" s="44" t="s">
        <v>30</v>
      </c>
      <c r="D15" s="797"/>
      <c r="E15" s="796"/>
      <c r="F15" s="44" t="s">
        <v>31</v>
      </c>
      <c r="G15" s="797"/>
      <c r="H15" s="798"/>
      <c r="I15" s="798"/>
      <c r="J15" s="45"/>
    </row>
    <row r="16" spans="1:10" s="13" customFormat="1" ht="12.5">
      <c r="A16" s="805" t="s">
        <v>32</v>
      </c>
      <c r="B16" s="806"/>
      <c r="C16" s="41"/>
      <c r="D16" s="792"/>
      <c r="E16" s="793"/>
      <c r="F16" s="42" t="s">
        <v>61</v>
      </c>
      <c r="G16" s="792"/>
      <c r="H16" s="794"/>
      <c r="I16" s="794"/>
      <c r="J16" s="43"/>
    </row>
    <row r="17" spans="1:10" s="13" customFormat="1" ht="29.25" customHeight="1">
      <c r="A17" s="809"/>
      <c r="B17" s="810"/>
      <c r="C17" s="44" t="s">
        <v>30</v>
      </c>
      <c r="D17" s="797"/>
      <c r="E17" s="796"/>
      <c r="F17" s="44" t="s">
        <v>31</v>
      </c>
      <c r="G17" s="797"/>
      <c r="H17" s="798"/>
      <c r="I17" s="798"/>
      <c r="J17" s="45"/>
    </row>
    <row r="18" spans="1:10" s="13" customFormat="1" ht="12.5">
      <c r="A18" s="786" t="s">
        <v>33</v>
      </c>
      <c r="B18" s="806"/>
      <c r="C18" s="41"/>
      <c r="D18" s="792"/>
      <c r="E18" s="793"/>
      <c r="F18" s="42" t="s">
        <v>61</v>
      </c>
      <c r="G18" s="792"/>
      <c r="H18" s="794"/>
      <c r="I18" s="794"/>
      <c r="J18" s="43"/>
    </row>
    <row r="19" spans="1:10" s="13" customFormat="1" ht="29.25" customHeight="1">
      <c r="A19" s="809"/>
      <c r="B19" s="810"/>
      <c r="C19" s="44" t="s">
        <v>30</v>
      </c>
      <c r="D19" s="797"/>
      <c r="E19" s="796"/>
      <c r="F19" s="44" t="s">
        <v>31</v>
      </c>
      <c r="G19" s="797"/>
      <c r="H19" s="798"/>
      <c r="I19" s="798"/>
      <c r="J19" s="45"/>
    </row>
    <row r="20" spans="1:10" s="13" customFormat="1" ht="12" customHeight="1">
      <c r="A20" s="805" t="s">
        <v>34</v>
      </c>
      <c r="B20" s="806"/>
      <c r="C20" s="41"/>
      <c r="D20" s="792"/>
      <c r="E20" s="793"/>
      <c r="F20" s="42" t="s">
        <v>61</v>
      </c>
      <c r="G20" s="792"/>
      <c r="H20" s="794"/>
      <c r="I20" s="794"/>
      <c r="J20" s="819" t="s">
        <v>608</v>
      </c>
    </row>
    <row r="21" spans="1:10" s="13" customFormat="1" ht="29.25" customHeight="1">
      <c r="A21" s="809"/>
      <c r="B21" s="810"/>
      <c r="C21" s="44" t="s">
        <v>30</v>
      </c>
      <c r="D21" s="797"/>
      <c r="E21" s="796"/>
      <c r="F21" s="44" t="s">
        <v>31</v>
      </c>
      <c r="G21" s="797"/>
      <c r="H21" s="798"/>
      <c r="I21" s="798"/>
      <c r="J21" s="820"/>
    </row>
    <row r="22" spans="1:10" s="13" customFormat="1" ht="12.5">
      <c r="A22" s="805" t="s">
        <v>35</v>
      </c>
      <c r="B22" s="806"/>
      <c r="C22" s="41"/>
      <c r="D22" s="792"/>
      <c r="E22" s="793"/>
      <c r="F22" s="42" t="s">
        <v>61</v>
      </c>
      <c r="G22" s="792"/>
      <c r="H22" s="794"/>
      <c r="I22" s="794"/>
      <c r="J22" s="819" t="s">
        <v>609</v>
      </c>
    </row>
    <row r="23" spans="1:10" s="13" customFormat="1" ht="29.25" customHeight="1">
      <c r="A23" s="809"/>
      <c r="B23" s="810"/>
      <c r="C23" s="44" t="s">
        <v>30</v>
      </c>
      <c r="D23" s="797"/>
      <c r="E23" s="796"/>
      <c r="F23" s="44" t="s">
        <v>31</v>
      </c>
      <c r="G23" s="797"/>
      <c r="H23" s="798"/>
      <c r="I23" s="798"/>
      <c r="J23" s="820"/>
    </row>
    <row r="24" spans="1:10" s="13" customFormat="1" ht="15.75" customHeight="1">
      <c r="A24" s="786" t="s">
        <v>668</v>
      </c>
      <c r="B24" s="787"/>
      <c r="C24" s="790" t="s">
        <v>627</v>
      </c>
      <c r="D24" s="792"/>
      <c r="E24" s="793"/>
      <c r="F24" s="42" t="s">
        <v>61</v>
      </c>
      <c r="G24" s="792"/>
      <c r="H24" s="794"/>
      <c r="I24" s="794"/>
      <c r="J24" s="460" t="s">
        <v>628</v>
      </c>
    </row>
    <row r="25" spans="1:10" s="13" customFormat="1" ht="29.25" customHeight="1">
      <c r="A25" s="788"/>
      <c r="B25" s="789"/>
      <c r="C25" s="791"/>
      <c r="D25" s="788" t="s">
        <v>607</v>
      </c>
      <c r="E25" s="810"/>
      <c r="F25" s="44" t="s">
        <v>31</v>
      </c>
      <c r="G25" s="797"/>
      <c r="H25" s="798"/>
      <c r="I25" s="798"/>
      <c r="J25" s="45"/>
    </row>
    <row r="26" spans="1:10" s="13" customFormat="1" ht="15.75" customHeight="1">
      <c r="A26" s="786" t="s">
        <v>629</v>
      </c>
      <c r="B26" s="787"/>
      <c r="C26" s="790" t="s">
        <v>630</v>
      </c>
      <c r="D26" s="792"/>
      <c r="E26" s="793"/>
      <c r="F26" s="42" t="s">
        <v>60</v>
      </c>
      <c r="G26" s="792"/>
      <c r="H26" s="794"/>
      <c r="I26" s="794"/>
      <c r="J26" s="460" t="s">
        <v>628</v>
      </c>
    </row>
    <row r="27" spans="1:10" s="13" customFormat="1" ht="29.25" customHeight="1">
      <c r="A27" s="788"/>
      <c r="B27" s="789"/>
      <c r="C27" s="791"/>
      <c r="D27" s="795" t="s">
        <v>594</v>
      </c>
      <c r="E27" s="796"/>
      <c r="F27" s="44" t="s">
        <v>31</v>
      </c>
      <c r="G27" s="797"/>
      <c r="H27" s="798"/>
      <c r="I27" s="798"/>
      <c r="J27" s="45"/>
    </row>
    <row r="28" spans="1:10" s="13" customFormat="1" ht="15.75" customHeight="1">
      <c r="A28" s="786" t="s">
        <v>428</v>
      </c>
      <c r="B28" s="787"/>
      <c r="C28" s="790" t="s">
        <v>429</v>
      </c>
      <c r="D28" s="792"/>
      <c r="E28" s="793"/>
      <c r="F28" s="42" t="s">
        <v>61</v>
      </c>
      <c r="G28" s="792"/>
      <c r="H28" s="794"/>
      <c r="I28" s="794"/>
      <c r="J28" s="460" t="s">
        <v>605</v>
      </c>
    </row>
    <row r="29" spans="1:10" s="13" customFormat="1" ht="29.25" customHeight="1">
      <c r="A29" s="788"/>
      <c r="B29" s="789"/>
      <c r="C29" s="791"/>
      <c r="D29" s="795" t="s">
        <v>594</v>
      </c>
      <c r="E29" s="796"/>
      <c r="F29" s="44" t="s">
        <v>31</v>
      </c>
      <c r="G29" s="797"/>
      <c r="H29" s="798"/>
      <c r="I29" s="798"/>
      <c r="J29" s="458" t="s">
        <v>606</v>
      </c>
    </row>
    <row r="30" spans="1:10" s="13" customFormat="1" ht="21" customHeight="1">
      <c r="A30" s="786" t="s">
        <v>499</v>
      </c>
      <c r="B30" s="824"/>
      <c r="C30" s="787"/>
      <c r="D30" s="192" t="s">
        <v>280</v>
      </c>
      <c r="E30" s="37" t="s">
        <v>281</v>
      </c>
      <c r="F30" s="189"/>
      <c r="G30" s="189"/>
      <c r="H30" s="189"/>
      <c r="I30" s="189"/>
      <c r="J30" s="43"/>
    </row>
    <row r="31" spans="1:10" s="13" customFormat="1" ht="21" customHeight="1">
      <c r="A31" s="788"/>
      <c r="B31" s="825"/>
      <c r="C31" s="789"/>
      <c r="D31" s="193" t="s">
        <v>280</v>
      </c>
      <c r="E31" s="149" t="s">
        <v>282</v>
      </c>
      <c r="F31" s="190"/>
      <c r="G31" s="190"/>
      <c r="H31" s="190"/>
      <c r="I31" s="190"/>
      <c r="J31" s="191"/>
    </row>
    <row r="32" spans="1:10" s="13" customFormat="1" ht="11.25" customHeight="1"/>
    <row r="33" spans="1:10" s="13" customFormat="1" ht="12">
      <c r="A33" s="13" t="s">
        <v>36</v>
      </c>
    </row>
    <row r="34" spans="1:10" s="47" customFormat="1" ht="27" customHeight="1">
      <c r="A34" s="21"/>
      <c r="B34" s="800" t="s">
        <v>37</v>
      </c>
      <c r="C34" s="818"/>
      <c r="D34" s="818"/>
      <c r="E34" s="801"/>
      <c r="F34" s="46" t="s">
        <v>38</v>
      </c>
      <c r="G34" s="46" t="s">
        <v>39</v>
      </c>
      <c r="H34" s="46" t="s">
        <v>62</v>
      </c>
      <c r="I34" s="800" t="s">
        <v>40</v>
      </c>
      <c r="J34" s="801"/>
    </row>
    <row r="35" spans="1:10" s="13" customFormat="1" ht="22.5" customHeight="1">
      <c r="A35" s="23">
        <v>1</v>
      </c>
      <c r="B35" s="802"/>
      <c r="C35" s="803"/>
      <c r="D35" s="803"/>
      <c r="E35" s="804"/>
      <c r="F35" s="21"/>
      <c r="G35" s="21"/>
      <c r="H35" s="48" t="str">
        <f>IFERROR(ROUNDDOWN(F35/G35,2),"")</f>
        <v/>
      </c>
      <c r="I35" s="802"/>
      <c r="J35" s="804"/>
    </row>
    <row r="36" spans="1:10" s="13" customFormat="1" ht="22.5" customHeight="1">
      <c r="A36" s="23">
        <v>2</v>
      </c>
      <c r="B36" s="802"/>
      <c r="C36" s="803"/>
      <c r="D36" s="803"/>
      <c r="E36" s="804"/>
      <c r="F36" s="21"/>
      <c r="G36" s="21"/>
      <c r="H36" s="48"/>
      <c r="I36" s="151"/>
      <c r="J36" s="152"/>
    </row>
    <row r="37" spans="1:10" s="13" customFormat="1" ht="22.5" customHeight="1">
      <c r="A37" s="23">
        <v>3</v>
      </c>
      <c r="B37" s="802"/>
      <c r="C37" s="803"/>
      <c r="D37" s="803"/>
      <c r="E37" s="804"/>
      <c r="F37" s="21"/>
      <c r="G37" s="21"/>
      <c r="H37" s="48"/>
      <c r="I37" s="151"/>
      <c r="J37" s="152"/>
    </row>
    <row r="38" spans="1:10" s="13" customFormat="1" ht="22.5" customHeight="1">
      <c r="A38" s="23">
        <v>4</v>
      </c>
      <c r="B38" s="802"/>
      <c r="C38" s="803"/>
      <c r="D38" s="803"/>
      <c r="E38" s="804"/>
      <c r="F38" s="21"/>
      <c r="G38" s="21"/>
      <c r="H38" s="48" t="str">
        <f t="shared" ref="H38:H39" si="0">IFERROR(ROUNDDOWN(F38/G38,2),"")</f>
        <v/>
      </c>
      <c r="I38" s="802"/>
      <c r="J38" s="804"/>
    </row>
    <row r="39" spans="1:10" s="13" customFormat="1" ht="22.5" customHeight="1">
      <c r="A39" s="23">
        <v>5</v>
      </c>
      <c r="B39" s="802"/>
      <c r="C39" s="803"/>
      <c r="D39" s="803"/>
      <c r="E39" s="804"/>
      <c r="F39" s="21"/>
      <c r="G39" s="21"/>
      <c r="H39" s="48" t="str">
        <f t="shared" si="0"/>
        <v/>
      </c>
      <c r="I39" s="802"/>
      <c r="J39" s="804"/>
    </row>
    <row r="40" spans="1:10" s="13" customFormat="1" ht="12" customHeight="1">
      <c r="A40" s="49"/>
      <c r="B40" s="50"/>
      <c r="C40" s="50"/>
      <c r="D40" s="50"/>
      <c r="E40" s="50"/>
      <c r="F40" s="50"/>
      <c r="G40" s="50"/>
      <c r="H40" s="51"/>
      <c r="I40" s="50"/>
      <c r="J40" s="50"/>
    </row>
    <row r="41" spans="1:10" s="13" customFormat="1" ht="12">
      <c r="A41" s="805" t="s">
        <v>529</v>
      </c>
      <c r="B41" s="835"/>
      <c r="C41" s="806"/>
      <c r="D41" s="837"/>
      <c r="E41" s="821" t="s">
        <v>41</v>
      </c>
      <c r="F41" s="801"/>
      <c r="G41" s="821" t="s">
        <v>42</v>
      </c>
      <c r="H41" s="801"/>
      <c r="I41" s="821" t="s">
        <v>43</v>
      </c>
      <c r="J41" s="801"/>
    </row>
    <row r="42" spans="1:10" s="13" customFormat="1" ht="22.5" customHeight="1">
      <c r="A42" s="809"/>
      <c r="B42" s="836"/>
      <c r="C42" s="810"/>
      <c r="D42" s="838"/>
      <c r="E42" s="822"/>
      <c r="F42" s="823"/>
      <c r="G42" s="800"/>
      <c r="H42" s="801"/>
      <c r="I42" s="800"/>
      <c r="J42" s="801"/>
    </row>
    <row r="43" spans="1:10" s="13" customFormat="1" ht="12">
      <c r="A43" s="805" t="s">
        <v>44</v>
      </c>
      <c r="B43" s="835"/>
      <c r="C43" s="806"/>
      <c r="D43" s="837"/>
      <c r="E43" s="821" t="s">
        <v>41</v>
      </c>
      <c r="F43" s="801"/>
      <c r="G43" s="821" t="s">
        <v>42</v>
      </c>
      <c r="H43" s="801"/>
      <c r="I43" s="821" t="s">
        <v>43</v>
      </c>
      <c r="J43" s="801"/>
    </row>
    <row r="44" spans="1:10" s="13" customFormat="1" ht="22.5" customHeight="1">
      <c r="A44" s="809"/>
      <c r="B44" s="836"/>
      <c r="C44" s="810"/>
      <c r="D44" s="838"/>
      <c r="E44" s="822"/>
      <c r="F44" s="823"/>
      <c r="G44" s="800"/>
      <c r="H44" s="801"/>
      <c r="I44" s="800"/>
      <c r="J44" s="801"/>
    </row>
    <row r="45" spans="1:10" s="13" customFormat="1" ht="12">
      <c r="A45" s="805" t="s">
        <v>45</v>
      </c>
      <c r="B45" s="806"/>
      <c r="C45" s="826" t="s">
        <v>232</v>
      </c>
      <c r="D45" s="827"/>
      <c r="E45" s="827"/>
      <c r="F45" s="827"/>
      <c r="G45" s="827"/>
      <c r="H45" s="827"/>
      <c r="I45" s="827"/>
      <c r="J45" s="828"/>
    </row>
    <row r="46" spans="1:10" s="13" customFormat="1" ht="19.5" customHeight="1">
      <c r="A46" s="807"/>
      <c r="B46" s="808"/>
      <c r="C46" s="829" t="s">
        <v>528</v>
      </c>
      <c r="D46" s="830"/>
      <c r="E46" s="830"/>
      <c r="F46" s="830"/>
      <c r="G46" s="830"/>
      <c r="H46" s="830"/>
      <c r="I46" s="830"/>
      <c r="J46" s="831"/>
    </row>
    <row r="47" spans="1:10" s="13" customFormat="1" ht="36" customHeight="1">
      <c r="A47" s="809"/>
      <c r="B47" s="810"/>
      <c r="C47" s="832"/>
      <c r="D47" s="833"/>
      <c r="E47" s="833"/>
      <c r="F47" s="833"/>
      <c r="G47" s="833"/>
      <c r="H47" s="833"/>
      <c r="I47" s="833"/>
      <c r="J47" s="834"/>
    </row>
    <row r="48" spans="1:10" ht="23.25" customHeight="1"/>
    <row r="50" ht="27" customHeight="1"/>
    <row r="51" ht="27" customHeight="1"/>
    <row r="52" ht="27" customHeight="1"/>
    <row r="53" ht="34.5" customHeight="1"/>
  </sheetData>
  <mergeCells count="93">
    <mergeCell ref="A30:C31"/>
    <mergeCell ref="A45:B47"/>
    <mergeCell ref="C45:J45"/>
    <mergeCell ref="C46:J47"/>
    <mergeCell ref="A43:C44"/>
    <mergeCell ref="D43:D44"/>
    <mergeCell ref="E43:F43"/>
    <mergeCell ref="G43:H43"/>
    <mergeCell ref="I43:J43"/>
    <mergeCell ref="E44:F44"/>
    <mergeCell ref="G44:H44"/>
    <mergeCell ref="I44:J44"/>
    <mergeCell ref="B39:E39"/>
    <mergeCell ref="I39:J39"/>
    <mergeCell ref="A41:C42"/>
    <mergeCell ref="D41:D42"/>
    <mergeCell ref="E41:F41"/>
    <mergeCell ref="G41:H41"/>
    <mergeCell ref="I41:J41"/>
    <mergeCell ref="E42:F42"/>
    <mergeCell ref="G42:H42"/>
    <mergeCell ref="I42:J42"/>
    <mergeCell ref="B34:E34"/>
    <mergeCell ref="I34:J34"/>
    <mergeCell ref="B35:E35"/>
    <mergeCell ref="I35:J35"/>
    <mergeCell ref="B38:E38"/>
    <mergeCell ref="I38:J38"/>
    <mergeCell ref="B36:E36"/>
    <mergeCell ref="B37:E37"/>
    <mergeCell ref="A24:B25"/>
    <mergeCell ref="C24:C25"/>
    <mergeCell ref="D24:E24"/>
    <mergeCell ref="G24:I24"/>
    <mergeCell ref="D25:E25"/>
    <mergeCell ref="G25:I25"/>
    <mergeCell ref="A22:B23"/>
    <mergeCell ref="D22:E22"/>
    <mergeCell ref="G22:I22"/>
    <mergeCell ref="J22:J23"/>
    <mergeCell ref="D23:E23"/>
    <mergeCell ref="G23:I23"/>
    <mergeCell ref="A20:B21"/>
    <mergeCell ref="D20:E20"/>
    <mergeCell ref="G20:I20"/>
    <mergeCell ref="J20:J21"/>
    <mergeCell ref="D21:E21"/>
    <mergeCell ref="G21:I21"/>
    <mergeCell ref="A16:B17"/>
    <mergeCell ref="D16:E16"/>
    <mergeCell ref="G16:I16"/>
    <mergeCell ref="D17:E17"/>
    <mergeCell ref="G17:I17"/>
    <mergeCell ref="A18:B19"/>
    <mergeCell ref="D18:E18"/>
    <mergeCell ref="G18:I18"/>
    <mergeCell ref="D19:E19"/>
    <mergeCell ref="G19:I19"/>
    <mergeCell ref="A13:B13"/>
    <mergeCell ref="C13:J13"/>
    <mergeCell ref="A14:B15"/>
    <mergeCell ref="D14:E14"/>
    <mergeCell ref="G14:I14"/>
    <mergeCell ref="D15:E15"/>
    <mergeCell ref="G15:I15"/>
    <mergeCell ref="A2:J2"/>
    <mergeCell ref="A9:B9"/>
    <mergeCell ref="C9:J9"/>
    <mergeCell ref="A10:B12"/>
    <mergeCell ref="D10:F10"/>
    <mergeCell ref="C11:J11"/>
    <mergeCell ref="D12:F12"/>
    <mergeCell ref="H12:J12"/>
    <mergeCell ref="A4:C4"/>
    <mergeCell ref="D4:I4"/>
    <mergeCell ref="A5:C5"/>
    <mergeCell ref="D5:I5"/>
    <mergeCell ref="A6:C6"/>
    <mergeCell ref="D6:I6"/>
    <mergeCell ref="A7:C7"/>
    <mergeCell ref="D7:I7"/>
    <mergeCell ref="A28:B29"/>
    <mergeCell ref="C28:C29"/>
    <mergeCell ref="D28:E28"/>
    <mergeCell ref="G28:I28"/>
    <mergeCell ref="D29:E29"/>
    <mergeCell ref="G29:I29"/>
    <mergeCell ref="A26:B27"/>
    <mergeCell ref="C26:C27"/>
    <mergeCell ref="D26:E26"/>
    <mergeCell ref="G26:I26"/>
    <mergeCell ref="D27:E27"/>
    <mergeCell ref="G27:I27"/>
  </mergeCells>
  <phoneticPr fontId="11"/>
  <dataValidations disablePrompts="1" count="1">
    <dataValidation type="list" allowBlank="1" showInputMessage="1" showErrorMessage="1" sqref="D41:D44" xr:uid="{00000000-0002-0000-0100-000000000000}">
      <formula1>"有,無"</formula1>
    </dataValidation>
  </dataValidations>
  <printOptions horizontalCentered="1"/>
  <pageMargins left="0.39370078740157483" right="0.39370078740157483" top="0.39370078740157483" bottom="0.39370078740157483" header="0.19685039370078741" footer="0.19685039370078741"/>
  <pageSetup paperSize="9" scale="87" orientation="portrait" r:id="rId1"/>
  <legacy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51"/>
  <sheetViews>
    <sheetView view="pageBreakPreview" zoomScaleNormal="100" zoomScaleSheetLayoutView="100" workbookViewId="0">
      <selection activeCell="A7" sqref="A7:C7"/>
    </sheetView>
  </sheetViews>
  <sheetFormatPr defaultColWidth="9.08984375" defaultRowHeight="13"/>
  <cols>
    <col min="1" max="1" width="5.54296875" style="374" bestFit="1" customWidth="1"/>
    <col min="2" max="2" width="21" style="374" customWidth="1"/>
    <col min="3" max="3" width="10.453125" style="374" customWidth="1"/>
    <col min="4" max="4" width="30.08984375" style="374" customWidth="1"/>
    <col min="5" max="6" width="9.08984375" style="374"/>
    <col min="7" max="7" width="14.08984375" style="374" customWidth="1"/>
    <col min="8" max="16384" width="9.08984375" style="374"/>
  </cols>
  <sheetData>
    <row r="1" spans="1:7" ht="15">
      <c r="A1" s="1270" t="s">
        <v>453</v>
      </c>
      <c r="B1" s="1270"/>
      <c r="C1" s="1270"/>
      <c r="D1" s="1270"/>
      <c r="E1" s="1270"/>
      <c r="F1" s="1270"/>
      <c r="G1" s="1270"/>
    </row>
    <row r="2" spans="1:7" ht="15">
      <c r="A2" s="375"/>
    </row>
    <row r="3" spans="1:7" ht="19.5">
      <c r="A3" s="1271" t="s">
        <v>502</v>
      </c>
      <c r="B3" s="1271"/>
      <c r="C3" s="1271"/>
      <c r="D3" s="1271"/>
      <c r="E3" s="1271"/>
      <c r="F3" s="1271"/>
      <c r="G3" s="1271"/>
    </row>
    <row r="4" spans="1:7" ht="19.5">
      <c r="A4" s="376"/>
      <c r="B4" s="376"/>
      <c r="C4" s="376"/>
      <c r="D4" s="376"/>
      <c r="E4" s="376"/>
      <c r="F4" s="376"/>
      <c r="G4" s="376"/>
    </row>
    <row r="5" spans="1:7" ht="15">
      <c r="A5" s="1304" t="s">
        <v>454</v>
      </c>
      <c r="B5" s="1304"/>
      <c r="C5" s="1304"/>
      <c r="D5" s="1304"/>
      <c r="E5" s="1304"/>
      <c r="F5" s="1304"/>
      <c r="G5" s="1304"/>
    </row>
    <row r="6" spans="1:7" ht="16.5" customHeight="1">
      <c r="A6" s="1273" t="s">
        <v>507</v>
      </c>
      <c r="B6" s="1273"/>
      <c r="C6" s="1273"/>
      <c r="D6" s="1299">
        <f>'様式1-1_委託料経費区分'!C5</f>
        <v>0</v>
      </c>
      <c r="E6" s="1300"/>
      <c r="F6" s="1300"/>
      <c r="G6" s="1301"/>
    </row>
    <row r="7" spans="1:7" ht="16.5" customHeight="1">
      <c r="A7" s="1274" t="s">
        <v>669</v>
      </c>
      <c r="B7" s="1274"/>
      <c r="C7" s="1274"/>
      <c r="D7" s="1299">
        <f>'様式1-1_委託料経費区分'!C9</f>
        <v>0</v>
      </c>
      <c r="E7" s="1300"/>
      <c r="F7" s="1300"/>
      <c r="G7" s="1301"/>
    </row>
    <row r="8" spans="1:7" ht="15">
      <c r="A8" s="377"/>
    </row>
    <row r="9" spans="1:7" ht="15">
      <c r="A9" s="1303" t="s">
        <v>455</v>
      </c>
      <c r="B9" s="1302" t="s">
        <v>510</v>
      </c>
      <c r="C9" s="1302" t="s">
        <v>456</v>
      </c>
      <c r="D9" s="1302" t="s">
        <v>457</v>
      </c>
      <c r="E9" s="385" t="s">
        <v>458</v>
      </c>
      <c r="F9" s="385" t="s">
        <v>459</v>
      </c>
      <c r="G9" s="1302" t="s">
        <v>460</v>
      </c>
    </row>
    <row r="10" spans="1:7" ht="15">
      <c r="A10" s="1303"/>
      <c r="B10" s="1302"/>
      <c r="C10" s="1302"/>
      <c r="D10" s="1302"/>
      <c r="E10" s="386" t="s">
        <v>461</v>
      </c>
      <c r="F10" s="386" t="s">
        <v>462</v>
      </c>
      <c r="G10" s="1302"/>
    </row>
    <row r="11" spans="1:7" ht="15">
      <c r="A11" s="1303"/>
      <c r="B11" s="1302"/>
      <c r="C11" s="1302"/>
      <c r="D11" s="1302"/>
      <c r="E11" s="387" t="s">
        <v>463</v>
      </c>
      <c r="F11" s="387" t="s">
        <v>463</v>
      </c>
      <c r="G11" s="1302"/>
    </row>
    <row r="12" spans="1:7" ht="13.5">
      <c r="A12" s="1305">
        <v>1</v>
      </c>
      <c r="B12" s="1303"/>
      <c r="C12" s="1303"/>
      <c r="D12" s="1303"/>
      <c r="E12" s="1303"/>
      <c r="F12" s="1303"/>
      <c r="G12" s="388" t="s">
        <v>464</v>
      </c>
    </row>
    <row r="13" spans="1:7" ht="13.5">
      <c r="A13" s="1306"/>
      <c r="B13" s="1303"/>
      <c r="C13" s="1303"/>
      <c r="D13" s="1303"/>
      <c r="E13" s="1303"/>
      <c r="F13" s="1303"/>
      <c r="G13" s="389" t="s">
        <v>465</v>
      </c>
    </row>
    <row r="14" spans="1:7" ht="13.5">
      <c r="A14" s="1302">
        <v>2</v>
      </c>
      <c r="B14" s="1303"/>
      <c r="C14" s="1303"/>
      <c r="D14" s="1303"/>
      <c r="E14" s="1303"/>
      <c r="F14" s="1303"/>
      <c r="G14" s="390" t="s">
        <v>464</v>
      </c>
    </row>
    <row r="15" spans="1:7" ht="13.5">
      <c r="A15" s="1302"/>
      <c r="B15" s="1303"/>
      <c r="C15" s="1303"/>
      <c r="D15" s="1303"/>
      <c r="E15" s="1303"/>
      <c r="F15" s="1303"/>
      <c r="G15" s="391" t="s">
        <v>465</v>
      </c>
    </row>
    <row r="16" spans="1:7" ht="13.5">
      <c r="A16" s="1302">
        <v>3</v>
      </c>
      <c r="B16" s="1303"/>
      <c r="C16" s="1303"/>
      <c r="D16" s="1303"/>
      <c r="E16" s="1303"/>
      <c r="F16" s="1303"/>
      <c r="G16" s="390" t="s">
        <v>464</v>
      </c>
    </row>
    <row r="17" spans="1:7" ht="13.5">
      <c r="A17" s="1302"/>
      <c r="B17" s="1303"/>
      <c r="C17" s="1303"/>
      <c r="D17" s="1303"/>
      <c r="E17" s="1303"/>
      <c r="F17" s="1303"/>
      <c r="G17" s="391" t="s">
        <v>465</v>
      </c>
    </row>
    <row r="18" spans="1:7" ht="13.5">
      <c r="A18" s="1302">
        <v>4</v>
      </c>
      <c r="B18" s="1303"/>
      <c r="C18" s="1303"/>
      <c r="D18" s="1303"/>
      <c r="E18" s="1303"/>
      <c r="F18" s="1303"/>
      <c r="G18" s="390" t="s">
        <v>464</v>
      </c>
    </row>
    <row r="19" spans="1:7" ht="13.5">
      <c r="A19" s="1302"/>
      <c r="B19" s="1303"/>
      <c r="C19" s="1303"/>
      <c r="D19" s="1303"/>
      <c r="E19" s="1303"/>
      <c r="F19" s="1303"/>
      <c r="G19" s="391" t="s">
        <v>465</v>
      </c>
    </row>
    <row r="20" spans="1:7" ht="13.5">
      <c r="A20" s="1302">
        <v>5</v>
      </c>
      <c r="B20" s="1303"/>
      <c r="C20" s="1303"/>
      <c r="D20" s="1303"/>
      <c r="E20" s="1303"/>
      <c r="F20" s="1303"/>
      <c r="G20" s="390" t="s">
        <v>464</v>
      </c>
    </row>
    <row r="21" spans="1:7" ht="13.5">
      <c r="A21" s="1302"/>
      <c r="B21" s="1303"/>
      <c r="C21" s="1303"/>
      <c r="D21" s="1303"/>
      <c r="E21" s="1303"/>
      <c r="F21" s="1303"/>
      <c r="G21" s="391" t="s">
        <v>465</v>
      </c>
    </row>
    <row r="22" spans="1:7" ht="13.5">
      <c r="A22" s="1302">
        <v>6</v>
      </c>
      <c r="B22" s="1303"/>
      <c r="C22" s="1303"/>
      <c r="D22" s="1303"/>
      <c r="E22" s="1303"/>
      <c r="F22" s="1303"/>
      <c r="G22" s="390" t="s">
        <v>464</v>
      </c>
    </row>
    <row r="23" spans="1:7" ht="13.5">
      <c r="A23" s="1302"/>
      <c r="B23" s="1303"/>
      <c r="C23" s="1303"/>
      <c r="D23" s="1303"/>
      <c r="E23" s="1303"/>
      <c r="F23" s="1303"/>
      <c r="G23" s="391" t="s">
        <v>465</v>
      </c>
    </row>
    <row r="24" spans="1:7" ht="13.5">
      <c r="A24" s="1302">
        <v>7</v>
      </c>
      <c r="B24" s="1303"/>
      <c r="C24" s="1303"/>
      <c r="D24" s="1303"/>
      <c r="E24" s="1303"/>
      <c r="F24" s="1303"/>
      <c r="G24" s="390" t="s">
        <v>464</v>
      </c>
    </row>
    <row r="25" spans="1:7" ht="13.5">
      <c r="A25" s="1302"/>
      <c r="B25" s="1303"/>
      <c r="C25" s="1303"/>
      <c r="D25" s="1303"/>
      <c r="E25" s="1303"/>
      <c r="F25" s="1303"/>
      <c r="G25" s="391" t="s">
        <v>465</v>
      </c>
    </row>
    <row r="26" spans="1:7" ht="13.5">
      <c r="A26" s="1302">
        <v>8</v>
      </c>
      <c r="B26" s="1303"/>
      <c r="C26" s="1303"/>
      <c r="D26" s="1303"/>
      <c r="E26" s="1303"/>
      <c r="F26" s="1303"/>
      <c r="G26" s="390" t="s">
        <v>464</v>
      </c>
    </row>
    <row r="27" spans="1:7" ht="13.5">
      <c r="A27" s="1302"/>
      <c r="B27" s="1303"/>
      <c r="C27" s="1303"/>
      <c r="D27" s="1303"/>
      <c r="E27" s="1303"/>
      <c r="F27" s="1303"/>
      <c r="G27" s="391" t="s">
        <v>465</v>
      </c>
    </row>
    <row r="28" spans="1:7" ht="13.5">
      <c r="A28" s="1302">
        <v>9</v>
      </c>
      <c r="B28" s="1303"/>
      <c r="C28" s="1303"/>
      <c r="D28" s="1303"/>
      <c r="E28" s="1303"/>
      <c r="F28" s="1303"/>
      <c r="G28" s="390" t="s">
        <v>464</v>
      </c>
    </row>
    <row r="29" spans="1:7" ht="13.5">
      <c r="A29" s="1302"/>
      <c r="B29" s="1303"/>
      <c r="C29" s="1303"/>
      <c r="D29" s="1303"/>
      <c r="E29" s="1303"/>
      <c r="F29" s="1303"/>
      <c r="G29" s="391" t="s">
        <v>465</v>
      </c>
    </row>
    <row r="30" spans="1:7" ht="13.5">
      <c r="A30" s="1302">
        <v>10</v>
      </c>
      <c r="B30" s="1303"/>
      <c r="C30" s="1303"/>
      <c r="D30" s="1303"/>
      <c r="E30" s="1303"/>
      <c r="F30" s="1303"/>
      <c r="G30" s="390" t="s">
        <v>464</v>
      </c>
    </row>
    <row r="31" spans="1:7" ht="13.5">
      <c r="A31" s="1302"/>
      <c r="B31" s="1303"/>
      <c r="C31" s="1303"/>
      <c r="D31" s="1303"/>
      <c r="E31" s="1303"/>
      <c r="F31" s="1303"/>
      <c r="G31" s="391" t="s">
        <v>465</v>
      </c>
    </row>
    <row r="32" spans="1:7" ht="13.5">
      <c r="A32" s="1302">
        <v>11</v>
      </c>
      <c r="B32" s="1303"/>
      <c r="C32" s="1303"/>
      <c r="D32" s="1303"/>
      <c r="E32" s="1303"/>
      <c r="F32" s="1303"/>
      <c r="G32" s="390" t="s">
        <v>464</v>
      </c>
    </row>
    <row r="33" spans="1:7" ht="13.5">
      <c r="A33" s="1302"/>
      <c r="B33" s="1303"/>
      <c r="C33" s="1303"/>
      <c r="D33" s="1303"/>
      <c r="E33" s="1303"/>
      <c r="F33" s="1303"/>
      <c r="G33" s="391" t="s">
        <v>465</v>
      </c>
    </row>
    <row r="34" spans="1:7" ht="13.5">
      <c r="A34" s="1302">
        <v>12</v>
      </c>
      <c r="B34" s="1303"/>
      <c r="C34" s="1303"/>
      <c r="D34" s="1303"/>
      <c r="E34" s="1303"/>
      <c r="F34" s="1303"/>
      <c r="G34" s="390" t="s">
        <v>464</v>
      </c>
    </row>
    <row r="35" spans="1:7" ht="13.5">
      <c r="A35" s="1302"/>
      <c r="B35" s="1303"/>
      <c r="C35" s="1303"/>
      <c r="D35" s="1303"/>
      <c r="E35" s="1303"/>
      <c r="F35" s="1303"/>
      <c r="G35" s="391" t="s">
        <v>465</v>
      </c>
    </row>
    <row r="36" spans="1:7" ht="13.5">
      <c r="A36" s="1302">
        <v>13</v>
      </c>
      <c r="B36" s="1303"/>
      <c r="C36" s="1303"/>
      <c r="D36" s="1303"/>
      <c r="E36" s="1303"/>
      <c r="F36" s="1303"/>
      <c r="G36" s="390" t="s">
        <v>464</v>
      </c>
    </row>
    <row r="37" spans="1:7" ht="13.5">
      <c r="A37" s="1302"/>
      <c r="B37" s="1303"/>
      <c r="C37" s="1303"/>
      <c r="D37" s="1303"/>
      <c r="E37" s="1303"/>
      <c r="F37" s="1303"/>
      <c r="G37" s="391" t="s">
        <v>465</v>
      </c>
    </row>
    <row r="38" spans="1:7" ht="13.5">
      <c r="A38" s="1302">
        <v>14</v>
      </c>
      <c r="B38" s="1303"/>
      <c r="C38" s="1303"/>
      <c r="D38" s="1303"/>
      <c r="E38" s="1303"/>
      <c r="F38" s="1303"/>
      <c r="G38" s="390" t="s">
        <v>464</v>
      </c>
    </row>
    <row r="39" spans="1:7" ht="13.5">
      <c r="A39" s="1302"/>
      <c r="B39" s="1303"/>
      <c r="C39" s="1303"/>
      <c r="D39" s="1303"/>
      <c r="E39" s="1303"/>
      <c r="F39" s="1303"/>
      <c r="G39" s="391" t="s">
        <v>465</v>
      </c>
    </row>
    <row r="40" spans="1:7" ht="13.5">
      <c r="A40" s="1302">
        <v>15</v>
      </c>
      <c r="B40" s="1303"/>
      <c r="C40" s="1303"/>
      <c r="D40" s="1303"/>
      <c r="E40" s="1303"/>
      <c r="F40" s="1303"/>
      <c r="G40" s="390" t="s">
        <v>464</v>
      </c>
    </row>
    <row r="41" spans="1:7" ht="13.5">
      <c r="A41" s="1302"/>
      <c r="B41" s="1303"/>
      <c r="C41" s="1303"/>
      <c r="D41" s="1303"/>
      <c r="E41" s="1303"/>
      <c r="F41" s="1303"/>
      <c r="G41" s="391" t="s">
        <v>465</v>
      </c>
    </row>
    <row r="42" spans="1:7" ht="13.5">
      <c r="A42" s="1302">
        <v>16</v>
      </c>
      <c r="B42" s="1303"/>
      <c r="C42" s="1303"/>
      <c r="D42" s="1303"/>
      <c r="E42" s="1303"/>
      <c r="F42" s="1303"/>
      <c r="G42" s="390" t="s">
        <v>464</v>
      </c>
    </row>
    <row r="43" spans="1:7" ht="13.5">
      <c r="A43" s="1302"/>
      <c r="B43" s="1303"/>
      <c r="C43" s="1303"/>
      <c r="D43" s="1303"/>
      <c r="E43" s="1303"/>
      <c r="F43" s="1303"/>
      <c r="G43" s="391" t="s">
        <v>465</v>
      </c>
    </row>
    <row r="44" spans="1:7" ht="13.5">
      <c r="A44" s="1302">
        <v>17</v>
      </c>
      <c r="B44" s="1303"/>
      <c r="C44" s="1303"/>
      <c r="D44" s="1303"/>
      <c r="E44" s="1303"/>
      <c r="F44" s="1303"/>
      <c r="G44" s="390" t="s">
        <v>464</v>
      </c>
    </row>
    <row r="45" spans="1:7" ht="13.5">
      <c r="A45" s="1302"/>
      <c r="B45" s="1303"/>
      <c r="C45" s="1303"/>
      <c r="D45" s="1303"/>
      <c r="E45" s="1303"/>
      <c r="F45" s="1303"/>
      <c r="G45" s="391" t="s">
        <v>465</v>
      </c>
    </row>
    <row r="46" spans="1:7" ht="13.5">
      <c r="A46" s="1302">
        <v>18</v>
      </c>
      <c r="B46" s="1303"/>
      <c r="C46" s="1303"/>
      <c r="D46" s="1303"/>
      <c r="E46" s="1303"/>
      <c r="F46" s="1303"/>
      <c r="G46" s="390" t="s">
        <v>464</v>
      </c>
    </row>
    <row r="47" spans="1:7" ht="13.5">
      <c r="A47" s="1302"/>
      <c r="B47" s="1303"/>
      <c r="C47" s="1303"/>
      <c r="D47" s="1303"/>
      <c r="E47" s="1303"/>
      <c r="F47" s="1303"/>
      <c r="G47" s="391" t="s">
        <v>465</v>
      </c>
    </row>
    <row r="48" spans="1:7" ht="13.5">
      <c r="A48" s="1302">
        <v>19</v>
      </c>
      <c r="B48" s="1303"/>
      <c r="C48" s="1303"/>
      <c r="D48" s="1303"/>
      <c r="E48" s="1303"/>
      <c r="F48" s="1303"/>
      <c r="G48" s="390" t="s">
        <v>464</v>
      </c>
    </row>
    <row r="49" spans="1:7" ht="13.5">
      <c r="A49" s="1302"/>
      <c r="B49" s="1303"/>
      <c r="C49" s="1303"/>
      <c r="D49" s="1303"/>
      <c r="E49" s="1303"/>
      <c r="F49" s="1303"/>
      <c r="G49" s="391" t="s">
        <v>465</v>
      </c>
    </row>
    <row r="50" spans="1:7" ht="13.5">
      <c r="A50" s="1302">
        <v>20</v>
      </c>
      <c r="B50" s="1303"/>
      <c r="C50" s="1303"/>
      <c r="D50" s="1303"/>
      <c r="E50" s="1303"/>
      <c r="F50" s="1303"/>
      <c r="G50" s="390" t="s">
        <v>464</v>
      </c>
    </row>
    <row r="51" spans="1:7" ht="13.5">
      <c r="A51" s="1302"/>
      <c r="B51" s="1303"/>
      <c r="C51" s="1303"/>
      <c r="D51" s="1303"/>
      <c r="E51" s="1303"/>
      <c r="F51" s="1303"/>
      <c r="G51" s="391" t="s">
        <v>465</v>
      </c>
    </row>
  </sheetData>
  <mergeCells count="132">
    <mergeCell ref="A36:A37"/>
    <mergeCell ref="B36:B37"/>
    <mergeCell ref="C36:C37"/>
    <mergeCell ref="D36:D37"/>
    <mergeCell ref="E36:E37"/>
    <mergeCell ref="F36:F37"/>
    <mergeCell ref="A34:A35"/>
    <mergeCell ref="B34:B35"/>
    <mergeCell ref="C34:C35"/>
    <mergeCell ref="D34:D35"/>
    <mergeCell ref="E34:E35"/>
    <mergeCell ref="F34:F35"/>
    <mergeCell ref="A40:A41"/>
    <mergeCell ref="B40:B41"/>
    <mergeCell ref="C40:C41"/>
    <mergeCell ref="D40:D41"/>
    <mergeCell ref="E40:E41"/>
    <mergeCell ref="F40:F41"/>
    <mergeCell ref="A38:A39"/>
    <mergeCell ref="B38:B39"/>
    <mergeCell ref="C38:C39"/>
    <mergeCell ref="D38:D39"/>
    <mergeCell ref="E38:E39"/>
    <mergeCell ref="F38:F39"/>
    <mergeCell ref="A32:A33"/>
    <mergeCell ref="B32:B33"/>
    <mergeCell ref="C32:C33"/>
    <mergeCell ref="D32:D33"/>
    <mergeCell ref="E32:E33"/>
    <mergeCell ref="F32:F33"/>
    <mergeCell ref="A30:A31"/>
    <mergeCell ref="B30:B31"/>
    <mergeCell ref="C30:C31"/>
    <mergeCell ref="D30:D31"/>
    <mergeCell ref="E30:E31"/>
    <mergeCell ref="F30:F31"/>
    <mergeCell ref="A28:A29"/>
    <mergeCell ref="B28:B29"/>
    <mergeCell ref="C28:C29"/>
    <mergeCell ref="D28:D29"/>
    <mergeCell ref="E28:E29"/>
    <mergeCell ref="F28:F29"/>
    <mergeCell ref="A26:A27"/>
    <mergeCell ref="B26:B27"/>
    <mergeCell ref="C26:C27"/>
    <mergeCell ref="D26:D27"/>
    <mergeCell ref="E26:E27"/>
    <mergeCell ref="F26:F27"/>
    <mergeCell ref="A24:A25"/>
    <mergeCell ref="B24:B25"/>
    <mergeCell ref="C24:C25"/>
    <mergeCell ref="D24:D25"/>
    <mergeCell ref="E24:E25"/>
    <mergeCell ref="F24:F25"/>
    <mergeCell ref="A22:A23"/>
    <mergeCell ref="B22:B23"/>
    <mergeCell ref="C22:C23"/>
    <mergeCell ref="D22:D23"/>
    <mergeCell ref="E22:E23"/>
    <mergeCell ref="F22:F23"/>
    <mergeCell ref="A20:A21"/>
    <mergeCell ref="B20:B21"/>
    <mergeCell ref="C20:C21"/>
    <mergeCell ref="D20:D21"/>
    <mergeCell ref="E20:E21"/>
    <mergeCell ref="F20:F21"/>
    <mergeCell ref="A18:A19"/>
    <mergeCell ref="B18:B19"/>
    <mergeCell ref="C18:C19"/>
    <mergeCell ref="D18:D19"/>
    <mergeCell ref="E18:E19"/>
    <mergeCell ref="F18:F19"/>
    <mergeCell ref="B16:B17"/>
    <mergeCell ref="C16:C17"/>
    <mergeCell ref="D16:D17"/>
    <mergeCell ref="E16:E17"/>
    <mergeCell ref="F16:F17"/>
    <mergeCell ref="F12:F13"/>
    <mergeCell ref="A14:A15"/>
    <mergeCell ref="B14:B15"/>
    <mergeCell ref="C14:C15"/>
    <mergeCell ref="D14:D15"/>
    <mergeCell ref="E14:E15"/>
    <mergeCell ref="F14:F15"/>
    <mergeCell ref="A1:G1"/>
    <mergeCell ref="A3:G3"/>
    <mergeCell ref="A5:G5"/>
    <mergeCell ref="A6:C6"/>
    <mergeCell ref="D6:G6"/>
    <mergeCell ref="A7:C7"/>
    <mergeCell ref="D7:G7"/>
    <mergeCell ref="A42:A43"/>
    <mergeCell ref="B42:B43"/>
    <mergeCell ref="C42:C43"/>
    <mergeCell ref="D42:D43"/>
    <mergeCell ref="E42:E43"/>
    <mergeCell ref="F42:F43"/>
    <mergeCell ref="A9:A11"/>
    <mergeCell ref="B9:B11"/>
    <mergeCell ref="C9:C11"/>
    <mergeCell ref="D9:D11"/>
    <mergeCell ref="G9:G11"/>
    <mergeCell ref="A12:A13"/>
    <mergeCell ref="B12:B13"/>
    <mergeCell ref="C12:C13"/>
    <mergeCell ref="D12:D13"/>
    <mergeCell ref="E12:E13"/>
    <mergeCell ref="A16:A17"/>
    <mergeCell ref="A44:A45"/>
    <mergeCell ref="B44:B45"/>
    <mergeCell ref="C44:C45"/>
    <mergeCell ref="D44:D45"/>
    <mergeCell ref="E44:E45"/>
    <mergeCell ref="F44:F45"/>
    <mergeCell ref="A46:A47"/>
    <mergeCell ref="B46:B47"/>
    <mergeCell ref="C46:C47"/>
    <mergeCell ref="D46:D47"/>
    <mergeCell ref="E46:E47"/>
    <mergeCell ref="F46:F47"/>
    <mergeCell ref="A48:A49"/>
    <mergeCell ref="B48:B49"/>
    <mergeCell ref="C48:C49"/>
    <mergeCell ref="D48:D49"/>
    <mergeCell ref="E48:E49"/>
    <mergeCell ref="F48:F49"/>
    <mergeCell ref="A50:A51"/>
    <mergeCell ref="B50:B51"/>
    <mergeCell ref="C50:C51"/>
    <mergeCell ref="D50:D51"/>
    <mergeCell ref="E50:E51"/>
    <mergeCell ref="F50:F51"/>
  </mergeCells>
  <phoneticPr fontId="11"/>
  <pageMargins left="0.7" right="0.7" top="0.75" bottom="0.75" header="0.3" footer="0.3"/>
  <pageSetup paperSize="9" scale="93"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O38"/>
  <sheetViews>
    <sheetView view="pageBreakPreview" zoomScale="85" zoomScaleNormal="85" zoomScaleSheetLayoutView="85" workbookViewId="0">
      <selection activeCell="I37" sqref="I37:O38"/>
    </sheetView>
  </sheetViews>
  <sheetFormatPr defaultRowHeight="12.5"/>
  <sheetData>
    <row r="1" spans="1:15">
      <c r="N1" s="1308" t="s">
        <v>625</v>
      </c>
      <c r="O1" s="1308"/>
    </row>
    <row r="2" spans="1:15">
      <c r="B2" s="1309" t="s">
        <v>522</v>
      </c>
      <c r="C2" s="1309"/>
      <c r="D2" s="1309"/>
      <c r="E2" s="1309"/>
      <c r="F2" s="1309"/>
      <c r="G2" s="1309"/>
      <c r="H2" s="1309"/>
      <c r="I2" s="1309"/>
      <c r="J2" s="1309"/>
      <c r="K2" s="1309"/>
      <c r="L2" s="1309"/>
      <c r="M2" s="1309"/>
      <c r="N2" s="1309"/>
    </row>
    <row r="3" spans="1:15">
      <c r="B3" s="1309"/>
      <c r="C3" s="1309"/>
      <c r="D3" s="1309"/>
      <c r="E3" s="1309"/>
      <c r="F3" s="1309"/>
      <c r="G3" s="1309"/>
      <c r="H3" s="1309"/>
      <c r="I3" s="1309"/>
      <c r="J3" s="1309"/>
      <c r="K3" s="1309"/>
      <c r="L3" s="1309"/>
      <c r="M3" s="1309"/>
      <c r="N3" s="1309"/>
    </row>
    <row r="5" spans="1:15">
      <c r="A5" t="s">
        <v>523</v>
      </c>
      <c r="I5" t="s">
        <v>524</v>
      </c>
    </row>
    <row r="6" spans="1:15">
      <c r="A6" s="1319" t="s">
        <v>547</v>
      </c>
      <c r="B6" s="1320"/>
      <c r="C6" s="1320"/>
      <c r="D6" s="1320"/>
      <c r="E6" s="1320"/>
      <c r="F6" s="1320"/>
      <c r="G6" s="1321"/>
      <c r="I6" s="1310" t="s">
        <v>546</v>
      </c>
      <c r="J6" s="1311"/>
      <c r="K6" s="1311"/>
      <c r="L6" s="1311"/>
      <c r="M6" s="1311"/>
      <c r="N6" s="1311"/>
      <c r="O6" s="1312"/>
    </row>
    <row r="7" spans="1:15">
      <c r="A7" s="1322"/>
      <c r="B7" s="1323"/>
      <c r="C7" s="1323"/>
      <c r="D7" s="1323"/>
      <c r="E7" s="1323"/>
      <c r="F7" s="1323"/>
      <c r="G7" s="1324"/>
      <c r="I7" s="1313"/>
      <c r="J7" s="1314"/>
      <c r="K7" s="1314"/>
      <c r="L7" s="1314"/>
      <c r="M7" s="1314"/>
      <c r="N7" s="1314"/>
      <c r="O7" s="1315"/>
    </row>
    <row r="8" spans="1:15">
      <c r="A8" s="1322"/>
      <c r="B8" s="1323"/>
      <c r="C8" s="1323"/>
      <c r="D8" s="1323"/>
      <c r="E8" s="1323"/>
      <c r="F8" s="1323"/>
      <c r="G8" s="1324"/>
      <c r="I8" s="1313"/>
      <c r="J8" s="1314"/>
      <c r="K8" s="1314"/>
      <c r="L8" s="1314"/>
      <c r="M8" s="1314"/>
      <c r="N8" s="1314"/>
      <c r="O8" s="1315"/>
    </row>
    <row r="9" spans="1:15">
      <c r="A9" s="1322"/>
      <c r="B9" s="1323"/>
      <c r="C9" s="1323"/>
      <c r="D9" s="1323"/>
      <c r="E9" s="1323"/>
      <c r="F9" s="1323"/>
      <c r="G9" s="1324"/>
      <c r="I9" s="1313"/>
      <c r="J9" s="1314"/>
      <c r="K9" s="1314"/>
      <c r="L9" s="1314"/>
      <c r="M9" s="1314"/>
      <c r="N9" s="1314"/>
      <c r="O9" s="1315"/>
    </row>
    <row r="10" spans="1:15">
      <c r="A10" s="1322"/>
      <c r="B10" s="1323"/>
      <c r="C10" s="1323"/>
      <c r="D10" s="1323"/>
      <c r="E10" s="1323"/>
      <c r="F10" s="1323"/>
      <c r="G10" s="1324"/>
      <c r="I10" s="1313"/>
      <c r="J10" s="1314"/>
      <c r="K10" s="1314"/>
      <c r="L10" s="1314"/>
      <c r="M10" s="1314"/>
      <c r="N10" s="1314"/>
      <c r="O10" s="1315"/>
    </row>
    <row r="11" spans="1:15">
      <c r="A11" s="1322"/>
      <c r="B11" s="1323"/>
      <c r="C11" s="1323"/>
      <c r="D11" s="1323"/>
      <c r="E11" s="1323"/>
      <c r="F11" s="1323"/>
      <c r="G11" s="1324"/>
      <c r="I11" s="1313"/>
      <c r="J11" s="1314"/>
      <c r="K11" s="1314"/>
      <c r="L11" s="1314"/>
      <c r="M11" s="1314"/>
      <c r="N11" s="1314"/>
      <c r="O11" s="1315"/>
    </row>
    <row r="12" spans="1:15">
      <c r="A12" s="1322"/>
      <c r="B12" s="1323"/>
      <c r="C12" s="1323"/>
      <c r="D12" s="1323"/>
      <c r="E12" s="1323"/>
      <c r="F12" s="1323"/>
      <c r="G12" s="1324"/>
      <c r="I12" s="1313"/>
      <c r="J12" s="1314"/>
      <c r="K12" s="1314"/>
      <c r="L12" s="1314"/>
      <c r="M12" s="1314"/>
      <c r="N12" s="1314"/>
      <c r="O12" s="1315"/>
    </row>
    <row r="13" spans="1:15">
      <c r="A13" s="1322"/>
      <c r="B13" s="1323"/>
      <c r="C13" s="1323"/>
      <c r="D13" s="1323"/>
      <c r="E13" s="1323"/>
      <c r="F13" s="1323"/>
      <c r="G13" s="1324"/>
      <c r="I13" s="1313"/>
      <c r="J13" s="1314"/>
      <c r="K13" s="1314"/>
      <c r="L13" s="1314"/>
      <c r="M13" s="1314"/>
      <c r="N13" s="1314"/>
      <c r="O13" s="1315"/>
    </row>
    <row r="14" spans="1:15">
      <c r="A14" s="1322"/>
      <c r="B14" s="1323"/>
      <c r="C14" s="1323"/>
      <c r="D14" s="1323"/>
      <c r="E14" s="1323"/>
      <c r="F14" s="1323"/>
      <c r="G14" s="1324"/>
      <c r="I14" s="1313"/>
      <c r="J14" s="1314"/>
      <c r="K14" s="1314"/>
      <c r="L14" s="1314"/>
      <c r="M14" s="1314"/>
      <c r="N14" s="1314"/>
      <c r="O14" s="1315"/>
    </row>
    <row r="15" spans="1:15">
      <c r="A15" s="1322"/>
      <c r="B15" s="1323"/>
      <c r="C15" s="1323"/>
      <c r="D15" s="1323"/>
      <c r="E15" s="1323"/>
      <c r="F15" s="1323"/>
      <c r="G15" s="1324"/>
      <c r="I15" s="1313"/>
      <c r="J15" s="1314"/>
      <c r="K15" s="1314"/>
      <c r="L15" s="1314"/>
      <c r="M15" s="1314"/>
      <c r="N15" s="1314"/>
      <c r="O15" s="1315"/>
    </row>
    <row r="16" spans="1:15">
      <c r="A16" s="1322"/>
      <c r="B16" s="1323"/>
      <c r="C16" s="1323"/>
      <c r="D16" s="1323"/>
      <c r="E16" s="1323"/>
      <c r="F16" s="1323"/>
      <c r="G16" s="1324"/>
      <c r="I16" s="1313"/>
      <c r="J16" s="1314"/>
      <c r="K16" s="1314"/>
      <c r="L16" s="1314"/>
      <c r="M16" s="1314"/>
      <c r="N16" s="1314"/>
      <c r="O16" s="1315"/>
    </row>
    <row r="17" spans="1:15">
      <c r="A17" s="1322"/>
      <c r="B17" s="1323"/>
      <c r="C17" s="1323"/>
      <c r="D17" s="1323"/>
      <c r="E17" s="1323"/>
      <c r="F17" s="1323"/>
      <c r="G17" s="1324"/>
      <c r="I17" s="1313"/>
      <c r="J17" s="1314"/>
      <c r="K17" s="1314"/>
      <c r="L17" s="1314"/>
      <c r="M17" s="1314"/>
      <c r="N17" s="1314"/>
      <c r="O17" s="1315"/>
    </row>
    <row r="18" spans="1:15">
      <c r="A18" s="1322"/>
      <c r="B18" s="1323"/>
      <c r="C18" s="1323"/>
      <c r="D18" s="1323"/>
      <c r="E18" s="1323"/>
      <c r="F18" s="1323"/>
      <c r="G18" s="1324"/>
      <c r="I18" s="1313"/>
      <c r="J18" s="1314"/>
      <c r="K18" s="1314"/>
      <c r="L18" s="1314"/>
      <c r="M18" s="1314"/>
      <c r="N18" s="1314"/>
      <c r="O18" s="1315"/>
    </row>
    <row r="19" spans="1:15">
      <c r="A19" s="1322"/>
      <c r="B19" s="1323"/>
      <c r="C19" s="1323"/>
      <c r="D19" s="1323"/>
      <c r="E19" s="1323"/>
      <c r="F19" s="1323"/>
      <c r="G19" s="1324"/>
      <c r="I19" s="1313"/>
      <c r="J19" s="1314"/>
      <c r="K19" s="1314"/>
      <c r="L19" s="1314"/>
      <c r="M19" s="1314"/>
      <c r="N19" s="1314"/>
      <c r="O19" s="1315"/>
    </row>
    <row r="20" spans="1:15">
      <c r="A20" s="1322"/>
      <c r="B20" s="1323"/>
      <c r="C20" s="1323"/>
      <c r="D20" s="1323"/>
      <c r="E20" s="1323"/>
      <c r="F20" s="1323"/>
      <c r="G20" s="1324"/>
      <c r="I20" s="1313"/>
      <c r="J20" s="1314"/>
      <c r="K20" s="1314"/>
      <c r="L20" s="1314"/>
      <c r="M20" s="1314"/>
      <c r="N20" s="1314"/>
      <c r="O20" s="1315"/>
    </row>
    <row r="21" spans="1:15">
      <c r="A21" s="1322"/>
      <c r="B21" s="1323"/>
      <c r="C21" s="1323"/>
      <c r="D21" s="1323"/>
      <c r="E21" s="1323"/>
      <c r="F21" s="1323"/>
      <c r="G21" s="1324"/>
      <c r="I21" s="1313"/>
      <c r="J21" s="1314"/>
      <c r="K21" s="1314"/>
      <c r="L21" s="1314"/>
      <c r="M21" s="1314"/>
      <c r="N21" s="1314"/>
      <c r="O21" s="1315"/>
    </row>
    <row r="22" spans="1:15">
      <c r="A22" s="1322"/>
      <c r="B22" s="1323"/>
      <c r="C22" s="1323"/>
      <c r="D22" s="1323"/>
      <c r="E22" s="1323"/>
      <c r="F22" s="1323"/>
      <c r="G22" s="1324"/>
      <c r="I22" s="1313"/>
      <c r="J22" s="1314"/>
      <c r="K22" s="1314"/>
      <c r="L22" s="1314"/>
      <c r="M22" s="1314"/>
      <c r="N22" s="1314"/>
      <c r="O22" s="1315"/>
    </row>
    <row r="23" spans="1:15">
      <c r="A23" s="1322"/>
      <c r="B23" s="1323"/>
      <c r="C23" s="1323"/>
      <c r="D23" s="1323"/>
      <c r="E23" s="1323"/>
      <c r="F23" s="1323"/>
      <c r="G23" s="1324"/>
      <c r="I23" s="1313"/>
      <c r="J23" s="1314"/>
      <c r="K23" s="1314"/>
      <c r="L23" s="1314"/>
      <c r="M23" s="1314"/>
      <c r="N23" s="1314"/>
      <c r="O23" s="1315"/>
    </row>
    <row r="24" spans="1:15">
      <c r="A24" s="1322"/>
      <c r="B24" s="1323"/>
      <c r="C24" s="1323"/>
      <c r="D24" s="1323"/>
      <c r="E24" s="1323"/>
      <c r="F24" s="1323"/>
      <c r="G24" s="1324"/>
      <c r="I24" s="1313"/>
      <c r="J24" s="1314"/>
      <c r="K24" s="1314"/>
      <c r="L24" s="1314"/>
      <c r="M24" s="1314"/>
      <c r="N24" s="1314"/>
      <c r="O24" s="1315"/>
    </row>
    <row r="25" spans="1:15">
      <c r="A25" s="1322"/>
      <c r="B25" s="1323"/>
      <c r="C25" s="1323"/>
      <c r="D25" s="1323"/>
      <c r="E25" s="1323"/>
      <c r="F25" s="1323"/>
      <c r="G25" s="1324"/>
      <c r="I25" s="1313"/>
      <c r="J25" s="1314"/>
      <c r="K25" s="1314"/>
      <c r="L25" s="1314"/>
      <c r="M25" s="1314"/>
      <c r="N25" s="1314"/>
      <c r="O25" s="1315"/>
    </row>
    <row r="26" spans="1:15">
      <c r="A26" s="1322"/>
      <c r="B26" s="1323"/>
      <c r="C26" s="1323"/>
      <c r="D26" s="1323"/>
      <c r="E26" s="1323"/>
      <c r="F26" s="1323"/>
      <c r="G26" s="1324"/>
      <c r="I26" s="1313"/>
      <c r="J26" s="1314"/>
      <c r="K26" s="1314"/>
      <c r="L26" s="1314"/>
      <c r="M26" s="1314"/>
      <c r="N26" s="1314"/>
      <c r="O26" s="1315"/>
    </row>
    <row r="27" spans="1:15">
      <c r="A27" s="1322"/>
      <c r="B27" s="1323"/>
      <c r="C27" s="1323"/>
      <c r="D27" s="1323"/>
      <c r="E27" s="1323"/>
      <c r="F27" s="1323"/>
      <c r="G27" s="1324"/>
      <c r="I27" s="1313"/>
      <c r="J27" s="1314"/>
      <c r="K27" s="1314"/>
      <c r="L27" s="1314"/>
      <c r="M27" s="1314"/>
      <c r="N27" s="1314"/>
      <c r="O27" s="1315"/>
    </row>
    <row r="28" spans="1:15">
      <c r="A28" s="1322"/>
      <c r="B28" s="1323"/>
      <c r="C28" s="1323"/>
      <c r="D28" s="1323"/>
      <c r="E28" s="1323"/>
      <c r="F28" s="1323"/>
      <c r="G28" s="1324"/>
      <c r="I28" s="1313"/>
      <c r="J28" s="1314"/>
      <c r="K28" s="1314"/>
      <c r="L28" s="1314"/>
      <c r="M28" s="1314"/>
      <c r="N28" s="1314"/>
      <c r="O28" s="1315"/>
    </row>
    <row r="29" spans="1:15">
      <c r="A29" s="1322"/>
      <c r="B29" s="1323"/>
      <c r="C29" s="1323"/>
      <c r="D29" s="1323"/>
      <c r="E29" s="1323"/>
      <c r="F29" s="1323"/>
      <c r="G29" s="1324"/>
      <c r="I29" s="1313"/>
      <c r="J29" s="1314"/>
      <c r="K29" s="1314"/>
      <c r="L29" s="1314"/>
      <c r="M29" s="1314"/>
      <c r="N29" s="1314"/>
      <c r="O29" s="1315"/>
    </row>
    <row r="30" spans="1:15">
      <c r="A30" s="1322"/>
      <c r="B30" s="1323"/>
      <c r="C30" s="1323"/>
      <c r="D30" s="1323"/>
      <c r="E30" s="1323"/>
      <c r="F30" s="1323"/>
      <c r="G30" s="1324"/>
      <c r="I30" s="1313"/>
      <c r="J30" s="1314"/>
      <c r="K30" s="1314"/>
      <c r="L30" s="1314"/>
      <c r="M30" s="1314"/>
      <c r="N30" s="1314"/>
      <c r="O30" s="1315"/>
    </row>
    <row r="31" spans="1:15">
      <c r="A31" s="1322"/>
      <c r="B31" s="1323"/>
      <c r="C31" s="1323"/>
      <c r="D31" s="1323"/>
      <c r="E31" s="1323"/>
      <c r="F31" s="1323"/>
      <c r="G31" s="1324"/>
      <c r="I31" s="1313"/>
      <c r="J31" s="1314"/>
      <c r="K31" s="1314"/>
      <c r="L31" s="1314"/>
      <c r="M31" s="1314"/>
      <c r="N31" s="1314"/>
      <c r="O31" s="1315"/>
    </row>
    <row r="32" spans="1:15">
      <c r="A32" s="1322"/>
      <c r="B32" s="1323"/>
      <c r="C32" s="1323"/>
      <c r="D32" s="1323"/>
      <c r="E32" s="1323"/>
      <c r="F32" s="1323"/>
      <c r="G32" s="1324"/>
      <c r="I32" s="1313"/>
      <c r="J32" s="1314"/>
      <c r="K32" s="1314"/>
      <c r="L32" s="1314"/>
      <c r="M32" s="1314"/>
      <c r="N32" s="1314"/>
      <c r="O32" s="1315"/>
    </row>
    <row r="33" spans="1:15">
      <c r="A33" s="1322"/>
      <c r="B33" s="1323"/>
      <c r="C33" s="1323"/>
      <c r="D33" s="1323"/>
      <c r="E33" s="1323"/>
      <c r="F33" s="1323"/>
      <c r="G33" s="1324"/>
      <c r="I33" s="1313"/>
      <c r="J33" s="1314"/>
      <c r="K33" s="1314"/>
      <c r="L33" s="1314"/>
      <c r="M33" s="1314"/>
      <c r="N33" s="1314"/>
      <c r="O33" s="1315"/>
    </row>
    <row r="34" spans="1:15">
      <c r="A34" s="1325"/>
      <c r="B34" s="1326"/>
      <c r="C34" s="1326"/>
      <c r="D34" s="1326"/>
      <c r="E34" s="1326"/>
      <c r="F34" s="1326"/>
      <c r="G34" s="1327"/>
      <c r="I34" s="1316"/>
      <c r="J34" s="1317"/>
      <c r="K34" s="1317"/>
      <c r="L34" s="1317"/>
      <c r="M34" s="1317"/>
      <c r="N34" s="1317"/>
      <c r="O34" s="1318"/>
    </row>
    <row r="36" spans="1:15">
      <c r="A36" s="449" t="s">
        <v>526</v>
      </c>
      <c r="B36" s="1307"/>
      <c r="C36" s="1307"/>
      <c r="D36" s="1307"/>
      <c r="E36" s="1307"/>
      <c r="F36" s="1307"/>
      <c r="G36" s="1307"/>
      <c r="I36" s="450" t="s">
        <v>527</v>
      </c>
      <c r="J36" s="1307"/>
      <c r="K36" s="1307"/>
      <c r="L36" s="1307"/>
      <c r="M36" s="1307"/>
      <c r="N36" s="1307"/>
      <c r="O36" s="1307"/>
    </row>
    <row r="37" spans="1:15">
      <c r="A37" s="449" t="s">
        <v>525</v>
      </c>
      <c r="B37" s="1307"/>
      <c r="C37" s="1307"/>
      <c r="D37" s="1307"/>
      <c r="E37" s="1307"/>
      <c r="F37" s="1307"/>
      <c r="G37" s="1307"/>
      <c r="I37" s="1328" t="s">
        <v>597</v>
      </c>
      <c r="J37" s="1328"/>
      <c r="K37" s="1328"/>
      <c r="L37" s="1328"/>
      <c r="M37" s="1328"/>
      <c r="N37" s="1328"/>
      <c r="O37" s="1328"/>
    </row>
    <row r="38" spans="1:15">
      <c r="I38" s="1328"/>
      <c r="J38" s="1328"/>
      <c r="K38" s="1328"/>
      <c r="L38" s="1328"/>
      <c r="M38" s="1328"/>
      <c r="N38" s="1328"/>
      <c r="O38" s="1328"/>
    </row>
  </sheetData>
  <mergeCells count="8">
    <mergeCell ref="B37:G37"/>
    <mergeCell ref="J36:O36"/>
    <mergeCell ref="N1:O1"/>
    <mergeCell ref="B2:N3"/>
    <mergeCell ref="I6:O34"/>
    <mergeCell ref="A6:G34"/>
    <mergeCell ref="B36:G36"/>
    <mergeCell ref="I37:O38"/>
  </mergeCells>
  <phoneticPr fontId="11"/>
  <pageMargins left="0.7" right="0.7" top="0.75" bottom="0.75" header="0.3" footer="0.3"/>
  <pageSetup paperSize="9"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0000"/>
  </sheetPr>
  <dimension ref="A1:E27"/>
  <sheetViews>
    <sheetView view="pageBreakPreview" zoomScale="130" zoomScaleNormal="100" zoomScaleSheetLayoutView="130" workbookViewId="0">
      <selection activeCell="I38" sqref="I38:N38"/>
    </sheetView>
  </sheetViews>
  <sheetFormatPr defaultColWidth="9.08984375" defaultRowHeight="12.5"/>
  <cols>
    <col min="1" max="1" width="33.90625" style="438" customWidth="1"/>
    <col min="2" max="2" width="31.54296875" style="438" customWidth="1"/>
    <col min="3" max="16384" width="9.08984375" style="438"/>
  </cols>
  <sheetData>
    <row r="1" spans="1:5">
      <c r="E1" s="439" t="s">
        <v>624</v>
      </c>
    </row>
    <row r="2" spans="1:5">
      <c r="A2" s="1329" t="s">
        <v>548</v>
      </c>
      <c r="B2" s="1329"/>
      <c r="C2" s="1329"/>
      <c r="D2" s="1329"/>
      <c r="E2" s="1329"/>
    </row>
    <row r="3" spans="1:5">
      <c r="A3" s="440" t="s">
        <v>587</v>
      </c>
    </row>
    <row r="4" spans="1:5">
      <c r="A4" s="1334" t="s">
        <v>549</v>
      </c>
      <c r="B4" s="1334"/>
      <c r="C4" s="1334"/>
      <c r="D4" s="1334"/>
      <c r="E4" s="1334"/>
    </row>
    <row r="5" spans="1:5">
      <c r="A5" s="447" t="s">
        <v>550</v>
      </c>
      <c r="B5" s="1333" t="s">
        <v>583</v>
      </c>
      <c r="C5" s="1331"/>
      <c r="D5" s="1331"/>
      <c r="E5" s="1332"/>
    </row>
    <row r="6" spans="1:5" ht="26.25" customHeight="1">
      <c r="A6" s="441" t="s">
        <v>577</v>
      </c>
      <c r="B6" s="1333" t="s">
        <v>592</v>
      </c>
      <c r="C6" s="1331"/>
      <c r="D6" s="1331"/>
      <c r="E6" s="1332"/>
    </row>
    <row r="7" spans="1:5" ht="48" customHeight="1">
      <c r="A7" s="441" t="s">
        <v>579</v>
      </c>
      <c r="B7" s="1330" t="s">
        <v>581</v>
      </c>
      <c r="C7" s="1331"/>
      <c r="D7" s="1331"/>
      <c r="E7" s="1332"/>
    </row>
    <row r="8" spans="1:5" ht="48" customHeight="1">
      <c r="A8" s="441" t="s">
        <v>578</v>
      </c>
      <c r="B8" s="1330" t="s">
        <v>581</v>
      </c>
      <c r="C8" s="1331"/>
      <c r="D8" s="1331"/>
      <c r="E8" s="1332"/>
    </row>
    <row r="9" spans="1:5" ht="48" customHeight="1">
      <c r="A9" s="441" t="s">
        <v>580</v>
      </c>
      <c r="B9" s="1330" t="s">
        <v>581</v>
      </c>
      <c r="C9" s="1331"/>
      <c r="D9" s="1331"/>
      <c r="E9" s="1332"/>
    </row>
    <row r="10" spans="1:5" ht="96.75" customHeight="1">
      <c r="A10" s="441" t="s">
        <v>574</v>
      </c>
      <c r="B10" s="1330" t="s">
        <v>575</v>
      </c>
      <c r="C10" s="1331"/>
      <c r="D10" s="1331"/>
      <c r="E10" s="1332"/>
    </row>
    <row r="11" spans="1:5" ht="75.75" customHeight="1">
      <c r="A11" s="441" t="s">
        <v>572</v>
      </c>
      <c r="B11" s="1330" t="s">
        <v>576</v>
      </c>
      <c r="C11" s="1331"/>
      <c r="D11" s="1331"/>
      <c r="E11" s="1332"/>
    </row>
    <row r="12" spans="1:5">
      <c r="A12" s="442"/>
      <c r="B12" s="443"/>
      <c r="C12" s="443"/>
      <c r="D12" s="443"/>
      <c r="E12" s="443"/>
    </row>
    <row r="13" spans="1:5">
      <c r="A13" s="1344" t="s">
        <v>590</v>
      </c>
      <c r="B13" s="1344"/>
      <c r="C13" s="1344"/>
      <c r="D13" s="1344"/>
      <c r="E13" s="1344"/>
    </row>
    <row r="14" spans="1:5">
      <c r="A14" s="447" t="s">
        <v>550</v>
      </c>
      <c r="B14" s="1333" t="s">
        <v>589</v>
      </c>
      <c r="C14" s="1331"/>
      <c r="D14" s="1331"/>
      <c r="E14" s="1332"/>
    </row>
    <row r="15" spans="1:5" ht="26.25" customHeight="1">
      <c r="A15" s="441" t="s">
        <v>577</v>
      </c>
      <c r="B15" s="1333" t="s">
        <v>573</v>
      </c>
      <c r="C15" s="1331"/>
      <c r="D15" s="1331"/>
      <c r="E15" s="1332"/>
    </row>
    <row r="16" spans="1:5" ht="48" customHeight="1">
      <c r="A16" s="441" t="s">
        <v>578</v>
      </c>
      <c r="B16" s="1330" t="s">
        <v>581</v>
      </c>
      <c r="C16" s="1331"/>
      <c r="D16" s="1331"/>
      <c r="E16" s="1332"/>
    </row>
    <row r="17" spans="1:5" ht="48" customHeight="1">
      <c r="A17" s="441" t="s">
        <v>580</v>
      </c>
      <c r="B17" s="1330" t="s">
        <v>581</v>
      </c>
      <c r="C17" s="1331"/>
      <c r="D17" s="1331"/>
      <c r="E17" s="1332"/>
    </row>
    <row r="18" spans="1:5" ht="96.75" customHeight="1">
      <c r="A18" s="441" t="s">
        <v>574</v>
      </c>
      <c r="B18" s="1330" t="s">
        <v>575</v>
      </c>
      <c r="C18" s="1331"/>
      <c r="D18" s="1331"/>
      <c r="E18" s="1332"/>
    </row>
    <row r="19" spans="1:5" ht="26.25" customHeight="1">
      <c r="A19" s="441" t="s">
        <v>593</v>
      </c>
      <c r="B19" s="1333" t="s">
        <v>591</v>
      </c>
      <c r="C19" s="1331"/>
      <c r="D19" s="1331"/>
      <c r="E19" s="1332"/>
    </row>
    <row r="20" spans="1:5">
      <c r="A20" s="444"/>
      <c r="B20" s="445"/>
      <c r="C20" s="445"/>
      <c r="D20" s="445"/>
      <c r="E20" s="445"/>
    </row>
    <row r="21" spans="1:5" ht="18.75" customHeight="1">
      <c r="A21" s="1344" t="s">
        <v>552</v>
      </c>
      <c r="B21" s="1344"/>
      <c r="C21" s="1344"/>
      <c r="D21" s="1344"/>
      <c r="E21" s="1344"/>
    </row>
    <row r="22" spans="1:5">
      <c r="A22" s="1335" t="s">
        <v>582</v>
      </c>
      <c r="B22" s="1336"/>
      <c r="C22" s="1336"/>
      <c r="D22" s="1336"/>
      <c r="E22" s="1337"/>
    </row>
    <row r="23" spans="1:5" ht="6.75" customHeight="1">
      <c r="A23" s="1338"/>
      <c r="B23" s="1339"/>
      <c r="C23" s="1339"/>
      <c r="D23" s="1339"/>
      <c r="E23" s="1340"/>
    </row>
    <row r="24" spans="1:5" ht="48.75" customHeight="1">
      <c r="A24" s="1341"/>
      <c r="B24" s="1342"/>
      <c r="C24" s="1342"/>
      <c r="D24" s="1342"/>
      <c r="E24" s="1343"/>
    </row>
    <row r="25" spans="1:5">
      <c r="A25" s="446" t="s">
        <v>551</v>
      </c>
      <c r="B25" s="443"/>
      <c r="C25" s="443"/>
      <c r="D25" s="443"/>
      <c r="E25" s="443"/>
    </row>
    <row r="26" spans="1:5">
      <c r="A26" s="446"/>
      <c r="B26" s="443"/>
      <c r="C26" s="443"/>
      <c r="D26" s="443"/>
      <c r="E26" s="443"/>
    </row>
    <row r="27" spans="1:5">
      <c r="A27" s="440"/>
    </row>
  </sheetData>
  <mergeCells count="18">
    <mergeCell ref="A22:E24"/>
    <mergeCell ref="A13:E13"/>
    <mergeCell ref="B7:E7"/>
    <mergeCell ref="B8:E8"/>
    <mergeCell ref="B16:E16"/>
    <mergeCell ref="B17:E17"/>
    <mergeCell ref="A21:E21"/>
    <mergeCell ref="A2:E2"/>
    <mergeCell ref="B18:E18"/>
    <mergeCell ref="B19:E19"/>
    <mergeCell ref="B15:E15"/>
    <mergeCell ref="B14:E14"/>
    <mergeCell ref="B5:E5"/>
    <mergeCell ref="B6:E6"/>
    <mergeCell ref="B9:E9"/>
    <mergeCell ref="B10:E10"/>
    <mergeCell ref="B11:E11"/>
    <mergeCell ref="A4:E4"/>
  </mergeCells>
  <phoneticPr fontId="11"/>
  <pageMargins left="0.7" right="0.7" top="0.75" bottom="0.75" header="0.3" footer="0.3"/>
  <pageSetup paperSize="9" scale="96" orientation="portrait" horizontalDpi="1200" verticalDpi="12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pageSetUpPr fitToPage="1"/>
  </sheetPr>
  <dimension ref="B1:AI18"/>
  <sheetViews>
    <sheetView view="pageBreakPreview" zoomScale="80" zoomScaleNormal="70" zoomScaleSheetLayoutView="80" workbookViewId="0">
      <selection activeCell="B5" sqref="B5:D5"/>
    </sheetView>
  </sheetViews>
  <sheetFormatPr defaultColWidth="10.08984375" defaultRowHeight="13"/>
  <cols>
    <col min="1" max="1" width="2" style="430" customWidth="1"/>
    <col min="2" max="2" width="7.6328125" style="430" customWidth="1"/>
    <col min="3" max="22" width="9.08984375" style="430" customWidth="1"/>
    <col min="23" max="23" width="26.90625" style="430" customWidth="1"/>
    <col min="24" max="24" width="2" style="430" customWidth="1"/>
    <col min="25" max="16384" width="10.08984375" style="430"/>
  </cols>
  <sheetData>
    <row r="1" spans="2:35">
      <c r="W1" s="437" t="s">
        <v>626</v>
      </c>
    </row>
    <row r="2" spans="2:35" ht="19">
      <c r="B2" s="1347" t="s">
        <v>662</v>
      </c>
      <c r="C2" s="1347"/>
      <c r="D2" s="1347"/>
      <c r="E2" s="1347"/>
      <c r="F2" s="1347"/>
      <c r="G2" s="1347"/>
      <c r="H2" s="1347"/>
      <c r="I2" s="1347"/>
      <c r="J2" s="1347"/>
      <c r="K2" s="1347"/>
      <c r="L2" s="1347"/>
      <c r="M2" s="1347"/>
      <c r="N2" s="1347"/>
      <c r="O2" s="1347"/>
      <c r="P2" s="1347"/>
      <c r="Q2" s="1347"/>
      <c r="R2" s="1347"/>
      <c r="S2" s="1347"/>
      <c r="T2" s="1347"/>
      <c r="U2" s="1347"/>
      <c r="V2" s="1347"/>
      <c r="W2" s="1347"/>
    </row>
    <row r="3" spans="2:35">
      <c r="B3" s="448" t="s">
        <v>588</v>
      </c>
    </row>
    <row r="4" spans="2:35">
      <c r="B4" s="1353" t="s">
        <v>571</v>
      </c>
      <c r="C4" s="1354"/>
      <c r="D4" s="1355"/>
      <c r="E4" s="1352">
        <f>'様式1-1_委託料経費区分'!C5</f>
        <v>0</v>
      </c>
      <c r="F4" s="1352"/>
      <c r="G4" s="1352"/>
      <c r="H4" s="1352"/>
      <c r="I4" s="1352"/>
      <c r="J4" s="1352"/>
      <c r="K4" s="1352"/>
      <c r="L4" s="1352"/>
      <c r="M4" s="1352"/>
      <c r="N4" s="1351"/>
      <c r="O4" s="1351"/>
      <c r="P4" s="1351"/>
      <c r="Q4" s="1351"/>
      <c r="R4" s="1351"/>
      <c r="S4" s="1351"/>
      <c r="T4" s="1351"/>
      <c r="U4" s="1351"/>
      <c r="V4" s="1351"/>
      <c r="W4" s="436"/>
      <c r="X4" s="435"/>
      <c r="Y4" s="435"/>
      <c r="Z4" s="435"/>
      <c r="AA4" s="435"/>
      <c r="AB4" s="435"/>
      <c r="AC4" s="435"/>
      <c r="AD4" s="435"/>
      <c r="AE4" s="435"/>
      <c r="AF4" s="435"/>
      <c r="AG4" s="435"/>
      <c r="AH4" s="435"/>
      <c r="AI4" s="435"/>
    </row>
    <row r="5" spans="2:35">
      <c r="B5" s="1356" t="s">
        <v>761</v>
      </c>
      <c r="C5" s="1357"/>
      <c r="D5" s="1358"/>
      <c r="E5" s="1352">
        <f>'様式1-1_委託料経費区分'!C9</f>
        <v>0</v>
      </c>
      <c r="F5" s="1352"/>
      <c r="G5" s="1352"/>
      <c r="H5" s="1352"/>
      <c r="I5" s="1352"/>
      <c r="J5" s="1352"/>
      <c r="K5" s="1352"/>
      <c r="L5" s="1352"/>
      <c r="M5" s="1352"/>
      <c r="N5" s="436"/>
      <c r="O5" s="436"/>
      <c r="P5" s="436"/>
      <c r="Q5" s="436"/>
      <c r="R5" s="436"/>
      <c r="S5" s="436"/>
      <c r="T5" s="436"/>
      <c r="U5" s="436"/>
      <c r="V5" s="436"/>
      <c r="W5" s="436"/>
      <c r="X5" s="435"/>
      <c r="Y5" s="435"/>
      <c r="Z5" s="435"/>
      <c r="AA5" s="435"/>
      <c r="AB5" s="435"/>
      <c r="AC5" s="435"/>
      <c r="AD5" s="435"/>
      <c r="AE5" s="435"/>
      <c r="AF5" s="435"/>
      <c r="AG5" s="435"/>
      <c r="AH5" s="435"/>
      <c r="AI5" s="435"/>
    </row>
    <row r="7" spans="2:35" s="434" customFormat="1" ht="85.5" customHeight="1">
      <c r="B7" s="431" t="s">
        <v>570</v>
      </c>
      <c r="C7" s="1348" t="s">
        <v>569</v>
      </c>
      <c r="D7" s="1348"/>
      <c r="E7" s="1346" t="s">
        <v>568</v>
      </c>
      <c r="F7" s="1346"/>
      <c r="G7" s="1346"/>
      <c r="H7" s="1346" t="s">
        <v>567</v>
      </c>
      <c r="I7" s="1346"/>
      <c r="J7" s="1346"/>
      <c r="K7" s="1346"/>
      <c r="L7" s="1346" t="s">
        <v>566</v>
      </c>
      <c r="M7" s="1346"/>
      <c r="N7" s="1346"/>
      <c r="O7" s="1346"/>
      <c r="P7" s="1349" t="s">
        <v>663</v>
      </c>
      <c r="Q7" s="1349"/>
      <c r="R7" s="1349"/>
      <c r="S7" s="1346" t="s">
        <v>565</v>
      </c>
      <c r="T7" s="1346"/>
      <c r="U7" s="1346" t="s">
        <v>564</v>
      </c>
      <c r="V7" s="1346"/>
      <c r="W7" s="432" t="s">
        <v>563</v>
      </c>
    </row>
    <row r="8" spans="2:35" ht="56.25" customHeight="1">
      <c r="B8" s="432" t="s">
        <v>562</v>
      </c>
      <c r="C8" s="1345" t="s">
        <v>561</v>
      </c>
      <c r="D8" s="1345"/>
      <c r="E8" s="1346" t="s">
        <v>560</v>
      </c>
      <c r="F8" s="1346"/>
      <c r="G8" s="1346"/>
      <c r="H8" s="1346" t="s">
        <v>559</v>
      </c>
      <c r="I8" s="1346"/>
      <c r="J8" s="1346"/>
      <c r="K8" s="1346"/>
      <c r="L8" s="1346" t="s">
        <v>558</v>
      </c>
      <c r="M8" s="1346"/>
      <c r="N8" s="1346"/>
      <c r="O8" s="1346"/>
      <c r="P8" s="1348" t="s">
        <v>557</v>
      </c>
      <c r="Q8" s="1348"/>
      <c r="R8" s="1348"/>
      <c r="S8" s="1345" t="s">
        <v>556</v>
      </c>
      <c r="T8" s="1345"/>
      <c r="U8" s="1348" t="s">
        <v>555</v>
      </c>
      <c r="V8" s="1348"/>
      <c r="W8" s="433" t="s">
        <v>554</v>
      </c>
    </row>
    <row r="9" spans="2:35" ht="56.25" customHeight="1">
      <c r="B9" s="432">
        <v>1</v>
      </c>
      <c r="C9" s="1345"/>
      <c r="D9" s="1345"/>
      <c r="E9" s="1346"/>
      <c r="F9" s="1346"/>
      <c r="G9" s="1346"/>
      <c r="H9" s="1346"/>
      <c r="I9" s="1346"/>
      <c r="J9" s="1346"/>
      <c r="K9" s="1346"/>
      <c r="L9" s="1346"/>
      <c r="M9" s="1346"/>
      <c r="N9" s="1346"/>
      <c r="O9" s="1346"/>
      <c r="P9" s="1348"/>
      <c r="Q9" s="1348"/>
      <c r="R9" s="1348"/>
      <c r="S9" s="1348"/>
      <c r="T9" s="1348"/>
      <c r="U9" s="1348"/>
      <c r="V9" s="1348"/>
      <c r="W9" s="431"/>
    </row>
    <row r="10" spans="2:35" ht="56.25" customHeight="1">
      <c r="B10" s="432">
        <v>2</v>
      </c>
      <c r="C10" s="1345"/>
      <c r="D10" s="1345"/>
      <c r="E10" s="1346"/>
      <c r="F10" s="1346"/>
      <c r="G10" s="1346"/>
      <c r="H10" s="1346"/>
      <c r="I10" s="1346"/>
      <c r="J10" s="1346"/>
      <c r="K10" s="1346"/>
      <c r="L10" s="1346"/>
      <c r="M10" s="1346"/>
      <c r="N10" s="1346"/>
      <c r="O10" s="1346"/>
      <c r="P10" s="1348"/>
      <c r="Q10" s="1348"/>
      <c r="R10" s="1348"/>
      <c r="S10" s="1348"/>
      <c r="T10" s="1348"/>
      <c r="U10" s="1348"/>
      <c r="V10" s="1348"/>
      <c r="W10" s="431"/>
    </row>
    <row r="11" spans="2:35" ht="56.25" customHeight="1">
      <c r="B11" s="432">
        <v>3</v>
      </c>
      <c r="C11" s="1345"/>
      <c r="D11" s="1345"/>
      <c r="E11" s="1346"/>
      <c r="F11" s="1346"/>
      <c r="G11" s="1346"/>
      <c r="H11" s="1346"/>
      <c r="I11" s="1346"/>
      <c r="J11" s="1346"/>
      <c r="K11" s="1346"/>
      <c r="L11" s="1346"/>
      <c r="M11" s="1346"/>
      <c r="N11" s="1346"/>
      <c r="O11" s="1346"/>
      <c r="P11" s="1348"/>
      <c r="Q11" s="1348"/>
      <c r="R11" s="1348"/>
      <c r="S11" s="1348"/>
      <c r="T11" s="1348"/>
      <c r="U11" s="1348"/>
      <c r="V11" s="1348"/>
      <c r="W11" s="431"/>
    </row>
    <row r="12" spans="2:35" ht="56.25" customHeight="1">
      <c r="B12" s="432">
        <v>4</v>
      </c>
      <c r="C12" s="1345"/>
      <c r="D12" s="1345"/>
      <c r="E12" s="1346"/>
      <c r="F12" s="1346"/>
      <c r="G12" s="1346"/>
      <c r="H12" s="1346"/>
      <c r="I12" s="1346"/>
      <c r="J12" s="1346"/>
      <c r="K12" s="1346"/>
      <c r="L12" s="1346"/>
      <c r="M12" s="1346"/>
      <c r="N12" s="1346"/>
      <c r="O12" s="1346"/>
      <c r="P12" s="1348"/>
      <c r="Q12" s="1348"/>
      <c r="R12" s="1348"/>
      <c r="S12" s="1348"/>
      <c r="T12" s="1348"/>
      <c r="U12" s="1348"/>
      <c r="V12" s="1348"/>
      <c r="W12" s="431"/>
    </row>
    <row r="13" spans="2:35" ht="56.25" customHeight="1">
      <c r="B13" s="432">
        <v>5</v>
      </c>
      <c r="C13" s="1345"/>
      <c r="D13" s="1345"/>
      <c r="E13" s="1346"/>
      <c r="F13" s="1346"/>
      <c r="G13" s="1346"/>
      <c r="H13" s="1346"/>
      <c r="I13" s="1346"/>
      <c r="J13" s="1346"/>
      <c r="K13" s="1346"/>
      <c r="L13" s="1346"/>
      <c r="M13" s="1346"/>
      <c r="N13" s="1346"/>
      <c r="O13" s="1346"/>
      <c r="P13" s="1348"/>
      <c r="Q13" s="1348"/>
      <c r="R13" s="1348"/>
      <c r="S13" s="1348"/>
      <c r="T13" s="1348"/>
      <c r="U13" s="1348"/>
      <c r="V13" s="1348"/>
      <c r="W13" s="431"/>
    </row>
    <row r="15" spans="2:35">
      <c r="B15" s="430" t="s">
        <v>553</v>
      </c>
    </row>
    <row r="18" spans="2:3">
      <c r="B18" s="1350"/>
      <c r="C18" s="1350"/>
    </row>
  </sheetData>
  <mergeCells count="57">
    <mergeCell ref="N4:O4"/>
    <mergeCell ref="E4:M4"/>
    <mergeCell ref="B4:D4"/>
    <mergeCell ref="P4:V4"/>
    <mergeCell ref="U7:V7"/>
    <mergeCell ref="C7:D7"/>
    <mergeCell ref="L7:O7"/>
    <mergeCell ref="B5:D5"/>
    <mergeCell ref="E5:M5"/>
    <mergeCell ref="S11:T11"/>
    <mergeCell ref="U9:V9"/>
    <mergeCell ref="U10:V10"/>
    <mergeCell ref="P9:R9"/>
    <mergeCell ref="P11:R11"/>
    <mergeCell ref="B18:C18"/>
    <mergeCell ref="U12:V12"/>
    <mergeCell ref="U13:V13"/>
    <mergeCell ref="S13:T13"/>
    <mergeCell ref="H12:K12"/>
    <mergeCell ref="L12:O12"/>
    <mergeCell ref="C12:D12"/>
    <mergeCell ref="L13:O13"/>
    <mergeCell ref="P12:R12"/>
    <mergeCell ref="C13:D13"/>
    <mergeCell ref="E13:G13"/>
    <mergeCell ref="P13:R13"/>
    <mergeCell ref="S12:T12"/>
    <mergeCell ref="E12:G12"/>
    <mergeCell ref="H13:K13"/>
    <mergeCell ref="B2:W2"/>
    <mergeCell ref="U11:V11"/>
    <mergeCell ref="C11:D11"/>
    <mergeCell ref="H10:K10"/>
    <mergeCell ref="L10:O10"/>
    <mergeCell ref="S10:T10"/>
    <mergeCell ref="U8:V8"/>
    <mergeCell ref="P10:R10"/>
    <mergeCell ref="S7:T7"/>
    <mergeCell ref="S8:T8"/>
    <mergeCell ref="P7:R7"/>
    <mergeCell ref="P8:R8"/>
    <mergeCell ref="S9:T9"/>
    <mergeCell ref="E7:G7"/>
    <mergeCell ref="E8:G8"/>
    <mergeCell ref="E9:G9"/>
    <mergeCell ref="C10:D10"/>
    <mergeCell ref="H11:K11"/>
    <mergeCell ref="L11:O11"/>
    <mergeCell ref="H7:K7"/>
    <mergeCell ref="E10:G10"/>
    <mergeCell ref="E11:G11"/>
    <mergeCell ref="H8:K8"/>
    <mergeCell ref="L8:O8"/>
    <mergeCell ref="C8:D8"/>
    <mergeCell ref="H9:K9"/>
    <mergeCell ref="C9:D9"/>
    <mergeCell ref="L9:O9"/>
  </mergeCells>
  <phoneticPr fontId="11"/>
  <dataValidations count="2">
    <dataValidation type="list" allowBlank="1" showInputMessage="1" showErrorMessage="1" sqref="P8:R13" xr:uid="{00000000-0002-0000-1E00-000000000000}">
      <formula1>"職場見学, 職場体験, 企業実習"</formula1>
    </dataValidation>
    <dataValidation type="list" allowBlank="1" showInputMessage="1" showErrorMessage="1" sqref="C8:D13" xr:uid="{00000000-0002-0000-1E00-000001000000}">
      <formula1>"特別養護老人ホーム, グループホーム, サービス付高齢者住宅, デイサービス, ショートステイ, 訪問介護, 障害福祉施設, その他"</formula1>
    </dataValidation>
  </dataValidations>
  <pageMargins left="0.70866141732283472" right="0.70866141732283472" top="0.74803149606299213" bottom="0.74803149606299213" header="0.31496062992125984" footer="0.31496062992125984"/>
  <pageSetup paperSize="9" scale="64" fitToHeight="0" orientation="landscape" r:id="rId1"/>
  <colBreaks count="1" manualBreakCount="1">
    <brk id="23" max="15"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84580-0B42-4FEE-A4CD-78EC2572A0BB}">
  <sheetPr>
    <pageSetUpPr fitToPage="1"/>
  </sheetPr>
  <dimension ref="A1:F51"/>
  <sheetViews>
    <sheetView tabSelected="1" view="pageBreakPreview" zoomScale="85" zoomScaleNormal="69" zoomScaleSheetLayoutView="85" workbookViewId="0">
      <selection activeCell="D23" sqref="D23"/>
    </sheetView>
  </sheetViews>
  <sheetFormatPr defaultRowHeight="13"/>
  <cols>
    <col min="1" max="1" width="7.08984375" style="670" customWidth="1"/>
    <col min="2" max="2" width="11.54296875" style="670" customWidth="1"/>
    <col min="3" max="3" width="34.1796875" style="670" customWidth="1"/>
    <col min="4" max="4" width="277.7265625" style="667" customWidth="1"/>
    <col min="5" max="5" width="13.7265625" style="670" customWidth="1"/>
    <col min="6" max="16384" width="8.7265625" style="670"/>
  </cols>
  <sheetData>
    <row r="1" spans="1:6" ht="33.75" customHeight="1" thickBot="1">
      <c r="A1" s="665" t="s">
        <v>769</v>
      </c>
      <c r="B1" s="666"/>
      <c r="C1" s="666"/>
      <c r="E1" s="668" t="s">
        <v>1041</v>
      </c>
      <c r="F1" s="669" t="s">
        <v>770</v>
      </c>
    </row>
    <row r="2" spans="1:6" ht="57.5" thickBot="1">
      <c r="A2" s="671" t="s">
        <v>771</v>
      </c>
      <c r="B2" s="672" t="s">
        <v>772</v>
      </c>
      <c r="C2" s="673" t="s">
        <v>773</v>
      </c>
      <c r="D2" s="674" t="s">
        <v>774</v>
      </c>
      <c r="E2" s="675" t="s">
        <v>775</v>
      </c>
    </row>
    <row r="3" spans="1:6" ht="19">
      <c r="A3" s="1367" t="s">
        <v>776</v>
      </c>
      <c r="B3" s="1362" t="s">
        <v>777</v>
      </c>
      <c r="C3" s="676" t="s">
        <v>778</v>
      </c>
      <c r="D3" s="677" t="s">
        <v>779</v>
      </c>
      <c r="E3" s="678"/>
    </row>
    <row r="4" spans="1:6" ht="19">
      <c r="A4" s="1368"/>
      <c r="B4" s="1363"/>
      <c r="C4" s="679" t="s">
        <v>780</v>
      </c>
      <c r="D4" s="680" t="s">
        <v>781</v>
      </c>
      <c r="E4" s="681"/>
    </row>
    <row r="5" spans="1:6" ht="19">
      <c r="A5" s="1368"/>
      <c r="B5" s="1363"/>
      <c r="C5" s="679" t="s">
        <v>782</v>
      </c>
      <c r="D5" s="680" t="s">
        <v>783</v>
      </c>
      <c r="E5" s="681"/>
    </row>
    <row r="6" spans="1:6" ht="19">
      <c r="A6" s="1368"/>
      <c r="B6" s="1363"/>
      <c r="C6" s="679" t="s">
        <v>784</v>
      </c>
      <c r="D6" s="680" t="s">
        <v>785</v>
      </c>
      <c r="E6" s="681"/>
    </row>
    <row r="7" spans="1:6" ht="19">
      <c r="A7" s="1368"/>
      <c r="B7" s="1363"/>
      <c r="C7" s="679" t="s">
        <v>786</v>
      </c>
      <c r="D7" s="680" t="s">
        <v>787</v>
      </c>
      <c r="E7" s="681"/>
    </row>
    <row r="8" spans="1:6" ht="19">
      <c r="A8" s="1368"/>
      <c r="B8" s="1364"/>
      <c r="C8" s="679" t="s">
        <v>788</v>
      </c>
      <c r="D8" s="680" t="s">
        <v>789</v>
      </c>
      <c r="E8" s="681"/>
    </row>
    <row r="9" spans="1:6" ht="19">
      <c r="A9" s="1368"/>
      <c r="B9" s="1365" t="s">
        <v>790</v>
      </c>
      <c r="C9" s="683" t="s">
        <v>791</v>
      </c>
      <c r="D9" s="684" t="s">
        <v>792</v>
      </c>
      <c r="E9" s="685"/>
    </row>
    <row r="10" spans="1:6" ht="19">
      <c r="A10" s="1368"/>
      <c r="B10" s="1363"/>
      <c r="C10" s="679" t="s">
        <v>793</v>
      </c>
      <c r="D10" s="680" t="s">
        <v>794</v>
      </c>
      <c r="E10" s="681"/>
    </row>
    <row r="11" spans="1:6" ht="19">
      <c r="A11" s="1368"/>
      <c r="B11" s="1363"/>
      <c r="C11" s="679" t="s">
        <v>795</v>
      </c>
      <c r="D11" s="680" t="s">
        <v>796</v>
      </c>
      <c r="E11" s="681"/>
    </row>
    <row r="12" spans="1:6" ht="19">
      <c r="A12" s="1368"/>
      <c r="B12" s="1363"/>
      <c r="C12" s="679" t="s">
        <v>797</v>
      </c>
      <c r="D12" s="680" t="s">
        <v>798</v>
      </c>
      <c r="E12" s="681"/>
    </row>
    <row r="13" spans="1:6" ht="19">
      <c r="A13" s="1368"/>
      <c r="B13" s="1363"/>
      <c r="C13" s="679" t="s">
        <v>799</v>
      </c>
      <c r="D13" s="680" t="s">
        <v>800</v>
      </c>
      <c r="E13" s="681"/>
    </row>
    <row r="14" spans="1:6" ht="19">
      <c r="A14" s="1368"/>
      <c r="B14" s="1364"/>
      <c r="C14" s="679" t="s">
        <v>801</v>
      </c>
      <c r="D14" s="680" t="s">
        <v>802</v>
      </c>
      <c r="E14" s="681"/>
    </row>
    <row r="15" spans="1:6" ht="19">
      <c r="A15" s="1368"/>
      <c r="B15" s="1365" t="s">
        <v>803</v>
      </c>
      <c r="C15" s="683" t="s">
        <v>804</v>
      </c>
      <c r="D15" s="684" t="s">
        <v>805</v>
      </c>
      <c r="E15" s="685"/>
    </row>
    <row r="16" spans="1:6" ht="19">
      <c r="A16" s="1368"/>
      <c r="B16" s="1363"/>
      <c r="C16" s="679" t="s">
        <v>806</v>
      </c>
      <c r="D16" s="680" t="s">
        <v>807</v>
      </c>
      <c r="E16" s="681"/>
    </row>
    <row r="17" spans="1:5" ht="38">
      <c r="A17" s="1368"/>
      <c r="B17" s="1363"/>
      <c r="C17" s="679" t="s">
        <v>808</v>
      </c>
      <c r="D17" s="680" t="s">
        <v>809</v>
      </c>
      <c r="E17" s="681"/>
    </row>
    <row r="18" spans="1:5" ht="19">
      <c r="A18" s="1368"/>
      <c r="B18" s="1363"/>
      <c r="C18" s="679" t="s">
        <v>810</v>
      </c>
      <c r="D18" s="680" t="s">
        <v>811</v>
      </c>
      <c r="E18" s="681"/>
    </row>
    <row r="19" spans="1:5" ht="19.5" thickBot="1">
      <c r="A19" s="1369"/>
      <c r="B19" s="1366"/>
      <c r="C19" s="679" t="s">
        <v>812</v>
      </c>
      <c r="D19" s="680" t="s">
        <v>813</v>
      </c>
      <c r="E19" s="681"/>
    </row>
    <row r="20" spans="1:5" ht="19">
      <c r="A20" s="1359" t="s">
        <v>814</v>
      </c>
      <c r="B20" s="1362" t="s">
        <v>815</v>
      </c>
      <c r="C20" s="686" t="s">
        <v>816</v>
      </c>
      <c r="D20" s="687" t="s">
        <v>817</v>
      </c>
      <c r="E20" s="688"/>
    </row>
    <row r="21" spans="1:5" ht="19">
      <c r="A21" s="1360"/>
      <c r="B21" s="1363"/>
      <c r="C21" s="679" t="s">
        <v>818</v>
      </c>
      <c r="D21" s="680" t="s">
        <v>819</v>
      </c>
      <c r="E21" s="681"/>
    </row>
    <row r="22" spans="1:5" ht="38">
      <c r="A22" s="1360"/>
      <c r="B22" s="1364"/>
      <c r="C22" s="679" t="s">
        <v>820</v>
      </c>
      <c r="D22" s="680" t="s">
        <v>1042</v>
      </c>
      <c r="E22" s="681"/>
    </row>
    <row r="23" spans="1:5" ht="38">
      <c r="A23" s="1360"/>
      <c r="B23" s="1365" t="s">
        <v>821</v>
      </c>
      <c r="C23" s="683" t="s">
        <v>822</v>
      </c>
      <c r="D23" s="684" t="s">
        <v>1039</v>
      </c>
      <c r="E23" s="685"/>
    </row>
    <row r="24" spans="1:5" ht="19">
      <c r="A24" s="1360"/>
      <c r="B24" s="1364"/>
      <c r="C24" s="679" t="s">
        <v>823</v>
      </c>
      <c r="D24" s="680" t="s">
        <v>1043</v>
      </c>
      <c r="E24" s="681"/>
    </row>
    <row r="25" spans="1:5" ht="19">
      <c r="A25" s="1360"/>
      <c r="B25" s="1365" t="s">
        <v>824</v>
      </c>
      <c r="C25" s="683" t="s">
        <v>825</v>
      </c>
      <c r="D25" s="684" t="s">
        <v>826</v>
      </c>
      <c r="E25" s="685"/>
    </row>
    <row r="26" spans="1:5" ht="57.5" thickBot="1">
      <c r="A26" s="1361"/>
      <c r="B26" s="1366"/>
      <c r="C26" s="679" t="s">
        <v>827</v>
      </c>
      <c r="D26" s="680" t="s">
        <v>1044</v>
      </c>
      <c r="E26" s="681"/>
    </row>
    <row r="27" spans="1:5" ht="19">
      <c r="A27" s="1359" t="s">
        <v>828</v>
      </c>
      <c r="B27" s="1362" t="s">
        <v>829</v>
      </c>
      <c r="C27" s="686" t="s">
        <v>830</v>
      </c>
      <c r="D27" s="687" t="s">
        <v>831</v>
      </c>
      <c r="E27" s="688"/>
    </row>
    <row r="28" spans="1:5" ht="19">
      <c r="A28" s="1360"/>
      <c r="B28" s="1363"/>
      <c r="C28" s="679" t="s">
        <v>832</v>
      </c>
      <c r="D28" s="680" t="s">
        <v>833</v>
      </c>
      <c r="E28" s="681"/>
    </row>
    <row r="29" spans="1:5" ht="19">
      <c r="A29" s="1360"/>
      <c r="B29" s="1363"/>
      <c r="C29" s="679" t="s">
        <v>834</v>
      </c>
      <c r="D29" s="680" t="s">
        <v>835</v>
      </c>
      <c r="E29" s="681"/>
    </row>
    <row r="30" spans="1:5" ht="19">
      <c r="A30" s="1360"/>
      <c r="B30" s="1363"/>
      <c r="C30" s="679" t="s">
        <v>836</v>
      </c>
      <c r="D30" s="680" t="s">
        <v>837</v>
      </c>
      <c r="E30" s="681"/>
    </row>
    <row r="31" spans="1:5" ht="19">
      <c r="A31" s="1360"/>
      <c r="B31" s="1363"/>
      <c r="C31" s="679" t="s">
        <v>838</v>
      </c>
      <c r="D31" s="680" t="s">
        <v>839</v>
      </c>
      <c r="E31" s="681"/>
    </row>
    <row r="32" spans="1:5" ht="19">
      <c r="A32" s="1360"/>
      <c r="B32" s="1363"/>
      <c r="C32" s="679" t="s">
        <v>840</v>
      </c>
      <c r="D32" s="680" t="s">
        <v>841</v>
      </c>
      <c r="E32" s="681"/>
    </row>
    <row r="33" spans="1:5" ht="19">
      <c r="A33" s="1360"/>
      <c r="B33" s="1363"/>
      <c r="C33" s="679" t="s">
        <v>842</v>
      </c>
      <c r="D33" s="680" t="s">
        <v>843</v>
      </c>
      <c r="E33" s="681"/>
    </row>
    <row r="34" spans="1:5" ht="19">
      <c r="A34" s="1360"/>
      <c r="B34" s="1363"/>
      <c r="C34" s="679" t="s">
        <v>844</v>
      </c>
      <c r="D34" s="680" t="s">
        <v>845</v>
      </c>
      <c r="E34" s="681"/>
    </row>
    <row r="35" spans="1:5" ht="19">
      <c r="A35" s="1360"/>
      <c r="B35" s="1363"/>
      <c r="C35" s="679" t="s">
        <v>846</v>
      </c>
      <c r="D35" s="680" t="s">
        <v>847</v>
      </c>
      <c r="E35" s="681"/>
    </row>
    <row r="36" spans="1:5" ht="19">
      <c r="A36" s="1360"/>
      <c r="B36" s="1364"/>
      <c r="C36" s="679" t="s">
        <v>848</v>
      </c>
      <c r="D36" s="680" t="s">
        <v>849</v>
      </c>
      <c r="E36" s="681"/>
    </row>
    <row r="37" spans="1:5" ht="19">
      <c r="A37" s="1360"/>
      <c r="B37" s="1365" t="s">
        <v>850</v>
      </c>
      <c r="C37" s="683" t="s">
        <v>851</v>
      </c>
      <c r="D37" s="684" t="s">
        <v>852</v>
      </c>
      <c r="E37" s="685"/>
    </row>
    <row r="38" spans="1:5" ht="38">
      <c r="A38" s="1360"/>
      <c r="B38" s="1363"/>
      <c r="C38" s="679" t="s">
        <v>853</v>
      </c>
      <c r="D38" s="680" t="s">
        <v>854</v>
      </c>
      <c r="E38" s="681"/>
    </row>
    <row r="39" spans="1:5" ht="38.5" thickBot="1">
      <c r="A39" s="1361"/>
      <c r="B39" s="1366"/>
      <c r="C39" s="679" t="s">
        <v>855</v>
      </c>
      <c r="D39" s="680" t="s">
        <v>1040</v>
      </c>
      <c r="E39" s="681"/>
    </row>
    <row r="40" spans="1:5" ht="19">
      <c r="A40" s="1359" t="s">
        <v>856</v>
      </c>
      <c r="B40" s="1362" t="s">
        <v>857</v>
      </c>
      <c r="C40" s="686" t="s">
        <v>858</v>
      </c>
      <c r="D40" s="687" t="s">
        <v>859</v>
      </c>
      <c r="E40" s="688"/>
    </row>
    <row r="41" spans="1:5" ht="38">
      <c r="A41" s="1360"/>
      <c r="B41" s="1363"/>
      <c r="C41" s="679" t="s">
        <v>860</v>
      </c>
      <c r="D41" s="680" t="s">
        <v>861</v>
      </c>
      <c r="E41" s="681"/>
    </row>
    <row r="42" spans="1:5" ht="19">
      <c r="A42" s="1360"/>
      <c r="B42" s="1363"/>
      <c r="C42" s="679" t="s">
        <v>862</v>
      </c>
      <c r="D42" s="680" t="s">
        <v>863</v>
      </c>
      <c r="E42" s="681"/>
    </row>
    <row r="43" spans="1:5" ht="19">
      <c r="A43" s="1360"/>
      <c r="B43" s="1364"/>
      <c r="C43" s="679" t="s">
        <v>864</v>
      </c>
      <c r="D43" s="680" t="s">
        <v>865</v>
      </c>
      <c r="E43" s="681"/>
    </row>
    <row r="44" spans="1:5" ht="38">
      <c r="A44" s="1360"/>
      <c r="B44" s="1365" t="s">
        <v>866</v>
      </c>
      <c r="C44" s="683" t="s">
        <v>867</v>
      </c>
      <c r="D44" s="684" t="s">
        <v>868</v>
      </c>
      <c r="E44" s="685"/>
    </row>
    <row r="45" spans="1:5" ht="19.5" thickBot="1">
      <c r="A45" s="1361"/>
      <c r="B45" s="1366"/>
      <c r="C45" s="689" t="s">
        <v>869</v>
      </c>
      <c r="D45" s="690" t="s">
        <v>870</v>
      </c>
      <c r="E45" s="691"/>
    </row>
    <row r="46" spans="1:5" ht="19">
      <c r="A46" s="692" t="s">
        <v>871</v>
      </c>
      <c r="B46" s="693"/>
      <c r="C46" s="694"/>
      <c r="D46" s="693"/>
      <c r="E46" s="693"/>
    </row>
    <row r="47" spans="1:5" ht="22.5">
      <c r="A47" s="695" t="s">
        <v>872</v>
      </c>
      <c r="B47" s="696"/>
      <c r="C47" s="697"/>
    </row>
    <row r="48" spans="1:5" ht="22.5">
      <c r="A48" s="695" t="s">
        <v>873</v>
      </c>
    </row>
    <row r="49" spans="1:3" ht="22.5">
      <c r="A49" s="695" t="s">
        <v>874</v>
      </c>
      <c r="B49" s="696"/>
      <c r="C49" s="698"/>
    </row>
    <row r="50" spans="1:3" ht="22.5">
      <c r="A50" s="695" t="s">
        <v>875</v>
      </c>
      <c r="B50" s="696"/>
      <c r="C50" s="698"/>
    </row>
    <row r="51" spans="1:3" ht="22.5">
      <c r="A51" s="695" t="s">
        <v>876</v>
      </c>
      <c r="B51" s="696"/>
      <c r="C51" s="698"/>
    </row>
  </sheetData>
  <mergeCells count="14">
    <mergeCell ref="A3:A19"/>
    <mergeCell ref="B3:B8"/>
    <mergeCell ref="B9:B14"/>
    <mergeCell ref="B15:B19"/>
    <mergeCell ref="A20:A26"/>
    <mergeCell ref="B20:B22"/>
    <mergeCell ref="B23:B24"/>
    <mergeCell ref="B25:B26"/>
    <mergeCell ref="A27:A39"/>
    <mergeCell ref="B27:B36"/>
    <mergeCell ref="B37:B39"/>
    <mergeCell ref="A40:A45"/>
    <mergeCell ref="B40:B43"/>
    <mergeCell ref="B44:B45"/>
  </mergeCells>
  <phoneticPr fontId="11"/>
  <dataValidations count="1">
    <dataValidation type="list" allowBlank="1" showInputMessage="1" showErrorMessage="1" sqref="E3:E45" xr:uid="{18486A09-1DDB-4347-8F8D-B5276563BF61}">
      <formula1>F$1</formula1>
    </dataValidation>
  </dataValidations>
  <printOptions horizontalCentered="1"/>
  <pageMargins left="0.23622047244094491" right="0.23622047244094491" top="0.74803149606299213" bottom="0.74803149606299213" header="0.31496062992125984" footer="0.31496062992125984"/>
  <pageSetup paperSize="9" scale="43" orientation="landscape" r:id="rId1"/>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1C527-2D46-495A-904B-131869BDA2F0}">
  <sheetPr>
    <pageSetUpPr fitToPage="1"/>
  </sheetPr>
  <dimension ref="A1:B33"/>
  <sheetViews>
    <sheetView showGridLines="0" zoomScale="130" zoomScaleNormal="130" zoomScaleSheetLayoutView="100" workbookViewId="0">
      <selection activeCell="A17" sqref="A17"/>
    </sheetView>
  </sheetViews>
  <sheetFormatPr defaultColWidth="8.90625" defaultRowHeight="13"/>
  <cols>
    <col min="1" max="1" width="87.08984375" style="699" customWidth="1"/>
    <col min="2" max="2" width="14.453125" style="699" customWidth="1"/>
    <col min="3" max="3" width="11.1796875" style="699" customWidth="1"/>
    <col min="4" max="16384" width="8.90625" style="699"/>
  </cols>
  <sheetData>
    <row r="1" spans="1:2" ht="30" customHeight="1">
      <c r="A1" s="1376" t="s">
        <v>877</v>
      </c>
      <c r="B1" s="1377"/>
    </row>
    <row r="2" spans="1:2" ht="67.5" customHeight="1">
      <c r="A2" s="1378" t="s">
        <v>878</v>
      </c>
      <c r="B2" s="1379"/>
    </row>
    <row r="3" spans="1:2">
      <c r="A3" s="701" t="s">
        <v>879</v>
      </c>
    </row>
    <row r="4" spans="1:2" ht="21" customHeight="1">
      <c r="A4" s="702" t="s">
        <v>880</v>
      </c>
      <c r="B4" s="703" t="s">
        <v>881</v>
      </c>
    </row>
    <row r="5" spans="1:2" ht="21" customHeight="1">
      <c r="A5" s="702" t="s">
        <v>882</v>
      </c>
      <c r="B5" s="1371"/>
    </row>
    <row r="6" spans="1:2" ht="21" customHeight="1">
      <c r="A6" s="704" t="s">
        <v>883</v>
      </c>
      <c r="B6" s="1372"/>
    </row>
    <row r="7" spans="1:2" ht="21" customHeight="1">
      <c r="A7" s="705" t="s">
        <v>884</v>
      </c>
      <c r="B7" s="1373"/>
    </row>
    <row r="8" spans="1:2" s="700" customFormat="1" ht="32.15" customHeight="1">
      <c r="A8" s="706" t="s">
        <v>885</v>
      </c>
      <c r="B8" s="1373"/>
    </row>
    <row r="9" spans="1:2" ht="21" customHeight="1">
      <c r="A9" s="702" t="s">
        <v>886</v>
      </c>
      <c r="B9" s="1371"/>
    </row>
    <row r="10" spans="1:2" ht="21" customHeight="1">
      <c r="A10" s="704" t="s">
        <v>887</v>
      </c>
      <c r="B10" s="1372"/>
    </row>
    <row r="11" spans="1:2" ht="21" customHeight="1">
      <c r="A11" s="702" t="s">
        <v>888</v>
      </c>
      <c r="B11" s="1371"/>
    </row>
    <row r="12" spans="1:2" ht="21" customHeight="1">
      <c r="A12" s="704" t="s">
        <v>889</v>
      </c>
      <c r="B12" s="1372"/>
    </row>
    <row r="13" spans="1:2" ht="21" customHeight="1">
      <c r="A13" s="741" t="s">
        <v>1037</v>
      </c>
      <c r="B13" s="1370"/>
    </row>
    <row r="14" spans="1:2" ht="32.25" customHeight="1">
      <c r="A14" s="741" t="s">
        <v>1038</v>
      </c>
      <c r="B14" s="1370"/>
    </row>
    <row r="15" spans="1:2" ht="21" customHeight="1">
      <c r="A15" s="702" t="s">
        <v>890</v>
      </c>
      <c r="B15" s="1371"/>
    </row>
    <row r="16" spans="1:2" ht="21" customHeight="1">
      <c r="A16" s="704" t="s">
        <v>891</v>
      </c>
      <c r="B16" s="1372"/>
    </row>
    <row r="17" spans="1:2" ht="21" customHeight="1">
      <c r="A17" s="705" t="s">
        <v>892</v>
      </c>
      <c r="B17" s="1373"/>
    </row>
    <row r="18" spans="1:2" s="700" customFormat="1" ht="32.15" customHeight="1">
      <c r="A18" s="706" t="s">
        <v>893</v>
      </c>
      <c r="B18" s="1373"/>
    </row>
    <row r="19" spans="1:2" ht="21" customHeight="1">
      <c r="A19" s="702" t="s">
        <v>894</v>
      </c>
      <c r="B19" s="1371"/>
    </row>
    <row r="20" spans="1:2" ht="50.15" customHeight="1">
      <c r="A20" s="707" t="s">
        <v>895</v>
      </c>
      <c r="B20" s="1372"/>
    </row>
    <row r="21" spans="1:2" ht="21" customHeight="1">
      <c r="A21" s="705" t="s">
        <v>896</v>
      </c>
      <c r="B21" s="1373"/>
    </row>
    <row r="22" spans="1:2" ht="21" customHeight="1">
      <c r="A22" s="705" t="s">
        <v>897</v>
      </c>
      <c r="B22" s="1373"/>
    </row>
    <row r="23" spans="1:2" ht="21" customHeight="1">
      <c r="A23" s="702" t="s">
        <v>898</v>
      </c>
      <c r="B23" s="1371"/>
    </row>
    <row r="24" spans="1:2" s="700" customFormat="1" ht="32.15" customHeight="1">
      <c r="A24" s="707" t="s">
        <v>899</v>
      </c>
      <c r="B24" s="1372"/>
    </row>
    <row r="25" spans="1:2" ht="21" customHeight="1">
      <c r="A25" s="705" t="s">
        <v>900</v>
      </c>
      <c r="B25" s="1373"/>
    </row>
    <row r="26" spans="1:2" ht="21" customHeight="1">
      <c r="A26" s="705" t="s">
        <v>901</v>
      </c>
      <c r="B26" s="1373"/>
    </row>
    <row r="27" spans="1:2" ht="21" customHeight="1">
      <c r="A27" s="702" t="s">
        <v>902</v>
      </c>
      <c r="B27" s="1371"/>
    </row>
    <row r="28" spans="1:2" s="700" customFormat="1" ht="32.15" customHeight="1">
      <c r="A28" s="707" t="s">
        <v>903</v>
      </c>
      <c r="B28" s="1372"/>
    </row>
    <row r="29" spans="1:2" ht="21" customHeight="1">
      <c r="A29" s="705" t="s">
        <v>904</v>
      </c>
      <c r="B29" s="1373"/>
    </row>
    <row r="30" spans="1:2">
      <c r="A30" s="708"/>
      <c r="B30" s="1373"/>
    </row>
    <row r="31" spans="1:2">
      <c r="A31" s="709"/>
      <c r="B31" s="1372"/>
    </row>
    <row r="32" spans="1:2">
      <c r="A32" s="1374" t="s">
        <v>905</v>
      </c>
      <c r="B32" s="1375"/>
    </row>
    <row r="33" spans="1:1" ht="21" customHeight="1">
      <c r="A33" s="710" t="s">
        <v>906</v>
      </c>
    </row>
  </sheetData>
  <mergeCells count="16">
    <mergeCell ref="B11:B12"/>
    <mergeCell ref="A1:B1"/>
    <mergeCell ref="A2:B2"/>
    <mergeCell ref="B5:B6"/>
    <mergeCell ref="B7:B8"/>
    <mergeCell ref="B9:B10"/>
    <mergeCell ref="B13:B14"/>
    <mergeCell ref="B27:B28"/>
    <mergeCell ref="B29:B31"/>
    <mergeCell ref="A32:B32"/>
    <mergeCell ref="B15:B16"/>
    <mergeCell ref="B17:B18"/>
    <mergeCell ref="B19:B20"/>
    <mergeCell ref="B21:B22"/>
    <mergeCell ref="B23:B24"/>
    <mergeCell ref="B25:B26"/>
  </mergeCells>
  <phoneticPr fontId="11"/>
  <pageMargins left="0.39370078740157483" right="0.31496062992125984" top="0.98425196850393704" bottom="0.59055118110236227" header="0.51181102362204722" footer="0.51181102362204722"/>
  <pageSetup paperSize="9" scale="97" orientation="portrait" r:id="rId1"/>
  <headerFooter>
    <oddHeader>&amp;R&amp;"-,太字"&amp;12様式17</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8545" r:id="rId4" name="Check Box 1">
              <controlPr defaultSize="0" autoFill="0" autoLine="0" autoPict="0">
                <anchor moveWithCells="1">
                  <from>
                    <xdr:col>1</xdr:col>
                    <xdr:colOff>387350</xdr:colOff>
                    <xdr:row>4</xdr:row>
                    <xdr:rowOff>44450</xdr:rowOff>
                  </from>
                  <to>
                    <xdr:col>1</xdr:col>
                    <xdr:colOff>685800</xdr:colOff>
                    <xdr:row>5</xdr:row>
                    <xdr:rowOff>184150</xdr:rowOff>
                  </to>
                </anchor>
              </controlPr>
            </control>
          </mc:Choice>
        </mc:AlternateContent>
        <mc:AlternateContent xmlns:mc="http://schemas.openxmlformats.org/markup-compatibility/2006">
          <mc:Choice Requires="x14">
            <control shapeId="108546" r:id="rId5" name="Check Box 2">
              <controlPr defaultSize="0" autoFill="0" autoLine="0" autoPict="0">
                <anchor moveWithCells="1">
                  <from>
                    <xdr:col>1</xdr:col>
                    <xdr:colOff>387350</xdr:colOff>
                    <xdr:row>6</xdr:row>
                    <xdr:rowOff>114300</xdr:rowOff>
                  </from>
                  <to>
                    <xdr:col>1</xdr:col>
                    <xdr:colOff>685800</xdr:colOff>
                    <xdr:row>7</xdr:row>
                    <xdr:rowOff>241300</xdr:rowOff>
                  </to>
                </anchor>
              </controlPr>
            </control>
          </mc:Choice>
        </mc:AlternateContent>
        <mc:AlternateContent xmlns:mc="http://schemas.openxmlformats.org/markup-compatibility/2006">
          <mc:Choice Requires="x14">
            <control shapeId="108547" r:id="rId6" name="Check Box 3">
              <controlPr defaultSize="0" autoFill="0" autoLine="0" autoPict="0">
                <anchor moveWithCells="1">
                  <from>
                    <xdr:col>1</xdr:col>
                    <xdr:colOff>387350</xdr:colOff>
                    <xdr:row>8</xdr:row>
                    <xdr:rowOff>63500</xdr:rowOff>
                  </from>
                  <to>
                    <xdr:col>1</xdr:col>
                    <xdr:colOff>679450</xdr:colOff>
                    <xdr:row>9</xdr:row>
                    <xdr:rowOff>184150</xdr:rowOff>
                  </to>
                </anchor>
              </controlPr>
            </control>
          </mc:Choice>
        </mc:AlternateContent>
        <mc:AlternateContent xmlns:mc="http://schemas.openxmlformats.org/markup-compatibility/2006">
          <mc:Choice Requires="x14">
            <control shapeId="108548" r:id="rId7" name="Check Box 4">
              <controlPr defaultSize="0" autoFill="0" autoLine="0" autoPict="0">
                <anchor moveWithCells="1">
                  <from>
                    <xdr:col>1</xdr:col>
                    <xdr:colOff>387350</xdr:colOff>
                    <xdr:row>10</xdr:row>
                    <xdr:rowOff>38100</xdr:rowOff>
                  </from>
                  <to>
                    <xdr:col>1</xdr:col>
                    <xdr:colOff>679450</xdr:colOff>
                    <xdr:row>11</xdr:row>
                    <xdr:rowOff>165100</xdr:rowOff>
                  </to>
                </anchor>
              </controlPr>
            </control>
          </mc:Choice>
        </mc:AlternateContent>
        <mc:AlternateContent xmlns:mc="http://schemas.openxmlformats.org/markup-compatibility/2006">
          <mc:Choice Requires="x14">
            <control shapeId="108549" r:id="rId8" name="Check Box 5">
              <controlPr defaultSize="0" autoFill="0" autoLine="0" autoPict="0">
                <anchor moveWithCells="1">
                  <from>
                    <xdr:col>1</xdr:col>
                    <xdr:colOff>387350</xdr:colOff>
                    <xdr:row>14</xdr:row>
                    <xdr:rowOff>44450</xdr:rowOff>
                  </from>
                  <to>
                    <xdr:col>1</xdr:col>
                    <xdr:colOff>679450</xdr:colOff>
                    <xdr:row>15</xdr:row>
                    <xdr:rowOff>184150</xdr:rowOff>
                  </to>
                </anchor>
              </controlPr>
            </control>
          </mc:Choice>
        </mc:AlternateContent>
        <mc:AlternateContent xmlns:mc="http://schemas.openxmlformats.org/markup-compatibility/2006">
          <mc:Choice Requires="x14">
            <control shapeId="108550" r:id="rId9" name="Check Box 6">
              <controlPr defaultSize="0" autoFill="0" autoLine="0" autoPict="0">
                <anchor moveWithCells="1">
                  <from>
                    <xdr:col>1</xdr:col>
                    <xdr:colOff>387350</xdr:colOff>
                    <xdr:row>16</xdr:row>
                    <xdr:rowOff>114300</xdr:rowOff>
                  </from>
                  <to>
                    <xdr:col>1</xdr:col>
                    <xdr:colOff>685800</xdr:colOff>
                    <xdr:row>17</xdr:row>
                    <xdr:rowOff>241300</xdr:rowOff>
                  </to>
                </anchor>
              </controlPr>
            </control>
          </mc:Choice>
        </mc:AlternateContent>
        <mc:AlternateContent xmlns:mc="http://schemas.openxmlformats.org/markup-compatibility/2006">
          <mc:Choice Requires="x14">
            <control shapeId="108551" r:id="rId10" name="Check Box 7">
              <controlPr defaultSize="0" autoFill="0" autoLine="0" autoPict="0">
                <anchor moveWithCells="1">
                  <from>
                    <xdr:col>1</xdr:col>
                    <xdr:colOff>387350</xdr:colOff>
                    <xdr:row>18</xdr:row>
                    <xdr:rowOff>177800</xdr:rowOff>
                  </from>
                  <to>
                    <xdr:col>1</xdr:col>
                    <xdr:colOff>679450</xdr:colOff>
                    <xdr:row>19</xdr:row>
                    <xdr:rowOff>298450</xdr:rowOff>
                  </to>
                </anchor>
              </controlPr>
            </control>
          </mc:Choice>
        </mc:AlternateContent>
        <mc:AlternateContent xmlns:mc="http://schemas.openxmlformats.org/markup-compatibility/2006">
          <mc:Choice Requires="x14">
            <control shapeId="108552" r:id="rId11" name="Check Box 8">
              <controlPr defaultSize="0" autoFill="0" autoLine="0" autoPict="0">
                <anchor moveWithCells="1">
                  <from>
                    <xdr:col>1</xdr:col>
                    <xdr:colOff>387350</xdr:colOff>
                    <xdr:row>20</xdr:row>
                    <xdr:rowOff>38100</xdr:rowOff>
                  </from>
                  <to>
                    <xdr:col>1</xdr:col>
                    <xdr:colOff>679450</xdr:colOff>
                    <xdr:row>21</xdr:row>
                    <xdr:rowOff>184150</xdr:rowOff>
                  </to>
                </anchor>
              </controlPr>
            </control>
          </mc:Choice>
        </mc:AlternateContent>
        <mc:AlternateContent xmlns:mc="http://schemas.openxmlformats.org/markup-compatibility/2006">
          <mc:Choice Requires="x14">
            <control shapeId="108553" r:id="rId12" name="Check Box 9">
              <controlPr defaultSize="0" autoFill="0" autoLine="0" autoPict="0">
                <anchor moveWithCells="1">
                  <from>
                    <xdr:col>1</xdr:col>
                    <xdr:colOff>387350</xdr:colOff>
                    <xdr:row>22</xdr:row>
                    <xdr:rowOff>82550</xdr:rowOff>
                  </from>
                  <to>
                    <xdr:col>1</xdr:col>
                    <xdr:colOff>679450</xdr:colOff>
                    <xdr:row>23</xdr:row>
                    <xdr:rowOff>222250</xdr:rowOff>
                  </to>
                </anchor>
              </controlPr>
            </control>
          </mc:Choice>
        </mc:AlternateContent>
        <mc:AlternateContent xmlns:mc="http://schemas.openxmlformats.org/markup-compatibility/2006">
          <mc:Choice Requires="x14">
            <control shapeId="108554" r:id="rId13" name="Check Box 10">
              <controlPr defaultSize="0" autoFill="0" autoLine="0" autoPict="0">
                <anchor moveWithCells="1">
                  <from>
                    <xdr:col>1</xdr:col>
                    <xdr:colOff>387350</xdr:colOff>
                    <xdr:row>24</xdr:row>
                    <xdr:rowOff>63500</xdr:rowOff>
                  </from>
                  <to>
                    <xdr:col>1</xdr:col>
                    <xdr:colOff>679450</xdr:colOff>
                    <xdr:row>25</xdr:row>
                    <xdr:rowOff>184150</xdr:rowOff>
                  </to>
                </anchor>
              </controlPr>
            </control>
          </mc:Choice>
        </mc:AlternateContent>
        <mc:AlternateContent xmlns:mc="http://schemas.openxmlformats.org/markup-compatibility/2006">
          <mc:Choice Requires="x14">
            <control shapeId="108555" r:id="rId14" name="Check Box 11">
              <controlPr defaultSize="0" autoFill="0" autoLine="0" autoPict="0">
                <anchor moveWithCells="1">
                  <from>
                    <xdr:col>1</xdr:col>
                    <xdr:colOff>387350</xdr:colOff>
                    <xdr:row>26</xdr:row>
                    <xdr:rowOff>107950</xdr:rowOff>
                  </from>
                  <to>
                    <xdr:col>1</xdr:col>
                    <xdr:colOff>679450</xdr:colOff>
                    <xdr:row>27</xdr:row>
                    <xdr:rowOff>228600</xdr:rowOff>
                  </to>
                </anchor>
              </controlPr>
            </control>
          </mc:Choice>
        </mc:AlternateContent>
        <mc:AlternateContent xmlns:mc="http://schemas.openxmlformats.org/markup-compatibility/2006">
          <mc:Choice Requires="x14">
            <control shapeId="108556" r:id="rId15" name="Check Box 12">
              <controlPr defaultSize="0" autoFill="0" autoLine="0" autoPict="0">
                <anchor moveWithCells="1">
                  <from>
                    <xdr:col>1</xdr:col>
                    <xdr:colOff>387350</xdr:colOff>
                    <xdr:row>28</xdr:row>
                    <xdr:rowOff>184150</xdr:rowOff>
                  </from>
                  <to>
                    <xdr:col>1</xdr:col>
                    <xdr:colOff>685800</xdr:colOff>
                    <xdr:row>30</xdr:row>
                    <xdr:rowOff>146050</xdr:rowOff>
                  </to>
                </anchor>
              </controlPr>
            </control>
          </mc:Choice>
        </mc:AlternateContent>
        <mc:AlternateContent xmlns:mc="http://schemas.openxmlformats.org/markup-compatibility/2006">
          <mc:Choice Requires="x14">
            <control shapeId="108557" r:id="rId16" name="Check Box 13">
              <controlPr defaultSize="0" autoFill="0" autoLine="0" autoPict="0">
                <anchor moveWithCells="1">
                  <from>
                    <xdr:col>1</xdr:col>
                    <xdr:colOff>387350</xdr:colOff>
                    <xdr:row>12</xdr:row>
                    <xdr:rowOff>38100</xdr:rowOff>
                  </from>
                  <to>
                    <xdr:col>1</xdr:col>
                    <xdr:colOff>673100</xdr:colOff>
                    <xdr:row>13</xdr:row>
                    <xdr:rowOff>158750</xdr:rowOff>
                  </to>
                </anchor>
              </controlPr>
            </control>
          </mc:Choice>
        </mc:AlternateContent>
      </controls>
    </mc:Choice>
  </mc:AlternateConten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FB18D-280A-40D2-A3B2-1D62E42DD7EB}">
  <dimension ref="A1:G54"/>
  <sheetViews>
    <sheetView view="pageBreakPreview" zoomScale="70" zoomScaleNormal="69" zoomScaleSheetLayoutView="70" workbookViewId="0">
      <selection activeCell="F1" sqref="F1"/>
    </sheetView>
  </sheetViews>
  <sheetFormatPr defaultColWidth="10" defaultRowHeight="13"/>
  <cols>
    <col min="1" max="1" width="7.1796875" style="670" customWidth="1"/>
    <col min="2" max="3" width="11.81640625" style="670" customWidth="1"/>
    <col min="4" max="4" width="11.81640625" style="696" customWidth="1"/>
    <col min="5" max="5" width="34.90625" style="670" customWidth="1"/>
    <col min="6" max="6" width="254.6328125" style="667" customWidth="1"/>
    <col min="7" max="7" width="0.81640625" style="670" customWidth="1"/>
    <col min="8" max="16384" width="10" style="670"/>
  </cols>
  <sheetData>
    <row r="1" spans="1:7" ht="33.75" customHeight="1" thickBot="1">
      <c r="A1" s="711" t="s">
        <v>907</v>
      </c>
      <c r="B1" s="666"/>
      <c r="C1" s="666"/>
      <c r="D1" s="666"/>
      <c r="E1" s="666"/>
      <c r="F1" s="712" t="s">
        <v>908</v>
      </c>
      <c r="G1" s="669"/>
    </row>
    <row r="2" spans="1:7" ht="57.5" thickBot="1">
      <c r="A2" s="713" t="s">
        <v>771</v>
      </c>
      <c r="B2" s="714" t="s">
        <v>772</v>
      </c>
      <c r="C2" s="714" t="s">
        <v>909</v>
      </c>
      <c r="D2" s="715" t="s">
        <v>910</v>
      </c>
      <c r="E2" s="716" t="s">
        <v>911</v>
      </c>
      <c r="F2" s="717" t="s">
        <v>912</v>
      </c>
    </row>
    <row r="3" spans="1:7" ht="38">
      <c r="A3" s="1359" t="s">
        <v>913</v>
      </c>
      <c r="B3" s="1391" t="s">
        <v>914</v>
      </c>
      <c r="C3" s="1362" t="s">
        <v>915</v>
      </c>
      <c r="D3" s="1383">
        <v>1</v>
      </c>
      <c r="E3" s="686" t="s">
        <v>916</v>
      </c>
      <c r="F3" s="718" t="s">
        <v>917</v>
      </c>
    </row>
    <row r="4" spans="1:7" ht="38">
      <c r="A4" s="1360"/>
      <c r="B4" s="1392"/>
      <c r="C4" s="1363"/>
      <c r="D4" s="1387"/>
      <c r="E4" s="679" t="s">
        <v>918</v>
      </c>
      <c r="F4" s="719" t="s">
        <v>919</v>
      </c>
    </row>
    <row r="5" spans="1:7" ht="38">
      <c r="A5" s="1360"/>
      <c r="B5" s="1393"/>
      <c r="C5" s="1364"/>
      <c r="D5" s="1384"/>
      <c r="E5" s="679" t="s">
        <v>920</v>
      </c>
      <c r="F5" s="719" t="s">
        <v>921</v>
      </c>
    </row>
    <row r="6" spans="1:7" ht="38">
      <c r="A6" s="1360"/>
      <c r="B6" s="1394" t="s">
        <v>914</v>
      </c>
      <c r="C6" s="1365" t="s">
        <v>922</v>
      </c>
      <c r="D6" s="1386">
        <v>2</v>
      </c>
      <c r="E6" s="683" t="s">
        <v>923</v>
      </c>
      <c r="F6" s="721" t="s">
        <v>924</v>
      </c>
    </row>
    <row r="7" spans="1:7" ht="38">
      <c r="A7" s="1360"/>
      <c r="B7" s="1393"/>
      <c r="C7" s="1364"/>
      <c r="D7" s="1384"/>
      <c r="E7" s="679" t="s">
        <v>925</v>
      </c>
      <c r="F7" s="719" t="s">
        <v>926</v>
      </c>
    </row>
    <row r="8" spans="1:7" ht="38.5" thickBot="1">
      <c r="A8" s="1360"/>
      <c r="B8" s="720" t="s">
        <v>914</v>
      </c>
      <c r="C8" s="682" t="s">
        <v>927</v>
      </c>
      <c r="D8" s="722">
        <v>3</v>
      </c>
      <c r="E8" s="683" t="s">
        <v>928</v>
      </c>
      <c r="F8" s="721" t="s">
        <v>929</v>
      </c>
    </row>
    <row r="9" spans="1:7" ht="39" customHeight="1">
      <c r="A9" s="1359" t="s">
        <v>930</v>
      </c>
      <c r="B9" s="1380" t="s">
        <v>931</v>
      </c>
      <c r="C9" s="1362" t="s">
        <v>932</v>
      </c>
      <c r="D9" s="1383">
        <v>4</v>
      </c>
      <c r="E9" s="686" t="s">
        <v>933</v>
      </c>
      <c r="F9" s="718" t="s">
        <v>934</v>
      </c>
    </row>
    <row r="10" spans="1:7" ht="19">
      <c r="A10" s="1360"/>
      <c r="B10" s="1381"/>
      <c r="C10" s="1363"/>
      <c r="D10" s="1384"/>
      <c r="E10" s="679" t="s">
        <v>935</v>
      </c>
      <c r="F10" s="719" t="s">
        <v>936</v>
      </c>
    </row>
    <row r="11" spans="1:7" ht="39" customHeight="1">
      <c r="A11" s="1360"/>
      <c r="B11" s="1381"/>
      <c r="C11" s="1365" t="s">
        <v>937</v>
      </c>
      <c r="D11" s="1386">
        <v>5</v>
      </c>
      <c r="E11" s="683" t="s">
        <v>938</v>
      </c>
      <c r="F11" s="721" t="s">
        <v>939</v>
      </c>
    </row>
    <row r="12" spans="1:7" ht="19">
      <c r="A12" s="1360"/>
      <c r="B12" s="1381"/>
      <c r="C12" s="1363"/>
      <c r="D12" s="1387"/>
      <c r="E12" s="679" t="s">
        <v>940</v>
      </c>
      <c r="F12" s="719" t="s">
        <v>941</v>
      </c>
    </row>
    <row r="13" spans="1:7" ht="19">
      <c r="A13" s="1360"/>
      <c r="B13" s="1381"/>
      <c r="C13" s="1363"/>
      <c r="D13" s="1384"/>
      <c r="E13" s="679" t="s">
        <v>942</v>
      </c>
      <c r="F13" s="719" t="s">
        <v>943</v>
      </c>
    </row>
    <row r="14" spans="1:7" ht="19.5" customHeight="1">
      <c r="A14" s="1360"/>
      <c r="B14" s="1381"/>
      <c r="C14" s="1365" t="s">
        <v>944</v>
      </c>
      <c r="D14" s="1386">
        <v>6</v>
      </c>
      <c r="E14" s="723" t="s">
        <v>945</v>
      </c>
      <c r="F14" s="724" t="s">
        <v>946</v>
      </c>
    </row>
    <row r="15" spans="1:7" ht="19.5" customHeight="1">
      <c r="A15" s="1360"/>
      <c r="B15" s="1381"/>
      <c r="C15" s="1363"/>
      <c r="D15" s="1387"/>
      <c r="E15" s="725" t="s">
        <v>947</v>
      </c>
      <c r="F15" s="726" t="s">
        <v>948</v>
      </c>
    </row>
    <row r="16" spans="1:7" ht="19.5" customHeight="1">
      <c r="A16" s="1360"/>
      <c r="B16" s="1381"/>
      <c r="C16" s="1363"/>
      <c r="D16" s="1387"/>
      <c r="E16" s="725" t="s">
        <v>949</v>
      </c>
      <c r="F16" s="726" t="s">
        <v>950</v>
      </c>
    </row>
    <row r="17" spans="1:6" ht="19.5" customHeight="1">
      <c r="A17" s="1360"/>
      <c r="B17" s="1381"/>
      <c r="C17" s="1363"/>
      <c r="D17" s="1384"/>
      <c r="E17" s="679" t="s">
        <v>951</v>
      </c>
      <c r="F17" s="719" t="s">
        <v>952</v>
      </c>
    </row>
    <row r="18" spans="1:6" ht="19.5" customHeight="1">
      <c r="A18" s="1360"/>
      <c r="B18" s="1381"/>
      <c r="C18" s="1365" t="s">
        <v>953</v>
      </c>
      <c r="D18" s="1386">
        <v>7</v>
      </c>
      <c r="E18" s="723" t="s">
        <v>954</v>
      </c>
      <c r="F18" s="724" t="s">
        <v>955</v>
      </c>
    </row>
    <row r="19" spans="1:6" ht="19">
      <c r="A19" s="1360"/>
      <c r="B19" s="1381"/>
      <c r="C19" s="1363"/>
      <c r="D19" s="1387"/>
      <c r="E19" s="725" t="s">
        <v>956</v>
      </c>
      <c r="F19" s="726" t="s">
        <v>957</v>
      </c>
    </row>
    <row r="20" spans="1:6" ht="19">
      <c r="A20" s="1360"/>
      <c r="B20" s="1382"/>
      <c r="C20" s="1363"/>
      <c r="D20" s="1384"/>
      <c r="E20" s="725" t="s">
        <v>958</v>
      </c>
      <c r="F20" s="726" t="s">
        <v>959</v>
      </c>
    </row>
    <row r="21" spans="1:6" ht="19.5" customHeight="1">
      <c r="A21" s="1360"/>
      <c r="B21" s="1388" t="s">
        <v>960</v>
      </c>
      <c r="C21" s="1365" t="s">
        <v>961</v>
      </c>
      <c r="D21" s="1386">
        <v>8</v>
      </c>
      <c r="E21" s="723" t="s">
        <v>962</v>
      </c>
      <c r="F21" s="724" t="s">
        <v>963</v>
      </c>
    </row>
    <row r="22" spans="1:6" ht="19.5" customHeight="1">
      <c r="A22" s="1360"/>
      <c r="B22" s="1381"/>
      <c r="C22" s="1363"/>
      <c r="D22" s="1387"/>
      <c r="E22" s="727" t="s">
        <v>964</v>
      </c>
      <c r="F22" s="728" t="s">
        <v>965</v>
      </c>
    </row>
    <row r="23" spans="1:6" ht="19.5" customHeight="1">
      <c r="A23" s="1360"/>
      <c r="B23" s="1381"/>
      <c r="C23" s="1363"/>
      <c r="D23" s="1387"/>
      <c r="E23" s="727" t="s">
        <v>966</v>
      </c>
      <c r="F23" s="728" t="s">
        <v>967</v>
      </c>
    </row>
    <row r="24" spans="1:6" ht="19.5" customHeight="1">
      <c r="A24" s="1360"/>
      <c r="B24" s="1381"/>
      <c r="C24" s="1363"/>
      <c r="D24" s="1387"/>
      <c r="E24" s="727" t="s">
        <v>968</v>
      </c>
      <c r="F24" s="728" t="s">
        <v>969</v>
      </c>
    </row>
    <row r="25" spans="1:6" ht="19.5" customHeight="1">
      <c r="A25" s="1360"/>
      <c r="B25" s="1381"/>
      <c r="C25" s="1363"/>
      <c r="D25" s="1384"/>
      <c r="E25" s="725" t="s">
        <v>970</v>
      </c>
      <c r="F25" s="726" t="s">
        <v>971</v>
      </c>
    </row>
    <row r="26" spans="1:6" ht="19">
      <c r="A26" s="1360"/>
      <c r="B26" s="1381"/>
      <c r="C26" s="1365" t="s">
        <v>972</v>
      </c>
      <c r="D26" s="1386">
        <v>9</v>
      </c>
      <c r="E26" s="723" t="s">
        <v>973</v>
      </c>
      <c r="F26" s="724" t="s">
        <v>974</v>
      </c>
    </row>
    <row r="27" spans="1:6" ht="19">
      <c r="A27" s="1360"/>
      <c r="B27" s="1381"/>
      <c r="C27" s="1363"/>
      <c r="D27" s="1387"/>
      <c r="E27" s="727" t="s">
        <v>975</v>
      </c>
      <c r="F27" s="728" t="s">
        <v>976</v>
      </c>
    </row>
    <row r="28" spans="1:6" ht="19">
      <c r="A28" s="1360"/>
      <c r="B28" s="1381"/>
      <c r="C28" s="1363"/>
      <c r="D28" s="1384"/>
      <c r="E28" s="727" t="s">
        <v>977</v>
      </c>
      <c r="F28" s="728" t="s">
        <v>978</v>
      </c>
    </row>
    <row r="29" spans="1:6" ht="39" customHeight="1">
      <c r="A29" s="1360"/>
      <c r="B29" s="1381"/>
      <c r="C29" s="1365" t="s">
        <v>979</v>
      </c>
      <c r="D29" s="1386">
        <v>10</v>
      </c>
      <c r="E29" s="723" t="s">
        <v>980</v>
      </c>
      <c r="F29" s="724" t="s">
        <v>981</v>
      </c>
    </row>
    <row r="30" spans="1:6" ht="19">
      <c r="A30" s="1360"/>
      <c r="B30" s="1381"/>
      <c r="C30" s="1363"/>
      <c r="D30" s="1387"/>
      <c r="E30" s="727" t="s">
        <v>982</v>
      </c>
      <c r="F30" s="728" t="s">
        <v>983</v>
      </c>
    </row>
    <row r="31" spans="1:6" ht="19">
      <c r="A31" s="1360"/>
      <c r="B31" s="1381"/>
      <c r="C31" s="1363"/>
      <c r="D31" s="1387"/>
      <c r="E31" s="727" t="s">
        <v>984</v>
      </c>
      <c r="F31" s="728" t="s">
        <v>985</v>
      </c>
    </row>
    <row r="32" spans="1:6" ht="38">
      <c r="A32" s="1360"/>
      <c r="B32" s="1381"/>
      <c r="C32" s="1363"/>
      <c r="D32" s="1384"/>
      <c r="E32" s="727" t="s">
        <v>986</v>
      </c>
      <c r="F32" s="728" t="s">
        <v>987</v>
      </c>
    </row>
    <row r="33" spans="1:6" ht="38">
      <c r="A33" s="1360"/>
      <c r="B33" s="1381"/>
      <c r="C33" s="1365" t="s">
        <v>988</v>
      </c>
      <c r="D33" s="1386">
        <v>11</v>
      </c>
      <c r="E33" s="723" t="s">
        <v>989</v>
      </c>
      <c r="F33" s="724" t="s">
        <v>990</v>
      </c>
    </row>
    <row r="34" spans="1:6" ht="19">
      <c r="A34" s="1360"/>
      <c r="B34" s="1381"/>
      <c r="C34" s="1363"/>
      <c r="D34" s="1387"/>
      <c r="E34" s="727" t="s">
        <v>991</v>
      </c>
      <c r="F34" s="728" t="s">
        <v>992</v>
      </c>
    </row>
    <row r="35" spans="1:6" ht="38.5" thickBot="1">
      <c r="A35" s="1361"/>
      <c r="B35" s="1389"/>
      <c r="C35" s="1366"/>
      <c r="D35" s="1390"/>
      <c r="E35" s="729" t="s">
        <v>993</v>
      </c>
      <c r="F35" s="730" t="s">
        <v>994</v>
      </c>
    </row>
    <row r="36" spans="1:6" ht="57">
      <c r="A36" s="1359" t="s">
        <v>995</v>
      </c>
      <c r="B36" s="1380" t="s">
        <v>996</v>
      </c>
      <c r="C36" s="1362" t="s">
        <v>997</v>
      </c>
      <c r="D36" s="1383">
        <v>12</v>
      </c>
      <c r="E36" s="686" t="s">
        <v>998</v>
      </c>
      <c r="F36" s="718" t="s">
        <v>999</v>
      </c>
    </row>
    <row r="37" spans="1:6" ht="19">
      <c r="A37" s="1360"/>
      <c r="B37" s="1381"/>
      <c r="C37" s="1363"/>
      <c r="D37" s="1384"/>
      <c r="E37" s="679" t="s">
        <v>1000</v>
      </c>
      <c r="F37" s="719" t="s">
        <v>1001</v>
      </c>
    </row>
    <row r="38" spans="1:6" ht="38">
      <c r="A38" s="1360"/>
      <c r="B38" s="1381"/>
      <c r="C38" s="1385" t="s">
        <v>1002</v>
      </c>
      <c r="D38" s="1386">
        <v>13</v>
      </c>
      <c r="E38" s="723" t="s">
        <v>1003</v>
      </c>
      <c r="F38" s="724" t="s">
        <v>1004</v>
      </c>
    </row>
    <row r="39" spans="1:6" ht="19">
      <c r="A39" s="1360"/>
      <c r="B39" s="1381"/>
      <c r="C39" s="1363"/>
      <c r="D39" s="1387"/>
      <c r="E39" s="676" t="s">
        <v>1005</v>
      </c>
      <c r="F39" s="731" t="s">
        <v>1006</v>
      </c>
    </row>
    <row r="40" spans="1:6" ht="38">
      <c r="A40" s="1360"/>
      <c r="B40" s="1382"/>
      <c r="C40" s="1363"/>
      <c r="D40" s="1384"/>
      <c r="E40" s="732" t="s">
        <v>1007</v>
      </c>
      <c r="F40" s="733" t="s">
        <v>1008</v>
      </c>
    </row>
    <row r="41" spans="1:6" ht="19">
      <c r="A41" s="1360"/>
      <c r="B41" s="1388" t="s">
        <v>1009</v>
      </c>
      <c r="C41" s="1365" t="s">
        <v>1010</v>
      </c>
      <c r="D41" s="1386">
        <v>14</v>
      </c>
      <c r="E41" s="723" t="s">
        <v>1011</v>
      </c>
      <c r="F41" s="724" t="s">
        <v>1012</v>
      </c>
    </row>
    <row r="42" spans="1:6" ht="19">
      <c r="A42" s="1360"/>
      <c r="B42" s="1381"/>
      <c r="C42" s="1363"/>
      <c r="D42" s="1387"/>
      <c r="E42" s="725" t="s">
        <v>1013</v>
      </c>
      <c r="F42" s="726" t="s">
        <v>1014</v>
      </c>
    </row>
    <row r="43" spans="1:6" ht="38">
      <c r="A43" s="1360"/>
      <c r="B43" s="1381"/>
      <c r="C43" s="1363"/>
      <c r="D43" s="1387"/>
      <c r="E43" s="725" t="s">
        <v>1015</v>
      </c>
      <c r="F43" s="726" t="s">
        <v>1016</v>
      </c>
    </row>
    <row r="44" spans="1:6" ht="19">
      <c r="A44" s="1360"/>
      <c r="B44" s="1381"/>
      <c r="C44" s="1364"/>
      <c r="D44" s="1384"/>
      <c r="E44" s="732" t="s">
        <v>1017</v>
      </c>
      <c r="F44" s="733" t="s">
        <v>1018</v>
      </c>
    </row>
    <row r="45" spans="1:6" ht="38">
      <c r="A45" s="1360"/>
      <c r="B45" s="1381"/>
      <c r="C45" s="1365" t="s">
        <v>1019</v>
      </c>
      <c r="D45" s="1386">
        <v>15</v>
      </c>
      <c r="E45" s="723" t="s">
        <v>1020</v>
      </c>
      <c r="F45" s="724" t="s">
        <v>1021</v>
      </c>
    </row>
    <row r="46" spans="1:6" ht="38">
      <c r="A46" s="1360"/>
      <c r="B46" s="1381"/>
      <c r="C46" s="1363"/>
      <c r="D46" s="1384"/>
      <c r="E46" s="725" t="s">
        <v>1022</v>
      </c>
      <c r="F46" s="726" t="s">
        <v>1023</v>
      </c>
    </row>
    <row r="47" spans="1:6" ht="38">
      <c r="A47" s="1360"/>
      <c r="B47" s="1381"/>
      <c r="C47" s="1365" t="s">
        <v>1024</v>
      </c>
      <c r="D47" s="1386">
        <v>16</v>
      </c>
      <c r="E47" s="723" t="s">
        <v>1025</v>
      </c>
      <c r="F47" s="724" t="s">
        <v>1026</v>
      </c>
    </row>
    <row r="48" spans="1:6" ht="19">
      <c r="A48" s="1360"/>
      <c r="B48" s="1381"/>
      <c r="C48" s="1363"/>
      <c r="D48" s="1387"/>
      <c r="E48" s="725" t="s">
        <v>1027</v>
      </c>
      <c r="F48" s="726" t="s">
        <v>1028</v>
      </c>
    </row>
    <row r="49" spans="1:6" ht="19">
      <c r="A49" s="1360"/>
      <c r="B49" s="1381"/>
      <c r="C49" s="1363"/>
      <c r="D49" s="1387"/>
      <c r="E49" s="725" t="s">
        <v>1029</v>
      </c>
      <c r="F49" s="726" t="s">
        <v>1030</v>
      </c>
    </row>
    <row r="50" spans="1:6" ht="38.5" thickBot="1">
      <c r="A50" s="1361"/>
      <c r="B50" s="1389"/>
      <c r="C50" s="1366"/>
      <c r="D50" s="1390"/>
      <c r="E50" s="689" t="s">
        <v>1031</v>
      </c>
      <c r="F50" s="734" t="s">
        <v>1032</v>
      </c>
    </row>
    <row r="51" spans="1:6" ht="19">
      <c r="A51" s="692" t="s">
        <v>871</v>
      </c>
    </row>
    <row r="52" spans="1:6" ht="22.5">
      <c r="A52" s="695" t="s">
        <v>1033</v>
      </c>
    </row>
    <row r="53" spans="1:6" ht="22.5">
      <c r="A53" s="695" t="s">
        <v>1034</v>
      </c>
    </row>
    <row r="54" spans="1:6" ht="22.5">
      <c r="A54" s="695" t="s">
        <v>1035</v>
      </c>
    </row>
  </sheetData>
  <mergeCells count="39">
    <mergeCell ref="A3:A8"/>
    <mergeCell ref="B3:B5"/>
    <mergeCell ref="C3:C5"/>
    <mergeCell ref="D3:D5"/>
    <mergeCell ref="B6:B7"/>
    <mergeCell ref="C6:C7"/>
    <mergeCell ref="D6:D7"/>
    <mergeCell ref="A9:A35"/>
    <mergeCell ref="B9:B20"/>
    <mergeCell ref="C9:C10"/>
    <mergeCell ref="D9:D10"/>
    <mergeCell ref="C11:C13"/>
    <mergeCell ref="D11:D13"/>
    <mergeCell ref="C14:C17"/>
    <mergeCell ref="D14:D17"/>
    <mergeCell ref="C18:C20"/>
    <mergeCell ref="D18:D20"/>
    <mergeCell ref="B21:B35"/>
    <mergeCell ref="C21:C25"/>
    <mergeCell ref="D21:D25"/>
    <mergeCell ref="C26:C28"/>
    <mergeCell ref="D26:D28"/>
    <mergeCell ref="C29:C32"/>
    <mergeCell ref="D29:D32"/>
    <mergeCell ref="C33:C35"/>
    <mergeCell ref="D33:D35"/>
    <mergeCell ref="D45:D46"/>
    <mergeCell ref="C47:C50"/>
    <mergeCell ref="D47:D50"/>
    <mergeCell ref="A36:A50"/>
    <mergeCell ref="B36:B40"/>
    <mergeCell ref="C36:C37"/>
    <mergeCell ref="D36:D37"/>
    <mergeCell ref="C38:C40"/>
    <mergeCell ref="D38:D40"/>
    <mergeCell ref="B41:B50"/>
    <mergeCell ref="C41:C44"/>
    <mergeCell ref="D41:D44"/>
    <mergeCell ref="C45:C46"/>
  </mergeCells>
  <phoneticPr fontId="11"/>
  <printOptions horizontalCentered="1"/>
  <pageMargins left="3.937007874015748E-2" right="3.937007874015748E-2" top="0.55118110236220474" bottom="0.55118110236220474" header="0" footer="0"/>
  <pageSetup paperSize="9" scale="44" orientation="landscape" r:id="rId1"/>
  <rowBreaks count="1" manualBreakCount="1">
    <brk id="35" max="6"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FF00"/>
  </sheetPr>
  <dimension ref="A1:Q60"/>
  <sheetViews>
    <sheetView showGridLines="0" view="pageBreakPreview" zoomScale="70" zoomScaleNormal="70" zoomScaleSheetLayoutView="70" zoomScalePageLayoutView="70" workbookViewId="0">
      <selection activeCell="A8" sqref="A8:XFD8"/>
    </sheetView>
  </sheetViews>
  <sheetFormatPr defaultColWidth="9.08984375" defaultRowHeight="13"/>
  <cols>
    <col min="1" max="1" width="4.54296875" style="129" customWidth="1"/>
    <col min="2" max="2" width="4.6328125" style="129" customWidth="1"/>
    <col min="3" max="3" width="22.90625" style="129" customWidth="1"/>
    <col min="4" max="4" width="23.90625" style="129" customWidth="1"/>
    <col min="5" max="5" width="14.90625" style="129" customWidth="1"/>
    <col min="6" max="6" width="26.36328125" style="129" customWidth="1"/>
    <col min="7" max="7" width="15" style="129" customWidth="1"/>
    <col min="8" max="8" width="15.08984375" style="129" customWidth="1"/>
    <col min="9" max="9" width="8.453125" style="129" customWidth="1"/>
    <col min="10" max="10" width="9.08984375" style="129"/>
    <col min="11" max="11" width="14.36328125" style="129" customWidth="1"/>
    <col min="12" max="13" width="9.08984375" style="129"/>
    <col min="14" max="14" width="21.36328125" style="129" customWidth="1"/>
    <col min="15" max="17" width="6.453125" style="129" customWidth="1"/>
    <col min="18" max="16384" width="9.08984375" style="129"/>
  </cols>
  <sheetData>
    <row r="1" spans="1:17" ht="33.75" customHeight="1">
      <c r="N1" s="130" t="s">
        <v>413</v>
      </c>
      <c r="P1" s="130"/>
      <c r="Q1" s="131"/>
    </row>
    <row r="2" spans="1:17" s="132" customFormat="1" ht="35.15" customHeight="1">
      <c r="A2" s="875" t="s">
        <v>152</v>
      </c>
      <c r="B2" s="875"/>
      <c r="C2" s="875"/>
      <c r="D2" s="875"/>
      <c r="E2" s="875"/>
      <c r="F2" s="875"/>
      <c r="G2" s="875"/>
      <c r="H2" s="875"/>
      <c r="I2" s="875"/>
      <c r="J2" s="875"/>
      <c r="K2" s="875"/>
      <c r="L2" s="875"/>
      <c r="M2" s="875"/>
      <c r="N2" s="875"/>
      <c r="O2" s="875"/>
      <c r="P2" s="875"/>
    </row>
    <row r="3" spans="1:17" s="132" customFormat="1" ht="35.15" customHeight="1">
      <c r="A3" s="133"/>
      <c r="B3" s="133"/>
      <c r="C3" s="133"/>
      <c r="D3" s="133"/>
      <c r="L3" s="134" t="s">
        <v>153</v>
      </c>
      <c r="N3" s="134"/>
      <c r="O3" s="134"/>
      <c r="P3" s="134"/>
      <c r="Q3" s="129"/>
    </row>
    <row r="4" spans="1:17" s="132" customFormat="1" ht="26.25" customHeight="1">
      <c r="A4" s="135" t="s">
        <v>283</v>
      </c>
      <c r="B4" s="133"/>
      <c r="C4" s="133"/>
      <c r="D4" s="133"/>
      <c r="M4" s="136"/>
      <c r="N4" s="136"/>
      <c r="O4" s="136"/>
      <c r="P4" s="136"/>
    </row>
    <row r="5" spans="1:17" s="132" customFormat="1" ht="33.75" customHeight="1">
      <c r="A5" s="884" t="s">
        <v>498</v>
      </c>
      <c r="B5" s="885"/>
      <c r="C5" s="886"/>
      <c r="D5" s="890">
        <f>'様式1-1_委託料経費区分'!C5</f>
        <v>0</v>
      </c>
      <c r="E5" s="891"/>
      <c r="F5" s="891"/>
      <c r="G5" s="891"/>
      <c r="H5" s="891"/>
      <c r="I5" s="892"/>
      <c r="J5" s="195"/>
      <c r="K5" s="131"/>
      <c r="L5" s="131"/>
      <c r="M5" s="131"/>
      <c r="N5" s="131"/>
      <c r="O5" s="136"/>
      <c r="P5" s="136"/>
    </row>
    <row r="6" spans="1:17" s="33" customFormat="1" ht="33.75" customHeight="1">
      <c r="A6" s="884" t="s">
        <v>285</v>
      </c>
      <c r="B6" s="885"/>
      <c r="C6" s="886"/>
      <c r="D6" s="890">
        <f>'様式1-1_委託料経費区分'!C6</f>
        <v>0</v>
      </c>
      <c r="E6" s="891"/>
      <c r="F6" s="891"/>
      <c r="G6" s="891"/>
      <c r="H6" s="891"/>
      <c r="I6" s="892"/>
      <c r="J6" s="196"/>
    </row>
    <row r="7" spans="1:17" s="132" customFormat="1" ht="33.75" customHeight="1">
      <c r="A7" s="884" t="s">
        <v>246</v>
      </c>
      <c r="B7" s="885"/>
      <c r="C7" s="886"/>
      <c r="D7" s="890">
        <f>'様式1-1_委託料経費区分'!C7</f>
        <v>0</v>
      </c>
      <c r="E7" s="891"/>
      <c r="F7" s="891"/>
      <c r="G7" s="891"/>
      <c r="H7" s="891"/>
      <c r="I7" s="892"/>
      <c r="J7" s="195"/>
      <c r="K7" s="131"/>
      <c r="L7" s="131"/>
      <c r="M7" s="131"/>
      <c r="N7" s="131"/>
      <c r="O7" s="136"/>
      <c r="P7" s="136"/>
    </row>
    <row r="8" spans="1:17" ht="33.75" customHeight="1">
      <c r="A8" s="887" t="s">
        <v>666</v>
      </c>
      <c r="B8" s="888"/>
      <c r="C8" s="889"/>
      <c r="D8" s="890">
        <f>'様式1-1_委託料経費区分'!C9</f>
        <v>0</v>
      </c>
      <c r="E8" s="891"/>
      <c r="F8" s="891"/>
      <c r="G8" s="891"/>
      <c r="H8" s="891"/>
      <c r="I8" s="892"/>
      <c r="J8" s="197"/>
      <c r="K8" s="150"/>
      <c r="L8" s="150"/>
      <c r="M8" s="150"/>
      <c r="N8" s="150"/>
    </row>
    <row r="9" spans="1:17" ht="26.25" customHeight="1">
      <c r="B9" s="137"/>
      <c r="C9" s="852" t="s">
        <v>221</v>
      </c>
      <c r="D9" s="853"/>
      <c r="E9" s="853"/>
      <c r="F9" s="853"/>
      <c r="G9" s="853"/>
      <c r="H9" s="853"/>
      <c r="I9" s="853"/>
      <c r="J9" s="853"/>
      <c r="K9" s="853"/>
      <c r="L9" s="853"/>
      <c r="M9" s="853"/>
      <c r="N9" s="853"/>
      <c r="O9" s="138"/>
      <c r="P9" s="138"/>
    </row>
    <row r="10" spans="1:17" ht="26.25" customHeight="1">
      <c r="B10" s="137"/>
      <c r="C10" s="854" t="s">
        <v>230</v>
      </c>
      <c r="D10" s="854"/>
      <c r="E10" s="854"/>
      <c r="F10" s="854"/>
      <c r="G10" s="854"/>
      <c r="H10" s="854"/>
      <c r="I10" s="854"/>
      <c r="J10" s="854"/>
      <c r="K10" s="854"/>
      <c r="L10" s="854"/>
      <c r="M10" s="854"/>
      <c r="N10" s="854"/>
      <c r="O10" s="154"/>
      <c r="P10" s="154"/>
    </row>
    <row r="11" spans="1:17" ht="26.25" customHeight="1">
      <c r="B11" s="137"/>
      <c r="C11" s="852" t="s">
        <v>231</v>
      </c>
      <c r="D11" s="852"/>
      <c r="E11" s="852"/>
      <c r="F11" s="852"/>
      <c r="G11" s="852"/>
      <c r="H11" s="852"/>
      <c r="I11" s="852"/>
      <c r="J11" s="852"/>
      <c r="K11" s="852"/>
      <c r="L11" s="852"/>
      <c r="M11" s="852"/>
      <c r="N11" s="852"/>
      <c r="O11" s="153"/>
      <c r="P11" s="153"/>
    </row>
    <row r="12" spans="1:17" ht="35.15" customHeight="1">
      <c r="A12" s="876"/>
      <c r="B12" s="877"/>
      <c r="C12" s="878" t="s">
        <v>154</v>
      </c>
      <c r="D12" s="879"/>
      <c r="E12" s="878" t="s">
        <v>155</v>
      </c>
      <c r="F12" s="880"/>
      <c r="G12" s="880"/>
      <c r="H12" s="880"/>
      <c r="I12" s="880"/>
      <c r="J12" s="880"/>
      <c r="K12" s="880"/>
      <c r="L12" s="880"/>
      <c r="M12" s="880"/>
      <c r="N12" s="881"/>
      <c r="O12" s="882"/>
      <c r="P12" s="883"/>
      <c r="Q12" s="883"/>
    </row>
    <row r="13" spans="1:17" s="198" customFormat="1" ht="45" customHeight="1">
      <c r="A13" s="157">
        <v>1</v>
      </c>
      <c r="B13" s="855" t="s">
        <v>156</v>
      </c>
      <c r="C13" s="865" t="s">
        <v>157</v>
      </c>
      <c r="D13" s="867"/>
      <c r="E13" s="155" t="s">
        <v>158</v>
      </c>
      <c r="F13" s="211"/>
      <c r="H13" s="214"/>
      <c r="I13" s="139" t="s">
        <v>159</v>
      </c>
      <c r="J13" s="214"/>
      <c r="K13" s="214"/>
      <c r="L13" s="214"/>
      <c r="M13" s="214"/>
      <c r="N13" s="370"/>
      <c r="O13" s="138"/>
      <c r="P13" s="138"/>
    </row>
    <row r="14" spans="1:17" s="198" customFormat="1" ht="45" customHeight="1">
      <c r="A14" s="199">
        <v>2</v>
      </c>
      <c r="B14" s="856"/>
      <c r="C14" s="848" t="s">
        <v>233</v>
      </c>
      <c r="D14" s="850"/>
      <c r="E14" s="200" t="s">
        <v>234</v>
      </c>
      <c r="F14" s="211"/>
      <c r="G14" s="211"/>
      <c r="H14" s="215"/>
      <c r="I14" s="155" t="s">
        <v>222</v>
      </c>
      <c r="J14" s="211"/>
      <c r="K14" s="211"/>
      <c r="L14" s="211"/>
      <c r="M14" s="211"/>
      <c r="N14" s="215"/>
      <c r="O14" s="138"/>
      <c r="P14" s="138"/>
    </row>
    <row r="15" spans="1:17" s="198" customFormat="1" ht="45" customHeight="1">
      <c r="A15" s="199">
        <v>3</v>
      </c>
      <c r="B15" s="856"/>
      <c r="C15" s="848" t="s">
        <v>286</v>
      </c>
      <c r="D15" s="850"/>
      <c r="E15" s="155" t="s">
        <v>160</v>
      </c>
      <c r="F15" s="211"/>
      <c r="G15" s="864" t="s">
        <v>161</v>
      </c>
      <c r="H15" s="851"/>
      <c r="I15" s="851"/>
      <c r="J15" s="851"/>
      <c r="K15" s="211"/>
      <c r="L15" s="211"/>
      <c r="M15" s="211"/>
      <c r="N15" s="215"/>
      <c r="O15" s="138"/>
      <c r="P15" s="138"/>
    </row>
    <row r="16" spans="1:17" s="198" customFormat="1" ht="45" customHeight="1">
      <c r="A16" s="199">
        <v>4</v>
      </c>
      <c r="B16" s="856"/>
      <c r="C16" s="848" t="s">
        <v>162</v>
      </c>
      <c r="D16" s="850"/>
      <c r="E16" s="155" t="s">
        <v>163</v>
      </c>
      <c r="F16" s="211"/>
      <c r="G16" s="211" t="s">
        <v>164</v>
      </c>
      <c r="H16" s="211"/>
      <c r="I16" s="211"/>
      <c r="J16" s="211" t="s">
        <v>165</v>
      </c>
      <c r="K16" s="211"/>
      <c r="L16" s="211"/>
      <c r="M16" s="211"/>
      <c r="N16" s="215"/>
      <c r="O16" s="138"/>
      <c r="P16" s="138"/>
    </row>
    <row r="17" spans="1:16" s="198" customFormat="1" ht="45" customHeight="1">
      <c r="A17" s="870">
        <v>5</v>
      </c>
      <c r="B17" s="856"/>
      <c r="C17" s="865" t="s">
        <v>167</v>
      </c>
      <c r="D17" s="872"/>
      <c r="E17" s="848" t="s">
        <v>168</v>
      </c>
      <c r="F17" s="851"/>
      <c r="G17" s="851"/>
      <c r="H17" s="851"/>
      <c r="I17" s="851"/>
      <c r="J17" s="848" t="s">
        <v>169</v>
      </c>
      <c r="K17" s="864"/>
      <c r="L17" s="211" t="s">
        <v>170</v>
      </c>
      <c r="M17" s="211"/>
      <c r="N17" s="215"/>
      <c r="O17" s="138"/>
      <c r="P17" s="138"/>
    </row>
    <row r="18" spans="1:16" s="198" customFormat="1" ht="45" customHeight="1">
      <c r="A18" s="871"/>
      <c r="B18" s="856"/>
      <c r="C18" s="873"/>
      <c r="D18" s="874"/>
      <c r="E18" s="155" t="s">
        <v>171</v>
      </c>
      <c r="F18" s="211"/>
      <c r="G18" s="215"/>
      <c r="H18" s="211" t="s">
        <v>172</v>
      </c>
      <c r="I18" s="211"/>
      <c r="J18" s="211"/>
      <c r="K18" s="211"/>
      <c r="L18" s="211"/>
      <c r="M18" s="211"/>
      <c r="N18" s="215"/>
      <c r="O18" s="138"/>
      <c r="P18" s="138"/>
    </row>
    <row r="19" spans="1:16" s="198" customFormat="1" ht="45" customHeight="1">
      <c r="A19" s="158">
        <v>6</v>
      </c>
      <c r="B19" s="856"/>
      <c r="C19" s="140" t="s">
        <v>173</v>
      </c>
      <c r="D19" s="201"/>
      <c r="E19" s="848" t="s">
        <v>174</v>
      </c>
      <c r="F19" s="851"/>
      <c r="G19" s="850"/>
      <c r="H19" s="848" t="s">
        <v>175</v>
      </c>
      <c r="I19" s="851"/>
      <c r="J19" s="851"/>
      <c r="K19" s="851"/>
      <c r="L19" s="851"/>
      <c r="M19" s="851"/>
      <c r="N19" s="850"/>
      <c r="O19" s="138"/>
      <c r="P19" s="138"/>
    </row>
    <row r="20" spans="1:16" s="198" customFormat="1" ht="45" customHeight="1">
      <c r="A20" s="199">
        <v>7</v>
      </c>
      <c r="B20" s="856"/>
      <c r="C20" s="848" t="s">
        <v>176</v>
      </c>
      <c r="D20" s="850"/>
      <c r="E20" s="848" t="s">
        <v>177</v>
      </c>
      <c r="F20" s="851"/>
      <c r="G20" s="851"/>
      <c r="H20" s="851"/>
      <c r="I20" s="864" t="s">
        <v>178</v>
      </c>
      <c r="J20" s="851"/>
      <c r="K20" s="851"/>
      <c r="L20" s="851"/>
      <c r="M20" s="851"/>
      <c r="N20" s="850"/>
      <c r="O20" s="138"/>
      <c r="P20" s="138"/>
    </row>
    <row r="21" spans="1:16" s="198" customFormat="1" ht="45" customHeight="1">
      <c r="A21" s="199">
        <v>8</v>
      </c>
      <c r="B21" s="856"/>
      <c r="C21" s="848" t="s">
        <v>179</v>
      </c>
      <c r="D21" s="850"/>
      <c r="E21" s="848" t="s">
        <v>180</v>
      </c>
      <c r="F21" s="851"/>
      <c r="G21" s="864" t="s">
        <v>181</v>
      </c>
      <c r="H21" s="864"/>
      <c r="I21" s="851"/>
      <c r="J21" s="851"/>
      <c r="K21" s="864" t="s">
        <v>165</v>
      </c>
      <c r="L21" s="864"/>
      <c r="M21" s="211"/>
      <c r="N21" s="215"/>
      <c r="O21" s="138"/>
      <c r="P21" s="138"/>
    </row>
    <row r="22" spans="1:16" s="198" customFormat="1" ht="45" customHeight="1">
      <c r="A22" s="199">
        <v>9</v>
      </c>
      <c r="B22" s="856"/>
      <c r="C22" s="848" t="s">
        <v>182</v>
      </c>
      <c r="D22" s="850"/>
      <c r="E22" s="155" t="s">
        <v>166</v>
      </c>
      <c r="F22" s="211"/>
      <c r="G22" s="211" t="s">
        <v>165</v>
      </c>
      <c r="H22" s="211"/>
      <c r="I22" s="211"/>
      <c r="J22" s="211"/>
      <c r="K22" s="211"/>
      <c r="L22" s="211"/>
      <c r="M22" s="211"/>
      <c r="N22" s="215"/>
      <c r="O22" s="138"/>
      <c r="P22" s="138"/>
    </row>
    <row r="23" spans="1:16" s="198" customFormat="1" ht="45" customHeight="1">
      <c r="A23" s="199">
        <v>10</v>
      </c>
      <c r="B23" s="856"/>
      <c r="C23" s="848" t="s">
        <v>183</v>
      </c>
      <c r="D23" s="850"/>
      <c r="E23" s="865" t="s">
        <v>184</v>
      </c>
      <c r="F23" s="866"/>
      <c r="G23" s="866"/>
      <c r="H23" s="867"/>
      <c r="I23" s="848" t="s">
        <v>185</v>
      </c>
      <c r="J23" s="851"/>
      <c r="K23" s="851"/>
      <c r="L23" s="851"/>
      <c r="M23" s="851"/>
      <c r="N23" s="215"/>
      <c r="O23" s="138"/>
      <c r="P23" s="138"/>
    </row>
    <row r="24" spans="1:16" s="198" customFormat="1" ht="45" customHeight="1">
      <c r="A24" s="199">
        <v>11</v>
      </c>
      <c r="B24" s="856"/>
      <c r="C24" s="848" t="s">
        <v>186</v>
      </c>
      <c r="D24" s="850"/>
      <c r="E24" s="865" t="s">
        <v>187</v>
      </c>
      <c r="F24" s="866"/>
      <c r="G24" s="866"/>
      <c r="H24" s="867"/>
      <c r="I24" s="848" t="s">
        <v>185</v>
      </c>
      <c r="J24" s="851"/>
      <c r="K24" s="851"/>
      <c r="L24" s="851"/>
      <c r="M24" s="851"/>
      <c r="N24" s="215"/>
      <c r="O24" s="138"/>
      <c r="P24" s="138"/>
    </row>
    <row r="25" spans="1:16" s="198" customFormat="1" ht="45" customHeight="1">
      <c r="A25" s="199">
        <v>12</v>
      </c>
      <c r="B25" s="856"/>
      <c r="C25" s="848" t="s">
        <v>188</v>
      </c>
      <c r="D25" s="850"/>
      <c r="E25" s="155" t="s">
        <v>166</v>
      </c>
      <c r="F25" s="211"/>
      <c r="G25" s="211" t="s">
        <v>165</v>
      </c>
      <c r="H25" s="211"/>
      <c r="I25" s="868" t="s">
        <v>189</v>
      </c>
      <c r="J25" s="862"/>
      <c r="K25" s="862"/>
      <c r="L25" s="862"/>
      <c r="M25" s="862"/>
      <c r="N25" s="869"/>
      <c r="O25" s="138"/>
      <c r="P25" s="138"/>
    </row>
    <row r="26" spans="1:16" s="198" customFormat="1" ht="45" customHeight="1">
      <c r="A26" s="199">
        <v>13</v>
      </c>
      <c r="B26" s="856"/>
      <c r="C26" s="155" t="s">
        <v>190</v>
      </c>
      <c r="D26" s="156"/>
      <c r="E26" s="155" t="s">
        <v>191</v>
      </c>
      <c r="F26" s="211"/>
      <c r="G26" s="155" t="s">
        <v>192</v>
      </c>
      <c r="H26" s="211"/>
      <c r="I26" s="212"/>
      <c r="J26" s="213"/>
      <c r="K26" s="213"/>
      <c r="L26" s="213"/>
      <c r="M26" s="213"/>
      <c r="N26" s="371"/>
      <c r="O26" s="138"/>
      <c r="P26" s="138"/>
    </row>
    <row r="27" spans="1:16" s="198" customFormat="1" ht="45" customHeight="1">
      <c r="A27" s="199">
        <v>14</v>
      </c>
      <c r="B27" s="856"/>
      <c r="C27" s="848" t="s">
        <v>193</v>
      </c>
      <c r="D27" s="850"/>
      <c r="E27" s="858" t="s">
        <v>194</v>
      </c>
      <c r="F27" s="863"/>
      <c r="G27" s="864" t="s">
        <v>195</v>
      </c>
      <c r="H27" s="864"/>
      <c r="I27" s="141"/>
      <c r="J27" s="141"/>
      <c r="K27" s="211"/>
      <c r="L27" s="211"/>
      <c r="M27" s="211"/>
      <c r="N27" s="215"/>
      <c r="O27" s="138"/>
      <c r="P27" s="138"/>
    </row>
    <row r="28" spans="1:16" s="198" customFormat="1" ht="45" customHeight="1">
      <c r="A28" s="199">
        <v>15</v>
      </c>
      <c r="B28" s="856"/>
      <c r="C28" s="848" t="s">
        <v>196</v>
      </c>
      <c r="D28" s="850"/>
      <c r="E28" s="848" t="s">
        <v>197</v>
      </c>
      <c r="F28" s="851"/>
      <c r="G28" s="848" t="s">
        <v>198</v>
      </c>
      <c r="H28" s="851"/>
      <c r="I28" s="850"/>
      <c r="J28" s="848" t="s">
        <v>199</v>
      </c>
      <c r="K28" s="851"/>
      <c r="L28" s="851"/>
      <c r="M28" s="851"/>
      <c r="N28" s="215"/>
      <c r="O28" s="138"/>
      <c r="P28" s="138"/>
    </row>
    <row r="29" spans="1:16" s="198" customFormat="1" ht="45" customHeight="1">
      <c r="A29" s="199">
        <v>16</v>
      </c>
      <c r="B29" s="856"/>
      <c r="C29" s="860" t="s">
        <v>200</v>
      </c>
      <c r="D29" s="861"/>
      <c r="E29" s="155" t="s">
        <v>229</v>
      </c>
      <c r="F29" s="141"/>
      <c r="G29" s="211" t="s">
        <v>165</v>
      </c>
      <c r="H29" s="211"/>
      <c r="I29" s="848" t="s">
        <v>201</v>
      </c>
      <c r="J29" s="851"/>
      <c r="K29" s="851"/>
      <c r="L29" s="851"/>
      <c r="M29" s="851"/>
      <c r="N29" s="850"/>
      <c r="O29" s="138"/>
      <c r="P29" s="138"/>
    </row>
    <row r="30" spans="1:16" s="198" customFormat="1" ht="45" customHeight="1">
      <c r="A30" s="199">
        <v>17</v>
      </c>
      <c r="B30" s="856"/>
      <c r="C30" s="860" t="s">
        <v>202</v>
      </c>
      <c r="D30" s="861"/>
      <c r="E30" s="155" t="s">
        <v>228</v>
      </c>
      <c r="F30" s="141"/>
      <c r="G30" s="211" t="s">
        <v>203</v>
      </c>
      <c r="H30" s="211"/>
      <c r="I30" s="848" t="s">
        <v>201</v>
      </c>
      <c r="J30" s="851"/>
      <c r="K30" s="851"/>
      <c r="L30" s="851"/>
      <c r="M30" s="851"/>
      <c r="N30" s="850"/>
      <c r="O30" s="138"/>
      <c r="P30" s="138"/>
    </row>
    <row r="31" spans="1:16" s="198" customFormat="1" ht="45" customHeight="1">
      <c r="A31" s="199">
        <v>18</v>
      </c>
      <c r="B31" s="857"/>
      <c r="C31" s="848" t="s">
        <v>204</v>
      </c>
      <c r="D31" s="850"/>
      <c r="E31" s="155" t="s">
        <v>205</v>
      </c>
      <c r="F31" s="211"/>
      <c r="G31" s="211" t="s">
        <v>206</v>
      </c>
      <c r="H31" s="211"/>
      <c r="I31" s="211"/>
      <c r="J31" s="211" t="s">
        <v>165</v>
      </c>
      <c r="K31" s="211"/>
      <c r="L31" s="211"/>
      <c r="M31" s="211"/>
      <c r="N31" s="215"/>
      <c r="O31" s="138"/>
      <c r="P31" s="138"/>
    </row>
    <row r="32" spans="1:16" s="198" customFormat="1" ht="45" customHeight="1">
      <c r="A32" s="199">
        <v>19</v>
      </c>
      <c r="B32" s="855" t="s">
        <v>207</v>
      </c>
      <c r="C32" s="848" t="s">
        <v>208</v>
      </c>
      <c r="D32" s="850"/>
      <c r="E32" s="858" t="s">
        <v>242</v>
      </c>
      <c r="F32" s="859"/>
      <c r="G32" s="859"/>
      <c r="H32" s="859"/>
      <c r="I32" s="859"/>
      <c r="J32" s="202"/>
      <c r="K32" s="203"/>
      <c r="L32" s="210"/>
      <c r="M32" s="210"/>
      <c r="N32" s="156"/>
      <c r="O32" s="138"/>
      <c r="P32" s="138"/>
    </row>
    <row r="33" spans="1:16" s="198" customFormat="1" ht="45" customHeight="1">
      <c r="A33" s="199">
        <v>20</v>
      </c>
      <c r="B33" s="856"/>
      <c r="C33" s="848" t="s">
        <v>209</v>
      </c>
      <c r="D33" s="850"/>
      <c r="E33" s="858" t="s">
        <v>210</v>
      </c>
      <c r="F33" s="862"/>
      <c r="G33" s="141" t="s">
        <v>211</v>
      </c>
      <c r="H33" s="141"/>
      <c r="J33" s="141" t="s">
        <v>212</v>
      </c>
      <c r="K33" s="214"/>
      <c r="L33" s="211"/>
      <c r="M33" s="211"/>
      <c r="N33" s="215"/>
      <c r="O33" s="138"/>
      <c r="P33" s="138"/>
    </row>
    <row r="34" spans="1:16" s="198" customFormat="1" ht="45" customHeight="1">
      <c r="A34" s="199">
        <v>21</v>
      </c>
      <c r="B34" s="856"/>
      <c r="C34" s="848" t="s">
        <v>213</v>
      </c>
      <c r="D34" s="850"/>
      <c r="E34" s="155" t="s">
        <v>214</v>
      </c>
      <c r="F34" s="211"/>
      <c r="G34" s="211"/>
      <c r="H34" s="211"/>
      <c r="I34" s="211"/>
      <c r="J34" s="211"/>
      <c r="K34" s="211"/>
      <c r="L34" s="211"/>
      <c r="M34" s="211"/>
      <c r="N34" s="215"/>
      <c r="O34" s="138"/>
      <c r="P34" s="138"/>
    </row>
    <row r="35" spans="1:16" s="198" customFormat="1" ht="45" customHeight="1">
      <c r="A35" s="199">
        <v>22</v>
      </c>
      <c r="B35" s="856"/>
      <c r="C35" s="848" t="s">
        <v>215</v>
      </c>
      <c r="D35" s="850"/>
      <c r="E35" s="155" t="s">
        <v>214</v>
      </c>
      <c r="F35" s="211"/>
      <c r="G35" s="211"/>
      <c r="H35" s="211"/>
      <c r="I35" s="211"/>
      <c r="J35" s="211"/>
      <c r="K35" s="211"/>
      <c r="L35" s="211"/>
      <c r="M35" s="211"/>
      <c r="N35" s="215"/>
      <c r="O35" s="138"/>
      <c r="P35" s="138"/>
    </row>
    <row r="36" spans="1:16" s="198" customFormat="1" ht="45" customHeight="1">
      <c r="A36" s="199">
        <v>23</v>
      </c>
      <c r="B36" s="856"/>
      <c r="C36" s="860" t="s">
        <v>216</v>
      </c>
      <c r="D36" s="861"/>
      <c r="E36" s="139" t="s">
        <v>185</v>
      </c>
      <c r="F36" s="211"/>
      <c r="G36" s="211"/>
      <c r="H36" s="215"/>
      <c r="I36" s="139"/>
      <c r="J36" s="214"/>
      <c r="K36" s="214"/>
      <c r="L36" s="214"/>
      <c r="M36" s="214"/>
      <c r="N36" s="215"/>
      <c r="O36" s="138"/>
      <c r="P36" s="138"/>
    </row>
    <row r="37" spans="1:16" s="198" customFormat="1" ht="45" customHeight="1">
      <c r="A37" s="199">
        <v>24</v>
      </c>
      <c r="B37" s="856"/>
      <c r="C37" s="848" t="s">
        <v>217</v>
      </c>
      <c r="D37" s="849"/>
      <c r="E37" s="139" t="s">
        <v>218</v>
      </c>
      <c r="F37" s="211"/>
      <c r="G37" s="211"/>
      <c r="H37" s="215"/>
      <c r="I37" s="139"/>
      <c r="J37" s="214"/>
      <c r="K37" s="214"/>
      <c r="L37" s="214"/>
      <c r="M37" s="214"/>
      <c r="N37" s="215"/>
      <c r="O37" s="138"/>
      <c r="P37" s="138"/>
    </row>
    <row r="38" spans="1:16" s="198" customFormat="1" ht="45" customHeight="1">
      <c r="A38" s="199">
        <v>25</v>
      </c>
      <c r="B38" s="857"/>
      <c r="C38" s="848" t="s">
        <v>219</v>
      </c>
      <c r="D38" s="850"/>
      <c r="E38" s="848" t="s">
        <v>235</v>
      </c>
      <c r="F38" s="851"/>
      <c r="G38" s="851"/>
      <c r="H38" s="851"/>
      <c r="I38" s="851"/>
      <c r="J38" s="851"/>
      <c r="K38" s="211" t="s">
        <v>220</v>
      </c>
      <c r="L38" s="211"/>
      <c r="M38" s="211"/>
      <c r="N38" s="215"/>
      <c r="O38" s="138"/>
      <c r="P38" s="138"/>
    </row>
    <row r="39" spans="1:16" ht="25.5" customHeight="1">
      <c r="A39" s="142" t="s">
        <v>243</v>
      </c>
      <c r="B39" s="142"/>
      <c r="C39" s="142"/>
      <c r="D39" s="142"/>
      <c r="E39" s="134"/>
      <c r="F39" s="143"/>
      <c r="G39" s="144"/>
      <c r="H39" s="144"/>
      <c r="I39" s="144"/>
      <c r="J39" s="144"/>
      <c r="K39" s="144"/>
      <c r="L39" s="144"/>
      <c r="M39" s="143"/>
      <c r="N39" s="143"/>
    </row>
    <row r="40" spans="1:16" ht="30" customHeight="1">
      <c r="A40" s="839" t="s">
        <v>631</v>
      </c>
      <c r="B40" s="840"/>
      <c r="C40" s="840"/>
      <c r="D40" s="840"/>
      <c r="E40" s="840"/>
      <c r="F40" s="840"/>
      <c r="G40" s="840"/>
      <c r="H40" s="840"/>
      <c r="I40" s="840"/>
      <c r="J40" s="840"/>
      <c r="K40" s="840"/>
      <c r="L40" s="840"/>
      <c r="M40" s="840"/>
      <c r="N40" s="841"/>
    </row>
    <row r="41" spans="1:16" ht="30" customHeight="1">
      <c r="A41" s="842"/>
      <c r="B41" s="843"/>
      <c r="C41" s="843"/>
      <c r="D41" s="843"/>
      <c r="E41" s="843"/>
      <c r="F41" s="843"/>
      <c r="G41" s="843"/>
      <c r="H41" s="843"/>
      <c r="I41" s="843"/>
      <c r="J41" s="843"/>
      <c r="K41" s="843"/>
      <c r="L41" s="843"/>
      <c r="M41" s="843"/>
      <c r="N41" s="844"/>
    </row>
    <row r="42" spans="1:16" ht="30" customHeight="1">
      <c r="A42" s="842"/>
      <c r="B42" s="843"/>
      <c r="C42" s="843"/>
      <c r="D42" s="843"/>
      <c r="E42" s="843"/>
      <c r="F42" s="843"/>
      <c r="G42" s="843"/>
      <c r="H42" s="843"/>
      <c r="I42" s="843"/>
      <c r="J42" s="843"/>
      <c r="K42" s="843"/>
      <c r="L42" s="843"/>
      <c r="M42" s="843"/>
      <c r="N42" s="844"/>
    </row>
    <row r="43" spans="1:16" ht="30" customHeight="1">
      <c r="A43" s="845"/>
      <c r="B43" s="846"/>
      <c r="C43" s="846"/>
      <c r="D43" s="846"/>
      <c r="E43" s="846"/>
      <c r="F43" s="846"/>
      <c r="G43" s="846"/>
      <c r="H43" s="846"/>
      <c r="I43" s="846"/>
      <c r="J43" s="846"/>
      <c r="K43" s="846"/>
      <c r="L43" s="846"/>
      <c r="M43" s="846"/>
      <c r="N43" s="847"/>
    </row>
    <row r="44" spans="1:16" ht="35.15" customHeight="1">
      <c r="A44" s="145"/>
      <c r="B44" s="145"/>
      <c r="C44" s="145"/>
    </row>
    <row r="45" spans="1:16" ht="35.15" customHeight="1">
      <c r="C45" s="145"/>
    </row>
    <row r="46" spans="1:16" ht="35.15" customHeight="1">
      <c r="C46" s="145"/>
    </row>
    <row r="47" spans="1:16" ht="35.15" customHeight="1">
      <c r="B47" s="146"/>
      <c r="C47" s="146"/>
    </row>
    <row r="48" spans="1:16" ht="35.15" customHeight="1">
      <c r="A48" s="145"/>
      <c r="B48" s="145"/>
      <c r="C48" s="145"/>
    </row>
    <row r="49" spans="3:3" ht="35.15" customHeight="1">
      <c r="C49" s="145"/>
    </row>
    <row r="50" spans="3:3" ht="35.15" customHeight="1">
      <c r="C50" s="145"/>
    </row>
    <row r="51" spans="3:3" ht="35.15" customHeight="1">
      <c r="C51" s="145"/>
    </row>
    <row r="52" spans="3:3" ht="35.15" customHeight="1">
      <c r="C52" s="145"/>
    </row>
    <row r="53" spans="3:3" ht="35.15" customHeight="1"/>
    <row r="54" spans="3:3" ht="35.15" customHeight="1"/>
    <row r="55" spans="3:3" ht="35.15" customHeight="1"/>
    <row r="56" spans="3:3" ht="35.15" customHeight="1"/>
    <row r="57" spans="3:3" ht="35.15" customHeight="1"/>
    <row r="58" spans="3:3" ht="35.15" customHeight="1"/>
    <row r="59" spans="3:3" ht="20.149999999999999" customHeight="1"/>
    <row r="60" spans="3:3" ht="20.149999999999999" customHeight="1"/>
  </sheetData>
  <mergeCells count="69">
    <mergeCell ref="A2:P2"/>
    <mergeCell ref="A12:B12"/>
    <mergeCell ref="C12:D12"/>
    <mergeCell ref="E12:N12"/>
    <mergeCell ref="O12:Q12"/>
    <mergeCell ref="C11:N11"/>
    <mergeCell ref="A5:C5"/>
    <mergeCell ref="A6:C6"/>
    <mergeCell ref="A7:C7"/>
    <mergeCell ref="A8:C8"/>
    <mergeCell ref="D5:I5"/>
    <mergeCell ref="D6:I6"/>
    <mergeCell ref="D7:I7"/>
    <mergeCell ref="D8:I8"/>
    <mergeCell ref="A17:A18"/>
    <mergeCell ref="C17:D17"/>
    <mergeCell ref="E17:I17"/>
    <mergeCell ref="J17:K17"/>
    <mergeCell ref="C18:D18"/>
    <mergeCell ref="B13:B31"/>
    <mergeCell ref="E19:G19"/>
    <mergeCell ref="H19:N19"/>
    <mergeCell ref="C13:D13"/>
    <mergeCell ref="C14:D14"/>
    <mergeCell ref="C15:D15"/>
    <mergeCell ref="G15:J15"/>
    <mergeCell ref="C16:D16"/>
    <mergeCell ref="C20:D20"/>
    <mergeCell ref="E20:H20"/>
    <mergeCell ref="I20:N20"/>
    <mergeCell ref="C21:D21"/>
    <mergeCell ref="E21:F21"/>
    <mergeCell ref="G21:J21"/>
    <mergeCell ref="K21:L21"/>
    <mergeCell ref="C25:D25"/>
    <mergeCell ref="I25:N25"/>
    <mergeCell ref="I23:M23"/>
    <mergeCell ref="I24:M24"/>
    <mergeCell ref="C27:D27"/>
    <mergeCell ref="E27:F27"/>
    <mergeCell ref="G27:H27"/>
    <mergeCell ref="C22:D22"/>
    <mergeCell ref="C23:D23"/>
    <mergeCell ref="E23:H23"/>
    <mergeCell ref="C24:D24"/>
    <mergeCell ref="E24:H24"/>
    <mergeCell ref="C30:D30"/>
    <mergeCell ref="I30:N30"/>
    <mergeCell ref="C31:D31"/>
    <mergeCell ref="C28:D28"/>
    <mergeCell ref="E28:F28"/>
    <mergeCell ref="G28:I28"/>
    <mergeCell ref="J28:M28"/>
    <mergeCell ref="A40:N43"/>
    <mergeCell ref="C37:D37"/>
    <mergeCell ref="C38:D38"/>
    <mergeCell ref="E38:J38"/>
    <mergeCell ref="C9:N9"/>
    <mergeCell ref="C10:N10"/>
    <mergeCell ref="B32:B38"/>
    <mergeCell ref="C32:D32"/>
    <mergeCell ref="E32:I32"/>
    <mergeCell ref="C34:D34"/>
    <mergeCell ref="C35:D35"/>
    <mergeCell ref="C36:D36"/>
    <mergeCell ref="C33:D33"/>
    <mergeCell ref="E33:F33"/>
    <mergeCell ref="C29:D29"/>
    <mergeCell ref="I29:N29"/>
  </mergeCells>
  <phoneticPr fontId="11"/>
  <printOptions horizontalCentered="1"/>
  <pageMargins left="0.59055118110236227" right="0.28999999999999998" top="0.27559055118110237" bottom="0.19685039370078741" header="0.51181102362204722" footer="0.31496062992125984"/>
  <pageSetup paperSize="9" scale="47" fitToWidth="0" fitToHeight="0"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pageSetUpPr fitToPage="1"/>
  </sheetPr>
  <dimension ref="A1:K45"/>
  <sheetViews>
    <sheetView view="pageBreakPreview" zoomScaleNormal="100" zoomScaleSheetLayoutView="100" workbookViewId="0">
      <selection activeCell="A5" sqref="A5:XFD5"/>
    </sheetView>
  </sheetViews>
  <sheetFormatPr defaultColWidth="10.453125" defaultRowHeight="14.75" customHeight="1"/>
  <cols>
    <col min="1" max="1" width="6.08984375" style="30" customWidth="1"/>
    <col min="2" max="2" width="5.36328125" style="30" customWidth="1"/>
    <col min="3" max="3" width="5.08984375" style="30" customWidth="1"/>
    <col min="4" max="4" width="21.36328125" style="30" customWidth="1"/>
    <col min="5" max="5" width="14.54296875" style="30" customWidth="1"/>
    <col min="6" max="6" width="11.6328125" style="30" customWidth="1"/>
    <col min="7" max="7" width="8.08984375" style="30" customWidth="1"/>
    <col min="8" max="9" width="12.08984375" style="30" customWidth="1"/>
    <col min="10" max="10" width="16.08984375" style="30" bestFit="1" customWidth="1"/>
    <col min="11" max="16384" width="10.453125" style="30"/>
  </cols>
  <sheetData>
    <row r="1" spans="1:11" ht="14.75" customHeight="1">
      <c r="J1" s="160" t="s">
        <v>424</v>
      </c>
    </row>
    <row r="2" spans="1:11" ht="24.75" customHeight="1">
      <c r="A2" s="898" t="s">
        <v>275</v>
      </c>
      <c r="B2" s="898"/>
      <c r="C2" s="898"/>
      <c r="D2" s="898"/>
      <c r="E2" s="898"/>
      <c r="F2" s="898"/>
      <c r="G2" s="898"/>
      <c r="H2" s="898"/>
      <c r="I2" s="898"/>
      <c r="J2" s="898"/>
    </row>
    <row r="3" spans="1:11" ht="24.75" customHeight="1" thickBot="1">
      <c r="A3" s="161"/>
      <c r="B3" s="161"/>
      <c r="C3" s="161"/>
      <c r="D3" s="161"/>
      <c r="E3" s="161"/>
      <c r="F3" s="52" t="s">
        <v>500</v>
      </c>
      <c r="G3" s="899">
        <f>'様式1-1_委託料経費区分'!C5</f>
        <v>0</v>
      </c>
      <c r="H3" s="899"/>
      <c r="I3" s="899"/>
      <c r="J3" s="899"/>
    </row>
    <row r="4" spans="1:11" ht="24.75" customHeight="1">
      <c r="A4" s="900" t="s">
        <v>301</v>
      </c>
      <c r="B4" s="901"/>
      <c r="C4" s="902"/>
      <c r="D4" s="903">
        <f>'様式1-1_委託料経費区分'!C6</f>
        <v>0</v>
      </c>
      <c r="E4" s="904"/>
      <c r="F4" s="373" t="s">
        <v>302</v>
      </c>
      <c r="G4" s="905">
        <f>'様式1-1_委託料経費区分'!C7</f>
        <v>0</v>
      </c>
      <c r="H4" s="905"/>
      <c r="I4" s="905"/>
      <c r="J4" s="906"/>
    </row>
    <row r="5" spans="1:11" ht="24" customHeight="1">
      <c r="A5" s="893" t="s">
        <v>669</v>
      </c>
      <c r="B5" s="894"/>
      <c r="C5" s="894"/>
      <c r="D5" s="895">
        <f>'様式1-1_委託料経費区分'!C9</f>
        <v>0</v>
      </c>
      <c r="E5" s="896"/>
      <c r="F5" s="896"/>
      <c r="G5" s="897"/>
      <c r="H5" s="372" t="s">
        <v>253</v>
      </c>
      <c r="I5" s="954" t="s">
        <v>254</v>
      </c>
      <c r="J5" s="955"/>
      <c r="K5" s="162"/>
    </row>
    <row r="6" spans="1:11" ht="24" customHeight="1">
      <c r="A6" s="907" t="s">
        <v>255</v>
      </c>
      <c r="B6" s="908"/>
      <c r="C6" s="908"/>
      <c r="D6" s="163" t="s">
        <v>489</v>
      </c>
      <c r="E6" s="164"/>
      <c r="F6" s="164"/>
      <c r="G6" s="164"/>
      <c r="H6" s="164"/>
      <c r="I6" s="164"/>
      <c r="J6" s="165" t="s">
        <v>256</v>
      </c>
      <c r="K6" s="162"/>
    </row>
    <row r="7" spans="1:11" ht="32.25" customHeight="1">
      <c r="A7" s="909" t="s">
        <v>257</v>
      </c>
      <c r="B7" s="910"/>
      <c r="C7" s="911"/>
      <c r="D7" s="956"/>
      <c r="E7" s="957"/>
      <c r="F7" s="957"/>
      <c r="G7" s="957"/>
      <c r="H7" s="957"/>
      <c r="I7" s="957"/>
      <c r="J7" s="958"/>
      <c r="K7" s="162"/>
    </row>
    <row r="8" spans="1:11" ht="32.25" customHeight="1">
      <c r="A8" s="907" t="s">
        <v>258</v>
      </c>
      <c r="B8" s="908"/>
      <c r="C8" s="908"/>
      <c r="D8" s="912"/>
      <c r="E8" s="913"/>
      <c r="F8" s="913"/>
      <c r="G8" s="913"/>
      <c r="H8" s="913"/>
      <c r="I8" s="913"/>
      <c r="J8" s="914"/>
      <c r="K8" s="162"/>
    </row>
    <row r="9" spans="1:11" ht="32.25" customHeight="1">
      <c r="A9" s="907" t="s">
        <v>259</v>
      </c>
      <c r="B9" s="908"/>
      <c r="C9" s="908"/>
      <c r="D9" s="921"/>
      <c r="E9" s="921"/>
      <c r="F9" s="922"/>
      <c r="G9" s="922"/>
      <c r="H9" s="922"/>
      <c r="I9" s="922"/>
      <c r="J9" s="923"/>
      <c r="K9" s="162"/>
    </row>
    <row r="10" spans="1:11" ht="24" customHeight="1">
      <c r="A10" s="924" t="s">
        <v>260</v>
      </c>
      <c r="B10" s="925"/>
      <c r="C10" s="926"/>
      <c r="D10" s="166" t="s">
        <v>261</v>
      </c>
      <c r="E10" s="930"/>
      <c r="F10" s="930"/>
      <c r="G10" s="930"/>
      <c r="H10" s="930"/>
      <c r="I10" s="930"/>
      <c r="J10" s="931"/>
      <c r="K10" s="162"/>
    </row>
    <row r="11" spans="1:11" ht="24" customHeight="1" thickBot="1">
      <c r="A11" s="927"/>
      <c r="B11" s="928"/>
      <c r="C11" s="929"/>
      <c r="D11" s="167" t="s">
        <v>262</v>
      </c>
      <c r="E11" s="932"/>
      <c r="F11" s="932"/>
      <c r="G11" s="932"/>
      <c r="H11" s="932"/>
      <c r="I11" s="932"/>
      <c r="J11" s="933"/>
      <c r="K11" s="162"/>
    </row>
    <row r="12" spans="1:11" ht="22.5" customHeight="1">
      <c r="A12" s="934" t="s">
        <v>263</v>
      </c>
      <c r="B12" s="938" t="s">
        <v>264</v>
      </c>
      <c r="C12" s="939"/>
      <c r="D12" s="940"/>
      <c r="E12" s="941" t="s">
        <v>279</v>
      </c>
      <c r="F12" s="939"/>
      <c r="G12" s="939"/>
      <c r="H12" s="942"/>
      <c r="I12" s="177" t="s">
        <v>265</v>
      </c>
      <c r="J12" s="184" t="s">
        <v>274</v>
      </c>
      <c r="K12" s="162"/>
    </row>
    <row r="13" spans="1:11" ht="22.5" customHeight="1">
      <c r="A13" s="935"/>
      <c r="B13" s="943" t="s">
        <v>266</v>
      </c>
      <c r="C13" s="168">
        <v>1</v>
      </c>
      <c r="D13" s="169"/>
      <c r="E13" s="915"/>
      <c r="F13" s="915"/>
      <c r="G13" s="915"/>
      <c r="H13" s="915"/>
      <c r="I13" s="178"/>
      <c r="J13" s="185"/>
      <c r="K13" s="162"/>
    </row>
    <row r="14" spans="1:11" ht="22.5" customHeight="1">
      <c r="A14" s="935"/>
      <c r="B14" s="944"/>
      <c r="C14" s="168">
        <v>2</v>
      </c>
      <c r="D14" s="169"/>
      <c r="E14" s="946"/>
      <c r="F14" s="946"/>
      <c r="G14" s="946"/>
      <c r="H14" s="946"/>
      <c r="I14" s="179"/>
      <c r="J14" s="186"/>
      <c r="K14" s="162"/>
    </row>
    <row r="15" spans="1:11" ht="22.5" customHeight="1">
      <c r="A15" s="935"/>
      <c r="B15" s="944"/>
      <c r="C15" s="168">
        <v>3</v>
      </c>
      <c r="D15" s="170"/>
      <c r="E15" s="915"/>
      <c r="F15" s="915"/>
      <c r="G15" s="915"/>
      <c r="H15" s="915"/>
      <c r="I15" s="178"/>
      <c r="J15" s="185"/>
      <c r="K15" s="162"/>
    </row>
    <row r="16" spans="1:11" ht="22.5" customHeight="1">
      <c r="A16" s="935"/>
      <c r="B16" s="945"/>
      <c r="C16" s="947" t="s">
        <v>267</v>
      </c>
      <c r="D16" s="918"/>
      <c r="E16" s="918"/>
      <c r="F16" s="918"/>
      <c r="G16" s="918"/>
      <c r="H16" s="920"/>
      <c r="I16" s="180"/>
      <c r="J16" s="185"/>
      <c r="K16" s="162"/>
    </row>
    <row r="17" spans="1:11" ht="22.5" customHeight="1">
      <c r="A17" s="936"/>
      <c r="B17" s="916" t="s">
        <v>268</v>
      </c>
      <c r="C17" s="168">
        <v>1</v>
      </c>
      <c r="D17" s="169"/>
      <c r="E17" s="915"/>
      <c r="F17" s="915"/>
      <c r="G17" s="915"/>
      <c r="H17" s="915"/>
      <c r="I17" s="181"/>
      <c r="J17" s="171"/>
      <c r="K17" s="162"/>
    </row>
    <row r="18" spans="1:11" ht="22.5" customHeight="1">
      <c r="A18" s="936"/>
      <c r="B18" s="916"/>
      <c r="C18" s="168">
        <v>2</v>
      </c>
      <c r="D18" s="169"/>
      <c r="E18" s="915"/>
      <c r="F18" s="915"/>
      <c r="G18" s="915"/>
      <c r="H18" s="915"/>
      <c r="I18" s="181"/>
      <c r="J18" s="171"/>
      <c r="K18" s="162"/>
    </row>
    <row r="19" spans="1:11" ht="22.5" customHeight="1">
      <c r="A19" s="936"/>
      <c r="B19" s="916"/>
      <c r="C19" s="168">
        <v>3</v>
      </c>
      <c r="D19" s="169"/>
      <c r="E19" s="915"/>
      <c r="F19" s="915"/>
      <c r="G19" s="915"/>
      <c r="H19" s="915"/>
      <c r="I19" s="181"/>
      <c r="J19" s="171"/>
      <c r="K19" s="162"/>
    </row>
    <row r="20" spans="1:11" ht="22.5" customHeight="1">
      <c r="A20" s="936"/>
      <c r="B20" s="916"/>
      <c r="C20" s="168">
        <v>4</v>
      </c>
      <c r="D20" s="169"/>
      <c r="E20" s="915"/>
      <c r="F20" s="915"/>
      <c r="G20" s="915"/>
      <c r="H20" s="915"/>
      <c r="I20" s="181"/>
      <c r="J20" s="171"/>
      <c r="K20" s="162"/>
    </row>
    <row r="21" spans="1:11" ht="22.5" customHeight="1">
      <c r="A21" s="936"/>
      <c r="B21" s="916"/>
      <c r="C21" s="168">
        <v>5</v>
      </c>
      <c r="D21" s="169"/>
      <c r="E21" s="915"/>
      <c r="F21" s="915"/>
      <c r="G21" s="915"/>
      <c r="H21" s="915"/>
      <c r="I21" s="181"/>
      <c r="J21" s="171"/>
      <c r="K21" s="162"/>
    </row>
    <row r="22" spans="1:11" ht="22.5" customHeight="1">
      <c r="A22" s="936"/>
      <c r="B22" s="916"/>
      <c r="C22" s="168">
        <v>6</v>
      </c>
      <c r="D22" s="172"/>
      <c r="E22" s="915"/>
      <c r="F22" s="915"/>
      <c r="G22" s="915"/>
      <c r="H22" s="915"/>
      <c r="I22" s="181"/>
      <c r="J22" s="171"/>
      <c r="K22" s="162"/>
    </row>
    <row r="23" spans="1:11" ht="22.5" customHeight="1">
      <c r="A23" s="936"/>
      <c r="B23" s="916"/>
      <c r="C23" s="168">
        <v>7</v>
      </c>
      <c r="D23" s="169"/>
      <c r="E23" s="915"/>
      <c r="F23" s="915"/>
      <c r="G23" s="915"/>
      <c r="H23" s="915"/>
      <c r="I23" s="181"/>
      <c r="J23" s="171"/>
      <c r="K23" s="162"/>
    </row>
    <row r="24" spans="1:11" ht="22.5" customHeight="1">
      <c r="A24" s="936"/>
      <c r="B24" s="916"/>
      <c r="C24" s="173">
        <v>8</v>
      </c>
      <c r="D24" s="174"/>
      <c r="E24" s="915"/>
      <c r="F24" s="915"/>
      <c r="G24" s="915"/>
      <c r="H24" s="915"/>
      <c r="I24" s="173"/>
      <c r="J24" s="175"/>
      <c r="K24" s="162"/>
    </row>
    <row r="25" spans="1:11" ht="22.5" customHeight="1">
      <c r="A25" s="936"/>
      <c r="B25" s="916"/>
      <c r="C25" s="173">
        <v>9</v>
      </c>
      <c r="D25" s="174"/>
      <c r="E25" s="915"/>
      <c r="F25" s="915"/>
      <c r="G25" s="915"/>
      <c r="H25" s="915"/>
      <c r="I25" s="173"/>
      <c r="J25" s="175"/>
      <c r="K25" s="162"/>
    </row>
    <row r="26" spans="1:11" ht="22.5" customHeight="1">
      <c r="A26" s="936"/>
      <c r="B26" s="916"/>
      <c r="C26" s="173">
        <v>10</v>
      </c>
      <c r="D26" s="174"/>
      <c r="E26" s="915"/>
      <c r="F26" s="915"/>
      <c r="G26" s="915"/>
      <c r="H26" s="915"/>
      <c r="I26" s="173"/>
      <c r="J26" s="175"/>
      <c r="K26" s="162"/>
    </row>
    <row r="27" spans="1:11" ht="22.5" customHeight="1">
      <c r="A27" s="936"/>
      <c r="B27" s="916"/>
      <c r="C27" s="917" t="s">
        <v>269</v>
      </c>
      <c r="D27" s="918"/>
      <c r="E27" s="918"/>
      <c r="F27" s="918"/>
      <c r="G27" s="918"/>
      <c r="H27" s="919"/>
      <c r="I27" s="181"/>
      <c r="J27" s="171"/>
      <c r="K27" s="162"/>
    </row>
    <row r="28" spans="1:11" ht="22.5" customHeight="1">
      <c r="A28" s="937"/>
      <c r="B28" s="917" t="s">
        <v>270</v>
      </c>
      <c r="C28" s="918"/>
      <c r="D28" s="918"/>
      <c r="E28" s="918"/>
      <c r="F28" s="918"/>
      <c r="G28" s="918"/>
      <c r="H28" s="920"/>
      <c r="I28" s="182"/>
      <c r="J28" s="187"/>
      <c r="K28" s="162"/>
    </row>
    <row r="29" spans="1:11" ht="22.5" customHeight="1">
      <c r="A29" s="959" t="s">
        <v>271</v>
      </c>
      <c r="B29" s="916"/>
      <c r="C29" s="168">
        <v>1</v>
      </c>
      <c r="D29" s="3"/>
      <c r="E29" s="915"/>
      <c r="F29" s="915"/>
      <c r="G29" s="915"/>
      <c r="H29" s="915"/>
      <c r="I29" s="181"/>
      <c r="J29" s="171"/>
      <c r="K29" s="162"/>
    </row>
    <row r="30" spans="1:11" ht="22.5" customHeight="1">
      <c r="A30" s="959"/>
      <c r="B30" s="916"/>
      <c r="C30" s="168">
        <v>2</v>
      </c>
      <c r="D30" s="169"/>
      <c r="E30" s="915"/>
      <c r="F30" s="915"/>
      <c r="G30" s="915"/>
      <c r="H30" s="915"/>
      <c r="I30" s="181"/>
      <c r="J30" s="171"/>
      <c r="K30" s="162"/>
    </row>
    <row r="31" spans="1:11" ht="22.5" customHeight="1">
      <c r="A31" s="959"/>
      <c r="B31" s="916"/>
      <c r="C31" s="168">
        <v>3</v>
      </c>
      <c r="D31" s="169"/>
      <c r="E31" s="915"/>
      <c r="F31" s="915"/>
      <c r="G31" s="915"/>
      <c r="H31" s="915"/>
      <c r="I31" s="181"/>
      <c r="J31" s="171"/>
      <c r="K31" s="162"/>
    </row>
    <row r="32" spans="1:11" ht="22.5" customHeight="1">
      <c r="A32" s="959"/>
      <c r="B32" s="916"/>
      <c r="C32" s="168">
        <v>4</v>
      </c>
      <c r="D32" s="176"/>
      <c r="E32" s="915"/>
      <c r="F32" s="915"/>
      <c r="G32" s="915"/>
      <c r="H32" s="915"/>
      <c r="I32" s="181"/>
      <c r="J32" s="171"/>
      <c r="K32" s="162"/>
    </row>
    <row r="33" spans="1:11" ht="22.5" customHeight="1">
      <c r="A33" s="959"/>
      <c r="B33" s="916"/>
      <c r="C33" s="168">
        <v>5</v>
      </c>
      <c r="D33" s="176"/>
      <c r="E33" s="915"/>
      <c r="F33" s="915"/>
      <c r="G33" s="915"/>
      <c r="H33" s="915"/>
      <c r="I33" s="181"/>
      <c r="J33" s="171"/>
      <c r="K33" s="162"/>
    </row>
    <row r="34" spans="1:11" ht="22.5" customHeight="1">
      <c r="A34" s="959"/>
      <c r="B34" s="916"/>
      <c r="C34" s="168">
        <v>6</v>
      </c>
      <c r="D34" s="176"/>
      <c r="E34" s="915"/>
      <c r="F34" s="915"/>
      <c r="G34" s="915"/>
      <c r="H34" s="915"/>
      <c r="I34" s="181"/>
      <c r="J34" s="171"/>
      <c r="K34" s="162"/>
    </row>
    <row r="35" spans="1:11" ht="22.5" customHeight="1">
      <c r="A35" s="959"/>
      <c r="B35" s="916"/>
      <c r="C35" s="168">
        <v>7</v>
      </c>
      <c r="D35" s="176"/>
      <c r="E35" s="915"/>
      <c r="F35" s="915"/>
      <c r="G35" s="915"/>
      <c r="H35" s="915"/>
      <c r="I35" s="181"/>
      <c r="J35" s="171"/>
      <c r="K35" s="162"/>
    </row>
    <row r="36" spans="1:11" ht="22.5" customHeight="1">
      <c r="A36" s="959"/>
      <c r="B36" s="916"/>
      <c r="C36" s="173">
        <v>8</v>
      </c>
      <c r="D36" s="174"/>
      <c r="E36" s="915"/>
      <c r="F36" s="915"/>
      <c r="G36" s="915"/>
      <c r="H36" s="915"/>
      <c r="I36" s="173"/>
      <c r="J36" s="175"/>
      <c r="K36" s="162"/>
    </row>
    <row r="37" spans="1:11" ht="22.5" customHeight="1">
      <c r="A37" s="959"/>
      <c r="B37" s="916"/>
      <c r="C37" s="173">
        <v>9</v>
      </c>
      <c r="D37" s="174"/>
      <c r="E37" s="915"/>
      <c r="F37" s="915"/>
      <c r="G37" s="915"/>
      <c r="H37" s="915"/>
      <c r="I37" s="173"/>
      <c r="J37" s="175"/>
      <c r="K37" s="162"/>
    </row>
    <row r="38" spans="1:11" ht="22.5" customHeight="1">
      <c r="A38" s="959"/>
      <c r="B38" s="916"/>
      <c r="C38" s="173">
        <v>10</v>
      </c>
      <c r="D38" s="174"/>
      <c r="E38" s="915"/>
      <c r="F38" s="915"/>
      <c r="G38" s="915"/>
      <c r="H38" s="915"/>
      <c r="I38" s="173"/>
      <c r="J38" s="175"/>
      <c r="K38" s="162"/>
    </row>
    <row r="39" spans="1:11" ht="22.5" customHeight="1">
      <c r="A39" s="959"/>
      <c r="B39" s="916"/>
      <c r="C39" s="917" t="s">
        <v>272</v>
      </c>
      <c r="D39" s="918"/>
      <c r="E39" s="918"/>
      <c r="F39" s="918"/>
      <c r="G39" s="918"/>
      <c r="H39" s="919"/>
      <c r="I39" s="181"/>
      <c r="J39" s="171"/>
      <c r="K39" s="162"/>
    </row>
    <row r="40" spans="1:11" ht="22.5" customHeight="1" thickBot="1">
      <c r="A40" s="951" t="s">
        <v>273</v>
      </c>
      <c r="B40" s="952"/>
      <c r="C40" s="952"/>
      <c r="D40" s="952"/>
      <c r="E40" s="952"/>
      <c r="F40" s="952"/>
      <c r="G40" s="952"/>
      <c r="H40" s="953"/>
      <c r="I40" s="183"/>
      <c r="J40" s="188"/>
      <c r="K40" s="162"/>
    </row>
    <row r="41" spans="1:11" ht="22.5" customHeight="1" thickBot="1">
      <c r="A41" s="451" t="s">
        <v>530</v>
      </c>
      <c r="B41" s="161"/>
      <c r="C41" s="161"/>
      <c r="D41" s="161"/>
      <c r="E41" s="161"/>
      <c r="F41" s="161"/>
      <c r="G41" s="161"/>
      <c r="H41" s="161"/>
      <c r="I41" s="452"/>
      <c r="J41" s="452"/>
      <c r="K41" s="162"/>
    </row>
    <row r="42" spans="1:11" ht="42" customHeight="1" thickBot="1">
      <c r="A42" s="948" t="s">
        <v>584</v>
      </c>
      <c r="B42" s="949"/>
      <c r="C42" s="949"/>
      <c r="D42" s="949"/>
      <c r="E42" s="949"/>
      <c r="F42" s="949"/>
      <c r="G42" s="949"/>
      <c r="H42" s="949"/>
      <c r="I42" s="949"/>
      <c r="J42" s="950"/>
      <c r="K42" s="162"/>
    </row>
    <row r="43" spans="1:11" ht="14.75" customHeight="1">
      <c r="A43" s="30" t="s">
        <v>276</v>
      </c>
    </row>
    <row r="44" spans="1:11" ht="14.75" customHeight="1">
      <c r="A44" s="30" t="s">
        <v>277</v>
      </c>
    </row>
    <row r="45" spans="1:11" ht="14.75" customHeight="1">
      <c r="A45" s="30" t="s">
        <v>278</v>
      </c>
    </row>
  </sheetData>
  <mergeCells count="53">
    <mergeCell ref="A42:J42"/>
    <mergeCell ref="C39:H39"/>
    <mergeCell ref="A40:H40"/>
    <mergeCell ref="I5:J5"/>
    <mergeCell ref="D7:J7"/>
    <mergeCell ref="A29:B39"/>
    <mergeCell ref="E29:H29"/>
    <mergeCell ref="E30:H30"/>
    <mergeCell ref="E31:H31"/>
    <mergeCell ref="E32:H32"/>
    <mergeCell ref="E33:H33"/>
    <mergeCell ref="E34:H34"/>
    <mergeCell ref="E35:H35"/>
    <mergeCell ref="E36:H36"/>
    <mergeCell ref="E37:H37"/>
    <mergeCell ref="E23:H23"/>
    <mergeCell ref="B28:H28"/>
    <mergeCell ref="E38:H38"/>
    <mergeCell ref="A9:C9"/>
    <mergeCell ref="D9:J9"/>
    <mergeCell ref="A10:C11"/>
    <mergeCell ref="E10:J10"/>
    <mergeCell ref="E11:J11"/>
    <mergeCell ref="A12:A28"/>
    <mergeCell ref="B12:D12"/>
    <mergeCell ref="E12:H12"/>
    <mergeCell ref="B13:B16"/>
    <mergeCell ref="E13:H13"/>
    <mergeCell ref="E14:H14"/>
    <mergeCell ref="E15:H15"/>
    <mergeCell ref="C16:H16"/>
    <mergeCell ref="A6:C6"/>
    <mergeCell ref="A7:C7"/>
    <mergeCell ref="A8:C8"/>
    <mergeCell ref="D8:J8"/>
    <mergeCell ref="E17:H17"/>
    <mergeCell ref="B17:B27"/>
    <mergeCell ref="E22:H22"/>
    <mergeCell ref="E24:H24"/>
    <mergeCell ref="E26:H26"/>
    <mergeCell ref="C27:H27"/>
    <mergeCell ref="E18:H18"/>
    <mergeCell ref="E19:H19"/>
    <mergeCell ref="E20:H20"/>
    <mergeCell ref="E21:H21"/>
    <mergeCell ref="E25:H25"/>
    <mergeCell ref="A5:C5"/>
    <mergeCell ref="D5:G5"/>
    <mergeCell ref="A2:J2"/>
    <mergeCell ref="G3:J3"/>
    <mergeCell ref="A4:C4"/>
    <mergeCell ref="D4:E4"/>
    <mergeCell ref="G4:J4"/>
  </mergeCells>
  <phoneticPr fontId="11"/>
  <printOptions horizontalCentered="1" gridLinesSet="0"/>
  <pageMargins left="0.59055118110236227" right="0.19685039370078741" top="0.19685039370078741" bottom="0.19685039370078741" header="0" footer="0"/>
  <pageSetup paperSize="9"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699A1-9EC9-4D77-83FF-811A380592E5}">
  <sheetPr>
    <tabColor rgb="FFFFFF00"/>
    <pageSetUpPr fitToPage="1"/>
  </sheetPr>
  <dimension ref="A1:K44"/>
  <sheetViews>
    <sheetView view="pageBreakPreview" zoomScaleNormal="100" zoomScaleSheetLayoutView="100" workbookViewId="0">
      <selection activeCell="A5" sqref="A5:XFD5"/>
    </sheetView>
  </sheetViews>
  <sheetFormatPr defaultColWidth="10.453125" defaultRowHeight="14.9" customHeight="1"/>
  <cols>
    <col min="1" max="1" width="6.1796875" style="30" customWidth="1"/>
    <col min="2" max="2" width="5.453125" style="30" customWidth="1"/>
    <col min="3" max="3" width="5.1796875" style="30" customWidth="1"/>
    <col min="4" max="4" width="21.453125" style="30" customWidth="1"/>
    <col min="5" max="5" width="14.54296875" style="30" customWidth="1"/>
    <col min="6" max="6" width="11.54296875" style="30" customWidth="1"/>
    <col min="7" max="7" width="14" style="30" customWidth="1"/>
    <col min="8" max="9" width="18" style="30" customWidth="1"/>
    <col min="10" max="10" width="16.1796875" style="30" bestFit="1" customWidth="1"/>
    <col min="11" max="16384" width="10.453125" style="30"/>
  </cols>
  <sheetData>
    <row r="1" spans="1:11" ht="14.9" customHeight="1">
      <c r="J1" s="160" t="s">
        <v>424</v>
      </c>
    </row>
    <row r="2" spans="1:11" ht="24.75" customHeight="1">
      <c r="A2" s="898" t="s">
        <v>275</v>
      </c>
      <c r="B2" s="898"/>
      <c r="C2" s="898"/>
      <c r="D2" s="898"/>
      <c r="E2" s="898"/>
      <c r="F2" s="898"/>
      <c r="G2" s="898"/>
      <c r="H2" s="898"/>
      <c r="I2" s="898"/>
      <c r="J2" s="898"/>
    </row>
    <row r="3" spans="1:11" ht="24.75" customHeight="1" thickBot="1">
      <c r="A3" s="161"/>
      <c r="B3" s="161"/>
      <c r="C3" s="161"/>
      <c r="D3" s="161"/>
      <c r="E3" s="161"/>
      <c r="F3" s="52" t="s">
        <v>500</v>
      </c>
      <c r="G3" s="899">
        <f>'様式1-1_委託料経費区分'!C5</f>
        <v>0</v>
      </c>
      <c r="H3" s="899"/>
      <c r="I3" s="899"/>
      <c r="J3" s="899"/>
    </row>
    <row r="4" spans="1:11" ht="24.75" customHeight="1">
      <c r="A4" s="1014" t="s">
        <v>301</v>
      </c>
      <c r="B4" s="1015"/>
      <c r="C4" s="1016"/>
      <c r="D4" s="1017" t="s">
        <v>675</v>
      </c>
      <c r="E4" s="1018"/>
      <c r="F4" s="373" t="s">
        <v>302</v>
      </c>
      <c r="G4" s="905">
        <f>'様式1-1_委託料経費区分'!C7</f>
        <v>0</v>
      </c>
      <c r="H4" s="905"/>
      <c r="I4" s="905"/>
      <c r="J4" s="906"/>
    </row>
    <row r="5" spans="1:11" ht="24" customHeight="1">
      <c r="A5" s="893" t="s">
        <v>669</v>
      </c>
      <c r="B5" s="894"/>
      <c r="C5" s="894"/>
      <c r="D5" s="895">
        <f>'様式1-1_委託料経費区分'!C9</f>
        <v>0</v>
      </c>
      <c r="E5" s="896"/>
      <c r="F5" s="896"/>
      <c r="G5" s="897"/>
      <c r="H5" s="372" t="s">
        <v>253</v>
      </c>
      <c r="I5" s="1012" t="s">
        <v>676</v>
      </c>
      <c r="J5" s="1013"/>
      <c r="K5" s="162"/>
    </row>
    <row r="6" spans="1:11" ht="24" customHeight="1">
      <c r="A6" s="995" t="s">
        <v>255</v>
      </c>
      <c r="B6" s="915"/>
      <c r="C6" s="915"/>
      <c r="D6" s="917"/>
      <c r="E6" s="918"/>
      <c r="F6" s="918"/>
      <c r="G6" s="918"/>
      <c r="H6" s="164"/>
      <c r="I6" s="164"/>
      <c r="J6" s="165" t="s">
        <v>677</v>
      </c>
      <c r="K6" s="162"/>
    </row>
    <row r="7" spans="1:11" ht="32.25" customHeight="1">
      <c r="A7" s="1008" t="s">
        <v>257</v>
      </c>
      <c r="B7" s="918"/>
      <c r="C7" s="919"/>
      <c r="D7" s="1009"/>
      <c r="E7" s="1010"/>
      <c r="F7" s="1010"/>
      <c r="G7" s="1010"/>
      <c r="H7" s="1010"/>
      <c r="I7" s="1010"/>
      <c r="J7" s="1011"/>
      <c r="K7" s="162"/>
    </row>
    <row r="8" spans="1:11" ht="32.25" customHeight="1">
      <c r="A8" s="995" t="s">
        <v>258</v>
      </c>
      <c r="B8" s="915"/>
      <c r="C8" s="915"/>
      <c r="D8" s="912"/>
      <c r="E8" s="913"/>
      <c r="F8" s="913"/>
      <c r="G8" s="913"/>
      <c r="H8" s="913"/>
      <c r="I8" s="913"/>
      <c r="J8" s="914"/>
      <c r="K8" s="162"/>
    </row>
    <row r="9" spans="1:11" ht="32.25" customHeight="1">
      <c r="A9" s="995" t="s">
        <v>259</v>
      </c>
      <c r="B9" s="915"/>
      <c r="C9" s="915"/>
      <c r="D9" s="922"/>
      <c r="E9" s="996"/>
      <c r="F9" s="996"/>
      <c r="G9" s="996"/>
      <c r="H9" s="996"/>
      <c r="I9" s="996"/>
      <c r="J9" s="997"/>
      <c r="K9" s="162"/>
    </row>
    <row r="10" spans="1:11" ht="24" customHeight="1">
      <c r="A10" s="998" t="s">
        <v>260</v>
      </c>
      <c r="B10" s="999"/>
      <c r="C10" s="1000"/>
      <c r="D10" s="166" t="s">
        <v>678</v>
      </c>
      <c r="E10" s="1004"/>
      <c r="F10" s="1005"/>
      <c r="G10" s="1005"/>
      <c r="H10" s="1005"/>
      <c r="I10" s="1005"/>
      <c r="J10" s="1006"/>
      <c r="K10" s="162"/>
    </row>
    <row r="11" spans="1:11" ht="24" customHeight="1" thickBot="1">
      <c r="A11" s="1001"/>
      <c r="B11" s="1002"/>
      <c r="C11" s="1003"/>
      <c r="D11" s="167" t="s">
        <v>679</v>
      </c>
      <c r="E11" s="1007"/>
      <c r="F11" s="932"/>
      <c r="G11" s="932"/>
      <c r="H11" s="932"/>
      <c r="I11" s="932"/>
      <c r="J11" s="933"/>
      <c r="K11" s="162"/>
    </row>
    <row r="12" spans="1:11" s="492" customFormat="1" ht="22.5" customHeight="1">
      <c r="A12" s="976" t="s">
        <v>680</v>
      </c>
      <c r="B12" s="977"/>
      <c r="C12" s="982" t="s">
        <v>681</v>
      </c>
      <c r="D12" s="983"/>
      <c r="E12" s="982" t="s">
        <v>279</v>
      </c>
      <c r="F12" s="984"/>
      <c r="G12" s="984"/>
      <c r="H12" s="984"/>
      <c r="I12" s="489" t="s">
        <v>265</v>
      </c>
      <c r="J12" s="490" t="s">
        <v>682</v>
      </c>
      <c r="K12" s="491"/>
    </row>
    <row r="13" spans="1:11" s="492" customFormat="1" ht="22.5" customHeight="1">
      <c r="A13" s="978"/>
      <c r="B13" s="979"/>
      <c r="C13" s="493">
        <v>1</v>
      </c>
      <c r="D13" s="494" t="s">
        <v>683</v>
      </c>
      <c r="E13" s="495" t="s">
        <v>684</v>
      </c>
      <c r="F13" s="985"/>
      <c r="G13" s="986"/>
      <c r="H13" s="986"/>
      <c r="I13" s="496"/>
      <c r="J13" s="497"/>
      <c r="K13" s="491"/>
    </row>
    <row r="14" spans="1:11" s="492" customFormat="1" ht="34.5" customHeight="1">
      <c r="A14" s="978"/>
      <c r="B14" s="979"/>
      <c r="C14" s="987">
        <v>2</v>
      </c>
      <c r="D14" s="989" t="s">
        <v>685</v>
      </c>
      <c r="E14" s="495" t="s">
        <v>684</v>
      </c>
      <c r="F14" s="985"/>
      <c r="G14" s="986"/>
      <c r="H14" s="986"/>
      <c r="I14" s="496"/>
      <c r="J14" s="497"/>
      <c r="K14" s="491"/>
    </row>
    <row r="15" spans="1:11" s="492" customFormat="1" ht="34.5" customHeight="1">
      <c r="A15" s="978"/>
      <c r="B15" s="979"/>
      <c r="C15" s="988"/>
      <c r="D15" s="990"/>
      <c r="E15" s="498" t="s">
        <v>686</v>
      </c>
      <c r="F15" s="991"/>
      <c r="G15" s="992"/>
      <c r="H15" s="993"/>
      <c r="I15" s="496"/>
      <c r="J15" s="497"/>
      <c r="K15" s="491"/>
    </row>
    <row r="16" spans="1:11" s="492" customFormat="1" ht="33.75" customHeight="1">
      <c r="A16" s="978"/>
      <c r="B16" s="979"/>
      <c r="C16" s="493">
        <v>3</v>
      </c>
      <c r="D16" s="499"/>
      <c r="E16" s="498"/>
      <c r="F16" s="985"/>
      <c r="G16" s="986"/>
      <c r="H16" s="986"/>
      <c r="I16" s="500"/>
      <c r="J16" s="497"/>
      <c r="K16" s="491"/>
    </row>
    <row r="17" spans="1:11" s="492" customFormat="1" ht="17.25" customHeight="1">
      <c r="A17" s="980"/>
      <c r="B17" s="981"/>
      <c r="C17" s="994" t="s">
        <v>687</v>
      </c>
      <c r="D17" s="966"/>
      <c r="E17" s="966"/>
      <c r="F17" s="966"/>
      <c r="G17" s="966"/>
      <c r="H17" s="966"/>
      <c r="I17" s="501">
        <f>SUM(I13:I16)</f>
        <v>0</v>
      </c>
      <c r="J17" s="502"/>
      <c r="K17" s="491"/>
    </row>
    <row r="18" spans="1:11" s="492" customFormat="1" ht="31" customHeight="1">
      <c r="A18" s="969" t="s">
        <v>688</v>
      </c>
      <c r="B18" s="970"/>
      <c r="C18" s="493">
        <v>1</v>
      </c>
      <c r="D18" s="503"/>
      <c r="E18" s="963"/>
      <c r="F18" s="963"/>
      <c r="G18" s="963"/>
      <c r="H18" s="963"/>
      <c r="I18" s="504"/>
      <c r="J18" s="502"/>
      <c r="K18" s="491"/>
    </row>
    <row r="19" spans="1:11" s="492" customFormat="1" ht="51.75" customHeight="1">
      <c r="A19" s="971"/>
      <c r="B19" s="972"/>
      <c r="C19" s="493">
        <v>2</v>
      </c>
      <c r="D19" s="503"/>
      <c r="E19" s="963"/>
      <c r="F19" s="963"/>
      <c r="G19" s="963"/>
      <c r="H19" s="963"/>
      <c r="I19" s="504"/>
      <c r="J19" s="502"/>
      <c r="K19" s="491"/>
    </row>
    <row r="20" spans="1:11" s="492" customFormat="1" ht="22.5" customHeight="1">
      <c r="A20" s="971"/>
      <c r="B20" s="972"/>
      <c r="C20" s="493">
        <v>3</v>
      </c>
      <c r="D20" s="503"/>
      <c r="E20" s="963"/>
      <c r="F20" s="963"/>
      <c r="G20" s="963"/>
      <c r="H20" s="963"/>
      <c r="I20" s="505"/>
      <c r="J20" s="497"/>
      <c r="K20" s="491"/>
    </row>
    <row r="21" spans="1:11" s="492" customFormat="1" ht="31.5" customHeight="1">
      <c r="A21" s="971"/>
      <c r="B21" s="972"/>
      <c r="C21" s="493">
        <v>4</v>
      </c>
      <c r="D21" s="503"/>
      <c r="E21" s="963"/>
      <c r="F21" s="963"/>
      <c r="G21" s="963"/>
      <c r="H21" s="963"/>
      <c r="I21" s="496"/>
      <c r="J21" s="497"/>
      <c r="K21" s="491"/>
    </row>
    <row r="22" spans="1:11" s="492" customFormat="1" ht="32.15" customHeight="1">
      <c r="A22" s="971"/>
      <c r="B22" s="972"/>
      <c r="C22" s="493">
        <v>5</v>
      </c>
      <c r="D22" s="503"/>
      <c r="E22" s="963"/>
      <c r="F22" s="963"/>
      <c r="G22" s="963"/>
      <c r="H22" s="963"/>
      <c r="I22" s="496"/>
      <c r="J22" s="497"/>
      <c r="K22" s="491"/>
    </row>
    <row r="23" spans="1:11" s="492" customFormat="1" ht="22.5" hidden="1" customHeight="1">
      <c r="A23" s="971"/>
      <c r="B23" s="972"/>
      <c r="C23" s="493">
        <v>6</v>
      </c>
      <c r="D23" s="506"/>
      <c r="E23" s="507"/>
      <c r="F23" s="507"/>
      <c r="G23" s="507"/>
      <c r="H23" s="507"/>
      <c r="I23" s="496"/>
      <c r="J23" s="497"/>
      <c r="K23" s="491"/>
    </row>
    <row r="24" spans="1:11" s="492" customFormat="1" ht="22.5" hidden="1" customHeight="1">
      <c r="A24" s="971"/>
      <c r="B24" s="972"/>
      <c r="C24" s="493">
        <v>7</v>
      </c>
      <c r="D24" s="503"/>
      <c r="E24" s="507"/>
      <c r="F24" s="507"/>
      <c r="G24" s="507"/>
      <c r="H24" s="507"/>
      <c r="I24" s="496"/>
      <c r="J24" s="497"/>
      <c r="K24" s="491"/>
    </row>
    <row r="25" spans="1:11" s="492" customFormat="1" ht="22.5" hidden="1" customHeight="1">
      <c r="A25" s="971"/>
      <c r="B25" s="972"/>
      <c r="C25" s="493">
        <v>8</v>
      </c>
      <c r="D25" s="506"/>
      <c r="E25" s="507"/>
      <c r="F25" s="507"/>
      <c r="G25" s="507"/>
      <c r="H25" s="507"/>
      <c r="I25" s="496"/>
      <c r="J25" s="497"/>
      <c r="K25" s="491"/>
    </row>
    <row r="26" spans="1:11" s="492" customFormat="1" ht="22.5" hidden="1" customHeight="1">
      <c r="A26" s="971"/>
      <c r="B26" s="972"/>
      <c r="C26" s="493">
        <v>9</v>
      </c>
      <c r="D26" s="503"/>
      <c r="E26" s="507"/>
      <c r="F26" s="507"/>
      <c r="G26" s="507"/>
      <c r="H26" s="507"/>
      <c r="I26" s="496"/>
      <c r="J26" s="497"/>
      <c r="K26" s="491"/>
    </row>
    <row r="27" spans="1:11" s="492" customFormat="1" ht="22.5" hidden="1" customHeight="1">
      <c r="A27" s="971"/>
      <c r="B27" s="972"/>
      <c r="C27" s="493">
        <v>10</v>
      </c>
      <c r="D27" s="503"/>
      <c r="E27" s="507"/>
      <c r="F27" s="507"/>
      <c r="G27" s="507"/>
      <c r="H27" s="507"/>
      <c r="I27" s="496"/>
      <c r="J27" s="497"/>
      <c r="K27" s="491"/>
    </row>
    <row r="28" spans="1:11" s="492" customFormat="1" ht="22.5" hidden="1" customHeight="1">
      <c r="A28" s="971"/>
      <c r="B28" s="972"/>
      <c r="C28" s="493">
        <v>11</v>
      </c>
      <c r="D28" s="503"/>
      <c r="E28" s="507"/>
      <c r="F28" s="507"/>
      <c r="G28" s="507"/>
      <c r="H28" s="507"/>
      <c r="I28" s="496"/>
      <c r="J28" s="497"/>
      <c r="K28" s="491"/>
    </row>
    <row r="29" spans="1:11" s="492" customFormat="1" ht="60" customHeight="1">
      <c r="A29" s="971"/>
      <c r="B29" s="972"/>
      <c r="C29" s="493">
        <v>6</v>
      </c>
      <c r="D29" s="503"/>
      <c r="E29" s="975"/>
      <c r="F29" s="975"/>
      <c r="G29" s="975"/>
      <c r="H29" s="975"/>
      <c r="I29" s="496"/>
      <c r="J29" s="497"/>
      <c r="K29" s="491"/>
    </row>
    <row r="30" spans="1:11" s="492" customFormat="1" ht="52" customHeight="1">
      <c r="A30" s="971"/>
      <c r="B30" s="972"/>
      <c r="C30" s="493">
        <v>7</v>
      </c>
      <c r="D30" s="503"/>
      <c r="E30" s="963"/>
      <c r="F30" s="963"/>
      <c r="G30" s="963"/>
      <c r="H30" s="963"/>
      <c r="I30" s="496"/>
      <c r="J30" s="497"/>
      <c r="K30" s="491"/>
    </row>
    <row r="31" spans="1:11" s="492" customFormat="1" ht="48" customHeight="1">
      <c r="A31" s="971"/>
      <c r="B31" s="972"/>
      <c r="C31" s="493">
        <v>8</v>
      </c>
      <c r="D31" s="503"/>
      <c r="E31" s="963"/>
      <c r="F31" s="963"/>
      <c r="G31" s="963"/>
      <c r="H31" s="963"/>
      <c r="I31" s="496"/>
      <c r="J31" s="497"/>
      <c r="K31" s="491"/>
    </row>
    <row r="32" spans="1:11" s="492" customFormat="1" ht="44.15" customHeight="1">
      <c r="A32" s="971"/>
      <c r="B32" s="972"/>
      <c r="C32" s="493">
        <v>9</v>
      </c>
      <c r="D32" s="508"/>
      <c r="E32" s="963"/>
      <c r="F32" s="963"/>
      <c r="G32" s="963"/>
      <c r="H32" s="963"/>
      <c r="I32" s="496"/>
      <c r="J32" s="497"/>
      <c r="K32" s="491"/>
    </row>
    <row r="33" spans="1:11" s="492" customFormat="1" ht="49" customHeight="1">
      <c r="A33" s="971"/>
      <c r="B33" s="972"/>
      <c r="C33" s="493">
        <v>10</v>
      </c>
      <c r="D33" s="509"/>
      <c r="E33" s="963"/>
      <c r="F33" s="963"/>
      <c r="G33" s="963"/>
      <c r="H33" s="963"/>
      <c r="I33" s="496"/>
      <c r="J33" s="497"/>
      <c r="K33" s="491"/>
    </row>
    <row r="34" spans="1:11" s="492" customFormat="1" ht="35.15" customHeight="1">
      <c r="A34" s="971"/>
      <c r="B34" s="972"/>
      <c r="C34" s="493">
        <v>11</v>
      </c>
      <c r="D34" s="508"/>
      <c r="E34" s="963"/>
      <c r="F34" s="963"/>
      <c r="G34" s="963"/>
      <c r="H34" s="963"/>
      <c r="I34" s="496"/>
      <c r="J34" s="497"/>
      <c r="K34" s="491"/>
    </row>
    <row r="35" spans="1:11" s="492" customFormat="1" ht="64.5" customHeight="1">
      <c r="A35" s="971"/>
      <c r="B35" s="972"/>
      <c r="C35" s="493">
        <v>12</v>
      </c>
      <c r="D35" s="508"/>
      <c r="E35" s="963"/>
      <c r="F35" s="963"/>
      <c r="G35" s="963"/>
      <c r="H35" s="963"/>
      <c r="I35" s="496"/>
      <c r="J35" s="497"/>
      <c r="K35" s="491"/>
    </row>
    <row r="36" spans="1:11" s="492" customFormat="1" ht="47.15" customHeight="1">
      <c r="A36" s="971"/>
      <c r="B36" s="972"/>
      <c r="C36" s="510">
        <v>13</v>
      </c>
      <c r="D36" s="503"/>
      <c r="E36" s="963"/>
      <c r="F36" s="963"/>
      <c r="G36" s="963"/>
      <c r="H36" s="963"/>
      <c r="I36" s="496"/>
      <c r="J36" s="497"/>
      <c r="K36" s="491"/>
    </row>
    <row r="37" spans="1:11" s="492" customFormat="1" ht="22.5" hidden="1" customHeight="1">
      <c r="A37" s="971"/>
      <c r="B37" s="972"/>
      <c r="C37" s="510">
        <v>10</v>
      </c>
      <c r="D37" s="503"/>
      <c r="E37" s="503"/>
      <c r="F37" s="964"/>
      <c r="G37" s="964"/>
      <c r="H37" s="964"/>
      <c r="I37" s="511"/>
      <c r="J37" s="511"/>
      <c r="K37" s="491"/>
    </row>
    <row r="38" spans="1:11" s="492" customFormat="1" ht="22.5" customHeight="1">
      <c r="A38" s="973"/>
      <c r="B38" s="974"/>
      <c r="C38" s="965" t="s">
        <v>689</v>
      </c>
      <c r="D38" s="966"/>
      <c r="E38" s="966"/>
      <c r="F38" s="966"/>
      <c r="G38" s="966"/>
      <c r="H38" s="966"/>
      <c r="I38" s="496">
        <f>SUM(I18:I36)</f>
        <v>0</v>
      </c>
      <c r="J38" s="497"/>
      <c r="K38" s="491"/>
    </row>
    <row r="39" spans="1:11" s="492" customFormat="1" ht="22.5" customHeight="1" thickBot="1">
      <c r="A39" s="967" t="s">
        <v>273</v>
      </c>
      <c r="B39" s="968"/>
      <c r="C39" s="968"/>
      <c r="D39" s="968"/>
      <c r="E39" s="968"/>
      <c r="F39" s="968"/>
      <c r="G39" s="968"/>
      <c r="H39" s="968"/>
      <c r="I39" s="512">
        <f>SUM(I17,I38)</f>
        <v>0</v>
      </c>
      <c r="J39" s="513">
        <f>SUM(J17,J38)</f>
        <v>0</v>
      </c>
      <c r="K39" s="491"/>
    </row>
    <row r="40" spans="1:11" ht="22.5" customHeight="1" thickBot="1">
      <c r="A40" s="451" t="s">
        <v>530</v>
      </c>
      <c r="B40" s="161"/>
      <c r="C40" s="161"/>
      <c r="D40" s="161"/>
      <c r="E40" s="161"/>
      <c r="F40" s="161"/>
      <c r="G40" s="161"/>
      <c r="H40" s="161"/>
      <c r="I40" s="161"/>
      <c r="J40" s="452"/>
      <c r="K40" s="162"/>
    </row>
    <row r="41" spans="1:11" ht="46" customHeight="1" thickBot="1">
      <c r="A41" s="960" t="s">
        <v>690</v>
      </c>
      <c r="B41" s="961"/>
      <c r="C41" s="961"/>
      <c r="D41" s="961"/>
      <c r="E41" s="961"/>
      <c r="F41" s="961"/>
      <c r="G41" s="961"/>
      <c r="H41" s="961"/>
      <c r="I41" s="961"/>
      <c r="J41" s="962"/>
      <c r="K41" s="162"/>
    </row>
    <row r="42" spans="1:11" ht="14.9" customHeight="1">
      <c r="A42" s="30" t="s">
        <v>251</v>
      </c>
    </row>
    <row r="43" spans="1:11" ht="14.9" customHeight="1">
      <c r="A43" s="30" t="s">
        <v>277</v>
      </c>
    </row>
    <row r="44" spans="1:11" ht="14.9" customHeight="1">
      <c r="A44" s="30" t="s">
        <v>278</v>
      </c>
    </row>
  </sheetData>
  <mergeCells count="47">
    <mergeCell ref="A5:C5"/>
    <mergeCell ref="D5:G5"/>
    <mergeCell ref="I5:J5"/>
    <mergeCell ref="A2:J2"/>
    <mergeCell ref="G3:J3"/>
    <mergeCell ref="A4:C4"/>
    <mergeCell ref="D4:E4"/>
    <mergeCell ref="G4:J4"/>
    <mergeCell ref="A6:C6"/>
    <mergeCell ref="D6:G6"/>
    <mergeCell ref="A7:C7"/>
    <mergeCell ref="D7:J7"/>
    <mergeCell ref="A8:C8"/>
    <mergeCell ref="D8:J8"/>
    <mergeCell ref="A9:C9"/>
    <mergeCell ref="D9:J9"/>
    <mergeCell ref="A10:C11"/>
    <mergeCell ref="E10:J10"/>
    <mergeCell ref="E11:J11"/>
    <mergeCell ref="E31:H31"/>
    <mergeCell ref="E32:H32"/>
    <mergeCell ref="A12:B17"/>
    <mergeCell ref="C12:D12"/>
    <mergeCell ref="E12:H12"/>
    <mergeCell ref="F13:H13"/>
    <mergeCell ref="C14:C15"/>
    <mergeCell ref="D14:D15"/>
    <mergeCell ref="F14:H14"/>
    <mergeCell ref="F15:H15"/>
    <mergeCell ref="F16:H16"/>
    <mergeCell ref="C17:H17"/>
    <mergeCell ref="A41:J41"/>
    <mergeCell ref="E34:H34"/>
    <mergeCell ref="E35:H35"/>
    <mergeCell ref="E36:H36"/>
    <mergeCell ref="F37:H37"/>
    <mergeCell ref="C38:H38"/>
    <mergeCell ref="A39:H39"/>
    <mergeCell ref="A18:B38"/>
    <mergeCell ref="E33:H33"/>
    <mergeCell ref="E18:H18"/>
    <mergeCell ref="E19:H19"/>
    <mergeCell ref="E20:H20"/>
    <mergeCell ref="E21:H21"/>
    <mergeCell ref="E22:H22"/>
    <mergeCell ref="E29:H29"/>
    <mergeCell ref="E30:H30"/>
  </mergeCells>
  <phoneticPr fontId="11"/>
  <dataValidations count="1">
    <dataValidation type="list" allowBlank="1" showInputMessage="1" showErrorMessage="1" sqref="E4 D4" xr:uid="{E0CF2EDE-AFE1-4A05-9130-C023E3155C7B}">
      <formula1>"知識等習得,建設人材育成,デュアルシステム,eラーニング,IT活用力習得,大型自動車一種運転業務従事者育成"</formula1>
    </dataValidation>
  </dataValidations>
  <printOptions horizontalCentered="1" gridLinesSet="0"/>
  <pageMargins left="0.59055118110236227" right="0.19685039370078741" top="0.19685039370078741" bottom="0.19685039370078741" header="0" footer="0"/>
  <pageSetup paperSize="9" scale="7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FFFF00"/>
  </sheetPr>
  <dimension ref="A1:P28"/>
  <sheetViews>
    <sheetView view="pageBreakPreview" zoomScaleNormal="100" zoomScaleSheetLayoutView="100" workbookViewId="0">
      <selection activeCell="A7" sqref="A7"/>
    </sheetView>
  </sheetViews>
  <sheetFormatPr defaultColWidth="9.08984375" defaultRowHeight="12.5"/>
  <cols>
    <col min="1" max="1" width="18.453125" style="30" customWidth="1"/>
    <col min="2" max="2" width="6" style="30" bestFit="1" customWidth="1"/>
    <col min="3" max="3" width="24" style="30" customWidth="1"/>
    <col min="4" max="4" width="8.6328125" style="30" customWidth="1"/>
    <col min="5" max="9" width="6.54296875" style="30" customWidth="1"/>
    <col min="10" max="10" width="23.6328125" style="30" customWidth="1"/>
    <col min="11" max="12" width="9.54296875" style="30" customWidth="1"/>
    <col min="13" max="16384" width="9.08984375" style="30"/>
  </cols>
  <sheetData>
    <row r="1" spans="1:16" ht="16.5">
      <c r="B1" s="109"/>
      <c r="C1" s="109"/>
      <c r="D1" s="109"/>
      <c r="E1" s="109"/>
      <c r="F1" s="109"/>
      <c r="G1" s="109"/>
      <c r="H1" s="109"/>
      <c r="I1" s="109"/>
      <c r="J1" s="110"/>
      <c r="K1" s="110"/>
      <c r="L1" s="111" t="s">
        <v>423</v>
      </c>
    </row>
    <row r="2" spans="1:16" ht="16.5">
      <c r="A2" s="112" t="s">
        <v>133</v>
      </c>
      <c r="B2" s="109"/>
      <c r="C2" s="109"/>
      <c r="D2" s="109"/>
      <c r="E2" s="109"/>
      <c r="F2" s="109"/>
      <c r="G2" s="109"/>
      <c r="H2" s="109"/>
      <c r="I2" s="109"/>
      <c r="J2" s="110"/>
      <c r="K2" s="110"/>
      <c r="L2" s="110"/>
    </row>
    <row r="3" spans="1:16" ht="8.25" customHeight="1">
      <c r="A3" s="112"/>
      <c r="B3" s="109"/>
      <c r="C3" s="109"/>
      <c r="D3" s="109"/>
      <c r="E3" s="109"/>
      <c r="F3" s="109"/>
      <c r="G3" s="109"/>
      <c r="H3" s="109"/>
      <c r="I3" s="109"/>
      <c r="J3" s="110"/>
      <c r="K3" s="110"/>
      <c r="L3" s="110"/>
    </row>
    <row r="4" spans="1:16" ht="16.5">
      <c r="A4" s="486" t="s">
        <v>498</v>
      </c>
      <c r="B4" s="776">
        <f>'様式1-1_委託料経費区分'!C5</f>
        <v>0</v>
      </c>
      <c r="C4" s="777"/>
      <c r="D4" s="777"/>
      <c r="E4" s="777"/>
      <c r="F4" s="777"/>
      <c r="G4" s="778"/>
      <c r="H4" s="109"/>
      <c r="I4" s="109"/>
      <c r="J4" s="110"/>
      <c r="K4" s="110"/>
      <c r="L4" s="110"/>
    </row>
    <row r="5" spans="1:16" ht="16.5">
      <c r="A5" s="486" t="s">
        <v>285</v>
      </c>
      <c r="B5" s="776">
        <f>'様式1-1_委託料経費区分'!C6</f>
        <v>0</v>
      </c>
      <c r="C5" s="777"/>
      <c r="D5" s="777"/>
      <c r="E5" s="777"/>
      <c r="F5" s="777"/>
      <c r="G5" s="778"/>
      <c r="H5" s="109"/>
      <c r="I5" s="109"/>
      <c r="J5" s="110"/>
      <c r="K5" s="110"/>
      <c r="L5" s="110"/>
    </row>
    <row r="6" spans="1:16" ht="16.5">
      <c r="A6" s="486" t="s">
        <v>246</v>
      </c>
      <c r="B6" s="776">
        <f>'様式1-1_委託料経費区分'!C7</f>
        <v>0</v>
      </c>
      <c r="C6" s="777"/>
      <c r="D6" s="777"/>
      <c r="E6" s="777"/>
      <c r="F6" s="777"/>
      <c r="G6" s="778"/>
      <c r="H6" s="109"/>
      <c r="I6" s="109"/>
      <c r="J6" s="110"/>
      <c r="K6" s="110"/>
      <c r="L6" s="110"/>
    </row>
    <row r="7" spans="1:16" ht="16.5">
      <c r="A7" s="735" t="s">
        <v>666</v>
      </c>
      <c r="B7" s="776">
        <f>'様式1-1_委託料経費区分'!C9</f>
        <v>0</v>
      </c>
      <c r="C7" s="777"/>
      <c r="D7" s="777"/>
      <c r="E7" s="777"/>
      <c r="F7" s="777"/>
      <c r="G7" s="778"/>
      <c r="H7" s="109"/>
      <c r="I7" s="109"/>
      <c r="J7" s="110"/>
      <c r="K7" s="110"/>
      <c r="L7" s="110"/>
    </row>
    <row r="8" spans="1:16" ht="39" customHeight="1">
      <c r="A8" s="1024" t="s">
        <v>664</v>
      </c>
      <c r="B8" s="1025"/>
      <c r="C8" s="1025"/>
      <c r="D8" s="1025"/>
      <c r="E8" s="1025"/>
      <c r="F8" s="1025"/>
      <c r="G8" s="1025"/>
      <c r="H8" s="1025"/>
      <c r="I8" s="1025"/>
      <c r="J8" s="1025"/>
      <c r="K8" s="1025"/>
      <c r="L8" s="1025"/>
      <c r="M8" s="109"/>
      <c r="N8" s="109"/>
      <c r="O8" s="109"/>
      <c r="P8" s="109"/>
    </row>
    <row r="9" spans="1:16" s="2" customFormat="1" ht="12" customHeight="1">
      <c r="A9" s="1019" t="s">
        <v>290</v>
      </c>
      <c r="B9" s="1019" t="s">
        <v>250</v>
      </c>
      <c r="C9" s="1019" t="s">
        <v>247</v>
      </c>
      <c r="D9" s="1019" t="s">
        <v>248</v>
      </c>
      <c r="E9" s="1019" t="s">
        <v>50</v>
      </c>
      <c r="F9" s="1019" t="s">
        <v>287</v>
      </c>
      <c r="G9" s="1029" t="s">
        <v>288</v>
      </c>
      <c r="H9" s="1019" t="s">
        <v>150</v>
      </c>
      <c r="I9" s="1029" t="s">
        <v>151</v>
      </c>
      <c r="J9" s="1026" t="s">
        <v>284</v>
      </c>
      <c r="K9" s="1026"/>
      <c r="L9" s="1026"/>
    </row>
    <row r="10" spans="1:16" s="2" customFormat="1" ht="12">
      <c r="A10" s="1026"/>
      <c r="B10" s="1026"/>
      <c r="C10" s="1026"/>
      <c r="D10" s="1026"/>
      <c r="E10" s="1019"/>
      <c r="F10" s="1026"/>
      <c r="G10" s="1030"/>
      <c r="H10" s="1026"/>
      <c r="I10" s="1030"/>
      <c r="J10" s="1026"/>
      <c r="K10" s="1026"/>
      <c r="L10" s="1026"/>
    </row>
    <row r="11" spans="1:16" s="2" customFormat="1" ht="21.75" customHeight="1">
      <c r="A11" s="1027"/>
      <c r="B11" s="1027"/>
      <c r="C11" s="1027"/>
      <c r="D11" s="1027"/>
      <c r="E11" s="1028"/>
      <c r="F11" s="1027"/>
      <c r="G11" s="1031"/>
      <c r="H11" s="1027"/>
      <c r="I11" s="1031"/>
      <c r="J11" s="1019" t="s">
        <v>134</v>
      </c>
      <c r="K11" s="1019" t="s">
        <v>289</v>
      </c>
      <c r="L11" s="1019" t="s">
        <v>135</v>
      </c>
    </row>
    <row r="12" spans="1:16" s="2" customFormat="1" thickBot="1">
      <c r="A12" s="113"/>
      <c r="B12" s="113"/>
      <c r="C12" s="113"/>
      <c r="D12" s="113"/>
      <c r="E12" s="114"/>
      <c r="F12" s="113"/>
      <c r="G12" s="115"/>
      <c r="H12" s="113" t="s">
        <v>149</v>
      </c>
      <c r="I12" s="115" t="s">
        <v>136</v>
      </c>
      <c r="J12" s="1020"/>
      <c r="K12" s="1020"/>
      <c r="L12" s="1020"/>
    </row>
    <row r="13" spans="1:16" ht="20.399999999999999" customHeight="1" thickTop="1">
      <c r="A13" s="116" t="s">
        <v>252</v>
      </c>
      <c r="B13" s="116" t="s">
        <v>616</v>
      </c>
      <c r="C13" s="116" t="s">
        <v>490</v>
      </c>
      <c r="D13" s="117">
        <v>6</v>
      </c>
      <c r="E13" s="117">
        <v>20</v>
      </c>
      <c r="F13" s="117">
        <v>20</v>
      </c>
      <c r="G13" s="118">
        <v>18</v>
      </c>
      <c r="H13" s="117">
        <v>18</v>
      </c>
      <c r="I13" s="118">
        <v>16</v>
      </c>
      <c r="J13" s="116" t="s">
        <v>249</v>
      </c>
      <c r="K13" s="127">
        <f>ROUND(I13/H13,3)</f>
        <v>0.88900000000000001</v>
      </c>
      <c r="L13" s="127">
        <v>0.45</v>
      </c>
    </row>
    <row r="14" spans="1:16" ht="20.399999999999999" customHeight="1">
      <c r="A14" s="116" t="s">
        <v>252</v>
      </c>
      <c r="B14" s="116" t="s">
        <v>616</v>
      </c>
      <c r="C14" s="116" t="s">
        <v>491</v>
      </c>
      <c r="D14" s="117">
        <v>5</v>
      </c>
      <c r="E14" s="117">
        <v>20</v>
      </c>
      <c r="F14" s="117">
        <v>18</v>
      </c>
      <c r="G14" s="194">
        <v>18</v>
      </c>
      <c r="H14" s="194">
        <v>18</v>
      </c>
      <c r="I14" s="194">
        <v>18</v>
      </c>
      <c r="J14" s="116" t="s">
        <v>249</v>
      </c>
      <c r="K14" s="127">
        <f t="shared" ref="K14:K15" si="0">ROUND(I14/H14,3)</f>
        <v>1</v>
      </c>
      <c r="L14" s="127">
        <v>0.48</v>
      </c>
    </row>
    <row r="15" spans="1:16" ht="20.399999999999999" customHeight="1">
      <c r="A15" s="116" t="s">
        <v>617</v>
      </c>
      <c r="B15" s="116" t="s">
        <v>616</v>
      </c>
      <c r="C15" s="116" t="s">
        <v>492</v>
      </c>
      <c r="D15" s="117">
        <v>4</v>
      </c>
      <c r="E15" s="117">
        <v>20</v>
      </c>
      <c r="F15" s="117">
        <v>19</v>
      </c>
      <c r="G15" s="194">
        <v>17</v>
      </c>
      <c r="H15" s="194">
        <v>18</v>
      </c>
      <c r="I15" s="194">
        <v>17</v>
      </c>
      <c r="J15" s="116" t="s">
        <v>249</v>
      </c>
      <c r="K15" s="127">
        <f t="shared" si="0"/>
        <v>0.94399999999999995</v>
      </c>
      <c r="L15" s="127">
        <v>0.45300000000000001</v>
      </c>
    </row>
    <row r="16" spans="1:16" ht="20.399999999999999" customHeight="1">
      <c r="A16" s="116"/>
      <c r="B16" s="116"/>
      <c r="C16" s="116"/>
      <c r="D16" s="117"/>
      <c r="E16" s="117"/>
      <c r="F16" s="117"/>
      <c r="G16" s="194"/>
      <c r="H16" s="194"/>
      <c r="I16" s="194"/>
      <c r="J16" s="116"/>
      <c r="K16" s="127"/>
      <c r="L16" s="127"/>
    </row>
    <row r="17" spans="1:12" ht="20.399999999999999" customHeight="1">
      <c r="A17" s="116"/>
      <c r="B17" s="116"/>
      <c r="C17" s="116"/>
      <c r="D17" s="117"/>
      <c r="E17" s="117"/>
      <c r="F17" s="117"/>
      <c r="G17" s="194"/>
      <c r="H17" s="194"/>
      <c r="I17" s="194"/>
      <c r="J17" s="116"/>
      <c r="K17" s="127"/>
      <c r="L17" s="127"/>
    </row>
    <row r="18" spans="1:12" ht="20.399999999999999" customHeight="1">
      <c r="A18" s="119"/>
      <c r="B18" s="119"/>
      <c r="C18" s="119"/>
      <c r="D18" s="119"/>
      <c r="E18" s="119"/>
      <c r="F18" s="119"/>
      <c r="G18" s="119"/>
      <c r="H18" s="120"/>
      <c r="I18" s="119"/>
      <c r="J18" s="68"/>
      <c r="K18" s="68"/>
      <c r="L18" s="68"/>
    </row>
    <row r="19" spans="1:12" ht="20.399999999999999" customHeight="1">
      <c r="A19" s="119"/>
      <c r="B19" s="119"/>
      <c r="C19" s="119"/>
      <c r="D19" s="119"/>
      <c r="E19" s="119"/>
      <c r="F19" s="119"/>
      <c r="G19" s="119"/>
      <c r="H19" s="120"/>
      <c r="I19" s="68"/>
      <c r="K19" s="68"/>
      <c r="L19" s="68"/>
    </row>
    <row r="20" spans="1:12" ht="20.399999999999999" customHeight="1">
      <c r="A20" s="119"/>
      <c r="B20" s="119"/>
      <c r="C20" s="119"/>
      <c r="D20" s="119"/>
      <c r="E20" s="119"/>
      <c r="F20" s="119"/>
      <c r="G20" s="119"/>
      <c r="H20" s="120"/>
      <c r="I20" s="119"/>
      <c r="J20" s="68"/>
      <c r="K20" s="68"/>
      <c r="L20" s="68"/>
    </row>
    <row r="21" spans="1:12" ht="20.399999999999999" customHeight="1">
      <c r="A21" s="119"/>
      <c r="B21" s="119"/>
      <c r="C21" s="119"/>
      <c r="D21" s="119"/>
      <c r="E21" s="119"/>
      <c r="F21" s="119"/>
      <c r="G21" s="119"/>
      <c r="H21" s="120"/>
      <c r="I21" s="119"/>
      <c r="J21" s="68"/>
      <c r="K21" s="68"/>
      <c r="L21" s="68"/>
    </row>
    <row r="22" spans="1:12" ht="20.399999999999999" customHeight="1">
      <c r="A22" s="119"/>
      <c r="B22" s="119"/>
      <c r="C22" s="119"/>
      <c r="D22" s="119"/>
      <c r="E22" s="119"/>
      <c r="F22" s="119"/>
      <c r="G22" s="119"/>
      <c r="H22" s="120"/>
      <c r="I22" s="119"/>
      <c r="J22" s="68"/>
      <c r="K22" s="68"/>
      <c r="L22" s="68"/>
    </row>
    <row r="23" spans="1:12" ht="20.399999999999999" customHeight="1">
      <c r="A23" s="119"/>
      <c r="B23" s="119"/>
      <c r="C23" s="119"/>
      <c r="D23" s="119"/>
      <c r="E23" s="119"/>
      <c r="F23" s="119"/>
      <c r="G23" s="119"/>
      <c r="H23" s="120"/>
      <c r="I23" s="119"/>
      <c r="J23" s="68"/>
      <c r="K23" s="68"/>
      <c r="L23" s="68"/>
    </row>
    <row r="24" spans="1:12" ht="20.399999999999999" customHeight="1">
      <c r="A24" s="119"/>
      <c r="B24" s="119"/>
      <c r="C24" s="119"/>
      <c r="D24" s="119"/>
      <c r="E24" s="119"/>
      <c r="F24" s="119"/>
      <c r="G24" s="119"/>
      <c r="H24" s="120"/>
      <c r="I24" s="119"/>
      <c r="J24" s="68"/>
      <c r="K24" s="68"/>
      <c r="L24" s="68"/>
    </row>
    <row r="25" spans="1:12" ht="20.399999999999999" customHeight="1">
      <c r="A25" s="1021" t="s">
        <v>514</v>
      </c>
      <c r="B25" s="1022"/>
      <c r="C25" s="1022"/>
      <c r="D25" s="1023"/>
      <c r="E25" s="453">
        <f>SUM(E13:E24)</f>
        <v>60</v>
      </c>
      <c r="F25" s="453">
        <f t="shared" ref="F25:I25" si="1">SUM(F13:F24)</f>
        <v>57</v>
      </c>
      <c r="G25" s="453">
        <f t="shared" si="1"/>
        <v>53</v>
      </c>
      <c r="H25" s="453">
        <f t="shared" si="1"/>
        <v>54</v>
      </c>
      <c r="I25" s="453">
        <f t="shared" si="1"/>
        <v>51</v>
      </c>
      <c r="J25" s="453" t="s">
        <v>513</v>
      </c>
      <c r="K25" s="454">
        <f>ROUND(I25/H25,3)</f>
        <v>0.94399999999999995</v>
      </c>
      <c r="L25" s="455"/>
    </row>
    <row r="26" spans="1:12">
      <c r="A26" s="30" t="s">
        <v>251</v>
      </c>
    </row>
    <row r="27" spans="1:12">
      <c r="A27" s="30" t="s">
        <v>291</v>
      </c>
    </row>
    <row r="28" spans="1:12">
      <c r="A28" s="30" t="s">
        <v>292</v>
      </c>
    </row>
  </sheetData>
  <mergeCells count="19">
    <mergeCell ref="A25:D25"/>
    <mergeCell ref="A8:L8"/>
    <mergeCell ref="F9:F11"/>
    <mergeCell ref="A9:A11"/>
    <mergeCell ref="B9:B11"/>
    <mergeCell ref="C9:C11"/>
    <mergeCell ref="D9:D11"/>
    <mergeCell ref="E9:E11"/>
    <mergeCell ref="H9:H11"/>
    <mergeCell ref="I9:I11"/>
    <mergeCell ref="G9:G11"/>
    <mergeCell ref="J9:L10"/>
    <mergeCell ref="J11:J12"/>
    <mergeCell ref="K11:K12"/>
    <mergeCell ref="L11:L12"/>
    <mergeCell ref="B4:G4"/>
    <mergeCell ref="B5:G5"/>
    <mergeCell ref="B6:G6"/>
    <mergeCell ref="B7:G7"/>
  </mergeCells>
  <phoneticPr fontId="11"/>
  <dataValidations count="1">
    <dataValidation type="list" allowBlank="1" showInputMessage="1" showErrorMessage="1" sqref="A13:A24" xr:uid="{00000000-0002-0000-0400-000000000000}">
      <formula1>"委託訓練,求職者支援訓練,一般講座,その他"</formula1>
    </dataValidation>
  </dataValidations>
  <printOptions horizontalCentered="1"/>
  <pageMargins left="0.70866141732283472" right="0.70866141732283472" top="0.85" bottom="0.2" header="0.31496062992125984" footer="0.12"/>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
  <sheetViews>
    <sheetView view="pageBreakPreview" zoomScale="60" zoomScaleNormal="100" workbookViewId="0">
      <selection activeCell="AL75" sqref="AL75"/>
    </sheetView>
  </sheetViews>
  <sheetFormatPr defaultRowHeight="12.5"/>
  <sheetData/>
  <phoneticPr fontId="11"/>
  <pageMargins left="0.7" right="0.7" top="0.75" bottom="0.75" header="0.3" footer="0.3"/>
  <pageSetup paperSize="9" orientation="portrait" horizontalDpi="4294967293"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99"/>
    <pageSetUpPr fitToPage="1"/>
  </sheetPr>
  <dimension ref="A1:T56"/>
  <sheetViews>
    <sheetView view="pageBreakPreview" zoomScale="85" zoomScaleNormal="100" zoomScaleSheetLayoutView="85" workbookViewId="0">
      <selection activeCell="A9" sqref="A9:D9"/>
    </sheetView>
  </sheetViews>
  <sheetFormatPr defaultRowHeight="13"/>
  <cols>
    <col min="1" max="1" width="8.6328125" style="216" customWidth="1"/>
    <col min="2" max="2" width="5.36328125" style="216" bestFit="1" customWidth="1"/>
    <col min="3" max="4" width="12.90625" style="216" customWidth="1"/>
    <col min="5" max="5" width="2.90625" style="217" bestFit="1" customWidth="1"/>
    <col min="6" max="6" width="8.90625" style="216" customWidth="1"/>
    <col min="7" max="7" width="5.36328125" style="216" bestFit="1" customWidth="1"/>
    <col min="8" max="9" width="12.90625" style="216" customWidth="1"/>
    <col min="10" max="10" width="2.90625" style="217" bestFit="1" customWidth="1"/>
    <col min="11" max="11" width="8.54296875" style="216" customWidth="1"/>
    <col min="12" max="12" width="5.36328125" style="216" bestFit="1" customWidth="1"/>
    <col min="13" max="14" width="12.90625" style="216" customWidth="1"/>
    <col min="15" max="15" width="2.90625" style="217" bestFit="1" customWidth="1"/>
    <col min="16" max="16" width="7.08984375" style="216" customWidth="1"/>
    <col min="17" max="17" width="2.453125" style="216" customWidth="1"/>
    <col min="18" max="18" width="13.54296875" style="216" bestFit="1" customWidth="1"/>
    <col min="19" max="19" width="17.54296875" style="216" bestFit="1" customWidth="1"/>
    <col min="20" max="259" width="9.08984375" style="216"/>
    <col min="260" max="260" width="8.6328125" style="216" customWidth="1"/>
    <col min="261" max="261" width="7.90625" style="216" customWidth="1"/>
    <col min="262" max="262" width="9.453125" style="216" customWidth="1"/>
    <col min="263" max="263" width="5.08984375" style="216" customWidth="1"/>
    <col min="264" max="264" width="8.90625" style="216" customWidth="1"/>
    <col min="265" max="265" width="7.90625" style="216" customWidth="1"/>
    <col min="266" max="266" width="10.36328125" style="216" customWidth="1"/>
    <col min="267" max="267" width="5.453125" style="216" customWidth="1"/>
    <col min="268" max="268" width="8.54296875" style="216" customWidth="1"/>
    <col min="269" max="269" width="7.90625" style="216" customWidth="1"/>
    <col min="270" max="270" width="9.54296875" style="216" customWidth="1"/>
    <col min="271" max="271" width="5.453125" style="216" customWidth="1"/>
    <col min="272" max="272" width="7.08984375" style="216" customWidth="1"/>
    <col min="273" max="273" width="2.453125" style="216" customWidth="1"/>
    <col min="274" max="274" width="13.36328125" style="216" bestFit="1" customWidth="1"/>
    <col min="275" max="275" width="14.90625" style="216" bestFit="1" customWidth="1"/>
    <col min="276" max="515" width="9.08984375" style="216"/>
    <col min="516" max="516" width="8.6328125" style="216" customWidth="1"/>
    <col min="517" max="517" width="7.90625" style="216" customWidth="1"/>
    <col min="518" max="518" width="9.453125" style="216" customWidth="1"/>
    <col min="519" max="519" width="5.08984375" style="216" customWidth="1"/>
    <col min="520" max="520" width="8.90625" style="216" customWidth="1"/>
    <col min="521" max="521" width="7.90625" style="216" customWidth="1"/>
    <col min="522" max="522" width="10.36328125" style="216" customWidth="1"/>
    <col min="523" max="523" width="5.453125" style="216" customWidth="1"/>
    <col min="524" max="524" width="8.54296875" style="216" customWidth="1"/>
    <col min="525" max="525" width="7.90625" style="216" customWidth="1"/>
    <col min="526" max="526" width="9.54296875" style="216" customWidth="1"/>
    <col min="527" max="527" width="5.453125" style="216" customWidth="1"/>
    <col min="528" max="528" width="7.08984375" style="216" customWidth="1"/>
    <col min="529" max="529" width="2.453125" style="216" customWidth="1"/>
    <col min="530" max="530" width="13.36328125" style="216" bestFit="1" customWidth="1"/>
    <col min="531" max="531" width="14.90625" style="216" bestFit="1" customWidth="1"/>
    <col min="532" max="771" width="9.08984375" style="216"/>
    <col min="772" max="772" width="8.6328125" style="216" customWidth="1"/>
    <col min="773" max="773" width="7.90625" style="216" customWidth="1"/>
    <col min="774" max="774" width="9.453125" style="216" customWidth="1"/>
    <col min="775" max="775" width="5.08984375" style="216" customWidth="1"/>
    <col min="776" max="776" width="8.90625" style="216" customWidth="1"/>
    <col min="777" max="777" width="7.90625" style="216" customWidth="1"/>
    <col min="778" max="778" width="10.36328125" style="216" customWidth="1"/>
    <col min="779" max="779" width="5.453125" style="216" customWidth="1"/>
    <col min="780" max="780" width="8.54296875" style="216" customWidth="1"/>
    <col min="781" max="781" width="7.90625" style="216" customWidth="1"/>
    <col min="782" max="782" width="9.54296875" style="216" customWidth="1"/>
    <col min="783" max="783" width="5.453125" style="216" customWidth="1"/>
    <col min="784" max="784" width="7.08984375" style="216" customWidth="1"/>
    <col min="785" max="785" width="2.453125" style="216" customWidth="1"/>
    <col min="786" max="786" width="13.36328125" style="216" bestFit="1" customWidth="1"/>
    <col min="787" max="787" width="14.90625" style="216" bestFit="1" customWidth="1"/>
    <col min="788" max="1027" width="9.08984375" style="216"/>
    <col min="1028" max="1028" width="8.6328125" style="216" customWidth="1"/>
    <col min="1029" max="1029" width="7.90625" style="216" customWidth="1"/>
    <col min="1030" max="1030" width="9.453125" style="216" customWidth="1"/>
    <col min="1031" max="1031" width="5.08984375" style="216" customWidth="1"/>
    <col min="1032" max="1032" width="8.90625" style="216" customWidth="1"/>
    <col min="1033" max="1033" width="7.90625" style="216" customWidth="1"/>
    <col min="1034" max="1034" width="10.36328125" style="216" customWidth="1"/>
    <col min="1035" max="1035" width="5.453125" style="216" customWidth="1"/>
    <col min="1036" max="1036" width="8.54296875" style="216" customWidth="1"/>
    <col min="1037" max="1037" width="7.90625" style="216" customWidth="1"/>
    <col min="1038" max="1038" width="9.54296875" style="216" customWidth="1"/>
    <col min="1039" max="1039" width="5.453125" style="216" customWidth="1"/>
    <col min="1040" max="1040" width="7.08984375" style="216" customWidth="1"/>
    <col min="1041" max="1041" width="2.453125" style="216" customWidth="1"/>
    <col min="1042" max="1042" width="13.36328125" style="216" bestFit="1" customWidth="1"/>
    <col min="1043" max="1043" width="14.90625" style="216" bestFit="1" customWidth="1"/>
    <col min="1044" max="1283" width="9.08984375" style="216"/>
    <col min="1284" max="1284" width="8.6328125" style="216" customWidth="1"/>
    <col min="1285" max="1285" width="7.90625" style="216" customWidth="1"/>
    <col min="1286" max="1286" width="9.453125" style="216" customWidth="1"/>
    <col min="1287" max="1287" width="5.08984375" style="216" customWidth="1"/>
    <col min="1288" max="1288" width="8.90625" style="216" customWidth="1"/>
    <col min="1289" max="1289" width="7.90625" style="216" customWidth="1"/>
    <col min="1290" max="1290" width="10.36328125" style="216" customWidth="1"/>
    <col min="1291" max="1291" width="5.453125" style="216" customWidth="1"/>
    <col min="1292" max="1292" width="8.54296875" style="216" customWidth="1"/>
    <col min="1293" max="1293" width="7.90625" style="216" customWidth="1"/>
    <col min="1294" max="1294" width="9.54296875" style="216" customWidth="1"/>
    <col min="1295" max="1295" width="5.453125" style="216" customWidth="1"/>
    <col min="1296" max="1296" width="7.08984375" style="216" customWidth="1"/>
    <col min="1297" max="1297" width="2.453125" style="216" customWidth="1"/>
    <col min="1298" max="1298" width="13.36328125" style="216" bestFit="1" customWidth="1"/>
    <col min="1299" max="1299" width="14.90625" style="216" bestFit="1" customWidth="1"/>
    <col min="1300" max="1539" width="9.08984375" style="216"/>
    <col min="1540" max="1540" width="8.6328125" style="216" customWidth="1"/>
    <col min="1541" max="1541" width="7.90625" style="216" customWidth="1"/>
    <col min="1542" max="1542" width="9.453125" style="216" customWidth="1"/>
    <col min="1543" max="1543" width="5.08984375" style="216" customWidth="1"/>
    <col min="1544" max="1544" width="8.90625" style="216" customWidth="1"/>
    <col min="1545" max="1545" width="7.90625" style="216" customWidth="1"/>
    <col min="1546" max="1546" width="10.36328125" style="216" customWidth="1"/>
    <col min="1547" max="1547" width="5.453125" style="216" customWidth="1"/>
    <col min="1548" max="1548" width="8.54296875" style="216" customWidth="1"/>
    <col min="1549" max="1549" width="7.90625" style="216" customWidth="1"/>
    <col min="1550" max="1550" width="9.54296875" style="216" customWidth="1"/>
    <col min="1551" max="1551" width="5.453125" style="216" customWidth="1"/>
    <col min="1552" max="1552" width="7.08984375" style="216" customWidth="1"/>
    <col min="1553" max="1553" width="2.453125" style="216" customWidth="1"/>
    <col min="1554" max="1554" width="13.36328125" style="216" bestFit="1" customWidth="1"/>
    <col min="1555" max="1555" width="14.90625" style="216" bestFit="1" customWidth="1"/>
    <col min="1556" max="1795" width="9.08984375" style="216"/>
    <col min="1796" max="1796" width="8.6328125" style="216" customWidth="1"/>
    <col min="1797" max="1797" width="7.90625" style="216" customWidth="1"/>
    <col min="1798" max="1798" width="9.453125" style="216" customWidth="1"/>
    <col min="1799" max="1799" width="5.08984375" style="216" customWidth="1"/>
    <col min="1800" max="1800" width="8.90625" style="216" customWidth="1"/>
    <col min="1801" max="1801" width="7.90625" style="216" customWidth="1"/>
    <col min="1802" max="1802" width="10.36328125" style="216" customWidth="1"/>
    <col min="1803" max="1803" width="5.453125" style="216" customWidth="1"/>
    <col min="1804" max="1804" width="8.54296875" style="216" customWidth="1"/>
    <col min="1805" max="1805" width="7.90625" style="216" customWidth="1"/>
    <col min="1806" max="1806" width="9.54296875" style="216" customWidth="1"/>
    <col min="1807" max="1807" width="5.453125" style="216" customWidth="1"/>
    <col min="1808" max="1808" width="7.08984375" style="216" customWidth="1"/>
    <col min="1809" max="1809" width="2.453125" style="216" customWidth="1"/>
    <col min="1810" max="1810" width="13.36328125" style="216" bestFit="1" customWidth="1"/>
    <col min="1811" max="1811" width="14.90625" style="216" bestFit="1" customWidth="1"/>
    <col min="1812" max="2051" width="9.08984375" style="216"/>
    <col min="2052" max="2052" width="8.6328125" style="216" customWidth="1"/>
    <col min="2053" max="2053" width="7.90625" style="216" customWidth="1"/>
    <col min="2054" max="2054" width="9.453125" style="216" customWidth="1"/>
    <col min="2055" max="2055" width="5.08984375" style="216" customWidth="1"/>
    <col min="2056" max="2056" width="8.90625" style="216" customWidth="1"/>
    <col min="2057" max="2057" width="7.90625" style="216" customWidth="1"/>
    <col min="2058" max="2058" width="10.36328125" style="216" customWidth="1"/>
    <col min="2059" max="2059" width="5.453125" style="216" customWidth="1"/>
    <col min="2060" max="2060" width="8.54296875" style="216" customWidth="1"/>
    <col min="2061" max="2061" width="7.90625" style="216" customWidth="1"/>
    <col min="2062" max="2062" width="9.54296875" style="216" customWidth="1"/>
    <col min="2063" max="2063" width="5.453125" style="216" customWidth="1"/>
    <col min="2064" max="2064" width="7.08984375" style="216" customWidth="1"/>
    <col min="2065" max="2065" width="2.453125" style="216" customWidth="1"/>
    <col min="2066" max="2066" width="13.36328125" style="216" bestFit="1" customWidth="1"/>
    <col min="2067" max="2067" width="14.90625" style="216" bestFit="1" customWidth="1"/>
    <col min="2068" max="2307" width="9.08984375" style="216"/>
    <col min="2308" max="2308" width="8.6328125" style="216" customWidth="1"/>
    <col min="2309" max="2309" width="7.90625" style="216" customWidth="1"/>
    <col min="2310" max="2310" width="9.453125" style="216" customWidth="1"/>
    <col min="2311" max="2311" width="5.08984375" style="216" customWidth="1"/>
    <col min="2312" max="2312" width="8.90625" style="216" customWidth="1"/>
    <col min="2313" max="2313" width="7.90625" style="216" customWidth="1"/>
    <col min="2314" max="2314" width="10.36328125" style="216" customWidth="1"/>
    <col min="2315" max="2315" width="5.453125" style="216" customWidth="1"/>
    <col min="2316" max="2316" width="8.54296875" style="216" customWidth="1"/>
    <col min="2317" max="2317" width="7.90625" style="216" customWidth="1"/>
    <col min="2318" max="2318" width="9.54296875" style="216" customWidth="1"/>
    <col min="2319" max="2319" width="5.453125" style="216" customWidth="1"/>
    <col min="2320" max="2320" width="7.08984375" style="216" customWidth="1"/>
    <col min="2321" max="2321" width="2.453125" style="216" customWidth="1"/>
    <col min="2322" max="2322" width="13.36328125" style="216" bestFit="1" customWidth="1"/>
    <col min="2323" max="2323" width="14.90625" style="216" bestFit="1" customWidth="1"/>
    <col min="2324" max="2563" width="9.08984375" style="216"/>
    <col min="2564" max="2564" width="8.6328125" style="216" customWidth="1"/>
    <col min="2565" max="2565" width="7.90625" style="216" customWidth="1"/>
    <col min="2566" max="2566" width="9.453125" style="216" customWidth="1"/>
    <col min="2567" max="2567" width="5.08984375" style="216" customWidth="1"/>
    <col min="2568" max="2568" width="8.90625" style="216" customWidth="1"/>
    <col min="2569" max="2569" width="7.90625" style="216" customWidth="1"/>
    <col min="2570" max="2570" width="10.36328125" style="216" customWidth="1"/>
    <col min="2571" max="2571" width="5.453125" style="216" customWidth="1"/>
    <col min="2572" max="2572" width="8.54296875" style="216" customWidth="1"/>
    <col min="2573" max="2573" width="7.90625" style="216" customWidth="1"/>
    <col min="2574" max="2574" width="9.54296875" style="216" customWidth="1"/>
    <col min="2575" max="2575" width="5.453125" style="216" customWidth="1"/>
    <col min="2576" max="2576" width="7.08984375" style="216" customWidth="1"/>
    <col min="2577" max="2577" width="2.453125" style="216" customWidth="1"/>
    <col min="2578" max="2578" width="13.36328125" style="216" bestFit="1" customWidth="1"/>
    <col min="2579" max="2579" width="14.90625" style="216" bestFit="1" customWidth="1"/>
    <col min="2580" max="2819" width="9.08984375" style="216"/>
    <col min="2820" max="2820" width="8.6328125" style="216" customWidth="1"/>
    <col min="2821" max="2821" width="7.90625" style="216" customWidth="1"/>
    <col min="2822" max="2822" width="9.453125" style="216" customWidth="1"/>
    <col min="2823" max="2823" width="5.08984375" style="216" customWidth="1"/>
    <col min="2824" max="2824" width="8.90625" style="216" customWidth="1"/>
    <col min="2825" max="2825" width="7.90625" style="216" customWidth="1"/>
    <col min="2826" max="2826" width="10.36328125" style="216" customWidth="1"/>
    <col min="2827" max="2827" width="5.453125" style="216" customWidth="1"/>
    <col min="2828" max="2828" width="8.54296875" style="216" customWidth="1"/>
    <col min="2829" max="2829" width="7.90625" style="216" customWidth="1"/>
    <col min="2830" max="2830" width="9.54296875" style="216" customWidth="1"/>
    <col min="2831" max="2831" width="5.453125" style="216" customWidth="1"/>
    <col min="2832" max="2832" width="7.08984375" style="216" customWidth="1"/>
    <col min="2833" max="2833" width="2.453125" style="216" customWidth="1"/>
    <col min="2834" max="2834" width="13.36328125" style="216" bestFit="1" customWidth="1"/>
    <col min="2835" max="2835" width="14.90625" style="216" bestFit="1" customWidth="1"/>
    <col min="2836" max="3075" width="9.08984375" style="216"/>
    <col min="3076" max="3076" width="8.6328125" style="216" customWidth="1"/>
    <col min="3077" max="3077" width="7.90625" style="216" customWidth="1"/>
    <col min="3078" max="3078" width="9.453125" style="216" customWidth="1"/>
    <col min="3079" max="3079" width="5.08984375" style="216" customWidth="1"/>
    <col min="3080" max="3080" width="8.90625" style="216" customWidth="1"/>
    <col min="3081" max="3081" width="7.90625" style="216" customWidth="1"/>
    <col min="3082" max="3082" width="10.36328125" style="216" customWidth="1"/>
    <col min="3083" max="3083" width="5.453125" style="216" customWidth="1"/>
    <col min="3084" max="3084" width="8.54296875" style="216" customWidth="1"/>
    <col min="3085" max="3085" width="7.90625" style="216" customWidth="1"/>
    <col min="3086" max="3086" width="9.54296875" style="216" customWidth="1"/>
    <col min="3087" max="3087" width="5.453125" style="216" customWidth="1"/>
    <col min="3088" max="3088" width="7.08984375" style="216" customWidth="1"/>
    <col min="3089" max="3089" width="2.453125" style="216" customWidth="1"/>
    <col min="3090" max="3090" width="13.36328125" style="216" bestFit="1" customWidth="1"/>
    <col min="3091" max="3091" width="14.90625" style="216" bestFit="1" customWidth="1"/>
    <col min="3092" max="3331" width="9.08984375" style="216"/>
    <col min="3332" max="3332" width="8.6328125" style="216" customWidth="1"/>
    <col min="3333" max="3333" width="7.90625" style="216" customWidth="1"/>
    <col min="3334" max="3334" width="9.453125" style="216" customWidth="1"/>
    <col min="3335" max="3335" width="5.08984375" style="216" customWidth="1"/>
    <col min="3336" max="3336" width="8.90625" style="216" customWidth="1"/>
    <col min="3337" max="3337" width="7.90625" style="216" customWidth="1"/>
    <col min="3338" max="3338" width="10.36328125" style="216" customWidth="1"/>
    <col min="3339" max="3339" width="5.453125" style="216" customWidth="1"/>
    <col min="3340" max="3340" width="8.54296875" style="216" customWidth="1"/>
    <col min="3341" max="3341" width="7.90625" style="216" customWidth="1"/>
    <col min="3342" max="3342" width="9.54296875" style="216" customWidth="1"/>
    <col min="3343" max="3343" width="5.453125" style="216" customWidth="1"/>
    <col min="3344" max="3344" width="7.08984375" style="216" customWidth="1"/>
    <col min="3345" max="3345" width="2.453125" style="216" customWidth="1"/>
    <col min="3346" max="3346" width="13.36328125" style="216" bestFit="1" customWidth="1"/>
    <col min="3347" max="3347" width="14.90625" style="216" bestFit="1" customWidth="1"/>
    <col min="3348" max="3587" width="9.08984375" style="216"/>
    <col min="3588" max="3588" width="8.6328125" style="216" customWidth="1"/>
    <col min="3589" max="3589" width="7.90625" style="216" customWidth="1"/>
    <col min="3590" max="3590" width="9.453125" style="216" customWidth="1"/>
    <col min="3591" max="3591" width="5.08984375" style="216" customWidth="1"/>
    <col min="3592" max="3592" width="8.90625" style="216" customWidth="1"/>
    <col min="3593" max="3593" width="7.90625" style="216" customWidth="1"/>
    <col min="3594" max="3594" width="10.36328125" style="216" customWidth="1"/>
    <col min="3595" max="3595" width="5.453125" style="216" customWidth="1"/>
    <col min="3596" max="3596" width="8.54296875" style="216" customWidth="1"/>
    <col min="3597" max="3597" width="7.90625" style="216" customWidth="1"/>
    <col min="3598" max="3598" width="9.54296875" style="216" customWidth="1"/>
    <col min="3599" max="3599" width="5.453125" style="216" customWidth="1"/>
    <col min="3600" max="3600" width="7.08984375" style="216" customWidth="1"/>
    <col min="3601" max="3601" width="2.453125" style="216" customWidth="1"/>
    <col min="3602" max="3602" width="13.36328125" style="216" bestFit="1" customWidth="1"/>
    <col min="3603" max="3603" width="14.90625" style="216" bestFit="1" customWidth="1"/>
    <col min="3604" max="3843" width="9.08984375" style="216"/>
    <col min="3844" max="3844" width="8.6328125" style="216" customWidth="1"/>
    <col min="3845" max="3845" width="7.90625" style="216" customWidth="1"/>
    <col min="3846" max="3846" width="9.453125" style="216" customWidth="1"/>
    <col min="3847" max="3847" width="5.08984375" style="216" customWidth="1"/>
    <col min="3848" max="3848" width="8.90625" style="216" customWidth="1"/>
    <col min="3849" max="3849" width="7.90625" style="216" customWidth="1"/>
    <col min="3850" max="3850" width="10.36328125" style="216" customWidth="1"/>
    <col min="3851" max="3851" width="5.453125" style="216" customWidth="1"/>
    <col min="3852" max="3852" width="8.54296875" style="216" customWidth="1"/>
    <col min="3853" max="3853" width="7.90625" style="216" customWidth="1"/>
    <col min="3854" max="3854" width="9.54296875" style="216" customWidth="1"/>
    <col min="3855" max="3855" width="5.453125" style="216" customWidth="1"/>
    <col min="3856" max="3856" width="7.08984375" style="216" customWidth="1"/>
    <col min="3857" max="3857" width="2.453125" style="216" customWidth="1"/>
    <col min="3858" max="3858" width="13.36328125" style="216" bestFit="1" customWidth="1"/>
    <col min="3859" max="3859" width="14.90625" style="216" bestFit="1" customWidth="1"/>
    <col min="3860" max="4099" width="9.08984375" style="216"/>
    <col min="4100" max="4100" width="8.6328125" style="216" customWidth="1"/>
    <col min="4101" max="4101" width="7.90625" style="216" customWidth="1"/>
    <col min="4102" max="4102" width="9.453125" style="216" customWidth="1"/>
    <col min="4103" max="4103" width="5.08984375" style="216" customWidth="1"/>
    <col min="4104" max="4104" width="8.90625" style="216" customWidth="1"/>
    <col min="4105" max="4105" width="7.90625" style="216" customWidth="1"/>
    <col min="4106" max="4106" width="10.36328125" style="216" customWidth="1"/>
    <col min="4107" max="4107" width="5.453125" style="216" customWidth="1"/>
    <col min="4108" max="4108" width="8.54296875" style="216" customWidth="1"/>
    <col min="4109" max="4109" width="7.90625" style="216" customWidth="1"/>
    <col min="4110" max="4110" width="9.54296875" style="216" customWidth="1"/>
    <col min="4111" max="4111" width="5.453125" style="216" customWidth="1"/>
    <col min="4112" max="4112" width="7.08984375" style="216" customWidth="1"/>
    <col min="4113" max="4113" width="2.453125" style="216" customWidth="1"/>
    <col min="4114" max="4114" width="13.36328125" style="216" bestFit="1" customWidth="1"/>
    <col min="4115" max="4115" width="14.90625" style="216" bestFit="1" customWidth="1"/>
    <col min="4116" max="4355" width="9.08984375" style="216"/>
    <col min="4356" max="4356" width="8.6328125" style="216" customWidth="1"/>
    <col min="4357" max="4357" width="7.90625" style="216" customWidth="1"/>
    <col min="4358" max="4358" width="9.453125" style="216" customWidth="1"/>
    <col min="4359" max="4359" width="5.08984375" style="216" customWidth="1"/>
    <col min="4360" max="4360" width="8.90625" style="216" customWidth="1"/>
    <col min="4361" max="4361" width="7.90625" style="216" customWidth="1"/>
    <col min="4362" max="4362" width="10.36328125" style="216" customWidth="1"/>
    <col min="4363" max="4363" width="5.453125" style="216" customWidth="1"/>
    <col min="4364" max="4364" width="8.54296875" style="216" customWidth="1"/>
    <col min="4365" max="4365" width="7.90625" style="216" customWidth="1"/>
    <col min="4366" max="4366" width="9.54296875" style="216" customWidth="1"/>
    <col min="4367" max="4367" width="5.453125" style="216" customWidth="1"/>
    <col min="4368" max="4368" width="7.08984375" style="216" customWidth="1"/>
    <col min="4369" max="4369" width="2.453125" style="216" customWidth="1"/>
    <col min="4370" max="4370" width="13.36328125" style="216" bestFit="1" customWidth="1"/>
    <col min="4371" max="4371" width="14.90625" style="216" bestFit="1" customWidth="1"/>
    <col min="4372" max="4611" width="9.08984375" style="216"/>
    <col min="4612" max="4612" width="8.6328125" style="216" customWidth="1"/>
    <col min="4613" max="4613" width="7.90625" style="216" customWidth="1"/>
    <col min="4614" max="4614" width="9.453125" style="216" customWidth="1"/>
    <col min="4615" max="4615" width="5.08984375" style="216" customWidth="1"/>
    <col min="4616" max="4616" width="8.90625" style="216" customWidth="1"/>
    <col min="4617" max="4617" width="7.90625" style="216" customWidth="1"/>
    <col min="4618" max="4618" width="10.36328125" style="216" customWidth="1"/>
    <col min="4619" max="4619" width="5.453125" style="216" customWidth="1"/>
    <col min="4620" max="4620" width="8.54296875" style="216" customWidth="1"/>
    <col min="4621" max="4621" width="7.90625" style="216" customWidth="1"/>
    <col min="4622" max="4622" width="9.54296875" style="216" customWidth="1"/>
    <col min="4623" max="4623" width="5.453125" style="216" customWidth="1"/>
    <col min="4624" max="4624" width="7.08984375" style="216" customWidth="1"/>
    <col min="4625" max="4625" width="2.453125" style="216" customWidth="1"/>
    <col min="4626" max="4626" width="13.36328125" style="216" bestFit="1" customWidth="1"/>
    <col min="4627" max="4627" width="14.90625" style="216" bestFit="1" customWidth="1"/>
    <col min="4628" max="4867" width="9.08984375" style="216"/>
    <col min="4868" max="4868" width="8.6328125" style="216" customWidth="1"/>
    <col min="4869" max="4869" width="7.90625" style="216" customWidth="1"/>
    <col min="4870" max="4870" width="9.453125" style="216" customWidth="1"/>
    <col min="4871" max="4871" width="5.08984375" style="216" customWidth="1"/>
    <col min="4872" max="4872" width="8.90625" style="216" customWidth="1"/>
    <col min="4873" max="4873" width="7.90625" style="216" customWidth="1"/>
    <col min="4874" max="4874" width="10.36328125" style="216" customWidth="1"/>
    <col min="4875" max="4875" width="5.453125" style="216" customWidth="1"/>
    <col min="4876" max="4876" width="8.54296875" style="216" customWidth="1"/>
    <col min="4877" max="4877" width="7.90625" style="216" customWidth="1"/>
    <col min="4878" max="4878" width="9.54296875" style="216" customWidth="1"/>
    <col min="4879" max="4879" width="5.453125" style="216" customWidth="1"/>
    <col min="4880" max="4880" width="7.08984375" style="216" customWidth="1"/>
    <col min="4881" max="4881" width="2.453125" style="216" customWidth="1"/>
    <col min="4882" max="4882" width="13.36328125" style="216" bestFit="1" customWidth="1"/>
    <col min="4883" max="4883" width="14.90625" style="216" bestFit="1" customWidth="1"/>
    <col min="4884" max="5123" width="9.08984375" style="216"/>
    <col min="5124" max="5124" width="8.6328125" style="216" customWidth="1"/>
    <col min="5125" max="5125" width="7.90625" style="216" customWidth="1"/>
    <col min="5126" max="5126" width="9.453125" style="216" customWidth="1"/>
    <col min="5127" max="5127" width="5.08984375" style="216" customWidth="1"/>
    <col min="5128" max="5128" width="8.90625" style="216" customWidth="1"/>
    <col min="5129" max="5129" width="7.90625" style="216" customWidth="1"/>
    <col min="5130" max="5130" width="10.36328125" style="216" customWidth="1"/>
    <col min="5131" max="5131" width="5.453125" style="216" customWidth="1"/>
    <col min="5132" max="5132" width="8.54296875" style="216" customWidth="1"/>
    <col min="5133" max="5133" width="7.90625" style="216" customWidth="1"/>
    <col min="5134" max="5134" width="9.54296875" style="216" customWidth="1"/>
    <col min="5135" max="5135" width="5.453125" style="216" customWidth="1"/>
    <col min="5136" max="5136" width="7.08984375" style="216" customWidth="1"/>
    <col min="5137" max="5137" width="2.453125" style="216" customWidth="1"/>
    <col min="5138" max="5138" width="13.36328125" style="216" bestFit="1" customWidth="1"/>
    <col min="5139" max="5139" width="14.90625" style="216" bestFit="1" customWidth="1"/>
    <col min="5140" max="5379" width="9.08984375" style="216"/>
    <col min="5380" max="5380" width="8.6328125" style="216" customWidth="1"/>
    <col min="5381" max="5381" width="7.90625" style="216" customWidth="1"/>
    <col min="5382" max="5382" width="9.453125" style="216" customWidth="1"/>
    <col min="5383" max="5383" width="5.08984375" style="216" customWidth="1"/>
    <col min="5384" max="5384" width="8.90625" style="216" customWidth="1"/>
    <col min="5385" max="5385" width="7.90625" style="216" customWidth="1"/>
    <col min="5386" max="5386" width="10.36328125" style="216" customWidth="1"/>
    <col min="5387" max="5387" width="5.453125" style="216" customWidth="1"/>
    <col min="5388" max="5388" width="8.54296875" style="216" customWidth="1"/>
    <col min="5389" max="5389" width="7.90625" style="216" customWidth="1"/>
    <col min="5390" max="5390" width="9.54296875" style="216" customWidth="1"/>
    <col min="5391" max="5391" width="5.453125" style="216" customWidth="1"/>
    <col min="5392" max="5392" width="7.08984375" style="216" customWidth="1"/>
    <col min="5393" max="5393" width="2.453125" style="216" customWidth="1"/>
    <col min="5394" max="5394" width="13.36328125" style="216" bestFit="1" customWidth="1"/>
    <col min="5395" max="5395" width="14.90625" style="216" bestFit="1" customWidth="1"/>
    <col min="5396" max="5635" width="9.08984375" style="216"/>
    <col min="5636" max="5636" width="8.6328125" style="216" customWidth="1"/>
    <col min="5637" max="5637" width="7.90625" style="216" customWidth="1"/>
    <col min="5638" max="5638" width="9.453125" style="216" customWidth="1"/>
    <col min="5639" max="5639" width="5.08984375" style="216" customWidth="1"/>
    <col min="5640" max="5640" width="8.90625" style="216" customWidth="1"/>
    <col min="5641" max="5641" width="7.90625" style="216" customWidth="1"/>
    <col min="5642" max="5642" width="10.36328125" style="216" customWidth="1"/>
    <col min="5643" max="5643" width="5.453125" style="216" customWidth="1"/>
    <col min="5644" max="5644" width="8.54296875" style="216" customWidth="1"/>
    <col min="5645" max="5645" width="7.90625" style="216" customWidth="1"/>
    <col min="5646" max="5646" width="9.54296875" style="216" customWidth="1"/>
    <col min="5647" max="5647" width="5.453125" style="216" customWidth="1"/>
    <col min="5648" max="5648" width="7.08984375" style="216" customWidth="1"/>
    <col min="5649" max="5649" width="2.453125" style="216" customWidth="1"/>
    <col min="5650" max="5650" width="13.36328125" style="216" bestFit="1" customWidth="1"/>
    <col min="5651" max="5651" width="14.90625" style="216" bestFit="1" customWidth="1"/>
    <col min="5652" max="5891" width="9.08984375" style="216"/>
    <col min="5892" max="5892" width="8.6328125" style="216" customWidth="1"/>
    <col min="5893" max="5893" width="7.90625" style="216" customWidth="1"/>
    <col min="5894" max="5894" width="9.453125" style="216" customWidth="1"/>
    <col min="5895" max="5895" width="5.08984375" style="216" customWidth="1"/>
    <col min="5896" max="5896" width="8.90625" style="216" customWidth="1"/>
    <col min="5897" max="5897" width="7.90625" style="216" customWidth="1"/>
    <col min="5898" max="5898" width="10.36328125" style="216" customWidth="1"/>
    <col min="5899" max="5899" width="5.453125" style="216" customWidth="1"/>
    <col min="5900" max="5900" width="8.54296875" style="216" customWidth="1"/>
    <col min="5901" max="5901" width="7.90625" style="216" customWidth="1"/>
    <col min="5902" max="5902" width="9.54296875" style="216" customWidth="1"/>
    <col min="5903" max="5903" width="5.453125" style="216" customWidth="1"/>
    <col min="5904" max="5904" width="7.08984375" style="216" customWidth="1"/>
    <col min="5905" max="5905" width="2.453125" style="216" customWidth="1"/>
    <col min="5906" max="5906" width="13.36328125" style="216" bestFit="1" customWidth="1"/>
    <col min="5907" max="5907" width="14.90625" style="216" bestFit="1" customWidth="1"/>
    <col min="5908" max="6147" width="9.08984375" style="216"/>
    <col min="6148" max="6148" width="8.6328125" style="216" customWidth="1"/>
    <col min="6149" max="6149" width="7.90625" style="216" customWidth="1"/>
    <col min="6150" max="6150" width="9.453125" style="216" customWidth="1"/>
    <col min="6151" max="6151" width="5.08984375" style="216" customWidth="1"/>
    <col min="6152" max="6152" width="8.90625" style="216" customWidth="1"/>
    <col min="6153" max="6153" width="7.90625" style="216" customWidth="1"/>
    <col min="6154" max="6154" width="10.36328125" style="216" customWidth="1"/>
    <col min="6155" max="6155" width="5.453125" style="216" customWidth="1"/>
    <col min="6156" max="6156" width="8.54296875" style="216" customWidth="1"/>
    <col min="6157" max="6157" width="7.90625" style="216" customWidth="1"/>
    <col min="6158" max="6158" width="9.54296875" style="216" customWidth="1"/>
    <col min="6159" max="6159" width="5.453125" style="216" customWidth="1"/>
    <col min="6160" max="6160" width="7.08984375" style="216" customWidth="1"/>
    <col min="6161" max="6161" width="2.453125" style="216" customWidth="1"/>
    <col min="6162" max="6162" width="13.36328125" style="216" bestFit="1" customWidth="1"/>
    <col min="6163" max="6163" width="14.90625" style="216" bestFit="1" customWidth="1"/>
    <col min="6164" max="6403" width="9.08984375" style="216"/>
    <col min="6404" max="6404" width="8.6328125" style="216" customWidth="1"/>
    <col min="6405" max="6405" width="7.90625" style="216" customWidth="1"/>
    <col min="6406" max="6406" width="9.453125" style="216" customWidth="1"/>
    <col min="6407" max="6407" width="5.08984375" style="216" customWidth="1"/>
    <col min="6408" max="6408" width="8.90625" style="216" customWidth="1"/>
    <col min="6409" max="6409" width="7.90625" style="216" customWidth="1"/>
    <col min="6410" max="6410" width="10.36328125" style="216" customWidth="1"/>
    <col min="6411" max="6411" width="5.453125" style="216" customWidth="1"/>
    <col min="6412" max="6412" width="8.54296875" style="216" customWidth="1"/>
    <col min="6413" max="6413" width="7.90625" style="216" customWidth="1"/>
    <col min="6414" max="6414" width="9.54296875" style="216" customWidth="1"/>
    <col min="6415" max="6415" width="5.453125" style="216" customWidth="1"/>
    <col min="6416" max="6416" width="7.08984375" style="216" customWidth="1"/>
    <col min="6417" max="6417" width="2.453125" style="216" customWidth="1"/>
    <col min="6418" max="6418" width="13.36328125" style="216" bestFit="1" customWidth="1"/>
    <col min="6419" max="6419" width="14.90625" style="216" bestFit="1" customWidth="1"/>
    <col min="6420" max="6659" width="9.08984375" style="216"/>
    <col min="6660" max="6660" width="8.6328125" style="216" customWidth="1"/>
    <col min="6661" max="6661" width="7.90625" style="216" customWidth="1"/>
    <col min="6662" max="6662" width="9.453125" style="216" customWidth="1"/>
    <col min="6663" max="6663" width="5.08984375" style="216" customWidth="1"/>
    <col min="6664" max="6664" width="8.90625" style="216" customWidth="1"/>
    <col min="6665" max="6665" width="7.90625" style="216" customWidth="1"/>
    <col min="6666" max="6666" width="10.36328125" style="216" customWidth="1"/>
    <col min="6667" max="6667" width="5.453125" style="216" customWidth="1"/>
    <col min="6668" max="6668" width="8.54296875" style="216" customWidth="1"/>
    <col min="6669" max="6669" width="7.90625" style="216" customWidth="1"/>
    <col min="6670" max="6670" width="9.54296875" style="216" customWidth="1"/>
    <col min="6671" max="6671" width="5.453125" style="216" customWidth="1"/>
    <col min="6672" max="6672" width="7.08984375" style="216" customWidth="1"/>
    <col min="6673" max="6673" width="2.453125" style="216" customWidth="1"/>
    <col min="6674" max="6674" width="13.36328125" style="216" bestFit="1" customWidth="1"/>
    <col min="6675" max="6675" width="14.90625" style="216" bestFit="1" customWidth="1"/>
    <col min="6676" max="6915" width="9.08984375" style="216"/>
    <col min="6916" max="6916" width="8.6328125" style="216" customWidth="1"/>
    <col min="6917" max="6917" width="7.90625" style="216" customWidth="1"/>
    <col min="6918" max="6918" width="9.453125" style="216" customWidth="1"/>
    <col min="6919" max="6919" width="5.08984375" style="216" customWidth="1"/>
    <col min="6920" max="6920" width="8.90625" style="216" customWidth="1"/>
    <col min="6921" max="6921" width="7.90625" style="216" customWidth="1"/>
    <col min="6922" max="6922" width="10.36328125" style="216" customWidth="1"/>
    <col min="6923" max="6923" width="5.453125" style="216" customWidth="1"/>
    <col min="6924" max="6924" width="8.54296875" style="216" customWidth="1"/>
    <col min="6925" max="6925" width="7.90625" style="216" customWidth="1"/>
    <col min="6926" max="6926" width="9.54296875" style="216" customWidth="1"/>
    <col min="6927" max="6927" width="5.453125" style="216" customWidth="1"/>
    <col min="6928" max="6928" width="7.08984375" style="216" customWidth="1"/>
    <col min="6929" max="6929" width="2.453125" style="216" customWidth="1"/>
    <col min="6930" max="6930" width="13.36328125" style="216" bestFit="1" customWidth="1"/>
    <col min="6931" max="6931" width="14.90625" style="216" bestFit="1" customWidth="1"/>
    <col min="6932" max="7171" width="9.08984375" style="216"/>
    <col min="7172" max="7172" width="8.6328125" style="216" customWidth="1"/>
    <col min="7173" max="7173" width="7.90625" style="216" customWidth="1"/>
    <col min="7174" max="7174" width="9.453125" style="216" customWidth="1"/>
    <col min="7175" max="7175" width="5.08984375" style="216" customWidth="1"/>
    <col min="7176" max="7176" width="8.90625" style="216" customWidth="1"/>
    <col min="7177" max="7177" width="7.90625" style="216" customWidth="1"/>
    <col min="7178" max="7178" width="10.36328125" style="216" customWidth="1"/>
    <col min="7179" max="7179" width="5.453125" style="216" customWidth="1"/>
    <col min="7180" max="7180" width="8.54296875" style="216" customWidth="1"/>
    <col min="7181" max="7181" width="7.90625" style="216" customWidth="1"/>
    <col min="7182" max="7182" width="9.54296875" style="216" customWidth="1"/>
    <col min="7183" max="7183" width="5.453125" style="216" customWidth="1"/>
    <col min="7184" max="7184" width="7.08984375" style="216" customWidth="1"/>
    <col min="7185" max="7185" width="2.453125" style="216" customWidth="1"/>
    <col min="7186" max="7186" width="13.36328125" style="216" bestFit="1" customWidth="1"/>
    <col min="7187" max="7187" width="14.90625" style="216" bestFit="1" customWidth="1"/>
    <col min="7188" max="7427" width="9.08984375" style="216"/>
    <col min="7428" max="7428" width="8.6328125" style="216" customWidth="1"/>
    <col min="7429" max="7429" width="7.90625" style="216" customWidth="1"/>
    <col min="7430" max="7430" width="9.453125" style="216" customWidth="1"/>
    <col min="7431" max="7431" width="5.08984375" style="216" customWidth="1"/>
    <col min="7432" max="7432" width="8.90625" style="216" customWidth="1"/>
    <col min="7433" max="7433" width="7.90625" style="216" customWidth="1"/>
    <col min="7434" max="7434" width="10.36328125" style="216" customWidth="1"/>
    <col min="7435" max="7435" width="5.453125" style="216" customWidth="1"/>
    <col min="7436" max="7436" width="8.54296875" style="216" customWidth="1"/>
    <col min="7437" max="7437" width="7.90625" style="216" customWidth="1"/>
    <col min="7438" max="7438" width="9.54296875" style="216" customWidth="1"/>
    <col min="7439" max="7439" width="5.453125" style="216" customWidth="1"/>
    <col min="7440" max="7440" width="7.08984375" style="216" customWidth="1"/>
    <col min="7441" max="7441" width="2.453125" style="216" customWidth="1"/>
    <col min="7442" max="7442" width="13.36328125" style="216" bestFit="1" customWidth="1"/>
    <col min="7443" max="7443" width="14.90625" style="216" bestFit="1" customWidth="1"/>
    <col min="7444" max="7683" width="9.08984375" style="216"/>
    <col min="7684" max="7684" width="8.6328125" style="216" customWidth="1"/>
    <col min="7685" max="7685" width="7.90625" style="216" customWidth="1"/>
    <col min="7686" max="7686" width="9.453125" style="216" customWidth="1"/>
    <col min="7687" max="7687" width="5.08984375" style="216" customWidth="1"/>
    <col min="7688" max="7688" width="8.90625" style="216" customWidth="1"/>
    <col min="7689" max="7689" width="7.90625" style="216" customWidth="1"/>
    <col min="7690" max="7690" width="10.36328125" style="216" customWidth="1"/>
    <col min="7691" max="7691" width="5.453125" style="216" customWidth="1"/>
    <col min="7692" max="7692" width="8.54296875" style="216" customWidth="1"/>
    <col min="7693" max="7693" width="7.90625" style="216" customWidth="1"/>
    <col min="7694" max="7694" width="9.54296875" style="216" customWidth="1"/>
    <col min="7695" max="7695" width="5.453125" style="216" customWidth="1"/>
    <col min="7696" max="7696" width="7.08984375" style="216" customWidth="1"/>
    <col min="7697" max="7697" width="2.453125" style="216" customWidth="1"/>
    <col min="7698" max="7698" width="13.36328125" style="216" bestFit="1" customWidth="1"/>
    <col min="7699" max="7699" width="14.90625" style="216" bestFit="1" customWidth="1"/>
    <col min="7700" max="7939" width="9.08984375" style="216"/>
    <col min="7940" max="7940" width="8.6328125" style="216" customWidth="1"/>
    <col min="7941" max="7941" width="7.90625" style="216" customWidth="1"/>
    <col min="7942" max="7942" width="9.453125" style="216" customWidth="1"/>
    <col min="7943" max="7943" width="5.08984375" style="216" customWidth="1"/>
    <col min="7944" max="7944" width="8.90625" style="216" customWidth="1"/>
    <col min="7945" max="7945" width="7.90625" style="216" customWidth="1"/>
    <col min="7946" max="7946" width="10.36328125" style="216" customWidth="1"/>
    <col min="7947" max="7947" width="5.453125" style="216" customWidth="1"/>
    <col min="7948" max="7948" width="8.54296875" style="216" customWidth="1"/>
    <col min="7949" max="7949" width="7.90625" style="216" customWidth="1"/>
    <col min="7950" max="7950" width="9.54296875" style="216" customWidth="1"/>
    <col min="7951" max="7951" width="5.453125" style="216" customWidth="1"/>
    <col min="7952" max="7952" width="7.08984375" style="216" customWidth="1"/>
    <col min="7953" max="7953" width="2.453125" style="216" customWidth="1"/>
    <col min="7954" max="7954" width="13.36328125" style="216" bestFit="1" customWidth="1"/>
    <col min="7955" max="7955" width="14.90625" style="216" bestFit="1" customWidth="1"/>
    <col min="7956" max="8195" width="9.08984375" style="216"/>
    <col min="8196" max="8196" width="8.6328125" style="216" customWidth="1"/>
    <col min="8197" max="8197" width="7.90625" style="216" customWidth="1"/>
    <col min="8198" max="8198" width="9.453125" style="216" customWidth="1"/>
    <col min="8199" max="8199" width="5.08984375" style="216" customWidth="1"/>
    <col min="8200" max="8200" width="8.90625" style="216" customWidth="1"/>
    <col min="8201" max="8201" width="7.90625" style="216" customWidth="1"/>
    <col min="8202" max="8202" width="10.36328125" style="216" customWidth="1"/>
    <col min="8203" max="8203" width="5.453125" style="216" customWidth="1"/>
    <col min="8204" max="8204" width="8.54296875" style="216" customWidth="1"/>
    <col min="8205" max="8205" width="7.90625" style="216" customWidth="1"/>
    <col min="8206" max="8206" width="9.54296875" style="216" customWidth="1"/>
    <col min="8207" max="8207" width="5.453125" style="216" customWidth="1"/>
    <col min="8208" max="8208" width="7.08984375" style="216" customWidth="1"/>
    <col min="8209" max="8209" width="2.453125" style="216" customWidth="1"/>
    <col min="8210" max="8210" width="13.36328125" style="216" bestFit="1" customWidth="1"/>
    <col min="8211" max="8211" width="14.90625" style="216" bestFit="1" customWidth="1"/>
    <col min="8212" max="8451" width="9.08984375" style="216"/>
    <col min="8452" max="8452" width="8.6328125" style="216" customWidth="1"/>
    <col min="8453" max="8453" width="7.90625" style="216" customWidth="1"/>
    <col min="8454" max="8454" width="9.453125" style="216" customWidth="1"/>
    <col min="8455" max="8455" width="5.08984375" style="216" customWidth="1"/>
    <col min="8456" max="8456" width="8.90625" style="216" customWidth="1"/>
    <col min="8457" max="8457" width="7.90625" style="216" customWidth="1"/>
    <col min="8458" max="8458" width="10.36328125" style="216" customWidth="1"/>
    <col min="8459" max="8459" width="5.453125" style="216" customWidth="1"/>
    <col min="8460" max="8460" width="8.54296875" style="216" customWidth="1"/>
    <col min="8461" max="8461" width="7.90625" style="216" customWidth="1"/>
    <col min="8462" max="8462" width="9.54296875" style="216" customWidth="1"/>
    <col min="8463" max="8463" width="5.453125" style="216" customWidth="1"/>
    <col min="8464" max="8464" width="7.08984375" style="216" customWidth="1"/>
    <col min="8465" max="8465" width="2.453125" style="216" customWidth="1"/>
    <col min="8466" max="8466" width="13.36328125" style="216" bestFit="1" customWidth="1"/>
    <col min="8467" max="8467" width="14.90625" style="216" bestFit="1" customWidth="1"/>
    <col min="8468" max="8707" width="9.08984375" style="216"/>
    <col min="8708" max="8708" width="8.6328125" style="216" customWidth="1"/>
    <col min="8709" max="8709" width="7.90625" style="216" customWidth="1"/>
    <col min="8710" max="8710" width="9.453125" style="216" customWidth="1"/>
    <col min="8711" max="8711" width="5.08984375" style="216" customWidth="1"/>
    <col min="8712" max="8712" width="8.90625" style="216" customWidth="1"/>
    <col min="8713" max="8713" width="7.90625" style="216" customWidth="1"/>
    <col min="8714" max="8714" width="10.36328125" style="216" customWidth="1"/>
    <col min="8715" max="8715" width="5.453125" style="216" customWidth="1"/>
    <col min="8716" max="8716" width="8.54296875" style="216" customWidth="1"/>
    <col min="8717" max="8717" width="7.90625" style="216" customWidth="1"/>
    <col min="8718" max="8718" width="9.54296875" style="216" customWidth="1"/>
    <col min="8719" max="8719" width="5.453125" style="216" customWidth="1"/>
    <col min="8720" max="8720" width="7.08984375" style="216" customWidth="1"/>
    <col min="8721" max="8721" width="2.453125" style="216" customWidth="1"/>
    <col min="8722" max="8722" width="13.36328125" style="216" bestFit="1" customWidth="1"/>
    <col min="8723" max="8723" width="14.90625" style="216" bestFit="1" customWidth="1"/>
    <col min="8724" max="8963" width="9.08984375" style="216"/>
    <col min="8964" max="8964" width="8.6328125" style="216" customWidth="1"/>
    <col min="8965" max="8965" width="7.90625" style="216" customWidth="1"/>
    <col min="8966" max="8966" width="9.453125" style="216" customWidth="1"/>
    <col min="8967" max="8967" width="5.08984375" style="216" customWidth="1"/>
    <col min="8968" max="8968" width="8.90625" style="216" customWidth="1"/>
    <col min="8969" max="8969" width="7.90625" style="216" customWidth="1"/>
    <col min="8970" max="8970" width="10.36328125" style="216" customWidth="1"/>
    <col min="8971" max="8971" width="5.453125" style="216" customWidth="1"/>
    <col min="8972" max="8972" width="8.54296875" style="216" customWidth="1"/>
    <col min="8973" max="8973" width="7.90625" style="216" customWidth="1"/>
    <col min="8974" max="8974" width="9.54296875" style="216" customWidth="1"/>
    <col min="8975" max="8975" width="5.453125" style="216" customWidth="1"/>
    <col min="8976" max="8976" width="7.08984375" style="216" customWidth="1"/>
    <col min="8977" max="8977" width="2.453125" style="216" customWidth="1"/>
    <col min="8978" max="8978" width="13.36328125" style="216" bestFit="1" customWidth="1"/>
    <col min="8979" max="8979" width="14.90625" style="216" bestFit="1" customWidth="1"/>
    <col min="8980" max="9219" width="9.08984375" style="216"/>
    <col min="9220" max="9220" width="8.6328125" style="216" customWidth="1"/>
    <col min="9221" max="9221" width="7.90625" style="216" customWidth="1"/>
    <col min="9222" max="9222" width="9.453125" style="216" customWidth="1"/>
    <col min="9223" max="9223" width="5.08984375" style="216" customWidth="1"/>
    <col min="9224" max="9224" width="8.90625" style="216" customWidth="1"/>
    <col min="9225" max="9225" width="7.90625" style="216" customWidth="1"/>
    <col min="9226" max="9226" width="10.36328125" style="216" customWidth="1"/>
    <col min="9227" max="9227" width="5.453125" style="216" customWidth="1"/>
    <col min="9228" max="9228" width="8.54296875" style="216" customWidth="1"/>
    <col min="9229" max="9229" width="7.90625" style="216" customWidth="1"/>
    <col min="9230" max="9230" width="9.54296875" style="216" customWidth="1"/>
    <col min="9231" max="9231" width="5.453125" style="216" customWidth="1"/>
    <col min="9232" max="9232" width="7.08984375" style="216" customWidth="1"/>
    <col min="9233" max="9233" width="2.453125" style="216" customWidth="1"/>
    <col min="9234" max="9234" width="13.36328125" style="216" bestFit="1" customWidth="1"/>
    <col min="9235" max="9235" width="14.90625" style="216" bestFit="1" customWidth="1"/>
    <col min="9236" max="9475" width="9.08984375" style="216"/>
    <col min="9476" max="9476" width="8.6328125" style="216" customWidth="1"/>
    <col min="9477" max="9477" width="7.90625" style="216" customWidth="1"/>
    <col min="9478" max="9478" width="9.453125" style="216" customWidth="1"/>
    <col min="9479" max="9479" width="5.08984375" style="216" customWidth="1"/>
    <col min="9480" max="9480" width="8.90625" style="216" customWidth="1"/>
    <col min="9481" max="9481" width="7.90625" style="216" customWidth="1"/>
    <col min="9482" max="9482" width="10.36328125" style="216" customWidth="1"/>
    <col min="9483" max="9483" width="5.453125" style="216" customWidth="1"/>
    <col min="9484" max="9484" width="8.54296875" style="216" customWidth="1"/>
    <col min="9485" max="9485" width="7.90625" style="216" customWidth="1"/>
    <col min="9486" max="9486" width="9.54296875" style="216" customWidth="1"/>
    <col min="9487" max="9487" width="5.453125" style="216" customWidth="1"/>
    <col min="9488" max="9488" width="7.08984375" style="216" customWidth="1"/>
    <col min="9489" max="9489" width="2.453125" style="216" customWidth="1"/>
    <col min="9490" max="9490" width="13.36328125" style="216" bestFit="1" customWidth="1"/>
    <col min="9491" max="9491" width="14.90625" style="216" bestFit="1" customWidth="1"/>
    <col min="9492" max="9731" width="9.08984375" style="216"/>
    <col min="9732" max="9732" width="8.6328125" style="216" customWidth="1"/>
    <col min="9733" max="9733" width="7.90625" style="216" customWidth="1"/>
    <col min="9734" max="9734" width="9.453125" style="216" customWidth="1"/>
    <col min="9735" max="9735" width="5.08984375" style="216" customWidth="1"/>
    <col min="9736" max="9736" width="8.90625" style="216" customWidth="1"/>
    <col min="9737" max="9737" width="7.90625" style="216" customWidth="1"/>
    <col min="9738" max="9738" width="10.36328125" style="216" customWidth="1"/>
    <col min="9739" max="9739" width="5.453125" style="216" customWidth="1"/>
    <col min="9740" max="9740" width="8.54296875" style="216" customWidth="1"/>
    <col min="9741" max="9741" width="7.90625" style="216" customWidth="1"/>
    <col min="9742" max="9742" width="9.54296875" style="216" customWidth="1"/>
    <col min="9743" max="9743" width="5.453125" style="216" customWidth="1"/>
    <col min="9744" max="9744" width="7.08984375" style="216" customWidth="1"/>
    <col min="9745" max="9745" width="2.453125" style="216" customWidth="1"/>
    <col min="9746" max="9746" width="13.36328125" style="216" bestFit="1" customWidth="1"/>
    <col min="9747" max="9747" width="14.90625" style="216" bestFit="1" customWidth="1"/>
    <col min="9748" max="9987" width="9.08984375" style="216"/>
    <col min="9988" max="9988" width="8.6328125" style="216" customWidth="1"/>
    <col min="9989" max="9989" width="7.90625" style="216" customWidth="1"/>
    <col min="9990" max="9990" width="9.453125" style="216" customWidth="1"/>
    <col min="9991" max="9991" width="5.08984375" style="216" customWidth="1"/>
    <col min="9992" max="9992" width="8.90625" style="216" customWidth="1"/>
    <col min="9993" max="9993" width="7.90625" style="216" customWidth="1"/>
    <col min="9994" max="9994" width="10.36328125" style="216" customWidth="1"/>
    <col min="9995" max="9995" width="5.453125" style="216" customWidth="1"/>
    <col min="9996" max="9996" width="8.54296875" style="216" customWidth="1"/>
    <col min="9997" max="9997" width="7.90625" style="216" customWidth="1"/>
    <col min="9998" max="9998" width="9.54296875" style="216" customWidth="1"/>
    <col min="9999" max="9999" width="5.453125" style="216" customWidth="1"/>
    <col min="10000" max="10000" width="7.08984375" style="216" customWidth="1"/>
    <col min="10001" max="10001" width="2.453125" style="216" customWidth="1"/>
    <col min="10002" max="10002" width="13.36328125" style="216" bestFit="1" customWidth="1"/>
    <col min="10003" max="10003" width="14.90625" style="216" bestFit="1" customWidth="1"/>
    <col min="10004" max="10243" width="9.08984375" style="216"/>
    <col min="10244" max="10244" width="8.6328125" style="216" customWidth="1"/>
    <col min="10245" max="10245" width="7.90625" style="216" customWidth="1"/>
    <col min="10246" max="10246" width="9.453125" style="216" customWidth="1"/>
    <col min="10247" max="10247" width="5.08984375" style="216" customWidth="1"/>
    <col min="10248" max="10248" width="8.90625" style="216" customWidth="1"/>
    <col min="10249" max="10249" width="7.90625" style="216" customWidth="1"/>
    <col min="10250" max="10250" width="10.36328125" style="216" customWidth="1"/>
    <col min="10251" max="10251" width="5.453125" style="216" customWidth="1"/>
    <col min="10252" max="10252" width="8.54296875" style="216" customWidth="1"/>
    <col min="10253" max="10253" width="7.90625" style="216" customWidth="1"/>
    <col min="10254" max="10254" width="9.54296875" style="216" customWidth="1"/>
    <col min="10255" max="10255" width="5.453125" style="216" customWidth="1"/>
    <col min="10256" max="10256" width="7.08984375" style="216" customWidth="1"/>
    <col min="10257" max="10257" width="2.453125" style="216" customWidth="1"/>
    <col min="10258" max="10258" width="13.36328125" style="216" bestFit="1" customWidth="1"/>
    <col min="10259" max="10259" width="14.90625" style="216" bestFit="1" customWidth="1"/>
    <col min="10260" max="10499" width="9.08984375" style="216"/>
    <col min="10500" max="10500" width="8.6328125" style="216" customWidth="1"/>
    <col min="10501" max="10501" width="7.90625" style="216" customWidth="1"/>
    <col min="10502" max="10502" width="9.453125" style="216" customWidth="1"/>
    <col min="10503" max="10503" width="5.08984375" style="216" customWidth="1"/>
    <col min="10504" max="10504" width="8.90625" style="216" customWidth="1"/>
    <col min="10505" max="10505" width="7.90625" style="216" customWidth="1"/>
    <col min="10506" max="10506" width="10.36328125" style="216" customWidth="1"/>
    <col min="10507" max="10507" width="5.453125" style="216" customWidth="1"/>
    <col min="10508" max="10508" width="8.54296875" style="216" customWidth="1"/>
    <col min="10509" max="10509" width="7.90625" style="216" customWidth="1"/>
    <col min="10510" max="10510" width="9.54296875" style="216" customWidth="1"/>
    <col min="10511" max="10511" width="5.453125" style="216" customWidth="1"/>
    <col min="10512" max="10512" width="7.08984375" style="216" customWidth="1"/>
    <col min="10513" max="10513" width="2.453125" style="216" customWidth="1"/>
    <col min="10514" max="10514" width="13.36328125" style="216" bestFit="1" customWidth="1"/>
    <col min="10515" max="10515" width="14.90625" style="216" bestFit="1" customWidth="1"/>
    <col min="10516" max="10755" width="9.08984375" style="216"/>
    <col min="10756" max="10756" width="8.6328125" style="216" customWidth="1"/>
    <col min="10757" max="10757" width="7.90625" style="216" customWidth="1"/>
    <col min="10758" max="10758" width="9.453125" style="216" customWidth="1"/>
    <col min="10759" max="10759" width="5.08984375" style="216" customWidth="1"/>
    <col min="10760" max="10760" width="8.90625" style="216" customWidth="1"/>
    <col min="10761" max="10761" width="7.90625" style="216" customWidth="1"/>
    <col min="10762" max="10762" width="10.36328125" style="216" customWidth="1"/>
    <col min="10763" max="10763" width="5.453125" style="216" customWidth="1"/>
    <col min="10764" max="10764" width="8.54296875" style="216" customWidth="1"/>
    <col min="10765" max="10765" width="7.90625" style="216" customWidth="1"/>
    <col min="10766" max="10766" width="9.54296875" style="216" customWidth="1"/>
    <col min="10767" max="10767" width="5.453125" style="216" customWidth="1"/>
    <col min="10768" max="10768" width="7.08984375" style="216" customWidth="1"/>
    <col min="10769" max="10769" width="2.453125" style="216" customWidth="1"/>
    <col min="10770" max="10770" width="13.36328125" style="216" bestFit="1" customWidth="1"/>
    <col min="10771" max="10771" width="14.90625" style="216" bestFit="1" customWidth="1"/>
    <col min="10772" max="11011" width="9.08984375" style="216"/>
    <col min="11012" max="11012" width="8.6328125" style="216" customWidth="1"/>
    <col min="11013" max="11013" width="7.90625" style="216" customWidth="1"/>
    <col min="11014" max="11014" width="9.453125" style="216" customWidth="1"/>
    <col min="11015" max="11015" width="5.08984375" style="216" customWidth="1"/>
    <col min="11016" max="11016" width="8.90625" style="216" customWidth="1"/>
    <col min="11017" max="11017" width="7.90625" style="216" customWidth="1"/>
    <col min="11018" max="11018" width="10.36328125" style="216" customWidth="1"/>
    <col min="11019" max="11019" width="5.453125" style="216" customWidth="1"/>
    <col min="11020" max="11020" width="8.54296875" style="216" customWidth="1"/>
    <col min="11021" max="11021" width="7.90625" style="216" customWidth="1"/>
    <col min="11022" max="11022" width="9.54296875" style="216" customWidth="1"/>
    <col min="11023" max="11023" width="5.453125" style="216" customWidth="1"/>
    <col min="11024" max="11024" width="7.08984375" style="216" customWidth="1"/>
    <col min="11025" max="11025" width="2.453125" style="216" customWidth="1"/>
    <col min="11026" max="11026" width="13.36328125" style="216" bestFit="1" customWidth="1"/>
    <col min="11027" max="11027" width="14.90625" style="216" bestFit="1" customWidth="1"/>
    <col min="11028" max="11267" width="9.08984375" style="216"/>
    <col min="11268" max="11268" width="8.6328125" style="216" customWidth="1"/>
    <col min="11269" max="11269" width="7.90625" style="216" customWidth="1"/>
    <col min="11270" max="11270" width="9.453125" style="216" customWidth="1"/>
    <col min="11271" max="11271" width="5.08984375" style="216" customWidth="1"/>
    <col min="11272" max="11272" width="8.90625" style="216" customWidth="1"/>
    <col min="11273" max="11273" width="7.90625" style="216" customWidth="1"/>
    <col min="11274" max="11274" width="10.36328125" style="216" customWidth="1"/>
    <col min="11275" max="11275" width="5.453125" style="216" customWidth="1"/>
    <col min="11276" max="11276" width="8.54296875" style="216" customWidth="1"/>
    <col min="11277" max="11277" width="7.90625" style="216" customWidth="1"/>
    <col min="11278" max="11278" width="9.54296875" style="216" customWidth="1"/>
    <col min="11279" max="11279" width="5.453125" style="216" customWidth="1"/>
    <col min="11280" max="11280" width="7.08984375" style="216" customWidth="1"/>
    <col min="11281" max="11281" width="2.453125" style="216" customWidth="1"/>
    <col min="11282" max="11282" width="13.36328125" style="216" bestFit="1" customWidth="1"/>
    <col min="11283" max="11283" width="14.90625" style="216" bestFit="1" customWidth="1"/>
    <col min="11284" max="11523" width="9.08984375" style="216"/>
    <col min="11524" max="11524" width="8.6328125" style="216" customWidth="1"/>
    <col min="11525" max="11525" width="7.90625" style="216" customWidth="1"/>
    <col min="11526" max="11526" width="9.453125" style="216" customWidth="1"/>
    <col min="11527" max="11527" width="5.08984375" style="216" customWidth="1"/>
    <col min="11528" max="11528" width="8.90625" style="216" customWidth="1"/>
    <col min="11529" max="11529" width="7.90625" style="216" customWidth="1"/>
    <col min="11530" max="11530" width="10.36328125" style="216" customWidth="1"/>
    <col min="11531" max="11531" width="5.453125" style="216" customWidth="1"/>
    <col min="11532" max="11532" width="8.54296875" style="216" customWidth="1"/>
    <col min="11533" max="11533" width="7.90625" style="216" customWidth="1"/>
    <col min="11534" max="11534" width="9.54296875" style="216" customWidth="1"/>
    <col min="11535" max="11535" width="5.453125" style="216" customWidth="1"/>
    <col min="11536" max="11536" width="7.08984375" style="216" customWidth="1"/>
    <col min="11537" max="11537" width="2.453125" style="216" customWidth="1"/>
    <col min="11538" max="11538" width="13.36328125" style="216" bestFit="1" customWidth="1"/>
    <col min="11539" max="11539" width="14.90625" style="216" bestFit="1" customWidth="1"/>
    <col min="11540" max="11779" width="9.08984375" style="216"/>
    <col min="11780" max="11780" width="8.6328125" style="216" customWidth="1"/>
    <col min="11781" max="11781" width="7.90625" style="216" customWidth="1"/>
    <col min="11782" max="11782" width="9.453125" style="216" customWidth="1"/>
    <col min="11783" max="11783" width="5.08984375" style="216" customWidth="1"/>
    <col min="11784" max="11784" width="8.90625" style="216" customWidth="1"/>
    <col min="11785" max="11785" width="7.90625" style="216" customWidth="1"/>
    <col min="11786" max="11786" width="10.36328125" style="216" customWidth="1"/>
    <col min="11787" max="11787" width="5.453125" style="216" customWidth="1"/>
    <col min="11788" max="11788" width="8.54296875" style="216" customWidth="1"/>
    <col min="11789" max="11789" width="7.90625" style="216" customWidth="1"/>
    <col min="11790" max="11790" width="9.54296875" style="216" customWidth="1"/>
    <col min="11791" max="11791" width="5.453125" style="216" customWidth="1"/>
    <col min="11792" max="11792" width="7.08984375" style="216" customWidth="1"/>
    <col min="11793" max="11793" width="2.453125" style="216" customWidth="1"/>
    <col min="11794" max="11794" width="13.36328125" style="216" bestFit="1" customWidth="1"/>
    <col min="11795" max="11795" width="14.90625" style="216" bestFit="1" customWidth="1"/>
    <col min="11796" max="12035" width="9.08984375" style="216"/>
    <col min="12036" max="12036" width="8.6328125" style="216" customWidth="1"/>
    <col min="12037" max="12037" width="7.90625" style="216" customWidth="1"/>
    <col min="12038" max="12038" width="9.453125" style="216" customWidth="1"/>
    <col min="12039" max="12039" width="5.08984375" style="216" customWidth="1"/>
    <col min="12040" max="12040" width="8.90625" style="216" customWidth="1"/>
    <col min="12041" max="12041" width="7.90625" style="216" customWidth="1"/>
    <col min="12042" max="12042" width="10.36328125" style="216" customWidth="1"/>
    <col min="12043" max="12043" width="5.453125" style="216" customWidth="1"/>
    <col min="12044" max="12044" width="8.54296875" style="216" customWidth="1"/>
    <col min="12045" max="12045" width="7.90625" style="216" customWidth="1"/>
    <col min="12046" max="12046" width="9.54296875" style="216" customWidth="1"/>
    <col min="12047" max="12047" width="5.453125" style="216" customWidth="1"/>
    <col min="12048" max="12048" width="7.08984375" style="216" customWidth="1"/>
    <col min="12049" max="12049" width="2.453125" style="216" customWidth="1"/>
    <col min="12050" max="12050" width="13.36328125" style="216" bestFit="1" customWidth="1"/>
    <col min="12051" max="12051" width="14.90625" style="216" bestFit="1" customWidth="1"/>
    <col min="12052" max="12291" width="9.08984375" style="216"/>
    <col min="12292" max="12292" width="8.6328125" style="216" customWidth="1"/>
    <col min="12293" max="12293" width="7.90625" style="216" customWidth="1"/>
    <col min="12294" max="12294" width="9.453125" style="216" customWidth="1"/>
    <col min="12295" max="12295" width="5.08984375" style="216" customWidth="1"/>
    <col min="12296" max="12296" width="8.90625" style="216" customWidth="1"/>
    <col min="12297" max="12297" width="7.90625" style="216" customWidth="1"/>
    <col min="12298" max="12298" width="10.36328125" style="216" customWidth="1"/>
    <col min="12299" max="12299" width="5.453125" style="216" customWidth="1"/>
    <col min="12300" max="12300" width="8.54296875" style="216" customWidth="1"/>
    <col min="12301" max="12301" width="7.90625" style="216" customWidth="1"/>
    <col min="12302" max="12302" width="9.54296875" style="216" customWidth="1"/>
    <col min="12303" max="12303" width="5.453125" style="216" customWidth="1"/>
    <col min="12304" max="12304" width="7.08984375" style="216" customWidth="1"/>
    <col min="12305" max="12305" width="2.453125" style="216" customWidth="1"/>
    <col min="12306" max="12306" width="13.36328125" style="216" bestFit="1" customWidth="1"/>
    <col min="12307" max="12307" width="14.90625" style="216" bestFit="1" customWidth="1"/>
    <col min="12308" max="12547" width="9.08984375" style="216"/>
    <col min="12548" max="12548" width="8.6328125" style="216" customWidth="1"/>
    <col min="12549" max="12549" width="7.90625" style="216" customWidth="1"/>
    <col min="12550" max="12550" width="9.453125" style="216" customWidth="1"/>
    <col min="12551" max="12551" width="5.08984375" style="216" customWidth="1"/>
    <col min="12552" max="12552" width="8.90625" style="216" customWidth="1"/>
    <col min="12553" max="12553" width="7.90625" style="216" customWidth="1"/>
    <col min="12554" max="12554" width="10.36328125" style="216" customWidth="1"/>
    <col min="12555" max="12555" width="5.453125" style="216" customWidth="1"/>
    <col min="12556" max="12556" width="8.54296875" style="216" customWidth="1"/>
    <col min="12557" max="12557" width="7.90625" style="216" customWidth="1"/>
    <col min="12558" max="12558" width="9.54296875" style="216" customWidth="1"/>
    <col min="12559" max="12559" width="5.453125" style="216" customWidth="1"/>
    <col min="12560" max="12560" width="7.08984375" style="216" customWidth="1"/>
    <col min="12561" max="12561" width="2.453125" style="216" customWidth="1"/>
    <col min="12562" max="12562" width="13.36328125" style="216" bestFit="1" customWidth="1"/>
    <col min="12563" max="12563" width="14.90625" style="216" bestFit="1" customWidth="1"/>
    <col min="12564" max="12803" width="9.08984375" style="216"/>
    <col min="12804" max="12804" width="8.6328125" style="216" customWidth="1"/>
    <col min="12805" max="12805" width="7.90625" style="216" customWidth="1"/>
    <col min="12806" max="12806" width="9.453125" style="216" customWidth="1"/>
    <col min="12807" max="12807" width="5.08984375" style="216" customWidth="1"/>
    <col min="12808" max="12808" width="8.90625" style="216" customWidth="1"/>
    <col min="12809" max="12809" width="7.90625" style="216" customWidth="1"/>
    <col min="12810" max="12810" width="10.36328125" style="216" customWidth="1"/>
    <col min="12811" max="12811" width="5.453125" style="216" customWidth="1"/>
    <col min="12812" max="12812" width="8.54296875" style="216" customWidth="1"/>
    <col min="12813" max="12813" width="7.90625" style="216" customWidth="1"/>
    <col min="12814" max="12814" width="9.54296875" style="216" customWidth="1"/>
    <col min="12815" max="12815" width="5.453125" style="216" customWidth="1"/>
    <col min="12816" max="12816" width="7.08984375" style="216" customWidth="1"/>
    <col min="12817" max="12817" width="2.453125" style="216" customWidth="1"/>
    <col min="12818" max="12818" width="13.36328125" style="216" bestFit="1" customWidth="1"/>
    <col min="12819" max="12819" width="14.90625" style="216" bestFit="1" customWidth="1"/>
    <col min="12820" max="13059" width="9.08984375" style="216"/>
    <col min="13060" max="13060" width="8.6328125" style="216" customWidth="1"/>
    <col min="13061" max="13061" width="7.90625" style="216" customWidth="1"/>
    <col min="13062" max="13062" width="9.453125" style="216" customWidth="1"/>
    <col min="13063" max="13063" width="5.08984375" style="216" customWidth="1"/>
    <col min="13064" max="13064" width="8.90625" style="216" customWidth="1"/>
    <col min="13065" max="13065" width="7.90625" style="216" customWidth="1"/>
    <col min="13066" max="13066" width="10.36328125" style="216" customWidth="1"/>
    <col min="13067" max="13067" width="5.453125" style="216" customWidth="1"/>
    <col min="13068" max="13068" width="8.54296875" style="216" customWidth="1"/>
    <col min="13069" max="13069" width="7.90625" style="216" customWidth="1"/>
    <col min="13070" max="13070" width="9.54296875" style="216" customWidth="1"/>
    <col min="13071" max="13071" width="5.453125" style="216" customWidth="1"/>
    <col min="13072" max="13072" width="7.08984375" style="216" customWidth="1"/>
    <col min="13073" max="13073" width="2.453125" style="216" customWidth="1"/>
    <col min="13074" max="13074" width="13.36328125" style="216" bestFit="1" customWidth="1"/>
    <col min="13075" max="13075" width="14.90625" style="216" bestFit="1" customWidth="1"/>
    <col min="13076" max="13315" width="9.08984375" style="216"/>
    <col min="13316" max="13316" width="8.6328125" style="216" customWidth="1"/>
    <col min="13317" max="13317" width="7.90625" style="216" customWidth="1"/>
    <col min="13318" max="13318" width="9.453125" style="216" customWidth="1"/>
    <col min="13319" max="13319" width="5.08984375" style="216" customWidth="1"/>
    <col min="13320" max="13320" width="8.90625" style="216" customWidth="1"/>
    <col min="13321" max="13321" width="7.90625" style="216" customWidth="1"/>
    <col min="13322" max="13322" width="10.36328125" style="216" customWidth="1"/>
    <col min="13323" max="13323" width="5.453125" style="216" customWidth="1"/>
    <col min="13324" max="13324" width="8.54296875" style="216" customWidth="1"/>
    <col min="13325" max="13325" width="7.90625" style="216" customWidth="1"/>
    <col min="13326" max="13326" width="9.54296875" style="216" customWidth="1"/>
    <col min="13327" max="13327" width="5.453125" style="216" customWidth="1"/>
    <col min="13328" max="13328" width="7.08984375" style="216" customWidth="1"/>
    <col min="13329" max="13329" width="2.453125" style="216" customWidth="1"/>
    <col min="13330" max="13330" width="13.36328125" style="216" bestFit="1" customWidth="1"/>
    <col min="13331" max="13331" width="14.90625" style="216" bestFit="1" customWidth="1"/>
    <col min="13332" max="13571" width="9.08984375" style="216"/>
    <col min="13572" max="13572" width="8.6328125" style="216" customWidth="1"/>
    <col min="13573" max="13573" width="7.90625" style="216" customWidth="1"/>
    <col min="13574" max="13574" width="9.453125" style="216" customWidth="1"/>
    <col min="13575" max="13575" width="5.08984375" style="216" customWidth="1"/>
    <col min="13576" max="13576" width="8.90625" style="216" customWidth="1"/>
    <col min="13577" max="13577" width="7.90625" style="216" customWidth="1"/>
    <col min="13578" max="13578" width="10.36328125" style="216" customWidth="1"/>
    <col min="13579" max="13579" width="5.453125" style="216" customWidth="1"/>
    <col min="13580" max="13580" width="8.54296875" style="216" customWidth="1"/>
    <col min="13581" max="13581" width="7.90625" style="216" customWidth="1"/>
    <col min="13582" max="13582" width="9.54296875" style="216" customWidth="1"/>
    <col min="13583" max="13583" width="5.453125" style="216" customWidth="1"/>
    <col min="13584" max="13584" width="7.08984375" style="216" customWidth="1"/>
    <col min="13585" max="13585" width="2.453125" style="216" customWidth="1"/>
    <col min="13586" max="13586" width="13.36328125" style="216" bestFit="1" customWidth="1"/>
    <col min="13587" max="13587" width="14.90625" style="216" bestFit="1" customWidth="1"/>
    <col min="13588" max="13827" width="9.08984375" style="216"/>
    <col min="13828" max="13828" width="8.6328125" style="216" customWidth="1"/>
    <col min="13829" max="13829" width="7.90625" style="216" customWidth="1"/>
    <col min="13830" max="13830" width="9.453125" style="216" customWidth="1"/>
    <col min="13831" max="13831" width="5.08984375" style="216" customWidth="1"/>
    <col min="13832" max="13832" width="8.90625" style="216" customWidth="1"/>
    <col min="13833" max="13833" width="7.90625" style="216" customWidth="1"/>
    <col min="13834" max="13834" width="10.36328125" style="216" customWidth="1"/>
    <col min="13835" max="13835" width="5.453125" style="216" customWidth="1"/>
    <col min="13836" max="13836" width="8.54296875" style="216" customWidth="1"/>
    <col min="13837" max="13837" width="7.90625" style="216" customWidth="1"/>
    <col min="13838" max="13838" width="9.54296875" style="216" customWidth="1"/>
    <col min="13839" max="13839" width="5.453125" style="216" customWidth="1"/>
    <col min="13840" max="13840" width="7.08984375" style="216" customWidth="1"/>
    <col min="13841" max="13841" width="2.453125" style="216" customWidth="1"/>
    <col min="13842" max="13842" width="13.36328125" style="216" bestFit="1" customWidth="1"/>
    <col min="13843" max="13843" width="14.90625" style="216" bestFit="1" customWidth="1"/>
    <col min="13844" max="14083" width="9.08984375" style="216"/>
    <col min="14084" max="14084" width="8.6328125" style="216" customWidth="1"/>
    <col min="14085" max="14085" width="7.90625" style="216" customWidth="1"/>
    <col min="14086" max="14086" width="9.453125" style="216" customWidth="1"/>
    <col min="14087" max="14087" width="5.08984375" style="216" customWidth="1"/>
    <col min="14088" max="14088" width="8.90625" style="216" customWidth="1"/>
    <col min="14089" max="14089" width="7.90625" style="216" customWidth="1"/>
    <col min="14090" max="14090" width="10.36328125" style="216" customWidth="1"/>
    <col min="14091" max="14091" width="5.453125" style="216" customWidth="1"/>
    <col min="14092" max="14092" width="8.54296875" style="216" customWidth="1"/>
    <col min="14093" max="14093" width="7.90625" style="216" customWidth="1"/>
    <col min="14094" max="14094" width="9.54296875" style="216" customWidth="1"/>
    <col min="14095" max="14095" width="5.453125" style="216" customWidth="1"/>
    <col min="14096" max="14096" width="7.08984375" style="216" customWidth="1"/>
    <col min="14097" max="14097" width="2.453125" style="216" customWidth="1"/>
    <col min="14098" max="14098" width="13.36328125" style="216" bestFit="1" customWidth="1"/>
    <col min="14099" max="14099" width="14.90625" style="216" bestFit="1" customWidth="1"/>
    <col min="14100" max="14339" width="9.08984375" style="216"/>
    <col min="14340" max="14340" width="8.6328125" style="216" customWidth="1"/>
    <col min="14341" max="14341" width="7.90625" style="216" customWidth="1"/>
    <col min="14342" max="14342" width="9.453125" style="216" customWidth="1"/>
    <col min="14343" max="14343" width="5.08984375" style="216" customWidth="1"/>
    <col min="14344" max="14344" width="8.90625" style="216" customWidth="1"/>
    <col min="14345" max="14345" width="7.90625" style="216" customWidth="1"/>
    <col min="14346" max="14346" width="10.36328125" style="216" customWidth="1"/>
    <col min="14347" max="14347" width="5.453125" style="216" customWidth="1"/>
    <col min="14348" max="14348" width="8.54296875" style="216" customWidth="1"/>
    <col min="14349" max="14349" width="7.90625" style="216" customWidth="1"/>
    <col min="14350" max="14350" width="9.54296875" style="216" customWidth="1"/>
    <col min="14351" max="14351" width="5.453125" style="216" customWidth="1"/>
    <col min="14352" max="14352" width="7.08984375" style="216" customWidth="1"/>
    <col min="14353" max="14353" width="2.453125" style="216" customWidth="1"/>
    <col min="14354" max="14354" width="13.36328125" style="216" bestFit="1" customWidth="1"/>
    <col min="14355" max="14355" width="14.90625" style="216" bestFit="1" customWidth="1"/>
    <col min="14356" max="14595" width="9.08984375" style="216"/>
    <col min="14596" max="14596" width="8.6328125" style="216" customWidth="1"/>
    <col min="14597" max="14597" width="7.90625" style="216" customWidth="1"/>
    <col min="14598" max="14598" width="9.453125" style="216" customWidth="1"/>
    <col min="14599" max="14599" width="5.08984375" style="216" customWidth="1"/>
    <col min="14600" max="14600" width="8.90625" style="216" customWidth="1"/>
    <col min="14601" max="14601" width="7.90625" style="216" customWidth="1"/>
    <col min="14602" max="14602" width="10.36328125" style="216" customWidth="1"/>
    <col min="14603" max="14603" width="5.453125" style="216" customWidth="1"/>
    <col min="14604" max="14604" width="8.54296875" style="216" customWidth="1"/>
    <col min="14605" max="14605" width="7.90625" style="216" customWidth="1"/>
    <col min="14606" max="14606" width="9.54296875" style="216" customWidth="1"/>
    <col min="14607" max="14607" width="5.453125" style="216" customWidth="1"/>
    <col min="14608" max="14608" width="7.08984375" style="216" customWidth="1"/>
    <col min="14609" max="14609" width="2.453125" style="216" customWidth="1"/>
    <col min="14610" max="14610" width="13.36328125" style="216" bestFit="1" customWidth="1"/>
    <col min="14611" max="14611" width="14.90625" style="216" bestFit="1" customWidth="1"/>
    <col min="14612" max="14851" width="9.08984375" style="216"/>
    <col min="14852" max="14852" width="8.6328125" style="216" customWidth="1"/>
    <col min="14853" max="14853" width="7.90625" style="216" customWidth="1"/>
    <col min="14854" max="14854" width="9.453125" style="216" customWidth="1"/>
    <col min="14855" max="14855" width="5.08984375" style="216" customWidth="1"/>
    <col min="14856" max="14856" width="8.90625" style="216" customWidth="1"/>
    <col min="14857" max="14857" width="7.90625" style="216" customWidth="1"/>
    <col min="14858" max="14858" width="10.36328125" style="216" customWidth="1"/>
    <col min="14859" max="14859" width="5.453125" style="216" customWidth="1"/>
    <col min="14860" max="14860" width="8.54296875" style="216" customWidth="1"/>
    <col min="14861" max="14861" width="7.90625" style="216" customWidth="1"/>
    <col min="14862" max="14862" width="9.54296875" style="216" customWidth="1"/>
    <col min="14863" max="14863" width="5.453125" style="216" customWidth="1"/>
    <col min="14864" max="14864" width="7.08984375" style="216" customWidth="1"/>
    <col min="14865" max="14865" width="2.453125" style="216" customWidth="1"/>
    <col min="14866" max="14866" width="13.36328125" style="216" bestFit="1" customWidth="1"/>
    <col min="14867" max="14867" width="14.90625" style="216" bestFit="1" customWidth="1"/>
    <col min="14868" max="15107" width="9.08984375" style="216"/>
    <col min="15108" max="15108" width="8.6328125" style="216" customWidth="1"/>
    <col min="15109" max="15109" width="7.90625" style="216" customWidth="1"/>
    <col min="15110" max="15110" width="9.453125" style="216" customWidth="1"/>
    <col min="15111" max="15111" width="5.08984375" style="216" customWidth="1"/>
    <col min="15112" max="15112" width="8.90625" style="216" customWidth="1"/>
    <col min="15113" max="15113" width="7.90625" style="216" customWidth="1"/>
    <col min="15114" max="15114" width="10.36328125" style="216" customWidth="1"/>
    <col min="15115" max="15115" width="5.453125" style="216" customWidth="1"/>
    <col min="15116" max="15116" width="8.54296875" style="216" customWidth="1"/>
    <col min="15117" max="15117" width="7.90625" style="216" customWidth="1"/>
    <col min="15118" max="15118" width="9.54296875" style="216" customWidth="1"/>
    <col min="15119" max="15119" width="5.453125" style="216" customWidth="1"/>
    <col min="15120" max="15120" width="7.08984375" style="216" customWidth="1"/>
    <col min="15121" max="15121" width="2.453125" style="216" customWidth="1"/>
    <col min="15122" max="15122" width="13.36328125" style="216" bestFit="1" customWidth="1"/>
    <col min="15123" max="15123" width="14.90625" style="216" bestFit="1" customWidth="1"/>
    <col min="15124" max="15363" width="9.08984375" style="216"/>
    <col min="15364" max="15364" width="8.6328125" style="216" customWidth="1"/>
    <col min="15365" max="15365" width="7.90625" style="216" customWidth="1"/>
    <col min="15366" max="15366" width="9.453125" style="216" customWidth="1"/>
    <col min="15367" max="15367" width="5.08984375" style="216" customWidth="1"/>
    <col min="15368" max="15368" width="8.90625" style="216" customWidth="1"/>
    <col min="15369" max="15369" width="7.90625" style="216" customWidth="1"/>
    <col min="15370" max="15370" width="10.36328125" style="216" customWidth="1"/>
    <col min="15371" max="15371" width="5.453125" style="216" customWidth="1"/>
    <col min="15372" max="15372" width="8.54296875" style="216" customWidth="1"/>
    <col min="15373" max="15373" width="7.90625" style="216" customWidth="1"/>
    <col min="15374" max="15374" width="9.54296875" style="216" customWidth="1"/>
    <col min="15375" max="15375" width="5.453125" style="216" customWidth="1"/>
    <col min="15376" max="15376" width="7.08984375" style="216" customWidth="1"/>
    <col min="15377" max="15377" width="2.453125" style="216" customWidth="1"/>
    <col min="15378" max="15378" width="13.36328125" style="216" bestFit="1" customWidth="1"/>
    <col min="15379" max="15379" width="14.90625" style="216" bestFit="1" customWidth="1"/>
    <col min="15380" max="15619" width="9.08984375" style="216"/>
    <col min="15620" max="15620" width="8.6328125" style="216" customWidth="1"/>
    <col min="15621" max="15621" width="7.90625" style="216" customWidth="1"/>
    <col min="15622" max="15622" width="9.453125" style="216" customWidth="1"/>
    <col min="15623" max="15623" width="5.08984375" style="216" customWidth="1"/>
    <col min="15624" max="15624" width="8.90625" style="216" customWidth="1"/>
    <col min="15625" max="15625" width="7.90625" style="216" customWidth="1"/>
    <col min="15626" max="15626" width="10.36328125" style="216" customWidth="1"/>
    <col min="15627" max="15627" width="5.453125" style="216" customWidth="1"/>
    <col min="15628" max="15628" width="8.54296875" style="216" customWidth="1"/>
    <col min="15629" max="15629" width="7.90625" style="216" customWidth="1"/>
    <col min="15630" max="15630" width="9.54296875" style="216" customWidth="1"/>
    <col min="15631" max="15631" width="5.453125" style="216" customWidth="1"/>
    <col min="15632" max="15632" width="7.08984375" style="216" customWidth="1"/>
    <col min="15633" max="15633" width="2.453125" style="216" customWidth="1"/>
    <col min="15634" max="15634" width="13.36328125" style="216" bestFit="1" customWidth="1"/>
    <col min="15635" max="15635" width="14.90625" style="216" bestFit="1" customWidth="1"/>
    <col min="15636" max="15875" width="9.08984375" style="216"/>
    <col min="15876" max="15876" width="8.6328125" style="216" customWidth="1"/>
    <col min="15877" max="15877" width="7.90625" style="216" customWidth="1"/>
    <col min="15878" max="15878" width="9.453125" style="216" customWidth="1"/>
    <col min="15879" max="15879" width="5.08984375" style="216" customWidth="1"/>
    <col min="15880" max="15880" width="8.90625" style="216" customWidth="1"/>
    <col min="15881" max="15881" width="7.90625" style="216" customWidth="1"/>
    <col min="15882" max="15882" width="10.36328125" style="216" customWidth="1"/>
    <col min="15883" max="15883" width="5.453125" style="216" customWidth="1"/>
    <col min="15884" max="15884" width="8.54296875" style="216" customWidth="1"/>
    <col min="15885" max="15885" width="7.90625" style="216" customWidth="1"/>
    <col min="15886" max="15886" width="9.54296875" style="216" customWidth="1"/>
    <col min="15887" max="15887" width="5.453125" style="216" customWidth="1"/>
    <col min="15888" max="15888" width="7.08984375" style="216" customWidth="1"/>
    <col min="15889" max="15889" width="2.453125" style="216" customWidth="1"/>
    <col min="15890" max="15890" width="13.36328125" style="216" bestFit="1" customWidth="1"/>
    <col min="15891" max="15891" width="14.90625" style="216" bestFit="1" customWidth="1"/>
    <col min="15892" max="16131" width="9.08984375" style="216"/>
    <col min="16132" max="16132" width="8.6328125" style="216" customWidth="1"/>
    <col min="16133" max="16133" width="7.90625" style="216" customWidth="1"/>
    <col min="16134" max="16134" width="9.453125" style="216" customWidth="1"/>
    <col min="16135" max="16135" width="5.08984375" style="216" customWidth="1"/>
    <col min="16136" max="16136" width="8.90625" style="216" customWidth="1"/>
    <col min="16137" max="16137" width="7.90625" style="216" customWidth="1"/>
    <col min="16138" max="16138" width="10.36328125" style="216" customWidth="1"/>
    <col min="16139" max="16139" width="5.453125" style="216" customWidth="1"/>
    <col min="16140" max="16140" width="8.54296875" style="216" customWidth="1"/>
    <col min="16141" max="16141" width="7.90625" style="216" customWidth="1"/>
    <col min="16142" max="16142" width="9.54296875" style="216" customWidth="1"/>
    <col min="16143" max="16143" width="5.453125" style="216" customWidth="1"/>
    <col min="16144" max="16144" width="7.08984375" style="216" customWidth="1"/>
    <col min="16145" max="16145" width="2.453125" style="216" customWidth="1"/>
    <col min="16146" max="16146" width="13.36328125" style="216" bestFit="1" customWidth="1"/>
    <col min="16147" max="16147" width="14.90625" style="216" bestFit="1" customWidth="1"/>
    <col min="16148" max="16384" width="9.08984375" style="216"/>
  </cols>
  <sheetData>
    <row r="1" spans="1:19">
      <c r="A1" s="459" t="s">
        <v>611</v>
      </c>
      <c r="N1" s="1032" t="s">
        <v>585</v>
      </c>
      <c r="O1" s="1032"/>
      <c r="P1" s="218"/>
    </row>
    <row r="2" spans="1:19">
      <c r="N2" s="1032" t="s">
        <v>493</v>
      </c>
      <c r="O2" s="1032"/>
      <c r="P2" s="218"/>
    </row>
    <row r="3" spans="1:19" ht="16.5">
      <c r="A3" s="1033" t="s">
        <v>364</v>
      </c>
      <c r="B3" s="1033"/>
      <c r="C3" s="1033"/>
      <c r="D3" s="1033"/>
      <c r="E3" s="1033"/>
      <c r="F3" s="1033"/>
      <c r="G3" s="1033"/>
      <c r="H3" s="1033"/>
      <c r="I3" s="1033"/>
      <c r="J3" s="1033"/>
      <c r="K3" s="1033"/>
      <c r="L3" s="1033"/>
      <c r="M3" s="1033"/>
      <c r="N3" s="1033"/>
      <c r="O3" s="1033"/>
      <c r="P3" s="1033"/>
      <c r="Q3" s="219"/>
    </row>
    <row r="4" spans="1:19" ht="15.75" customHeight="1">
      <c r="A4" s="1065"/>
      <c r="B4" s="1065"/>
      <c r="C4" s="1065"/>
      <c r="D4" s="1065"/>
      <c r="E4" s="1065"/>
      <c r="F4" s="1065"/>
      <c r="G4" s="1065"/>
      <c r="H4" s="1065"/>
      <c r="I4" s="1065"/>
      <c r="J4" s="1065"/>
      <c r="K4" s="1065"/>
      <c r="L4" s="1065"/>
      <c r="M4" s="1065"/>
      <c r="N4" s="1065"/>
      <c r="O4" s="1065"/>
      <c r="P4" s="220"/>
    </row>
    <row r="5" spans="1:19" ht="18" customHeight="1">
      <c r="A5" s="1034" t="s">
        <v>512</v>
      </c>
      <c r="B5" s="1035"/>
      <c r="C5" s="1035"/>
      <c r="D5" s="1035"/>
      <c r="E5" s="1036">
        <f>'様式1-1_委託料経費区分'!C5</f>
        <v>0</v>
      </c>
      <c r="F5" s="1036"/>
      <c r="G5" s="1036"/>
      <c r="H5" s="1036"/>
      <c r="I5" s="1036"/>
      <c r="J5" s="1036"/>
      <c r="K5" s="1036"/>
      <c r="L5" s="1036"/>
      <c r="M5" s="221"/>
      <c r="N5" s="222"/>
      <c r="O5" s="222"/>
    </row>
    <row r="6" spans="1:19" ht="18" customHeight="1">
      <c r="A6" s="1034" t="s">
        <v>399</v>
      </c>
      <c r="B6" s="1035"/>
      <c r="C6" s="1035"/>
      <c r="D6" s="1037"/>
      <c r="E6" s="1038"/>
      <c r="F6" s="1039"/>
      <c r="G6" s="1039"/>
      <c r="H6" s="1039"/>
      <c r="I6" s="1039"/>
      <c r="J6" s="1039"/>
      <c r="K6" s="1039"/>
      <c r="L6" s="1040"/>
      <c r="M6" s="221"/>
      <c r="N6" s="222"/>
      <c r="O6" s="222"/>
    </row>
    <row r="7" spans="1:19" ht="18" customHeight="1">
      <c r="A7" s="1034" t="s">
        <v>400</v>
      </c>
      <c r="B7" s="1035"/>
      <c r="C7" s="1035"/>
      <c r="D7" s="1037"/>
      <c r="E7" s="1038">
        <f>'様式1-1_委託料経費区分'!C6</f>
        <v>0</v>
      </c>
      <c r="F7" s="1039"/>
      <c r="G7" s="1039"/>
      <c r="H7" s="1039"/>
      <c r="I7" s="1039"/>
      <c r="J7" s="1039"/>
      <c r="K7" s="1039"/>
      <c r="L7" s="1040"/>
      <c r="M7" s="221"/>
      <c r="N7" s="222"/>
      <c r="O7" s="222"/>
    </row>
    <row r="8" spans="1:19" ht="18" customHeight="1">
      <c r="A8" s="1034" t="s">
        <v>670</v>
      </c>
      <c r="B8" s="1035"/>
      <c r="C8" s="1035"/>
      <c r="D8" s="1037"/>
      <c r="E8" s="1038">
        <f>'様式1-1_委託料経費区分'!C7</f>
        <v>0</v>
      </c>
      <c r="F8" s="1039"/>
      <c r="G8" s="1039"/>
      <c r="H8" s="1039"/>
      <c r="I8" s="1039"/>
      <c r="J8" s="1039"/>
      <c r="K8" s="1039"/>
      <c r="L8" s="1040"/>
      <c r="M8" s="221"/>
      <c r="N8" s="222"/>
      <c r="O8" s="222"/>
    </row>
    <row r="9" spans="1:19" ht="18" customHeight="1">
      <c r="A9" s="1034" t="s">
        <v>763</v>
      </c>
      <c r="B9" s="1035"/>
      <c r="C9" s="1035"/>
      <c r="D9" s="1037"/>
      <c r="E9" s="1038">
        <f>'様式1-1_委託料経費区分'!C9</f>
        <v>0</v>
      </c>
      <c r="F9" s="1039"/>
      <c r="G9" s="1039"/>
      <c r="H9" s="1039"/>
      <c r="I9" s="1039"/>
      <c r="J9" s="1039"/>
      <c r="K9" s="1039"/>
      <c r="L9" s="1040"/>
      <c r="M9" s="221"/>
      <c r="N9" s="222"/>
      <c r="O9" s="222"/>
    </row>
    <row r="10" spans="1:19" ht="18" customHeight="1">
      <c r="A10" s="1041" t="s">
        <v>365</v>
      </c>
      <c r="B10" s="1042"/>
      <c r="C10" s="1042"/>
      <c r="D10" s="1042"/>
      <c r="E10" s="1043">
        <v>45748</v>
      </c>
      <c r="F10" s="1044"/>
      <c r="G10" s="223" t="s">
        <v>363</v>
      </c>
      <c r="H10" s="1045">
        <v>45838</v>
      </c>
      <c r="I10" s="1045"/>
      <c r="J10" s="404"/>
      <c r="K10" s="404"/>
      <c r="L10" s="405"/>
      <c r="M10" s="224"/>
      <c r="N10" s="224"/>
      <c r="O10" s="216"/>
    </row>
    <row r="11" spans="1:19" ht="18" customHeight="1" thickBot="1">
      <c r="A11" s="1046" t="s">
        <v>401</v>
      </c>
      <c r="B11" s="1047"/>
      <c r="C11" s="1047"/>
      <c r="D11" s="1047"/>
      <c r="E11" s="1048"/>
      <c r="F11" s="1048"/>
      <c r="G11" s="1048"/>
      <c r="H11" s="1048"/>
      <c r="I11" s="1048"/>
      <c r="J11" s="1048"/>
      <c r="K11" s="1048"/>
      <c r="L11" s="1048"/>
      <c r="M11" s="225"/>
      <c r="N11" s="226"/>
      <c r="O11" s="226"/>
    </row>
    <row r="12" spans="1:19" ht="15.75" customHeight="1" thickBot="1">
      <c r="A12" s="227"/>
      <c r="B12" s="228"/>
      <c r="C12" s="228"/>
      <c r="D12" s="228"/>
      <c r="E12" s="229"/>
      <c r="F12" s="228"/>
      <c r="G12" s="228"/>
      <c r="H12" s="228"/>
      <c r="I12" s="228"/>
      <c r="J12" s="230"/>
      <c r="K12" s="231"/>
      <c r="L12" s="232"/>
      <c r="M12" s="232"/>
      <c r="N12" s="232"/>
      <c r="O12" s="233"/>
      <c r="R12" s="1049" t="s">
        <v>672</v>
      </c>
      <c r="S12" s="1050"/>
    </row>
    <row r="13" spans="1:19" ht="15.75" customHeight="1">
      <c r="A13" s="1051" t="s">
        <v>361</v>
      </c>
      <c r="B13" s="1052"/>
      <c r="C13" s="1052"/>
      <c r="D13" s="1052"/>
      <c r="E13" s="1053"/>
      <c r="F13" s="1051" t="s">
        <v>360</v>
      </c>
      <c r="G13" s="1052"/>
      <c r="H13" s="1052"/>
      <c r="I13" s="1052"/>
      <c r="J13" s="1053"/>
      <c r="K13" s="1051" t="s">
        <v>359</v>
      </c>
      <c r="L13" s="1052"/>
      <c r="M13" s="1052"/>
      <c r="N13" s="1052"/>
      <c r="O13" s="1053"/>
      <c r="R13" s="461">
        <v>45776</v>
      </c>
      <c r="S13" s="462" t="s">
        <v>351</v>
      </c>
    </row>
    <row r="14" spans="1:19" ht="15.75" customHeight="1" thickBot="1">
      <c r="A14" s="236" t="s">
        <v>354</v>
      </c>
      <c r="B14" s="237" t="s">
        <v>353</v>
      </c>
      <c r="C14" s="1056" t="s">
        <v>372</v>
      </c>
      <c r="D14" s="1057"/>
      <c r="E14" s="238" t="s">
        <v>352</v>
      </c>
      <c r="F14" s="402" t="s">
        <v>354</v>
      </c>
      <c r="G14" s="237" t="s">
        <v>353</v>
      </c>
      <c r="H14" s="1056" t="s">
        <v>372</v>
      </c>
      <c r="I14" s="1057"/>
      <c r="J14" s="238" t="s">
        <v>352</v>
      </c>
      <c r="K14" s="236" t="s">
        <v>354</v>
      </c>
      <c r="L14" s="237" t="s">
        <v>353</v>
      </c>
      <c r="M14" s="1056" t="s">
        <v>372</v>
      </c>
      <c r="N14" s="1057"/>
      <c r="O14" s="238" t="s">
        <v>352</v>
      </c>
      <c r="R14" s="463">
        <v>45780</v>
      </c>
      <c r="S14" s="464" t="s">
        <v>598</v>
      </c>
    </row>
    <row r="15" spans="1:19" ht="24" customHeight="1">
      <c r="A15" s="239">
        <f>IF(E10="","",E10)</f>
        <v>45748</v>
      </c>
      <c r="B15" s="240" t="str">
        <f>IF(A15="","",TEXT(A15,"aaa"))</f>
        <v>火</v>
      </c>
      <c r="C15" s="241"/>
      <c r="D15" s="242"/>
      <c r="E15" s="243"/>
      <c r="F15" s="244">
        <f>IF(A15="","",EDATE(A15,1))</f>
        <v>45778</v>
      </c>
      <c r="G15" s="240" t="str">
        <f>IF(F15="","",TEXT(F15,"aaa"))</f>
        <v>木</v>
      </c>
      <c r="H15" s="241"/>
      <c r="I15" s="245"/>
      <c r="J15" s="243"/>
      <c r="K15" s="244">
        <f>IF(F15="","",EDATE(F15,1))</f>
        <v>45809</v>
      </c>
      <c r="L15" s="240" t="str">
        <f>IF(K15="","",TEXT(K15,"aaa"))</f>
        <v>日</v>
      </c>
      <c r="M15" s="241"/>
      <c r="N15" s="246"/>
      <c r="O15" s="243"/>
      <c r="R15" s="463">
        <v>45781</v>
      </c>
      <c r="S15" s="464" t="s">
        <v>599</v>
      </c>
    </row>
    <row r="16" spans="1:19" ht="24" customHeight="1">
      <c r="A16" s="239">
        <f>IF(A15="","",A15+1)</f>
        <v>45749</v>
      </c>
      <c r="B16" s="240" t="str">
        <f t="shared" ref="B16:B45" si="0">IF(A16="","",TEXT(A16,"aaa"))</f>
        <v>水</v>
      </c>
      <c r="C16" s="247"/>
      <c r="D16" s="248"/>
      <c r="E16" s="249"/>
      <c r="F16" s="250">
        <f>IF(F15="","",F15+1)</f>
        <v>45779</v>
      </c>
      <c r="G16" s="240" t="str">
        <f t="shared" ref="G16:G45" si="1">IF(F16="","",TEXT(F16,"aaa"))</f>
        <v>金</v>
      </c>
      <c r="H16" s="247"/>
      <c r="I16" s="248"/>
      <c r="J16" s="249"/>
      <c r="K16" s="250">
        <f>IF(K15="","",K15+1)</f>
        <v>45810</v>
      </c>
      <c r="L16" s="240" t="str">
        <f t="shared" ref="L16:L45" si="2">IF(K16="","",TEXT(K16,"aaa"))</f>
        <v>月</v>
      </c>
      <c r="M16" s="247"/>
      <c r="N16" s="251"/>
      <c r="O16" s="249"/>
      <c r="R16" s="463">
        <v>45782</v>
      </c>
      <c r="S16" s="464" t="s">
        <v>621</v>
      </c>
    </row>
    <row r="17" spans="1:20" ht="24" customHeight="1">
      <c r="A17" s="239">
        <f t="shared" ref="A17:A42" si="3">IF(A16="","",A16+1)</f>
        <v>45750</v>
      </c>
      <c r="B17" s="240" t="str">
        <f t="shared" si="0"/>
        <v>木</v>
      </c>
      <c r="C17" s="247"/>
      <c r="D17" s="248"/>
      <c r="E17" s="249"/>
      <c r="F17" s="250">
        <f t="shared" ref="F17:F42" si="4">IF(F16="","",F16+1)</f>
        <v>45780</v>
      </c>
      <c r="G17" s="240" t="str">
        <f t="shared" si="1"/>
        <v>土</v>
      </c>
      <c r="H17" s="247"/>
      <c r="I17" s="248"/>
      <c r="J17" s="243"/>
      <c r="K17" s="250">
        <f t="shared" ref="K17:K42" si="5">IF(K16="","",K16+1)</f>
        <v>45811</v>
      </c>
      <c r="L17" s="240" t="str">
        <f t="shared" si="2"/>
        <v>火</v>
      </c>
      <c r="M17" s="247"/>
      <c r="N17" s="248"/>
      <c r="O17" s="249"/>
      <c r="R17" s="463">
        <v>45783</v>
      </c>
      <c r="S17" s="464" t="s">
        <v>622</v>
      </c>
    </row>
    <row r="18" spans="1:20" ht="24" customHeight="1">
      <c r="A18" s="239">
        <f t="shared" si="3"/>
        <v>45751</v>
      </c>
      <c r="B18" s="240" t="str">
        <f t="shared" si="0"/>
        <v>金</v>
      </c>
      <c r="C18" s="247"/>
      <c r="D18" s="252"/>
      <c r="E18" s="249"/>
      <c r="F18" s="250">
        <f t="shared" si="4"/>
        <v>45781</v>
      </c>
      <c r="G18" s="240" t="str">
        <f t="shared" si="1"/>
        <v>日</v>
      </c>
      <c r="H18" s="247"/>
      <c r="I18" s="252"/>
      <c r="J18" s="249"/>
      <c r="K18" s="250">
        <f t="shared" si="5"/>
        <v>45812</v>
      </c>
      <c r="L18" s="240" t="str">
        <f t="shared" si="2"/>
        <v>水</v>
      </c>
      <c r="M18" s="247"/>
      <c r="N18" s="251"/>
      <c r="O18" s="249"/>
      <c r="R18" s="463">
        <v>45859</v>
      </c>
      <c r="S18" s="464" t="s">
        <v>600</v>
      </c>
    </row>
    <row r="19" spans="1:20" ht="24" customHeight="1">
      <c r="A19" s="239">
        <f t="shared" si="3"/>
        <v>45752</v>
      </c>
      <c r="B19" s="240" t="str">
        <f t="shared" si="0"/>
        <v>土</v>
      </c>
      <c r="C19" s="247"/>
      <c r="D19" s="248"/>
      <c r="E19" s="249"/>
      <c r="F19" s="250">
        <f t="shared" si="4"/>
        <v>45782</v>
      </c>
      <c r="G19" s="240" t="str">
        <f t="shared" si="1"/>
        <v>月</v>
      </c>
      <c r="H19" s="247"/>
      <c r="I19" s="248"/>
      <c r="J19" s="249"/>
      <c r="K19" s="250">
        <f t="shared" si="5"/>
        <v>45813</v>
      </c>
      <c r="L19" s="240" t="str">
        <f t="shared" si="2"/>
        <v>木</v>
      </c>
      <c r="M19" s="247"/>
      <c r="N19" s="253"/>
      <c r="O19" s="249"/>
      <c r="R19" s="463">
        <v>45880</v>
      </c>
      <c r="S19" s="464" t="s">
        <v>601</v>
      </c>
    </row>
    <row r="20" spans="1:20" ht="24" customHeight="1">
      <c r="A20" s="239">
        <f t="shared" si="3"/>
        <v>45753</v>
      </c>
      <c r="B20" s="240" t="str">
        <f t="shared" si="0"/>
        <v>日</v>
      </c>
      <c r="C20" s="247"/>
      <c r="D20" s="254"/>
      <c r="E20" s="255"/>
      <c r="F20" s="250">
        <f t="shared" si="4"/>
        <v>45783</v>
      </c>
      <c r="G20" s="240" t="str">
        <f t="shared" si="1"/>
        <v>火</v>
      </c>
      <c r="H20" s="247"/>
      <c r="I20" s="251"/>
      <c r="J20" s="255"/>
      <c r="K20" s="250">
        <f t="shared" si="5"/>
        <v>45814</v>
      </c>
      <c r="L20" s="240" t="str">
        <f t="shared" si="2"/>
        <v>金</v>
      </c>
      <c r="M20" s="247"/>
      <c r="N20" s="256"/>
      <c r="O20" s="249"/>
      <c r="R20" s="463">
        <v>45915</v>
      </c>
      <c r="S20" s="464" t="s">
        <v>373</v>
      </c>
      <c r="T20" s="482"/>
    </row>
    <row r="21" spans="1:20" ht="24" customHeight="1">
      <c r="A21" s="239">
        <f t="shared" si="3"/>
        <v>45754</v>
      </c>
      <c r="B21" s="240" t="str">
        <f t="shared" si="0"/>
        <v>月</v>
      </c>
      <c r="C21" s="247"/>
      <c r="D21" s="248"/>
      <c r="E21" s="257"/>
      <c r="F21" s="250">
        <f t="shared" si="4"/>
        <v>45784</v>
      </c>
      <c r="G21" s="240" t="str">
        <f t="shared" si="1"/>
        <v>水</v>
      </c>
      <c r="H21" s="247"/>
      <c r="I21" s="248"/>
      <c r="J21" s="255"/>
      <c r="K21" s="250">
        <f t="shared" si="5"/>
        <v>45815</v>
      </c>
      <c r="L21" s="240" t="str">
        <f t="shared" si="2"/>
        <v>土</v>
      </c>
      <c r="M21" s="247"/>
      <c r="N21" s="248"/>
      <c r="O21" s="249"/>
      <c r="R21" s="463">
        <v>45923</v>
      </c>
      <c r="S21" s="464" t="s">
        <v>374</v>
      </c>
    </row>
    <row r="22" spans="1:20" ht="24" customHeight="1">
      <c r="A22" s="239">
        <f>IF(A21="","",A21+1)</f>
        <v>45755</v>
      </c>
      <c r="B22" s="240" t="str">
        <f t="shared" si="0"/>
        <v>火</v>
      </c>
      <c r="C22" s="247"/>
      <c r="D22" s="252"/>
      <c r="E22" s="257"/>
      <c r="F22" s="250">
        <f t="shared" si="4"/>
        <v>45785</v>
      </c>
      <c r="G22" s="240" t="str">
        <f t="shared" si="1"/>
        <v>木</v>
      </c>
      <c r="H22" s="247"/>
      <c r="I22" s="251"/>
      <c r="J22" s="255"/>
      <c r="K22" s="250">
        <f t="shared" si="5"/>
        <v>45816</v>
      </c>
      <c r="L22" s="240" t="str">
        <f t="shared" si="2"/>
        <v>日</v>
      </c>
      <c r="M22" s="247"/>
      <c r="N22" s="248"/>
      <c r="O22" s="249"/>
      <c r="R22" s="463">
        <v>45943</v>
      </c>
      <c r="S22" s="464" t="s">
        <v>602</v>
      </c>
    </row>
    <row r="23" spans="1:20" ht="24" customHeight="1">
      <c r="A23" s="239">
        <f t="shared" si="3"/>
        <v>45756</v>
      </c>
      <c r="B23" s="240" t="str">
        <f t="shared" si="0"/>
        <v>水</v>
      </c>
      <c r="C23" s="247"/>
      <c r="D23" s="248"/>
      <c r="E23" s="257"/>
      <c r="F23" s="250">
        <f t="shared" si="4"/>
        <v>45786</v>
      </c>
      <c r="G23" s="240" t="str">
        <f t="shared" si="1"/>
        <v>金</v>
      </c>
      <c r="H23" s="247"/>
      <c r="I23" s="248"/>
      <c r="J23" s="255"/>
      <c r="K23" s="250">
        <f t="shared" si="5"/>
        <v>45817</v>
      </c>
      <c r="L23" s="240" t="str">
        <f t="shared" si="2"/>
        <v>月</v>
      </c>
      <c r="M23" s="247"/>
      <c r="N23" s="251"/>
      <c r="O23" s="249"/>
      <c r="R23" s="463">
        <v>45964</v>
      </c>
      <c r="S23" s="464" t="s">
        <v>517</v>
      </c>
    </row>
    <row r="24" spans="1:20" ht="24" customHeight="1">
      <c r="A24" s="239">
        <f t="shared" si="3"/>
        <v>45757</v>
      </c>
      <c r="B24" s="240" t="str">
        <f t="shared" si="0"/>
        <v>木</v>
      </c>
      <c r="C24" s="247"/>
      <c r="D24" s="248"/>
      <c r="E24" s="257"/>
      <c r="F24" s="250">
        <f t="shared" si="4"/>
        <v>45787</v>
      </c>
      <c r="G24" s="240" t="str">
        <f t="shared" si="1"/>
        <v>土</v>
      </c>
      <c r="H24" s="247"/>
      <c r="I24" s="248"/>
      <c r="J24" s="255"/>
      <c r="K24" s="250">
        <f t="shared" si="5"/>
        <v>45818</v>
      </c>
      <c r="L24" s="240" t="str">
        <f t="shared" si="2"/>
        <v>火</v>
      </c>
      <c r="M24" s="247"/>
      <c r="N24" s="258"/>
      <c r="O24" s="249"/>
      <c r="R24" s="463">
        <v>45984</v>
      </c>
      <c r="S24" s="464" t="s">
        <v>518</v>
      </c>
    </row>
    <row r="25" spans="1:20" ht="24" customHeight="1" thickBot="1">
      <c r="A25" s="239">
        <f t="shared" si="3"/>
        <v>45758</v>
      </c>
      <c r="B25" s="240" t="str">
        <f t="shared" si="0"/>
        <v>金</v>
      </c>
      <c r="C25" s="247"/>
      <c r="D25" s="252"/>
      <c r="E25" s="249"/>
      <c r="F25" s="250">
        <f t="shared" si="4"/>
        <v>45788</v>
      </c>
      <c r="G25" s="240" t="str">
        <f t="shared" si="1"/>
        <v>日</v>
      </c>
      <c r="H25" s="247"/>
      <c r="I25" s="251"/>
      <c r="J25" s="249"/>
      <c r="K25" s="250">
        <f t="shared" si="5"/>
        <v>45819</v>
      </c>
      <c r="L25" s="240" t="str">
        <f t="shared" si="2"/>
        <v>水</v>
      </c>
      <c r="M25" s="247"/>
      <c r="N25" s="251"/>
      <c r="O25" s="249"/>
      <c r="R25" s="487">
        <v>45985</v>
      </c>
      <c r="S25" s="488" t="s">
        <v>622</v>
      </c>
    </row>
    <row r="26" spans="1:20" ht="24" customHeight="1">
      <c r="A26" s="239">
        <f t="shared" si="3"/>
        <v>45759</v>
      </c>
      <c r="B26" s="240" t="str">
        <f t="shared" si="0"/>
        <v>土</v>
      </c>
      <c r="C26" s="247"/>
      <c r="D26" s="248"/>
      <c r="E26" s="249"/>
      <c r="F26" s="250">
        <f t="shared" si="4"/>
        <v>45789</v>
      </c>
      <c r="G26" s="240" t="str">
        <f t="shared" si="1"/>
        <v>月</v>
      </c>
      <c r="H26" s="247"/>
      <c r="I26" s="248"/>
      <c r="J26" s="249"/>
      <c r="K26" s="250">
        <f t="shared" si="5"/>
        <v>45820</v>
      </c>
      <c r="L26" s="240" t="str">
        <f t="shared" si="2"/>
        <v>木</v>
      </c>
      <c r="M26" s="247"/>
      <c r="N26" s="256"/>
      <c r="O26" s="249"/>
      <c r="R26" s="461">
        <v>46023</v>
      </c>
      <c r="S26" s="462" t="s">
        <v>619</v>
      </c>
    </row>
    <row r="27" spans="1:20" ht="24" customHeight="1">
      <c r="A27" s="239">
        <f t="shared" si="3"/>
        <v>45760</v>
      </c>
      <c r="B27" s="240" t="str">
        <f t="shared" si="0"/>
        <v>日</v>
      </c>
      <c r="C27" s="247"/>
      <c r="D27" s="252"/>
      <c r="E27" s="257"/>
      <c r="F27" s="250">
        <f t="shared" si="4"/>
        <v>45790</v>
      </c>
      <c r="G27" s="240" t="str">
        <f t="shared" si="1"/>
        <v>火</v>
      </c>
      <c r="H27" s="247"/>
      <c r="I27" s="251"/>
      <c r="J27" s="257"/>
      <c r="K27" s="250">
        <f t="shared" si="5"/>
        <v>45821</v>
      </c>
      <c r="L27" s="240" t="str">
        <f t="shared" si="2"/>
        <v>金</v>
      </c>
      <c r="M27" s="247"/>
      <c r="N27" s="256"/>
      <c r="O27" s="249"/>
      <c r="R27" s="463">
        <v>46034</v>
      </c>
      <c r="S27" s="464" t="s">
        <v>615</v>
      </c>
    </row>
    <row r="28" spans="1:20" ht="24" customHeight="1">
      <c r="A28" s="239">
        <f t="shared" si="3"/>
        <v>45761</v>
      </c>
      <c r="B28" s="240" t="str">
        <f t="shared" si="0"/>
        <v>月</v>
      </c>
      <c r="C28" s="247"/>
      <c r="D28" s="248"/>
      <c r="E28" s="257"/>
      <c r="F28" s="250">
        <f t="shared" si="4"/>
        <v>45791</v>
      </c>
      <c r="G28" s="240" t="str">
        <f t="shared" si="1"/>
        <v>水</v>
      </c>
      <c r="H28" s="247"/>
      <c r="I28" s="248"/>
      <c r="J28" s="257"/>
      <c r="K28" s="250">
        <f t="shared" si="5"/>
        <v>45822</v>
      </c>
      <c r="L28" s="240" t="str">
        <f t="shared" si="2"/>
        <v>土</v>
      </c>
      <c r="M28" s="247"/>
      <c r="N28" s="256"/>
      <c r="O28" s="249"/>
      <c r="R28" s="463">
        <v>46064</v>
      </c>
      <c r="S28" s="464" t="s">
        <v>620</v>
      </c>
    </row>
    <row r="29" spans="1:20" ht="24" customHeight="1">
      <c r="A29" s="239">
        <f t="shared" si="3"/>
        <v>45762</v>
      </c>
      <c r="B29" s="240" t="str">
        <f t="shared" si="0"/>
        <v>火</v>
      </c>
      <c r="C29" s="247"/>
      <c r="D29" s="252"/>
      <c r="E29" s="257"/>
      <c r="F29" s="250">
        <f t="shared" si="4"/>
        <v>45792</v>
      </c>
      <c r="G29" s="240" t="str">
        <f t="shared" si="1"/>
        <v>木</v>
      </c>
      <c r="H29" s="247"/>
      <c r="I29" s="251"/>
      <c r="J29" s="257"/>
      <c r="K29" s="250">
        <f t="shared" si="5"/>
        <v>45823</v>
      </c>
      <c r="L29" s="240" t="str">
        <f t="shared" si="2"/>
        <v>日</v>
      </c>
      <c r="M29" s="247"/>
      <c r="N29" s="248"/>
      <c r="O29" s="249"/>
      <c r="R29" s="463">
        <v>46076</v>
      </c>
      <c r="S29" s="464" t="s">
        <v>515</v>
      </c>
    </row>
    <row r="30" spans="1:20" ht="24" customHeight="1">
      <c r="A30" s="239">
        <f t="shared" si="3"/>
        <v>45763</v>
      </c>
      <c r="B30" s="240" t="str">
        <f t="shared" si="0"/>
        <v>水</v>
      </c>
      <c r="C30" s="247"/>
      <c r="D30" s="248"/>
      <c r="E30" s="257"/>
      <c r="F30" s="250">
        <f t="shared" si="4"/>
        <v>45793</v>
      </c>
      <c r="G30" s="240" t="str">
        <f t="shared" si="1"/>
        <v>金</v>
      </c>
      <c r="H30" s="247"/>
      <c r="I30" s="248"/>
      <c r="J30" s="257"/>
      <c r="K30" s="250">
        <f t="shared" si="5"/>
        <v>45824</v>
      </c>
      <c r="L30" s="240" t="str">
        <f t="shared" si="2"/>
        <v>月</v>
      </c>
      <c r="M30" s="247"/>
      <c r="N30" s="251"/>
      <c r="O30" s="249"/>
      <c r="R30" s="463">
        <v>46101</v>
      </c>
      <c r="S30" s="464" t="s">
        <v>516</v>
      </c>
    </row>
    <row r="31" spans="1:20" ht="24" customHeight="1">
      <c r="A31" s="239">
        <f t="shared" si="3"/>
        <v>45764</v>
      </c>
      <c r="B31" s="240" t="str">
        <f t="shared" si="0"/>
        <v>木</v>
      </c>
      <c r="C31" s="247"/>
      <c r="D31" s="248"/>
      <c r="E31" s="257"/>
      <c r="F31" s="250">
        <f t="shared" si="4"/>
        <v>45794</v>
      </c>
      <c r="G31" s="240" t="str">
        <f t="shared" si="1"/>
        <v>土</v>
      </c>
      <c r="H31" s="247"/>
      <c r="I31" s="248"/>
      <c r="J31" s="257"/>
      <c r="K31" s="250">
        <f t="shared" si="5"/>
        <v>45825</v>
      </c>
      <c r="L31" s="240" t="str">
        <f t="shared" si="2"/>
        <v>火</v>
      </c>
      <c r="M31" s="247"/>
      <c r="N31" s="248"/>
      <c r="O31" s="249"/>
      <c r="R31" s="463">
        <v>46141</v>
      </c>
      <c r="S31" s="464" t="s">
        <v>351</v>
      </c>
    </row>
    <row r="32" spans="1:20" ht="24" customHeight="1">
      <c r="A32" s="239">
        <f t="shared" si="3"/>
        <v>45765</v>
      </c>
      <c r="B32" s="240" t="str">
        <f t="shared" si="0"/>
        <v>金</v>
      </c>
      <c r="C32" s="247"/>
      <c r="D32" s="252"/>
      <c r="E32" s="243"/>
      <c r="F32" s="250">
        <f t="shared" si="4"/>
        <v>45795</v>
      </c>
      <c r="G32" s="240" t="str">
        <f t="shared" si="1"/>
        <v>日</v>
      </c>
      <c r="H32" s="247"/>
      <c r="I32" s="251"/>
      <c r="J32" s="243"/>
      <c r="K32" s="250">
        <f t="shared" si="5"/>
        <v>45826</v>
      </c>
      <c r="L32" s="240" t="str">
        <f t="shared" si="2"/>
        <v>水</v>
      </c>
      <c r="M32" s="247"/>
      <c r="N32" s="248"/>
      <c r="O32" s="243"/>
      <c r="R32" s="463">
        <v>46145</v>
      </c>
      <c r="S32" s="464" t="s">
        <v>598</v>
      </c>
    </row>
    <row r="33" spans="1:19" ht="24" customHeight="1">
      <c r="A33" s="239">
        <f t="shared" si="3"/>
        <v>45766</v>
      </c>
      <c r="B33" s="240" t="str">
        <f t="shared" si="0"/>
        <v>土</v>
      </c>
      <c r="C33" s="247"/>
      <c r="D33" s="248"/>
      <c r="E33" s="249"/>
      <c r="F33" s="250">
        <f t="shared" si="4"/>
        <v>45796</v>
      </c>
      <c r="G33" s="240" t="str">
        <f t="shared" si="1"/>
        <v>月</v>
      </c>
      <c r="H33" s="247"/>
      <c r="I33" s="248"/>
      <c r="J33" s="249"/>
      <c r="K33" s="250">
        <f t="shared" si="5"/>
        <v>45827</v>
      </c>
      <c r="L33" s="240" t="str">
        <f t="shared" si="2"/>
        <v>木</v>
      </c>
      <c r="M33" s="247"/>
      <c r="N33" s="259"/>
      <c r="O33" s="249"/>
      <c r="R33" s="463">
        <v>46146</v>
      </c>
      <c r="S33" s="464" t="s">
        <v>599</v>
      </c>
    </row>
    <row r="34" spans="1:19" ht="24" customHeight="1">
      <c r="A34" s="239">
        <f t="shared" si="3"/>
        <v>45767</v>
      </c>
      <c r="B34" s="240" t="str">
        <f t="shared" si="0"/>
        <v>日</v>
      </c>
      <c r="C34" s="247"/>
      <c r="D34" s="260"/>
      <c r="E34" s="249"/>
      <c r="F34" s="250">
        <f t="shared" si="4"/>
        <v>45797</v>
      </c>
      <c r="G34" s="240" t="str">
        <f t="shared" si="1"/>
        <v>火</v>
      </c>
      <c r="H34" s="247"/>
      <c r="I34" s="251"/>
      <c r="J34" s="249"/>
      <c r="K34" s="250">
        <f t="shared" si="5"/>
        <v>45828</v>
      </c>
      <c r="L34" s="240" t="str">
        <f t="shared" si="2"/>
        <v>金</v>
      </c>
      <c r="M34" s="247"/>
      <c r="N34" s="259"/>
      <c r="O34" s="249"/>
      <c r="R34" s="463">
        <v>46147</v>
      </c>
      <c r="S34" s="464" t="s">
        <v>621</v>
      </c>
    </row>
    <row r="35" spans="1:19" ht="24" customHeight="1">
      <c r="A35" s="239">
        <f t="shared" si="3"/>
        <v>45768</v>
      </c>
      <c r="B35" s="240" t="str">
        <f t="shared" si="0"/>
        <v>月</v>
      </c>
      <c r="C35" s="247"/>
      <c r="D35" s="248"/>
      <c r="E35" s="249"/>
      <c r="F35" s="250">
        <f t="shared" si="4"/>
        <v>45798</v>
      </c>
      <c r="G35" s="240" t="str">
        <f t="shared" si="1"/>
        <v>水</v>
      </c>
      <c r="H35" s="247"/>
      <c r="I35" s="248"/>
      <c r="J35" s="255"/>
      <c r="K35" s="250">
        <f t="shared" si="5"/>
        <v>45829</v>
      </c>
      <c r="L35" s="240" t="str">
        <f t="shared" si="2"/>
        <v>土</v>
      </c>
      <c r="M35" s="247"/>
      <c r="N35" s="259"/>
      <c r="O35" s="249"/>
      <c r="R35" s="463">
        <v>46148</v>
      </c>
      <c r="S35" s="464" t="s">
        <v>622</v>
      </c>
    </row>
    <row r="36" spans="1:19" ht="24" customHeight="1">
      <c r="A36" s="239">
        <f t="shared" si="3"/>
        <v>45769</v>
      </c>
      <c r="B36" s="240" t="str">
        <f t="shared" si="0"/>
        <v>火</v>
      </c>
      <c r="C36" s="247"/>
      <c r="D36" s="248"/>
      <c r="E36" s="257"/>
      <c r="F36" s="250">
        <f t="shared" si="4"/>
        <v>45799</v>
      </c>
      <c r="G36" s="240" t="str">
        <f t="shared" si="1"/>
        <v>木</v>
      </c>
      <c r="H36" s="247"/>
      <c r="I36" s="248"/>
      <c r="J36" s="255"/>
      <c r="K36" s="250">
        <f t="shared" si="5"/>
        <v>45830</v>
      </c>
      <c r="L36" s="240" t="str">
        <f t="shared" si="2"/>
        <v>日</v>
      </c>
      <c r="M36" s="247"/>
      <c r="N36" s="251"/>
      <c r="O36" s="249"/>
      <c r="R36" s="463">
        <v>46223</v>
      </c>
      <c r="S36" s="464" t="s">
        <v>600</v>
      </c>
    </row>
    <row r="37" spans="1:19" ht="24" customHeight="1">
      <c r="A37" s="239">
        <f t="shared" si="3"/>
        <v>45770</v>
      </c>
      <c r="B37" s="240" t="str">
        <f t="shared" si="0"/>
        <v>水</v>
      </c>
      <c r="C37" s="247"/>
      <c r="D37" s="248"/>
      <c r="E37" s="257"/>
      <c r="F37" s="250">
        <f>IF(F36="","",F36+1)</f>
        <v>45800</v>
      </c>
      <c r="G37" s="240" t="str">
        <f t="shared" si="1"/>
        <v>金</v>
      </c>
      <c r="H37" s="247"/>
      <c r="I37" s="248"/>
      <c r="J37" s="255"/>
      <c r="K37" s="250">
        <f t="shared" si="5"/>
        <v>45831</v>
      </c>
      <c r="L37" s="240" t="str">
        <f t="shared" si="2"/>
        <v>月</v>
      </c>
      <c r="M37" s="247"/>
      <c r="N37" s="251"/>
      <c r="O37" s="249"/>
      <c r="R37" s="463">
        <v>45515</v>
      </c>
      <c r="S37" s="464" t="s">
        <v>601</v>
      </c>
    </row>
    <row r="38" spans="1:19" ht="24" customHeight="1">
      <c r="A38" s="239">
        <f t="shared" si="3"/>
        <v>45771</v>
      </c>
      <c r="B38" s="240" t="str">
        <f t="shared" si="0"/>
        <v>木</v>
      </c>
      <c r="C38" s="247"/>
      <c r="D38" s="248"/>
      <c r="E38" s="257"/>
      <c r="F38" s="250">
        <f t="shared" si="4"/>
        <v>45801</v>
      </c>
      <c r="G38" s="240" t="str">
        <f t="shared" si="1"/>
        <v>土</v>
      </c>
      <c r="H38" s="247"/>
      <c r="I38" s="248"/>
      <c r="J38" s="255"/>
      <c r="K38" s="250">
        <f t="shared" si="5"/>
        <v>45832</v>
      </c>
      <c r="L38" s="240" t="str">
        <f t="shared" si="2"/>
        <v>火</v>
      </c>
      <c r="M38" s="247"/>
      <c r="N38" s="258"/>
      <c r="O38" s="249"/>
      <c r="R38" s="463">
        <v>46286</v>
      </c>
      <c r="S38" s="464" t="s">
        <v>373</v>
      </c>
    </row>
    <row r="39" spans="1:19" ht="24" customHeight="1">
      <c r="A39" s="239">
        <f t="shared" si="3"/>
        <v>45772</v>
      </c>
      <c r="B39" s="240" t="str">
        <f t="shared" si="0"/>
        <v>金</v>
      </c>
      <c r="C39" s="247"/>
      <c r="D39" s="252"/>
      <c r="E39" s="257"/>
      <c r="F39" s="250">
        <f t="shared" si="4"/>
        <v>45802</v>
      </c>
      <c r="G39" s="240" t="str">
        <f t="shared" si="1"/>
        <v>日</v>
      </c>
      <c r="H39" s="247"/>
      <c r="I39" s="251"/>
      <c r="J39" s="249"/>
      <c r="K39" s="250">
        <f t="shared" si="5"/>
        <v>45833</v>
      </c>
      <c r="L39" s="240" t="str">
        <f t="shared" si="2"/>
        <v>水</v>
      </c>
      <c r="M39" s="247"/>
      <c r="N39" s="248"/>
      <c r="O39" s="249"/>
      <c r="R39" s="463">
        <v>46287</v>
      </c>
      <c r="S39" s="464" t="s">
        <v>674</v>
      </c>
    </row>
    <row r="40" spans="1:19" ht="24" customHeight="1">
      <c r="A40" s="239">
        <f t="shared" si="3"/>
        <v>45773</v>
      </c>
      <c r="B40" s="240" t="str">
        <f t="shared" si="0"/>
        <v>土</v>
      </c>
      <c r="C40" s="247"/>
      <c r="D40" s="258"/>
      <c r="E40" s="257"/>
      <c r="F40" s="250">
        <f t="shared" si="4"/>
        <v>45803</v>
      </c>
      <c r="G40" s="240" t="str">
        <f t="shared" si="1"/>
        <v>月</v>
      </c>
      <c r="H40" s="247"/>
      <c r="I40" s="258"/>
      <c r="J40" s="249"/>
      <c r="K40" s="250">
        <f t="shared" si="5"/>
        <v>45834</v>
      </c>
      <c r="L40" s="240" t="str">
        <f t="shared" si="2"/>
        <v>木</v>
      </c>
      <c r="M40" s="247"/>
      <c r="N40" s="261"/>
      <c r="O40" s="249"/>
      <c r="R40" s="463">
        <v>46288</v>
      </c>
      <c r="S40" s="464" t="s">
        <v>374</v>
      </c>
    </row>
    <row r="41" spans="1:19" ht="24" customHeight="1">
      <c r="A41" s="239">
        <f t="shared" si="3"/>
        <v>45774</v>
      </c>
      <c r="B41" s="240" t="str">
        <f t="shared" si="0"/>
        <v>日</v>
      </c>
      <c r="C41" s="247"/>
      <c r="D41" s="252"/>
      <c r="E41" s="249"/>
      <c r="F41" s="250">
        <f t="shared" si="4"/>
        <v>45804</v>
      </c>
      <c r="G41" s="240" t="str">
        <f t="shared" si="1"/>
        <v>火</v>
      </c>
      <c r="H41" s="247"/>
      <c r="I41" s="251"/>
      <c r="J41" s="257"/>
      <c r="K41" s="250">
        <f t="shared" si="5"/>
        <v>45835</v>
      </c>
      <c r="L41" s="240" t="str">
        <f t="shared" si="2"/>
        <v>金</v>
      </c>
      <c r="M41" s="247"/>
      <c r="N41" s="262"/>
      <c r="O41" s="249"/>
      <c r="R41" s="463">
        <v>46307</v>
      </c>
      <c r="S41" s="464" t="s">
        <v>602</v>
      </c>
    </row>
    <row r="42" spans="1:19" ht="24" customHeight="1">
      <c r="A42" s="239">
        <f t="shared" si="3"/>
        <v>45775</v>
      </c>
      <c r="B42" s="240" t="str">
        <f t="shared" si="0"/>
        <v>月</v>
      </c>
      <c r="C42" s="247"/>
      <c r="D42" s="256"/>
      <c r="E42" s="249"/>
      <c r="F42" s="250">
        <f t="shared" si="4"/>
        <v>45805</v>
      </c>
      <c r="G42" s="240" t="str">
        <f t="shared" si="1"/>
        <v>水</v>
      </c>
      <c r="H42" s="247"/>
      <c r="I42" s="256"/>
      <c r="J42" s="257"/>
      <c r="K42" s="250">
        <f t="shared" si="5"/>
        <v>45836</v>
      </c>
      <c r="L42" s="240" t="str">
        <f t="shared" si="2"/>
        <v>土</v>
      </c>
      <c r="M42" s="247"/>
      <c r="N42" s="258"/>
      <c r="O42" s="249"/>
      <c r="R42" s="463">
        <v>46329</v>
      </c>
      <c r="S42" s="464" t="s">
        <v>603</v>
      </c>
    </row>
    <row r="43" spans="1:19" ht="24" customHeight="1" thickBot="1">
      <c r="A43" s="239">
        <f>IF(A42="","",IF((A42+1)&gt;=(EDATE($A$15,1)),"",A42+1))</f>
        <v>45776</v>
      </c>
      <c r="B43" s="240" t="str">
        <f t="shared" si="0"/>
        <v>火</v>
      </c>
      <c r="C43" s="247"/>
      <c r="D43" s="261"/>
      <c r="E43" s="263"/>
      <c r="F43" s="250">
        <f>IF(F42="","",IF((F42+1)&gt;=(EDATE($F$15,1)),"",F42+1))</f>
        <v>45806</v>
      </c>
      <c r="G43" s="240" t="str">
        <f t="shared" si="1"/>
        <v>木</v>
      </c>
      <c r="H43" s="247"/>
      <c r="I43" s="261"/>
      <c r="J43" s="257"/>
      <c r="K43" s="250">
        <f>IF(K42="","",IF((K42+1)&gt;=(EDATE($K$15,1)),"",K42+1))</f>
        <v>45837</v>
      </c>
      <c r="L43" s="240" t="str">
        <f t="shared" si="2"/>
        <v>日</v>
      </c>
      <c r="M43" s="247"/>
      <c r="N43" s="251"/>
      <c r="O43" s="249"/>
      <c r="R43" s="465">
        <v>46349</v>
      </c>
      <c r="S43" s="466" t="s">
        <v>604</v>
      </c>
    </row>
    <row r="44" spans="1:19" ht="24" customHeight="1">
      <c r="A44" s="239">
        <f>IF(A43="","",IF((A43+1)&gt;=(EDATE($A$15,1)),"",A43+1))</f>
        <v>45777</v>
      </c>
      <c r="B44" s="240" t="str">
        <f t="shared" si="0"/>
        <v>水</v>
      </c>
      <c r="C44" s="247"/>
      <c r="D44" s="248"/>
      <c r="E44" s="263"/>
      <c r="F44" s="250">
        <f>IF(F43="","",IF((F43+1)&gt;=(EDATE($F$15,1)),"",F43+1))</f>
        <v>45807</v>
      </c>
      <c r="G44" s="240" t="str">
        <f t="shared" si="1"/>
        <v>金</v>
      </c>
      <c r="H44" s="247"/>
      <c r="I44" s="248"/>
      <c r="J44" s="257"/>
      <c r="K44" s="250">
        <f>IF(K43="","",IF((K43+1)&gt;=(EDATE($K$15,1)),"",K43+1))</f>
        <v>45838</v>
      </c>
      <c r="L44" s="240" t="str">
        <f t="shared" si="2"/>
        <v>月</v>
      </c>
      <c r="M44" s="247"/>
      <c r="N44" s="262"/>
      <c r="O44" s="249"/>
      <c r="R44" s="234">
        <v>45884</v>
      </c>
      <c r="S44" s="235" t="s">
        <v>350</v>
      </c>
    </row>
    <row r="45" spans="1:19" ht="24" customHeight="1" thickBot="1">
      <c r="A45" s="264" t="str">
        <f>IF(A44="","",IF((A44+1)&gt;=(EDATE($A$15,1)),"",A44+1))</f>
        <v/>
      </c>
      <c r="B45" s="265" t="str">
        <f t="shared" si="0"/>
        <v/>
      </c>
      <c r="C45" s="266"/>
      <c r="D45" s="267"/>
      <c r="E45" s="268"/>
      <c r="F45" s="269">
        <f>IF(F44="","",IF((F44+1)&gt;=(EDATE($F$15,1)),"",F44+1))</f>
        <v>45808</v>
      </c>
      <c r="G45" s="265" t="str">
        <f t="shared" si="1"/>
        <v>土</v>
      </c>
      <c r="H45" s="266"/>
      <c r="I45" s="270"/>
      <c r="J45" s="265"/>
      <c r="K45" s="269" t="str">
        <f>IF(K44="","",IF((K44+1)&gt;=(EDATE($K$15,1)),"",K44+1))</f>
        <v/>
      </c>
      <c r="L45" s="265" t="str">
        <f t="shared" si="2"/>
        <v/>
      </c>
      <c r="M45" s="266"/>
      <c r="N45" s="271"/>
      <c r="O45" s="238"/>
      <c r="R45" s="234">
        <v>46020</v>
      </c>
      <c r="S45" s="235" t="s">
        <v>338</v>
      </c>
    </row>
    <row r="46" spans="1:19" ht="13.5" thickBot="1">
      <c r="A46" s="272"/>
      <c r="B46" s="272"/>
      <c r="C46" s="272"/>
      <c r="D46" s="272"/>
      <c r="E46" s="273"/>
      <c r="F46" s="272"/>
      <c r="G46" s="272"/>
      <c r="H46" s="272"/>
      <c r="I46" s="272"/>
      <c r="J46" s="273"/>
      <c r="K46" s="272"/>
      <c r="L46" s="272"/>
      <c r="M46" s="272"/>
      <c r="N46" s="272"/>
      <c r="O46" s="273"/>
      <c r="R46" s="234">
        <v>46021</v>
      </c>
      <c r="S46" s="235" t="s">
        <v>338</v>
      </c>
    </row>
    <row r="47" spans="1:19" ht="18" customHeight="1">
      <c r="A47" s="274" t="s">
        <v>344</v>
      </c>
      <c r="B47" s="1058" t="s">
        <v>349</v>
      </c>
      <c r="C47" s="1059"/>
      <c r="D47" s="1059"/>
      <c r="E47" s="1060"/>
      <c r="F47" s="274" t="s">
        <v>344</v>
      </c>
      <c r="G47" s="1058" t="s">
        <v>348</v>
      </c>
      <c r="H47" s="1059"/>
      <c r="I47" s="1059"/>
      <c r="J47" s="1061"/>
      <c r="K47" s="274" t="s">
        <v>344</v>
      </c>
      <c r="L47" s="1058" t="s">
        <v>347</v>
      </c>
      <c r="M47" s="1059"/>
      <c r="N47" s="1059"/>
      <c r="O47" s="1061"/>
      <c r="R47" s="234">
        <v>46022</v>
      </c>
      <c r="S47" s="235" t="s">
        <v>338</v>
      </c>
    </row>
    <row r="48" spans="1:19" ht="18" customHeight="1">
      <c r="A48" s="275" t="s">
        <v>342</v>
      </c>
      <c r="B48" s="1062">
        <f>A15</f>
        <v>45748</v>
      </c>
      <c r="C48" s="1063"/>
      <c r="D48" s="1054">
        <f>IF($E$10="","",EDATE(B48,1)-1)</f>
        <v>45777</v>
      </c>
      <c r="E48" s="1055"/>
      <c r="F48" s="275" t="s">
        <v>342</v>
      </c>
      <c r="G48" s="1062">
        <f>F15</f>
        <v>45778</v>
      </c>
      <c r="H48" s="1063"/>
      <c r="I48" s="1054">
        <f>IF($E$10="","",EDATE(G48,1)-1)</f>
        <v>45808</v>
      </c>
      <c r="J48" s="1055"/>
      <c r="K48" s="275" t="s">
        <v>342</v>
      </c>
      <c r="L48" s="1062">
        <f>K15</f>
        <v>45809</v>
      </c>
      <c r="M48" s="1063"/>
      <c r="N48" s="1054">
        <f>IF($E$10="","",EDATE(L48,1)-1)</f>
        <v>45838</v>
      </c>
      <c r="O48" s="1055"/>
      <c r="R48" s="234">
        <v>46023</v>
      </c>
      <c r="S48" s="235" t="s">
        <v>338</v>
      </c>
    </row>
    <row r="49" spans="1:19" ht="18" customHeight="1">
      <c r="A49" s="276" t="s">
        <v>341</v>
      </c>
      <c r="B49" s="1074">
        <f>IF(B48="","",NETWORKDAYS.INTL(B48,D48,1,R13:R53))</f>
        <v>21</v>
      </c>
      <c r="C49" s="1075"/>
      <c r="D49" s="1075"/>
      <c r="E49" s="1076"/>
      <c r="F49" s="276" t="s">
        <v>341</v>
      </c>
      <c r="G49" s="1074">
        <f>IF(G48="","",NETWORKDAYS.INTL(G48,I48,1,R13:R53))</f>
        <v>20</v>
      </c>
      <c r="H49" s="1075"/>
      <c r="I49" s="1075"/>
      <c r="J49" s="1076"/>
      <c r="K49" s="276" t="s">
        <v>341</v>
      </c>
      <c r="L49" s="1074">
        <f>IF(L48="","",NETWORKDAYS.INTL(L48,N48,1,R13:R53))</f>
        <v>21</v>
      </c>
      <c r="M49" s="1075"/>
      <c r="N49" s="1075"/>
      <c r="O49" s="1076"/>
      <c r="R49" s="234">
        <v>46024</v>
      </c>
      <c r="S49" s="235" t="s">
        <v>338</v>
      </c>
    </row>
    <row r="50" spans="1:19" ht="18" customHeight="1">
      <c r="A50" s="277" t="s">
        <v>340</v>
      </c>
      <c r="B50" s="1074">
        <f>COUNTA(E15:E45)</f>
        <v>0</v>
      </c>
      <c r="C50" s="1075"/>
      <c r="D50" s="1075"/>
      <c r="E50" s="1077"/>
      <c r="F50" s="277" t="s">
        <v>340</v>
      </c>
      <c r="G50" s="1074">
        <f>COUNTA(J15:J45)</f>
        <v>0</v>
      </c>
      <c r="H50" s="1075"/>
      <c r="I50" s="1075"/>
      <c r="J50" s="1076"/>
      <c r="K50" s="277" t="s">
        <v>340</v>
      </c>
      <c r="L50" s="1074">
        <f>COUNTA(O15:O45)</f>
        <v>0</v>
      </c>
      <c r="M50" s="1075"/>
      <c r="N50" s="1075"/>
      <c r="O50" s="1076"/>
      <c r="R50" s="234">
        <v>46025</v>
      </c>
      <c r="S50" s="235" t="s">
        <v>338</v>
      </c>
    </row>
    <row r="51" spans="1:19" ht="18" customHeight="1">
      <c r="A51" s="277" t="s">
        <v>339</v>
      </c>
      <c r="B51" s="1066">
        <f>SUM(E15:E45)</f>
        <v>0</v>
      </c>
      <c r="C51" s="1067"/>
      <c r="D51" s="1067"/>
      <c r="E51" s="1068"/>
      <c r="F51" s="277" t="s">
        <v>339</v>
      </c>
      <c r="G51" s="1066">
        <f>SUM(J15:J45)</f>
        <v>0</v>
      </c>
      <c r="H51" s="1067"/>
      <c r="I51" s="1067"/>
      <c r="J51" s="1069"/>
      <c r="K51" s="277" t="s">
        <v>339</v>
      </c>
      <c r="L51" s="1066">
        <f>SUM(O15:O45)</f>
        <v>0</v>
      </c>
      <c r="M51" s="1067"/>
      <c r="N51" s="1067"/>
      <c r="O51" s="1069"/>
      <c r="R51" s="235"/>
      <c r="S51" s="235"/>
    </row>
    <row r="52" spans="1:19" ht="18" customHeight="1" thickBot="1">
      <c r="A52" s="278" t="s">
        <v>337</v>
      </c>
      <c r="B52" s="1070">
        <f>B51</f>
        <v>0</v>
      </c>
      <c r="C52" s="1071"/>
      <c r="D52" s="1071"/>
      <c r="E52" s="1072"/>
      <c r="F52" s="278" t="s">
        <v>337</v>
      </c>
      <c r="G52" s="1070">
        <f>B52+G51</f>
        <v>0</v>
      </c>
      <c r="H52" s="1071"/>
      <c r="I52" s="1071"/>
      <c r="J52" s="1073"/>
      <c r="K52" s="278" t="s">
        <v>337</v>
      </c>
      <c r="L52" s="1070">
        <f>G52+L51</f>
        <v>0</v>
      </c>
      <c r="M52" s="1071"/>
      <c r="N52" s="1071"/>
      <c r="O52" s="1073"/>
    </row>
    <row r="53" spans="1:19" ht="7.5" customHeight="1">
      <c r="A53" s="272"/>
      <c r="B53" s="272"/>
      <c r="C53" s="272"/>
      <c r="D53" s="272"/>
      <c r="E53" s="273"/>
      <c r="F53" s="272"/>
      <c r="G53" s="272"/>
      <c r="H53" s="272"/>
      <c r="I53" s="272"/>
      <c r="J53" s="273"/>
      <c r="K53" s="272"/>
      <c r="L53" s="272"/>
      <c r="M53" s="272"/>
      <c r="N53" s="272"/>
      <c r="O53" s="273"/>
    </row>
    <row r="54" spans="1:19">
      <c r="A54" s="279" t="s">
        <v>336</v>
      </c>
      <c r="B54" s="280" t="s">
        <v>425</v>
      </c>
      <c r="C54" s="280"/>
      <c r="D54" s="280"/>
      <c r="E54" s="280"/>
      <c r="F54" s="280"/>
      <c r="G54" s="280"/>
      <c r="H54" s="280"/>
      <c r="I54" s="280"/>
      <c r="J54" s="280"/>
      <c r="K54" s="280"/>
      <c r="L54" s="280"/>
      <c r="M54" s="280"/>
      <c r="N54" s="280"/>
      <c r="O54" s="280"/>
    </row>
    <row r="55" spans="1:19">
      <c r="A55" s="281"/>
      <c r="D55" s="1064"/>
      <c r="E55" s="1064"/>
      <c r="F55" s="1064"/>
      <c r="G55" s="1064"/>
      <c r="H55" s="1064"/>
      <c r="I55" s="1064"/>
      <c r="J55" s="1064"/>
      <c r="K55" s="1064"/>
      <c r="L55" s="1064"/>
      <c r="M55" s="1064"/>
      <c r="N55" s="1064"/>
      <c r="O55" s="1064"/>
    </row>
    <row r="56" spans="1:19">
      <c r="A56" s="281"/>
      <c r="D56" s="1064"/>
      <c r="E56" s="1064"/>
      <c r="F56" s="1064"/>
      <c r="G56" s="1064"/>
      <c r="H56" s="1064"/>
      <c r="I56" s="1064"/>
      <c r="J56" s="1064"/>
      <c r="K56" s="1064"/>
      <c r="L56" s="1064"/>
      <c r="M56" s="1064"/>
      <c r="N56" s="1064"/>
      <c r="O56" s="1064"/>
    </row>
  </sheetData>
  <mergeCells count="49">
    <mergeCell ref="D55:O55"/>
    <mergeCell ref="D56:O56"/>
    <mergeCell ref="A4:O4"/>
    <mergeCell ref="N2:O2"/>
    <mergeCell ref="B51:E51"/>
    <mergeCell ref="G51:J51"/>
    <mergeCell ref="L51:O51"/>
    <mergeCell ref="B52:E52"/>
    <mergeCell ref="G52:J52"/>
    <mergeCell ref="L52:O52"/>
    <mergeCell ref="B49:E49"/>
    <mergeCell ref="G49:J49"/>
    <mergeCell ref="L49:O49"/>
    <mergeCell ref="B50:E50"/>
    <mergeCell ref="G50:J50"/>
    <mergeCell ref="L50:O50"/>
    <mergeCell ref="N48:O48"/>
    <mergeCell ref="C14:D14"/>
    <mergeCell ref="H14:I14"/>
    <mergeCell ref="M14:N14"/>
    <mergeCell ref="B47:E47"/>
    <mergeCell ref="G47:J47"/>
    <mergeCell ref="L47:O47"/>
    <mergeCell ref="B48:C48"/>
    <mergeCell ref="D48:E48"/>
    <mergeCell ref="G48:H48"/>
    <mergeCell ref="I48:J48"/>
    <mergeCell ref="L48:M48"/>
    <mergeCell ref="A11:D11"/>
    <mergeCell ref="E11:L11"/>
    <mergeCell ref="R12:S12"/>
    <mergeCell ref="A13:E13"/>
    <mergeCell ref="F13:J13"/>
    <mergeCell ref="K13:O13"/>
    <mergeCell ref="A7:D7"/>
    <mergeCell ref="E7:L7"/>
    <mergeCell ref="A8:D8"/>
    <mergeCell ref="E8:L8"/>
    <mergeCell ref="A10:D10"/>
    <mergeCell ref="E10:F10"/>
    <mergeCell ref="H10:I10"/>
    <mergeCell ref="E9:L9"/>
    <mergeCell ref="A9:D9"/>
    <mergeCell ref="N1:O1"/>
    <mergeCell ref="A3:P3"/>
    <mergeCell ref="A5:D5"/>
    <mergeCell ref="E5:L5"/>
    <mergeCell ref="A6:D6"/>
    <mergeCell ref="E6:L6"/>
  </mergeCells>
  <phoneticPr fontId="11"/>
  <conditionalFormatting sqref="A15:B45">
    <cfRule type="expression" dxfId="151" priority="1" stopIfTrue="1">
      <formula>WEEKDAY($A15,1)=7</formula>
    </cfRule>
    <cfRule type="expression" dxfId="150" priority="2" stopIfTrue="1">
      <formula>WEEKDAY($A15,1)=1</formula>
    </cfRule>
  </conditionalFormatting>
  <conditionalFormatting sqref="E15:E45 A15:B45">
    <cfRule type="expression" dxfId="149" priority="937" stopIfTrue="1">
      <formula>COUNTIF($R$13:$R$53,$A15)=1</formula>
    </cfRule>
  </conditionalFormatting>
  <conditionalFormatting sqref="E15:E45">
    <cfRule type="expression" dxfId="148" priority="3" stopIfTrue="1">
      <formula>WEEKDAY($A15,1)=7</formula>
    </cfRule>
    <cfRule type="expression" dxfId="147" priority="4" stopIfTrue="1">
      <formula>WEEKDAY($A15,1)=1</formula>
    </cfRule>
  </conditionalFormatting>
  <conditionalFormatting sqref="F15:G45 J15:J45">
    <cfRule type="expression" dxfId="146" priority="650" stopIfTrue="1">
      <formula>WEEKDAY($F15,1)=7</formula>
    </cfRule>
    <cfRule type="expression" dxfId="145" priority="651" stopIfTrue="1">
      <formula>WEEKDAY($F15,1)=1</formula>
    </cfRule>
    <cfRule type="expression" dxfId="144" priority="935" stopIfTrue="1">
      <formula>COUNTIF($R$13:$R$53,$F15)=1</formula>
    </cfRule>
  </conditionalFormatting>
  <conditionalFormatting sqref="K15:L45 O15:O45">
    <cfRule type="expression" dxfId="143" priority="656" stopIfTrue="1">
      <formula>WEEKDAY($K15,1)=7</formula>
    </cfRule>
    <cfRule type="expression" dxfId="142" priority="657" stopIfTrue="1">
      <formula>WEEKDAY($K15,1)=1</formula>
    </cfRule>
    <cfRule type="expression" dxfId="141" priority="939" stopIfTrue="1">
      <formula>COUNTIF($R$13:$R$53,$K15)=1</formula>
    </cfRule>
  </conditionalFormatting>
  <dataValidations disablePrompts="1" count="1">
    <dataValidation type="list" allowBlank="1" showInputMessage="1" showErrorMessage="1" sqref="WVV983046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N65542 JJ65542 TF65542 ADB65542 AMX65542 AWT65542 BGP65542 BQL65542 CAH65542 CKD65542 CTZ65542 DDV65542 DNR65542 DXN65542 EHJ65542 ERF65542 FBB65542 FKX65542 FUT65542 GEP65542 GOL65542 GYH65542 HID65542 HRZ65542 IBV65542 ILR65542 IVN65542 JFJ65542 JPF65542 JZB65542 KIX65542 KST65542 LCP65542 LML65542 LWH65542 MGD65542 MPZ65542 MZV65542 NJR65542 NTN65542 ODJ65542 ONF65542 OXB65542 PGX65542 PQT65542 QAP65542 QKL65542 QUH65542 RED65542 RNZ65542 RXV65542 SHR65542 SRN65542 TBJ65542 TLF65542 TVB65542 UEX65542 UOT65542 UYP65542 VIL65542 VSH65542 WCD65542 WLZ65542 WVV65542 N131078 JJ131078 TF131078 ADB131078 AMX131078 AWT131078 BGP131078 BQL131078 CAH131078 CKD131078 CTZ131078 DDV131078 DNR131078 DXN131078 EHJ131078 ERF131078 FBB131078 FKX131078 FUT131078 GEP131078 GOL131078 GYH131078 HID131078 HRZ131078 IBV131078 ILR131078 IVN131078 JFJ131078 JPF131078 JZB131078 KIX131078 KST131078 LCP131078 LML131078 LWH131078 MGD131078 MPZ131078 MZV131078 NJR131078 NTN131078 ODJ131078 ONF131078 OXB131078 PGX131078 PQT131078 QAP131078 QKL131078 QUH131078 RED131078 RNZ131078 RXV131078 SHR131078 SRN131078 TBJ131078 TLF131078 TVB131078 UEX131078 UOT131078 UYP131078 VIL131078 VSH131078 WCD131078 WLZ131078 WVV131078 N196614 JJ196614 TF196614 ADB196614 AMX196614 AWT196614 BGP196614 BQL196614 CAH196614 CKD196614 CTZ196614 DDV196614 DNR196614 DXN196614 EHJ196614 ERF196614 FBB196614 FKX196614 FUT196614 GEP196614 GOL196614 GYH196614 HID196614 HRZ196614 IBV196614 ILR196614 IVN196614 JFJ196614 JPF196614 JZB196614 KIX196614 KST196614 LCP196614 LML196614 LWH196614 MGD196614 MPZ196614 MZV196614 NJR196614 NTN196614 ODJ196614 ONF196614 OXB196614 PGX196614 PQT196614 QAP196614 QKL196614 QUH196614 RED196614 RNZ196614 RXV196614 SHR196614 SRN196614 TBJ196614 TLF196614 TVB196614 UEX196614 UOT196614 UYP196614 VIL196614 VSH196614 WCD196614 WLZ196614 WVV196614 N262150 JJ262150 TF262150 ADB262150 AMX262150 AWT262150 BGP262150 BQL262150 CAH262150 CKD262150 CTZ262150 DDV262150 DNR262150 DXN262150 EHJ262150 ERF262150 FBB262150 FKX262150 FUT262150 GEP262150 GOL262150 GYH262150 HID262150 HRZ262150 IBV262150 ILR262150 IVN262150 JFJ262150 JPF262150 JZB262150 KIX262150 KST262150 LCP262150 LML262150 LWH262150 MGD262150 MPZ262150 MZV262150 NJR262150 NTN262150 ODJ262150 ONF262150 OXB262150 PGX262150 PQT262150 QAP262150 QKL262150 QUH262150 RED262150 RNZ262150 RXV262150 SHR262150 SRN262150 TBJ262150 TLF262150 TVB262150 UEX262150 UOT262150 UYP262150 VIL262150 VSH262150 WCD262150 WLZ262150 WVV262150 N327686 JJ327686 TF327686 ADB327686 AMX327686 AWT327686 BGP327686 BQL327686 CAH327686 CKD327686 CTZ327686 DDV327686 DNR327686 DXN327686 EHJ327686 ERF327686 FBB327686 FKX327686 FUT327686 GEP327686 GOL327686 GYH327686 HID327686 HRZ327686 IBV327686 ILR327686 IVN327686 JFJ327686 JPF327686 JZB327686 KIX327686 KST327686 LCP327686 LML327686 LWH327686 MGD327686 MPZ327686 MZV327686 NJR327686 NTN327686 ODJ327686 ONF327686 OXB327686 PGX327686 PQT327686 QAP327686 QKL327686 QUH327686 RED327686 RNZ327686 RXV327686 SHR327686 SRN327686 TBJ327686 TLF327686 TVB327686 UEX327686 UOT327686 UYP327686 VIL327686 VSH327686 WCD327686 WLZ327686 WVV327686 N393222 JJ393222 TF393222 ADB393222 AMX393222 AWT393222 BGP393222 BQL393222 CAH393222 CKD393222 CTZ393222 DDV393222 DNR393222 DXN393222 EHJ393222 ERF393222 FBB393222 FKX393222 FUT393222 GEP393222 GOL393222 GYH393222 HID393222 HRZ393222 IBV393222 ILR393222 IVN393222 JFJ393222 JPF393222 JZB393222 KIX393222 KST393222 LCP393222 LML393222 LWH393222 MGD393222 MPZ393222 MZV393222 NJR393222 NTN393222 ODJ393222 ONF393222 OXB393222 PGX393222 PQT393222 QAP393222 QKL393222 QUH393222 RED393222 RNZ393222 RXV393222 SHR393222 SRN393222 TBJ393222 TLF393222 TVB393222 UEX393222 UOT393222 UYP393222 VIL393222 VSH393222 WCD393222 WLZ393222 WVV393222 N458758 JJ458758 TF458758 ADB458758 AMX458758 AWT458758 BGP458758 BQL458758 CAH458758 CKD458758 CTZ458758 DDV458758 DNR458758 DXN458758 EHJ458758 ERF458758 FBB458758 FKX458758 FUT458758 GEP458758 GOL458758 GYH458758 HID458758 HRZ458758 IBV458758 ILR458758 IVN458758 JFJ458758 JPF458758 JZB458758 KIX458758 KST458758 LCP458758 LML458758 LWH458758 MGD458758 MPZ458758 MZV458758 NJR458758 NTN458758 ODJ458758 ONF458758 OXB458758 PGX458758 PQT458758 QAP458758 QKL458758 QUH458758 RED458758 RNZ458758 RXV458758 SHR458758 SRN458758 TBJ458758 TLF458758 TVB458758 UEX458758 UOT458758 UYP458758 VIL458758 VSH458758 WCD458758 WLZ458758 WVV458758 N524294 JJ524294 TF524294 ADB524294 AMX524294 AWT524294 BGP524294 BQL524294 CAH524294 CKD524294 CTZ524294 DDV524294 DNR524294 DXN524294 EHJ524294 ERF524294 FBB524294 FKX524294 FUT524294 GEP524294 GOL524294 GYH524294 HID524294 HRZ524294 IBV524294 ILR524294 IVN524294 JFJ524294 JPF524294 JZB524294 KIX524294 KST524294 LCP524294 LML524294 LWH524294 MGD524294 MPZ524294 MZV524294 NJR524294 NTN524294 ODJ524294 ONF524294 OXB524294 PGX524294 PQT524294 QAP524294 QKL524294 QUH524294 RED524294 RNZ524294 RXV524294 SHR524294 SRN524294 TBJ524294 TLF524294 TVB524294 UEX524294 UOT524294 UYP524294 VIL524294 VSH524294 WCD524294 WLZ524294 WVV524294 N589830 JJ589830 TF589830 ADB589830 AMX589830 AWT589830 BGP589830 BQL589830 CAH589830 CKD589830 CTZ589830 DDV589830 DNR589830 DXN589830 EHJ589830 ERF589830 FBB589830 FKX589830 FUT589830 GEP589830 GOL589830 GYH589830 HID589830 HRZ589830 IBV589830 ILR589830 IVN589830 JFJ589830 JPF589830 JZB589830 KIX589830 KST589830 LCP589830 LML589830 LWH589830 MGD589830 MPZ589830 MZV589830 NJR589830 NTN589830 ODJ589830 ONF589830 OXB589830 PGX589830 PQT589830 QAP589830 QKL589830 QUH589830 RED589830 RNZ589830 RXV589830 SHR589830 SRN589830 TBJ589830 TLF589830 TVB589830 UEX589830 UOT589830 UYP589830 VIL589830 VSH589830 WCD589830 WLZ589830 WVV589830 N655366 JJ655366 TF655366 ADB655366 AMX655366 AWT655366 BGP655366 BQL655366 CAH655366 CKD655366 CTZ655366 DDV655366 DNR655366 DXN655366 EHJ655366 ERF655366 FBB655366 FKX655366 FUT655366 GEP655366 GOL655366 GYH655366 HID655366 HRZ655366 IBV655366 ILR655366 IVN655366 JFJ655366 JPF655366 JZB655366 KIX655366 KST655366 LCP655366 LML655366 LWH655366 MGD655366 MPZ655366 MZV655366 NJR655366 NTN655366 ODJ655366 ONF655366 OXB655366 PGX655366 PQT655366 QAP655366 QKL655366 QUH655366 RED655366 RNZ655366 RXV655366 SHR655366 SRN655366 TBJ655366 TLF655366 TVB655366 UEX655366 UOT655366 UYP655366 VIL655366 VSH655366 WCD655366 WLZ655366 WVV655366 N720902 JJ720902 TF720902 ADB720902 AMX720902 AWT720902 BGP720902 BQL720902 CAH720902 CKD720902 CTZ720902 DDV720902 DNR720902 DXN720902 EHJ720902 ERF720902 FBB720902 FKX720902 FUT720902 GEP720902 GOL720902 GYH720902 HID720902 HRZ720902 IBV720902 ILR720902 IVN720902 JFJ720902 JPF720902 JZB720902 KIX720902 KST720902 LCP720902 LML720902 LWH720902 MGD720902 MPZ720902 MZV720902 NJR720902 NTN720902 ODJ720902 ONF720902 OXB720902 PGX720902 PQT720902 QAP720902 QKL720902 QUH720902 RED720902 RNZ720902 RXV720902 SHR720902 SRN720902 TBJ720902 TLF720902 TVB720902 UEX720902 UOT720902 UYP720902 VIL720902 VSH720902 WCD720902 WLZ720902 WVV720902 N786438 JJ786438 TF786438 ADB786438 AMX786438 AWT786438 BGP786438 BQL786438 CAH786438 CKD786438 CTZ786438 DDV786438 DNR786438 DXN786438 EHJ786438 ERF786438 FBB786438 FKX786438 FUT786438 GEP786438 GOL786438 GYH786438 HID786438 HRZ786438 IBV786438 ILR786438 IVN786438 JFJ786438 JPF786438 JZB786438 KIX786438 KST786438 LCP786438 LML786438 LWH786438 MGD786438 MPZ786438 MZV786438 NJR786438 NTN786438 ODJ786438 ONF786438 OXB786438 PGX786438 PQT786438 QAP786438 QKL786438 QUH786438 RED786438 RNZ786438 RXV786438 SHR786438 SRN786438 TBJ786438 TLF786438 TVB786438 UEX786438 UOT786438 UYP786438 VIL786438 VSH786438 WCD786438 WLZ786438 WVV786438 N851974 JJ851974 TF851974 ADB851974 AMX851974 AWT851974 BGP851974 BQL851974 CAH851974 CKD851974 CTZ851974 DDV851974 DNR851974 DXN851974 EHJ851974 ERF851974 FBB851974 FKX851974 FUT851974 GEP851974 GOL851974 GYH851974 HID851974 HRZ851974 IBV851974 ILR851974 IVN851974 JFJ851974 JPF851974 JZB851974 KIX851974 KST851974 LCP851974 LML851974 LWH851974 MGD851974 MPZ851974 MZV851974 NJR851974 NTN851974 ODJ851974 ONF851974 OXB851974 PGX851974 PQT851974 QAP851974 QKL851974 QUH851974 RED851974 RNZ851974 RXV851974 SHR851974 SRN851974 TBJ851974 TLF851974 TVB851974 UEX851974 UOT851974 UYP851974 VIL851974 VSH851974 WCD851974 WLZ851974 WVV851974 N917510 JJ917510 TF917510 ADB917510 AMX917510 AWT917510 BGP917510 BQL917510 CAH917510 CKD917510 CTZ917510 DDV917510 DNR917510 DXN917510 EHJ917510 ERF917510 FBB917510 FKX917510 FUT917510 GEP917510 GOL917510 GYH917510 HID917510 HRZ917510 IBV917510 ILR917510 IVN917510 JFJ917510 JPF917510 JZB917510 KIX917510 KST917510 LCP917510 LML917510 LWH917510 MGD917510 MPZ917510 MZV917510 NJR917510 NTN917510 ODJ917510 ONF917510 OXB917510 PGX917510 PQT917510 QAP917510 QKL917510 QUH917510 RED917510 RNZ917510 RXV917510 SHR917510 SRN917510 TBJ917510 TLF917510 TVB917510 UEX917510 UOT917510 UYP917510 VIL917510 VSH917510 WCD917510 WLZ917510 WVV917510 N983046 JJ983046 TF983046 ADB983046 AMX983046 AWT983046 BGP983046 BQL983046 CAH983046 CKD983046 CTZ983046 DDV983046 DNR983046 DXN983046 EHJ983046 ERF983046 FBB983046 FKX983046 FUT983046 GEP983046 GOL983046 GYH983046 HID983046 HRZ983046 IBV983046 ILR983046 IVN983046 JFJ983046 JPF983046 JZB983046 KIX983046 KST983046 LCP983046 LML983046 LWH983046 MGD983046 MPZ983046 MZV983046 NJR983046 NTN983046 ODJ983046 ONF983046 OXB983046 PGX983046 PQT983046 QAP983046 QKL983046 QUH983046 RED983046 RNZ983046 RXV983046 SHR983046 SRN983046 TBJ983046 TLF983046 TVB983046 UEX983046 UOT983046 UYP983046 VIL983046 VSH983046 WCD983046 WLZ983046" xr:uid="{00000000-0002-0000-0600-000000000000}">
      <formula1>"青森校,弘前校,八戸校,むつ校"</formula1>
    </dataValidation>
  </dataValidations>
  <pageMargins left="0.39370078740157483" right="0.19685039370078741" top="0.19685039370078741" bottom="0.19685039370078741" header="0" footer="0"/>
  <pageSetup paperSize="9" scale="7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36</vt:i4>
      </vt:variant>
      <vt:variant>
        <vt:lpstr>名前付き一覧</vt:lpstr>
      </vt:variant>
      <vt:variant>
        <vt:i4>28</vt:i4>
      </vt:variant>
    </vt:vector>
  </HeadingPairs>
  <TitlesOfParts>
    <vt:vector size="64" baseType="lpstr">
      <vt:lpstr>様式1-1_委託料経費区分</vt:lpstr>
      <vt:lpstr>様式1-2_提案趣意</vt:lpstr>
      <vt:lpstr>様式2-1_訓練施設・体制</vt:lpstr>
      <vt:lpstr>様式2-2_要素点検表</vt:lpstr>
      <vt:lpstr>様式3_カリキュラム</vt:lpstr>
      <vt:lpstr>様式3_カリキュラム（ｅラーニング）</vt:lpstr>
      <vt:lpstr>様式4_資格状況</vt:lpstr>
      <vt:lpstr>様式5_期間別→</vt:lpstr>
      <vt:lpstr>3か月用</vt:lpstr>
      <vt:lpstr>4か月用</vt:lpstr>
      <vt:lpstr>5か月用</vt:lpstr>
      <vt:lpstr>6か月用</vt:lpstr>
      <vt:lpstr>日程表記入例</vt:lpstr>
      <vt:lpstr>様式5-2_期間別→</vt:lpstr>
      <vt:lpstr>様式5-2_3か月</vt:lpstr>
      <vt:lpstr>様式5-2_4か月</vt:lpstr>
      <vt:lpstr>様式5-2_5か月</vt:lpstr>
      <vt:lpstr>様式5-2_6か月</vt:lpstr>
      <vt:lpstr>様式5-2_（記載例）</vt:lpstr>
      <vt:lpstr>様式6 講師名簿</vt:lpstr>
      <vt:lpstr>（参考）講師要件</vt:lpstr>
      <vt:lpstr>様式7 就職状況</vt:lpstr>
      <vt:lpstr>様式8 就職支援</vt:lpstr>
      <vt:lpstr>様式9-1 訓練実施経費</vt:lpstr>
      <vt:lpstr>様式9-2 自己負担額（テキスト）</vt:lpstr>
      <vt:lpstr>様式9-3 自己負担額（その他）</vt:lpstr>
      <vt:lpstr>様式10募集案内項目一覧</vt:lpstr>
      <vt:lpstr>様式11-1 託児サービス施設</vt:lpstr>
      <vt:lpstr>様式11 -2 託児サービス経費積算書</vt:lpstr>
      <vt:lpstr>様式12　企業実習先（DS）</vt:lpstr>
      <vt:lpstr>様式13 施設位置図及び施設概要図</vt:lpstr>
      <vt:lpstr>様式14 eラーニング概要</vt:lpstr>
      <vt:lpstr>様式15 職場実習実施計画書</vt:lpstr>
      <vt:lpstr>様式16 学習項目チェックシート</vt:lpstr>
      <vt:lpstr>様式17デジタルリテラシーチェックシート</vt:lpstr>
      <vt:lpstr>様式17別添 リテラシー標準の項目の一覧</vt:lpstr>
      <vt:lpstr>'（参考）講師要件'!Print_Area</vt:lpstr>
      <vt:lpstr>'3か月用'!Print_Area</vt:lpstr>
      <vt:lpstr>'4か月用'!Print_Area</vt:lpstr>
      <vt:lpstr>'5か月用'!Print_Area</vt:lpstr>
      <vt:lpstr>'6か月用'!Print_Area</vt:lpstr>
      <vt:lpstr>日程表記入例!Print_Area</vt:lpstr>
      <vt:lpstr>様式10募集案内項目一覧!Print_Area</vt:lpstr>
      <vt:lpstr>'様式11 -2 託児サービス経費積算書'!Print_Area</vt:lpstr>
      <vt:lpstr>'様式1-1_委託料経費区分'!Print_Area</vt:lpstr>
      <vt:lpstr>'様式13 施設位置図及び施設概要図'!Print_Area</vt:lpstr>
      <vt:lpstr>'様式14 eラーニング概要'!Print_Area</vt:lpstr>
      <vt:lpstr>'様式15 職場実習実施計画書'!Print_Area</vt:lpstr>
      <vt:lpstr>'様式16 学習項目チェックシート'!Print_Area</vt:lpstr>
      <vt:lpstr>様式17デジタルリテラシーチェックシート!Print_Area</vt:lpstr>
      <vt:lpstr>'様式17別添 リテラシー標準の項目の一覧'!Print_Area</vt:lpstr>
      <vt:lpstr>'様式2-2_要素点検表'!Print_Area</vt:lpstr>
      <vt:lpstr>様式3_カリキュラム!Print_Area</vt:lpstr>
      <vt:lpstr>'様式3_カリキュラム（ｅラーニング）'!Print_Area</vt:lpstr>
      <vt:lpstr>様式4_資格状況!Print_Area</vt:lpstr>
      <vt:lpstr>'様式5-2_（記載例）'!Print_Area</vt:lpstr>
      <vt:lpstr>'様式5-2_3か月'!Print_Area</vt:lpstr>
      <vt:lpstr>'様式5-2_4か月'!Print_Area</vt:lpstr>
      <vt:lpstr>'様式5-2_5か月'!Print_Area</vt:lpstr>
      <vt:lpstr>'様式5-2_6か月'!Print_Area</vt:lpstr>
      <vt:lpstr>'様式6 講師名簿'!Print_Area</vt:lpstr>
      <vt:lpstr>'様式7 就職状況'!Print_Area</vt:lpstr>
      <vt:lpstr>'様式9-1 訓練実施経費'!Print_Area</vt:lpstr>
      <vt:lpstr>'様式9-3 自己負担額（その他）'!Print_Area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三浦　智</cp:lastModifiedBy>
  <cp:lastPrinted>2025-04-06T03:59:49Z</cp:lastPrinted>
  <dcterms:created xsi:type="dcterms:W3CDTF">2017-12-12T07:55:48Z</dcterms:created>
  <dcterms:modified xsi:type="dcterms:W3CDTF">2025-04-08T00:41:21Z</dcterms:modified>
</cp:coreProperties>
</file>