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34.70.240\03 委託訓練\＃委託訓練2025\11_R7短期課程コース（公募）(中身はまだＲ6）\02_公募\01_R7_第1四半期★\"/>
    </mc:Choice>
  </mc:AlternateContent>
  <xr:revisionPtr revIDLastSave="0" documentId="13_ncr:1_{5FD96881-FD92-4A0A-A7CB-151A8D922351}" xr6:coauthVersionLast="47" xr6:coauthVersionMax="47" xr10:uidLastSave="{00000000-0000-0000-0000-000000000000}"/>
  <bookViews>
    <workbookView xWindow="-38520" yWindow="-2730" windowWidth="38640" windowHeight="15720" xr2:uid="{E3C50A85-BA1B-426C-A15C-507FE9EF655E}"/>
  </bookViews>
  <sheets>
    <sheet name="R7短期コース計画" sheetId="34" r:id="rId1"/>
  </sheets>
  <definedNames>
    <definedName name="_xlnm._FilterDatabase" localSheetId="0" hidden="1">'R7短期コース計画'!$A$5:$XEZ$73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Esub一覧" localSheetId="0" hidden="1">#REF!</definedName>
    <definedName name="Esub一覧" hidden="1">#REF!</definedName>
    <definedName name="ＨＵＵ" localSheetId="0" hidden="1">#REF!</definedName>
    <definedName name="ＨＵＵ" hidden="1">#REF!</definedName>
    <definedName name="_xlnm.Print_Area" localSheetId="0">'R7短期コース計画'!$A$1:$O$75</definedName>
    <definedName name="あ" localSheetId="0" hidden="1">#REF!</definedName>
    <definedName name="あ" hidden="1">#REF!</definedName>
    <definedName name="訓練分野" localSheetId="0">#REF!</definedName>
    <definedName name="訓練分野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7" i="34" l="1"/>
  <c r="S67" i="34" s="1"/>
  <c r="M68" i="34"/>
  <c r="S68" i="34" s="1"/>
  <c r="M54" i="34"/>
  <c r="S54" i="34" s="1"/>
  <c r="M55" i="34"/>
  <c r="S55" i="34" s="1"/>
  <c r="M56" i="34"/>
  <c r="M49" i="34"/>
  <c r="S49" i="34" s="1"/>
  <c r="M50" i="34"/>
  <c r="M51" i="34"/>
  <c r="S51" i="34" s="1"/>
  <c r="M52" i="34"/>
  <c r="S52" i="34" s="1"/>
  <c r="M53" i="34"/>
  <c r="M36" i="34"/>
  <c r="M37" i="34"/>
  <c r="M38" i="34"/>
  <c r="M39" i="34"/>
  <c r="M40" i="34"/>
  <c r="M41" i="34"/>
  <c r="L68" i="34" l="1"/>
  <c r="Q68" i="34" s="1"/>
  <c r="J68" i="34"/>
  <c r="I68" i="34"/>
  <c r="L67" i="34"/>
  <c r="Q67" i="34" s="1"/>
  <c r="J67" i="34"/>
  <c r="I67" i="34"/>
  <c r="M66" i="34"/>
  <c r="S66" i="34" s="1"/>
  <c r="L66" i="34"/>
  <c r="Q66" i="34" s="1"/>
  <c r="J66" i="34"/>
  <c r="I66" i="34"/>
  <c r="M65" i="34"/>
  <c r="S65" i="34" s="1"/>
  <c r="L65" i="34"/>
  <c r="Q65" i="34" s="1"/>
  <c r="J65" i="34"/>
  <c r="I65" i="34"/>
  <c r="M64" i="34"/>
  <c r="S64" i="34" s="1"/>
  <c r="L64" i="34"/>
  <c r="Q64" i="34" s="1"/>
  <c r="J64" i="34"/>
  <c r="I64" i="34"/>
  <c r="M63" i="34"/>
  <c r="S63" i="34" s="1"/>
  <c r="L63" i="34"/>
  <c r="Q63" i="34" s="1"/>
  <c r="J63" i="34"/>
  <c r="I63" i="34"/>
  <c r="M62" i="34"/>
  <c r="S62" i="34" s="1"/>
  <c r="L62" i="34"/>
  <c r="Q62" i="34" s="1"/>
  <c r="J62" i="34"/>
  <c r="I62" i="34"/>
  <c r="M61" i="34"/>
  <c r="S61" i="34" s="1"/>
  <c r="L61" i="34"/>
  <c r="Q61" i="34" s="1"/>
  <c r="J61" i="34"/>
  <c r="I61" i="34"/>
  <c r="M60" i="34"/>
  <c r="S60" i="34" s="1"/>
  <c r="L60" i="34"/>
  <c r="Q60" i="34" s="1"/>
  <c r="J60" i="34"/>
  <c r="I60" i="34"/>
  <c r="M59" i="34"/>
  <c r="S59" i="34" s="1"/>
  <c r="L59" i="34"/>
  <c r="Q59" i="34" s="1"/>
  <c r="J59" i="34"/>
  <c r="I59" i="34"/>
  <c r="M58" i="34"/>
  <c r="S58" i="34" s="1"/>
  <c r="L58" i="34"/>
  <c r="Q58" i="34" s="1"/>
  <c r="J58" i="34"/>
  <c r="I58" i="34"/>
  <c r="M57" i="34"/>
  <c r="L57" i="34"/>
  <c r="Q57" i="34" s="1"/>
  <c r="J57" i="34"/>
  <c r="I57" i="34"/>
  <c r="L56" i="34"/>
  <c r="Q56" i="34" s="1"/>
  <c r="J56" i="34"/>
  <c r="I56" i="34"/>
  <c r="L55" i="34"/>
  <c r="Q55" i="34" s="1"/>
  <c r="J55" i="34"/>
  <c r="I55" i="34"/>
  <c r="L54" i="34"/>
  <c r="Q54" i="34" s="1"/>
  <c r="J54" i="34"/>
  <c r="I54" i="34"/>
  <c r="L53" i="34"/>
  <c r="J53" i="34"/>
  <c r="I53" i="34"/>
  <c r="L52" i="34"/>
  <c r="Q52" i="34" s="1"/>
  <c r="J52" i="34"/>
  <c r="I52" i="34"/>
  <c r="L51" i="34"/>
  <c r="Q51" i="34" s="1"/>
  <c r="J51" i="34"/>
  <c r="I51" i="34"/>
  <c r="L50" i="34"/>
  <c r="Q50" i="34" s="1"/>
  <c r="J50" i="34"/>
  <c r="I50" i="34"/>
  <c r="L49" i="34"/>
  <c r="Q49" i="34" s="1"/>
  <c r="J49" i="34"/>
  <c r="I49" i="34"/>
  <c r="M48" i="34"/>
  <c r="L48" i="34"/>
  <c r="Q48" i="34" s="1"/>
  <c r="J48" i="34"/>
  <c r="I48" i="34"/>
  <c r="M47" i="34"/>
  <c r="S47" i="34" s="1"/>
  <c r="L47" i="34"/>
  <c r="Q47" i="34" s="1"/>
  <c r="J47" i="34"/>
  <c r="I47" i="34"/>
  <c r="M46" i="34"/>
  <c r="S46" i="34" s="1"/>
  <c r="L46" i="34"/>
  <c r="Q46" i="34" s="1"/>
  <c r="J46" i="34"/>
  <c r="I46" i="34"/>
  <c r="M45" i="34"/>
  <c r="S45" i="34" s="1"/>
  <c r="L45" i="34"/>
  <c r="Q45" i="34" s="1"/>
  <c r="J45" i="34"/>
  <c r="I45" i="34"/>
  <c r="M44" i="34"/>
  <c r="L44" i="34"/>
  <c r="Q44" i="34" s="1"/>
  <c r="J44" i="34"/>
  <c r="I44" i="34"/>
  <c r="M43" i="34"/>
  <c r="S43" i="34" s="1"/>
  <c r="L43" i="34"/>
  <c r="Q43" i="34" s="1"/>
  <c r="J43" i="34"/>
  <c r="I43" i="34"/>
  <c r="M42" i="34"/>
  <c r="L42" i="34"/>
  <c r="Q42" i="34" s="1"/>
  <c r="J42" i="34"/>
  <c r="I42" i="34"/>
  <c r="L41" i="34"/>
  <c r="Q41" i="34" s="1"/>
  <c r="J41" i="34"/>
  <c r="I41" i="34"/>
  <c r="L40" i="34"/>
  <c r="Q40" i="34" s="1"/>
  <c r="J40" i="34"/>
  <c r="I40" i="34"/>
  <c r="L39" i="34"/>
  <c r="Q39" i="34" s="1"/>
  <c r="J39" i="34"/>
  <c r="I39" i="34"/>
  <c r="L38" i="34"/>
  <c r="Q38" i="34" s="1"/>
  <c r="J38" i="34"/>
  <c r="I38" i="34"/>
  <c r="L37" i="34"/>
  <c r="Q37" i="34" s="1"/>
  <c r="J37" i="34"/>
  <c r="I37" i="34"/>
  <c r="L36" i="34"/>
  <c r="J36" i="34"/>
  <c r="I36" i="34"/>
  <c r="M35" i="34"/>
  <c r="L35" i="34"/>
  <c r="Q35" i="34" s="1"/>
  <c r="J35" i="34"/>
  <c r="I35" i="34"/>
  <c r="M34" i="34"/>
  <c r="L34" i="34"/>
  <c r="Q34" i="34" s="1"/>
  <c r="J34" i="34"/>
  <c r="I34" i="34"/>
  <c r="M33" i="34"/>
  <c r="L33" i="34"/>
  <c r="Q33" i="34" s="1"/>
  <c r="J33" i="34"/>
  <c r="I33" i="34"/>
  <c r="M32" i="34"/>
  <c r="L32" i="34"/>
  <c r="Q32" i="34" s="1"/>
  <c r="J32" i="34"/>
  <c r="I32" i="34"/>
  <c r="M31" i="34"/>
  <c r="L31" i="34"/>
  <c r="Q31" i="34" s="1"/>
  <c r="J31" i="34"/>
  <c r="I31" i="34"/>
  <c r="M30" i="34"/>
  <c r="L30" i="34"/>
  <c r="Q30" i="34" s="1"/>
  <c r="J30" i="34"/>
  <c r="I30" i="34"/>
  <c r="M29" i="34"/>
  <c r="L29" i="34"/>
  <c r="Q29" i="34" s="1"/>
  <c r="J29" i="34"/>
  <c r="I29" i="34"/>
  <c r="M28" i="34"/>
  <c r="L28" i="34"/>
  <c r="J28" i="34"/>
  <c r="I28" i="34"/>
  <c r="M27" i="34"/>
  <c r="L27" i="34"/>
  <c r="Q27" i="34" s="1"/>
  <c r="J27" i="34"/>
  <c r="I27" i="34"/>
  <c r="M26" i="34"/>
  <c r="L26" i="34"/>
  <c r="Q26" i="34" s="1"/>
  <c r="J26" i="34"/>
  <c r="I26" i="34"/>
  <c r="M25" i="34"/>
  <c r="L25" i="34"/>
  <c r="Q25" i="34" s="1"/>
  <c r="J25" i="34"/>
  <c r="I25" i="34"/>
  <c r="M24" i="34"/>
  <c r="L24" i="34"/>
  <c r="Q24" i="34" s="1"/>
  <c r="J24" i="34"/>
  <c r="I24" i="34"/>
  <c r="M23" i="34"/>
  <c r="L23" i="34"/>
  <c r="Q23" i="34" s="1"/>
  <c r="J23" i="34"/>
  <c r="I23" i="34"/>
  <c r="M22" i="34"/>
  <c r="L22" i="34"/>
  <c r="Q22" i="34" s="1"/>
  <c r="J22" i="34"/>
  <c r="I22" i="34"/>
  <c r="M21" i="34"/>
  <c r="L21" i="34"/>
  <c r="Q21" i="34" s="1"/>
  <c r="J21" i="34"/>
  <c r="I21" i="34"/>
  <c r="M20" i="34"/>
  <c r="L20" i="34"/>
  <c r="Q20" i="34" s="1"/>
  <c r="J20" i="34"/>
  <c r="I20" i="34"/>
  <c r="M19" i="34"/>
  <c r="L19" i="34"/>
  <c r="Q19" i="34" s="1"/>
  <c r="J19" i="34"/>
  <c r="I19" i="34"/>
  <c r="M18" i="34"/>
  <c r="L18" i="34"/>
  <c r="Q18" i="34" s="1"/>
  <c r="J18" i="34"/>
  <c r="I18" i="34"/>
  <c r="M17" i="34"/>
  <c r="L17" i="34"/>
  <c r="J17" i="34"/>
  <c r="I17" i="34"/>
  <c r="M16" i="34"/>
  <c r="L16" i="34"/>
  <c r="Q16" i="34" s="1"/>
  <c r="J16" i="34"/>
  <c r="I16" i="34"/>
  <c r="M15" i="34"/>
  <c r="M14" i="34"/>
  <c r="L14" i="34"/>
  <c r="Q14" i="34" s="1"/>
  <c r="J14" i="34"/>
  <c r="I14" i="34"/>
  <c r="M13" i="34"/>
  <c r="L13" i="34"/>
  <c r="Q13" i="34" s="1"/>
  <c r="J13" i="34"/>
  <c r="I13" i="34"/>
  <c r="M12" i="34"/>
  <c r="L12" i="34"/>
  <c r="J12" i="34"/>
  <c r="I12" i="34"/>
  <c r="M11" i="34"/>
  <c r="L11" i="34"/>
  <c r="Q11" i="34" s="1"/>
  <c r="J11" i="34"/>
  <c r="I11" i="34"/>
  <c r="M10" i="34"/>
  <c r="L10" i="34"/>
  <c r="Q10" i="34" s="1"/>
  <c r="J10" i="34"/>
  <c r="I10" i="34"/>
  <c r="M9" i="34"/>
  <c r="L9" i="34"/>
  <c r="Q9" i="34" s="1"/>
  <c r="J9" i="34"/>
  <c r="I9" i="34"/>
  <c r="M8" i="34"/>
  <c r="L8" i="34"/>
  <c r="J8" i="34"/>
  <c r="I8" i="34"/>
  <c r="M7" i="34"/>
  <c r="L7" i="34"/>
  <c r="Q7" i="34" s="1"/>
  <c r="J7" i="34"/>
  <c r="I7" i="34"/>
  <c r="H6" i="34"/>
  <c r="G6" i="34"/>
  <c r="F6" i="34"/>
  <c r="V2" i="34"/>
  <c r="V1" i="34"/>
</calcChain>
</file>

<file path=xl/sharedStrings.xml><?xml version="1.0" encoding="utf-8"?>
<sst xmlns="http://schemas.openxmlformats.org/spreadsheetml/2006/main" count="376" uniqueCount="104">
  <si>
    <t>期</t>
    <rPh sb="0" eb="1">
      <t>キ</t>
    </rPh>
    <phoneticPr fontId="4"/>
  </si>
  <si>
    <t>番号</t>
    <rPh sb="0" eb="2">
      <t>バンゴウ</t>
    </rPh>
    <phoneticPr fontId="4"/>
  </si>
  <si>
    <t>実施
地域</t>
    <rPh sb="0" eb="2">
      <t>ジッシ</t>
    </rPh>
    <rPh sb="3" eb="5">
      <t>チイキ</t>
    </rPh>
    <phoneticPr fontId="5"/>
  </si>
  <si>
    <t>訓練科名</t>
    <rPh sb="0" eb="2">
      <t>クンレン</t>
    </rPh>
    <rPh sb="2" eb="4">
      <t>カメイ</t>
    </rPh>
    <phoneticPr fontId="5"/>
  </si>
  <si>
    <t>実施校</t>
    <rPh sb="0" eb="2">
      <t>ジッシ</t>
    </rPh>
    <rPh sb="2" eb="3">
      <t>コウ</t>
    </rPh>
    <phoneticPr fontId="5"/>
  </si>
  <si>
    <t>むつ</t>
  </si>
  <si>
    <t>備考</t>
    <rPh sb="0" eb="2">
      <t>ビコウ</t>
    </rPh>
    <phoneticPr fontId="2"/>
  </si>
  <si>
    <t>託児
定員
（人）</t>
    <rPh sb="0" eb="2">
      <t>タクジ</t>
    </rPh>
    <rPh sb="3" eb="5">
      <t>テイイン</t>
    </rPh>
    <rPh sb="7" eb="8">
      <t>ヒト</t>
    </rPh>
    <phoneticPr fontId="5"/>
  </si>
  <si>
    <t>終了</t>
    <rPh sb="0" eb="2">
      <t>シュウリョウ</t>
    </rPh>
    <phoneticPr fontId="4"/>
  </si>
  <si>
    <t>コース区分
/分類ｺｰﾄﾞ</t>
    <rPh sb="3" eb="5">
      <t>クブン</t>
    </rPh>
    <rPh sb="7" eb="9">
      <t>ブンルイ</t>
    </rPh>
    <phoneticPr fontId="5"/>
  </si>
  <si>
    <t>開始</t>
    <rPh sb="0" eb="2">
      <t>カイシ</t>
    </rPh>
    <phoneticPr fontId="4"/>
  </si>
  <si>
    <t>計画
定員</t>
    <rPh sb="0" eb="2">
      <t>ケイカク</t>
    </rPh>
    <rPh sb="3" eb="5">
      <t>テイイン</t>
    </rPh>
    <phoneticPr fontId="2"/>
  </si>
  <si>
    <t>開
始
月</t>
    <rPh sb="0" eb="1">
      <t>カイ</t>
    </rPh>
    <rPh sb="2" eb="3">
      <t>ハジメ</t>
    </rPh>
    <rPh sb="4" eb="5">
      <t>ツキ</t>
    </rPh>
    <phoneticPr fontId="5"/>
  </si>
  <si>
    <t>訓練
期間</t>
    <rPh sb="0" eb="2">
      <t>クンレン</t>
    </rPh>
    <rPh sb="3" eb="5">
      <t>キカン</t>
    </rPh>
    <phoneticPr fontId="5"/>
  </si>
  <si>
    <t>青森</t>
    <rPh sb="0" eb="2">
      <t>アオモリ</t>
    </rPh>
    <phoneticPr fontId="2"/>
  </si>
  <si>
    <t>弘前</t>
    <rPh sb="0" eb="2">
      <t>ヒロサキ</t>
    </rPh>
    <phoneticPr fontId="2"/>
  </si>
  <si>
    <t>八戸</t>
    <rPh sb="0" eb="2">
      <t>ハチノヘ</t>
    </rPh>
    <phoneticPr fontId="2"/>
  </si>
  <si>
    <t>青森高等技術専門校</t>
    <rPh sb="0" eb="9">
      <t>アオモリコウトウギジュツセンモンコウ</t>
    </rPh>
    <phoneticPr fontId="2"/>
  </si>
  <si>
    <t>第１四半期</t>
    <rPh sb="0" eb="1">
      <t>ダイ</t>
    </rPh>
    <rPh sb="2" eb="5">
      <t>シハンキ</t>
    </rPh>
    <phoneticPr fontId="2"/>
  </si>
  <si>
    <t>第２四半期</t>
  </si>
  <si>
    <t>弘前高等技術専門校</t>
    <rPh sb="0" eb="9">
      <t>ヒロサキコウトウギジュツセンモンコウ</t>
    </rPh>
    <phoneticPr fontId="2"/>
  </si>
  <si>
    <t>第３四半期</t>
  </si>
  <si>
    <t>八戸工科学院</t>
    <rPh sb="0" eb="6">
      <t>ハチノヘコウカガクイン</t>
    </rPh>
    <phoneticPr fontId="2"/>
  </si>
  <si>
    <t>五所川原</t>
    <rPh sb="0" eb="4">
      <t>ゴショガワラ</t>
    </rPh>
    <phoneticPr fontId="2"/>
  </si>
  <si>
    <t>第４四半期</t>
  </si>
  <si>
    <t>むつ高等技術専門校</t>
    <rPh sb="2" eb="4">
      <t>コウトウ</t>
    </rPh>
    <rPh sb="4" eb="6">
      <t>ギジュツ</t>
    </rPh>
    <rPh sb="6" eb="9">
      <t>センモンコウ</t>
    </rPh>
    <phoneticPr fontId="2"/>
  </si>
  <si>
    <t>三沢</t>
    <rPh sb="0" eb="2">
      <t>ミサワ</t>
    </rPh>
    <phoneticPr fontId="2"/>
  </si>
  <si>
    <t>十和田</t>
    <rPh sb="0" eb="3">
      <t>トワダ</t>
    </rPh>
    <phoneticPr fontId="2"/>
  </si>
  <si>
    <t>第１四半期</t>
  </si>
  <si>
    <t>eラーニング（デジタル資格）/251</t>
  </si>
  <si>
    <t>eラーニング/190</t>
  </si>
  <si>
    <t>デュアル/140</t>
  </si>
  <si>
    <t>建設人材/208</t>
  </si>
  <si>
    <t>知識等（インセンティブ）/127</t>
  </si>
  <si>
    <t>知識等（ｲﾝｾﾝﾃｨﾌﾞ/ﾃﾞｼﾞﾀﾙ資格）/250</t>
  </si>
  <si>
    <t>知識等（ｲﾝｾﾝﾃｨﾌﾞ/育児両立）/147</t>
  </si>
  <si>
    <t>知識等（ｲﾝｾﾝﾃｨﾌﾞ/職場見学等）/127</t>
  </si>
  <si>
    <t>※知識等（インセンティブ）コースは、委託先機関により分類コードが「127」または「133」になります。</t>
    <rPh sb="1" eb="3">
      <t>チシキ</t>
    </rPh>
    <rPh sb="3" eb="4">
      <t>トウ</t>
    </rPh>
    <rPh sb="18" eb="20">
      <t>イタク</t>
    </rPh>
    <rPh sb="20" eb="21">
      <t>サキ</t>
    </rPh>
    <rPh sb="21" eb="23">
      <t>キカン</t>
    </rPh>
    <rPh sb="26" eb="28">
      <t>ブンルイ</t>
    </rPh>
    <phoneticPr fontId="2"/>
  </si>
  <si>
    <t>デジタル分野</t>
    <rPh sb="4" eb="6">
      <t>ブンヤ</t>
    </rPh>
    <phoneticPr fontId="2"/>
  </si>
  <si>
    <t>第４四半期</t>
    <phoneticPr fontId="2"/>
  </si>
  <si>
    <t>第３四半期</t>
    <phoneticPr fontId="2"/>
  </si>
  <si>
    <t>第２四半期</t>
    <phoneticPr fontId="2"/>
  </si>
  <si>
    <t>第１四半期</t>
    <phoneticPr fontId="2"/>
  </si>
  <si>
    <t>宅地建物取引士養成科（eﾗｰﾆﾝｸﾞ）</t>
    <rPh sb="0" eb="2">
      <t>タクチ</t>
    </rPh>
    <rPh sb="2" eb="4">
      <t>タテモノ</t>
    </rPh>
    <rPh sb="4" eb="7">
      <t>トリヒキシ</t>
    </rPh>
    <rPh sb="7" eb="10">
      <t>ヨウセイカ</t>
    </rPh>
    <phoneticPr fontId="1"/>
  </si>
  <si>
    <t>申込期間</t>
    <rPh sb="0" eb="2">
      <t>モウシコミ</t>
    </rPh>
    <rPh sb="2" eb="4">
      <t>キカン</t>
    </rPh>
    <phoneticPr fontId="4"/>
  </si>
  <si>
    <t>※デジタル分野コースは、取得目標とする資格の提案により、訓練科名末尾に【IT資格】または【WEBデザイン資格】が付くことがあります。</t>
    <rPh sb="5" eb="7">
      <t>ブンヤ</t>
    </rPh>
    <rPh sb="12" eb="14">
      <t>シュトク</t>
    </rPh>
    <rPh sb="14" eb="16">
      <t>モクヒョウ</t>
    </rPh>
    <rPh sb="19" eb="21">
      <t>シカク</t>
    </rPh>
    <rPh sb="22" eb="24">
      <t>テイアン</t>
    </rPh>
    <rPh sb="28" eb="31">
      <t>クンレンカ</t>
    </rPh>
    <rPh sb="31" eb="32">
      <t>メイ</t>
    </rPh>
    <rPh sb="32" eb="34">
      <t>マツビ</t>
    </rPh>
    <rPh sb="38" eb="40">
      <t>シカク</t>
    </rPh>
    <rPh sb="52" eb="54">
      <t>シカク</t>
    </rPh>
    <rPh sb="56" eb="57">
      <t>ツ</t>
    </rPh>
    <phoneticPr fontId="2"/>
  </si>
  <si>
    <t>訓練期間（案）</t>
    <rPh sb="0" eb="2">
      <t>クンレン</t>
    </rPh>
    <rPh sb="2" eb="4">
      <t>キカン</t>
    </rPh>
    <rPh sb="5" eb="6">
      <t>アン</t>
    </rPh>
    <phoneticPr fontId="4"/>
  </si>
  <si>
    <t>登録販売者養成科</t>
    <rPh sb="0" eb="5">
      <t>トウロクハンバイシャ</t>
    </rPh>
    <rPh sb="5" eb="7">
      <t>ヨウセイ</t>
    </rPh>
    <rPh sb="7" eb="8">
      <t>カ</t>
    </rPh>
    <phoneticPr fontId="1"/>
  </si>
  <si>
    <t>パソコン基礎科（育児等短時間・託児付）</t>
    <rPh sb="4" eb="6">
      <t>キソ</t>
    </rPh>
    <rPh sb="6" eb="7">
      <t>カ</t>
    </rPh>
    <phoneticPr fontId="2"/>
  </si>
  <si>
    <t>パソコン基礎科（育児等短時間・託児付）</t>
    <rPh sb="4" eb="6">
      <t>キソ</t>
    </rPh>
    <rPh sb="6" eb="7">
      <t>カ</t>
    </rPh>
    <phoneticPr fontId="18"/>
  </si>
  <si>
    <t>パソコン応用科</t>
  </si>
  <si>
    <t>簿記・経理応用科</t>
    <rPh sb="0" eb="2">
      <t>ボキ</t>
    </rPh>
    <rPh sb="3" eb="5">
      <t>ケイリ</t>
    </rPh>
    <rPh sb="5" eb="7">
      <t>オウヨウ</t>
    </rPh>
    <rPh sb="7" eb="8">
      <t>カ</t>
    </rPh>
    <phoneticPr fontId="19"/>
  </si>
  <si>
    <t>パソコン基礎科</t>
    <rPh sb="4" eb="7">
      <t>キソカ</t>
    </rPh>
    <phoneticPr fontId="19"/>
  </si>
  <si>
    <t>簿記・経理基礎科</t>
    <rPh sb="0" eb="2">
      <t>ボキ</t>
    </rPh>
    <rPh sb="3" eb="8">
      <t>ケイリキソカ</t>
    </rPh>
    <phoneticPr fontId="19"/>
  </si>
  <si>
    <t>複数年度コース</t>
    <rPh sb="0" eb="2">
      <t>フクスウ</t>
    </rPh>
    <rPh sb="2" eb="4">
      <t>ネンド</t>
    </rPh>
    <phoneticPr fontId="2"/>
  </si>
  <si>
    <t>簿記・経理応用科（託児付）</t>
  </si>
  <si>
    <t>デジタル分野、複数年度コース</t>
    <rPh sb="4" eb="6">
      <t>ブンヤ</t>
    </rPh>
    <rPh sb="7" eb="9">
      <t>フクスウ</t>
    </rPh>
    <rPh sb="9" eb="11">
      <t>ネンド</t>
    </rPh>
    <phoneticPr fontId="2"/>
  </si>
  <si>
    <t>ファイナンシャルプランナー養成科</t>
    <rPh sb="13" eb="16">
      <t>ヨウセイカ</t>
    </rPh>
    <phoneticPr fontId="19"/>
  </si>
  <si>
    <t>医療・調剤事務科</t>
    <rPh sb="0" eb="2">
      <t>イリョウ</t>
    </rPh>
    <rPh sb="3" eb="5">
      <t>チョウザイ</t>
    </rPh>
    <rPh sb="5" eb="8">
      <t>ジムカ</t>
    </rPh>
    <phoneticPr fontId="19"/>
  </si>
  <si>
    <t>宅地建物取引士養成科</t>
    <rPh sb="0" eb="2">
      <t>タクチ</t>
    </rPh>
    <rPh sb="2" eb="4">
      <t>タテモノ</t>
    </rPh>
    <rPh sb="4" eb="7">
      <t>トリヒキシ</t>
    </rPh>
    <rPh sb="7" eb="10">
      <t>ヨウセイカ</t>
    </rPh>
    <phoneticPr fontId="19"/>
  </si>
  <si>
    <t>Webクリエイター養成科（eﾗｰﾆﾝｸﾞ）</t>
    <rPh sb="9" eb="11">
      <t>ヨウセイ</t>
    </rPh>
    <rPh sb="11" eb="12">
      <t>カ</t>
    </rPh>
    <phoneticPr fontId="19"/>
  </si>
  <si>
    <t>総務労務事務科</t>
    <rPh sb="0" eb="2">
      <t>ソウム</t>
    </rPh>
    <rPh sb="2" eb="4">
      <t>ロウム</t>
    </rPh>
    <rPh sb="4" eb="7">
      <t>ジムカ</t>
    </rPh>
    <phoneticPr fontId="19"/>
  </si>
  <si>
    <t>Webプログラミング科</t>
    <rPh sb="10" eb="11">
      <t>カ</t>
    </rPh>
    <phoneticPr fontId="19"/>
  </si>
  <si>
    <t>ファイナンシャルプランナー養成科（eﾗｰﾆﾝｸﾞ）</t>
    <rPh sb="13" eb="16">
      <t>ヨウセイカ</t>
    </rPh>
    <phoneticPr fontId="19"/>
  </si>
  <si>
    <t>Webクリエイター養成科</t>
    <rPh sb="9" eb="11">
      <t>ヨウセイ</t>
    </rPh>
    <rPh sb="11" eb="12">
      <t>カ</t>
    </rPh>
    <phoneticPr fontId="19"/>
  </si>
  <si>
    <t>ITエンジニア養成科</t>
    <rPh sb="7" eb="10">
      <t>ヨウセイカ</t>
    </rPh>
    <phoneticPr fontId="19"/>
  </si>
  <si>
    <t>パソコン基礎科</t>
    <rPh sb="4" eb="6">
      <t>キソ</t>
    </rPh>
    <rPh sb="6" eb="7">
      <t>カ</t>
    </rPh>
    <phoneticPr fontId="19"/>
  </si>
  <si>
    <t>ビジネスコミュニケーション会計科</t>
  </si>
  <si>
    <t>簿記・経理基礎科(託児)</t>
    <rPh sb="0" eb="2">
      <t>ボキ</t>
    </rPh>
    <rPh sb="3" eb="5">
      <t>ケイリ</t>
    </rPh>
    <rPh sb="5" eb="7">
      <t>キソ</t>
    </rPh>
    <rPh sb="7" eb="8">
      <t>カ</t>
    </rPh>
    <rPh sb="9" eb="11">
      <t>タクジ</t>
    </rPh>
    <phoneticPr fontId="19"/>
  </si>
  <si>
    <t>Webデザイン科</t>
    <rPh sb="7" eb="8">
      <t>カ</t>
    </rPh>
    <phoneticPr fontId="19"/>
  </si>
  <si>
    <t>パソコン実践科</t>
    <rPh sb="4" eb="6">
      <t>ジッセン</t>
    </rPh>
    <rPh sb="6" eb="7">
      <t>カ</t>
    </rPh>
    <phoneticPr fontId="19"/>
  </si>
  <si>
    <t>　訓練修了100日後に就職状況報告があるため、知識等習得コースにおける年度契約の変更となる目安は12月19日です。</t>
    <rPh sb="23" eb="25">
      <t>チシキ</t>
    </rPh>
    <rPh sb="25" eb="26">
      <t>トウ</t>
    </rPh>
    <rPh sb="26" eb="28">
      <t>シュウトク</t>
    </rPh>
    <rPh sb="35" eb="37">
      <t>ネンド</t>
    </rPh>
    <rPh sb="37" eb="39">
      <t>ケイヤク</t>
    </rPh>
    <rPh sb="40" eb="42">
      <t>ヘンコウ</t>
    </rPh>
    <rPh sb="45" eb="47">
      <t>メヤス</t>
    </rPh>
    <rPh sb="50" eb="51">
      <t>ガツ</t>
    </rPh>
    <rPh sb="53" eb="54">
      <t>ニチ</t>
    </rPh>
    <phoneticPr fontId="2"/>
  </si>
  <si>
    <t>※訓練科名は、委託先が提案時に任意に設定可能とします。（設定しない場合、現在の訓練科名とします）</t>
    <rPh sb="1" eb="4">
      <t>クンレンカ</t>
    </rPh>
    <rPh sb="4" eb="5">
      <t>メイ</t>
    </rPh>
    <rPh sb="7" eb="10">
      <t>イタクサキ</t>
    </rPh>
    <rPh sb="11" eb="13">
      <t>テイアン</t>
    </rPh>
    <rPh sb="13" eb="14">
      <t>ジ</t>
    </rPh>
    <rPh sb="15" eb="17">
      <t>ニンイ</t>
    </rPh>
    <rPh sb="18" eb="20">
      <t>セッテイ</t>
    </rPh>
    <rPh sb="20" eb="22">
      <t>カノウ</t>
    </rPh>
    <rPh sb="28" eb="30">
      <t>セッテイ</t>
    </rPh>
    <rPh sb="33" eb="35">
      <t>バアイ</t>
    </rPh>
    <rPh sb="36" eb="38">
      <t>ゲンザイ</t>
    </rPh>
    <rPh sb="39" eb="42">
      <t>クンレンカ</t>
    </rPh>
    <rPh sb="42" eb="43">
      <t>メイ</t>
    </rPh>
    <phoneticPr fontId="2"/>
  </si>
  <si>
    <t>Webデザイン科1</t>
    <rPh sb="7" eb="8">
      <t>カ</t>
    </rPh>
    <phoneticPr fontId="1"/>
  </si>
  <si>
    <t>Webデザイン科2</t>
    <rPh sb="7" eb="8">
      <t>カ</t>
    </rPh>
    <phoneticPr fontId="16"/>
  </si>
  <si>
    <t>Webプログラミング科1</t>
    <phoneticPr fontId="2"/>
  </si>
  <si>
    <t>Webプログラミング科2</t>
    <phoneticPr fontId="2"/>
  </si>
  <si>
    <t>Ｗｅｂマーケティング・クリエイター科1（ｅラーニング）</t>
    <rPh sb="17" eb="18">
      <t>カ</t>
    </rPh>
    <phoneticPr fontId="19"/>
  </si>
  <si>
    <t>Ｗｅｂマーケティング・クリエイター科2（ｅラーニング）</t>
    <rPh sb="17" eb="18">
      <t>カ</t>
    </rPh>
    <phoneticPr fontId="19"/>
  </si>
  <si>
    <t>介護実務者研修科1</t>
    <rPh sb="0" eb="5">
      <t>カイゴジツムシャ</t>
    </rPh>
    <rPh sb="5" eb="8">
      <t>ケンシュウカ</t>
    </rPh>
    <phoneticPr fontId="19"/>
  </si>
  <si>
    <t>介護実務者研修科2</t>
    <rPh sb="0" eb="5">
      <t>カイゴジツムシャ</t>
    </rPh>
    <rPh sb="5" eb="8">
      <t>ケンシュウカ</t>
    </rPh>
    <phoneticPr fontId="19"/>
  </si>
  <si>
    <t>パソコン・生成ＡＩ活用科1（ｅラーニング）</t>
    <rPh sb="5" eb="7">
      <t>セイセイ</t>
    </rPh>
    <rPh sb="9" eb="11">
      <t>カツヨウ</t>
    </rPh>
    <rPh sb="11" eb="12">
      <t>カ</t>
    </rPh>
    <phoneticPr fontId="19"/>
  </si>
  <si>
    <t>パソコン・生成ＡＩ活用科2（ｅラーニング）</t>
    <rPh sb="5" eb="7">
      <t>セイセイ</t>
    </rPh>
    <rPh sb="9" eb="11">
      <t>カツヨウ</t>
    </rPh>
    <rPh sb="11" eb="12">
      <t>カ</t>
    </rPh>
    <phoneticPr fontId="19"/>
  </si>
  <si>
    <t>パソコン基礎科1</t>
    <rPh sb="4" eb="7">
      <t>キソカ</t>
    </rPh>
    <phoneticPr fontId="19"/>
  </si>
  <si>
    <t>パソコン基礎科2</t>
    <rPh sb="4" eb="7">
      <t>キソカ</t>
    </rPh>
    <phoneticPr fontId="19"/>
  </si>
  <si>
    <t>パソコン基礎科3</t>
    <rPh sb="4" eb="6">
      <t>キソ</t>
    </rPh>
    <rPh sb="6" eb="7">
      <t>カ</t>
    </rPh>
    <phoneticPr fontId="21"/>
  </si>
  <si>
    <t>パソコン応用科1</t>
    <phoneticPr fontId="2"/>
  </si>
  <si>
    <t>パソコン応用科2</t>
    <phoneticPr fontId="2"/>
  </si>
  <si>
    <t>簿記・経理基礎科1</t>
    <rPh sb="0" eb="2">
      <t>ボキ</t>
    </rPh>
    <rPh sb="3" eb="8">
      <t>ケイリキソカ</t>
    </rPh>
    <phoneticPr fontId="1"/>
  </si>
  <si>
    <t>簿記・経理基礎科2</t>
    <phoneticPr fontId="2"/>
  </si>
  <si>
    <t>IT利活用事務員養成科1（eラーニング）</t>
    <rPh sb="2" eb="8">
      <t>リカツヨウ</t>
    </rPh>
    <rPh sb="8" eb="11">
      <t>ヨウセイ</t>
    </rPh>
    <phoneticPr fontId="19"/>
  </si>
  <si>
    <t>IT利活用事務員養成科2（eラーニング）</t>
    <rPh sb="2" eb="8">
      <t>リカツヨウ</t>
    </rPh>
    <rPh sb="8" eb="11">
      <t>ヨウセイ</t>
    </rPh>
    <phoneticPr fontId="19"/>
  </si>
  <si>
    <t>建設車両科1</t>
    <rPh sb="0" eb="2">
      <t>ケンセツ</t>
    </rPh>
    <rPh sb="2" eb="5">
      <t>シャリョウカ</t>
    </rPh>
    <phoneticPr fontId="19"/>
  </si>
  <si>
    <t>建設車両科2</t>
    <rPh sb="0" eb="2">
      <t>ケンセツ</t>
    </rPh>
    <rPh sb="2" eb="5">
      <t>シャリョウカ</t>
    </rPh>
    <phoneticPr fontId="19"/>
  </si>
  <si>
    <t>簿記・経理応用科1</t>
    <rPh sb="0" eb="2">
      <t>ボキ</t>
    </rPh>
    <rPh sb="3" eb="5">
      <t>ケイリ</t>
    </rPh>
    <rPh sb="5" eb="7">
      <t>オウヨウ</t>
    </rPh>
    <rPh sb="7" eb="8">
      <t>カ</t>
    </rPh>
    <phoneticPr fontId="19"/>
  </si>
  <si>
    <t>簿記・経理応用科2</t>
    <rPh sb="0" eb="2">
      <t>ボキ</t>
    </rPh>
    <rPh sb="3" eb="5">
      <t>ケイリ</t>
    </rPh>
    <rPh sb="5" eb="7">
      <t>オウヨウ</t>
    </rPh>
    <rPh sb="7" eb="8">
      <t>カ</t>
    </rPh>
    <phoneticPr fontId="19"/>
  </si>
  <si>
    <t>簿記・経理基礎科1</t>
    <rPh sb="0" eb="2">
      <t>ボキ</t>
    </rPh>
    <rPh sb="3" eb="8">
      <t>ケイリキソカ</t>
    </rPh>
    <phoneticPr fontId="19"/>
  </si>
  <si>
    <t>簿記・経理基礎科2</t>
    <rPh sb="0" eb="2">
      <t>ボキ</t>
    </rPh>
    <rPh sb="3" eb="8">
      <t>ケイリキソカ</t>
    </rPh>
    <phoneticPr fontId="19"/>
  </si>
  <si>
    <t>簿記・経理基礎科3</t>
    <rPh sb="0" eb="2">
      <t>ボキ</t>
    </rPh>
    <rPh sb="3" eb="8">
      <t>ケイリキソカ</t>
    </rPh>
    <phoneticPr fontId="19"/>
  </si>
  <si>
    <t>パソコン基礎科1</t>
    <rPh sb="4" eb="7">
      <t>キソカ</t>
    </rPh>
    <phoneticPr fontId="1"/>
  </si>
  <si>
    <t>令和７年度離職者等再就職訓練事業　短期課程コース実施計画</t>
    <rPh sb="17" eb="21">
      <t>タンキカテイ</t>
    </rPh>
    <phoneticPr fontId="2"/>
  </si>
  <si>
    <r>
      <t>※訓練期間は、委託先が提案時に</t>
    </r>
    <r>
      <rPr>
        <b/>
        <sz val="20"/>
        <color rgb="FFFF0000"/>
        <rFont val="游ゴシック"/>
        <family val="3"/>
        <charset val="128"/>
        <scheme val="minor"/>
      </rPr>
      <t>原則前後1週間程度の変更を可能</t>
    </r>
    <r>
      <rPr>
        <sz val="20"/>
        <rFont val="游ゴシック"/>
        <family val="3"/>
        <charset val="128"/>
        <scheme val="minor"/>
      </rPr>
      <t>とします。ただし、契約年度（単年度または複数年度）が変更となる訓練期間の変更は認めません。</t>
    </r>
    <rPh sb="1" eb="3">
      <t>クンレン</t>
    </rPh>
    <rPh sb="3" eb="5">
      <t>キカン</t>
    </rPh>
    <rPh sb="11" eb="13">
      <t>テイアン</t>
    </rPh>
    <rPh sb="13" eb="14">
      <t>ジ</t>
    </rPh>
    <rPh sb="15" eb="17">
      <t>ゲンソク</t>
    </rPh>
    <rPh sb="17" eb="19">
      <t>ゼンゴ</t>
    </rPh>
    <rPh sb="20" eb="22">
      <t>シュウカン</t>
    </rPh>
    <rPh sb="22" eb="24">
      <t>テイド</t>
    </rPh>
    <rPh sb="25" eb="27">
      <t>ヘンコウ</t>
    </rPh>
    <rPh sb="28" eb="30">
      <t>カノウ</t>
    </rPh>
    <rPh sb="39" eb="41">
      <t>ケイヤク</t>
    </rPh>
    <rPh sb="41" eb="43">
      <t>ネンド</t>
    </rPh>
    <rPh sb="44" eb="47">
      <t>タンネンド</t>
    </rPh>
    <rPh sb="50" eb="52">
      <t>フクスウ</t>
    </rPh>
    <rPh sb="52" eb="54">
      <t>ネンド</t>
    </rPh>
    <rPh sb="56" eb="58">
      <t>ヘンコウ</t>
    </rPh>
    <rPh sb="61" eb="63">
      <t>クンレン</t>
    </rPh>
    <rPh sb="63" eb="65">
      <t>キカン</t>
    </rPh>
    <rPh sb="66" eb="68">
      <t>ヘンコウ</t>
    </rPh>
    <rPh sb="69" eb="70">
      <t>ミト</t>
    </rPh>
    <phoneticPr fontId="2"/>
  </si>
  <si>
    <t>当初訓練定員目安数　1,100人（デジタル分野235人、その他865人）</t>
    <rPh sb="0" eb="2">
      <t>トウショ</t>
    </rPh>
    <rPh sb="2" eb="4">
      <t>クンレン</t>
    </rPh>
    <rPh sb="4" eb="6">
      <t>テイイン</t>
    </rPh>
    <rPh sb="6" eb="8">
      <t>メヤス</t>
    </rPh>
    <rPh sb="8" eb="9">
      <t>スウ</t>
    </rPh>
    <rPh sb="15" eb="16">
      <t>ニン</t>
    </rPh>
    <rPh sb="21" eb="23">
      <t>ブンヤ</t>
    </rPh>
    <rPh sb="26" eb="27">
      <t>ニン</t>
    </rPh>
    <rPh sb="30" eb="31">
      <t>タ</t>
    </rPh>
    <rPh sb="34" eb="35">
      <t>ニン</t>
    </rPh>
    <phoneticPr fontId="2"/>
  </si>
  <si>
    <t>別表</t>
    <rPh sb="0" eb="2">
      <t>ベッピョウ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</si>
</sst>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General&quot;コ&quot;&quot;ー&quot;&quot;ス&quot;"/>
    <numFmt numFmtId="177" formatCode="&quot;第&quot;General&quot;四&quot;&quot;半&quot;&quot;期&quot;"/>
    <numFmt numFmtId="178" formatCode="0_)&quot;か&quot;&quot;月&quot;;[Red]\(0\)"/>
    <numFmt numFmtId="179" formatCode="m&quot;月&quot;"/>
    <numFmt numFmtId="180" formatCode="[$-411]ggge&quot;年&quot;m&quot;月&quot;d&quot;日&quot;;@"/>
    <numFmt numFmtId="181" formatCode="yyyy/m/d\(aaa\)"/>
  </numFmts>
  <fonts count="24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20"/>
      <name val="游ゴシック"/>
      <family val="3"/>
      <charset val="128"/>
      <scheme val="minor"/>
    </font>
    <font>
      <sz val="10.45"/>
      <name val="ＭＳ 明朝"/>
      <family val="1"/>
      <charset val="128"/>
    </font>
    <font>
      <sz val="14"/>
      <name val="游ゴシック"/>
      <family val="2"/>
      <charset val="128"/>
      <scheme val="minor"/>
    </font>
    <font>
      <sz val="16"/>
      <name val="游ゴシック"/>
      <family val="3"/>
      <charset val="128"/>
      <scheme val="minor"/>
    </font>
    <font>
      <sz val="48"/>
      <name val="游ゴシック"/>
      <family val="3"/>
      <charset val="128"/>
      <scheme val="minor"/>
    </font>
    <font>
      <sz val="18"/>
      <name val="游ゴシック"/>
      <family val="3"/>
      <charset val="128"/>
      <scheme val="minor"/>
    </font>
    <font>
      <sz val="26"/>
      <name val="游ゴシック"/>
      <family val="3"/>
      <charset val="128"/>
      <scheme val="minor"/>
    </font>
    <font>
      <strike/>
      <sz val="20"/>
      <color rgb="FFFF0000"/>
      <name val="游ゴシック"/>
      <family val="3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sz val="26"/>
      <color rgb="FFFF0000"/>
      <name val="游ゴシック"/>
      <family val="3"/>
      <charset val="128"/>
      <scheme val="minor"/>
    </font>
    <font>
      <sz val="20"/>
      <color rgb="FFFF0000"/>
      <name val="游ゴシック"/>
      <family val="3"/>
      <charset val="128"/>
      <scheme val="minor"/>
    </font>
    <font>
      <i/>
      <sz val="16"/>
      <color rgb="FFFF0000"/>
      <name val="游ゴシック"/>
      <family val="3"/>
      <charset val="128"/>
      <scheme val="minor"/>
    </font>
    <font>
      <b/>
      <sz val="20"/>
      <name val="游ゴシック"/>
      <family val="3"/>
      <charset val="128"/>
      <scheme val="minor"/>
    </font>
    <font>
      <sz val="16"/>
      <name val="ＭＳ Ｐゴシック"/>
      <family val="3"/>
      <charset val="128"/>
    </font>
    <font>
      <b/>
      <sz val="20"/>
      <color rgb="FFFF0000"/>
      <name val="游ゴシック"/>
      <family val="3"/>
      <charset val="128"/>
      <scheme val="minor"/>
    </font>
    <font>
      <sz val="36"/>
      <name val="游ゴシック"/>
      <family val="3"/>
      <charset val="12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1" fillId="0" borderId="0"/>
    <xf numFmtId="38" fontId="1" fillId="0" borderId="0" applyProtection="0"/>
    <xf numFmtId="38" fontId="3" fillId="0" borderId="0" applyFont="0" applyFill="0" applyBorder="0" applyAlignment="0" applyProtection="0">
      <alignment vertical="center"/>
    </xf>
    <xf numFmtId="0" fontId="9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>
      <alignment vertical="center"/>
    </xf>
    <xf numFmtId="0" fontId="1" fillId="0" borderId="0"/>
    <xf numFmtId="9" fontId="1" fillId="0" borderId="0" applyFont="0" applyFill="0" applyBorder="0" applyAlignment="0" applyProtection="0">
      <alignment vertical="center"/>
    </xf>
    <xf numFmtId="0" fontId="1" fillId="0" borderId="0"/>
  </cellStyleXfs>
  <cellXfs count="130">
    <xf numFmtId="0" fontId="0" fillId="0" borderId="0" xfId="0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2" borderId="0" xfId="0" applyFont="1" applyFill="1">
      <alignment vertical="center"/>
    </xf>
    <xf numFmtId="0" fontId="10" fillId="0" borderId="0" xfId="0" applyFont="1">
      <alignment vertical="center"/>
    </xf>
    <xf numFmtId="0" fontId="6" fillId="2" borderId="0" xfId="0" applyFont="1" applyFill="1" applyAlignment="1">
      <alignment horizontal="center" vertical="center"/>
    </xf>
    <xf numFmtId="0" fontId="8" fillId="0" borderId="1" xfId="0" applyFont="1" applyBorder="1" applyAlignment="1">
      <alignment horizontal="left" vertical="center" shrinkToFit="1"/>
    </xf>
    <xf numFmtId="0" fontId="8" fillId="3" borderId="1" xfId="0" applyFont="1" applyFill="1" applyBorder="1" applyAlignment="1">
      <alignment horizontal="left" vertical="center" shrinkToFit="1"/>
    </xf>
    <xf numFmtId="179" fontId="8" fillId="0" borderId="1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177" fontId="8" fillId="4" borderId="1" xfId="0" applyNumberFormat="1" applyFont="1" applyFill="1" applyBorder="1" applyAlignment="1">
      <alignment horizontal="center" vertical="center"/>
    </xf>
    <xf numFmtId="177" fontId="8" fillId="5" borderId="1" xfId="0" applyNumberFormat="1" applyFont="1" applyFill="1" applyBorder="1" applyAlignment="1">
      <alignment horizontal="center" vertical="center"/>
    </xf>
    <xf numFmtId="177" fontId="8" fillId="7" borderId="1" xfId="0" applyNumberFormat="1" applyFont="1" applyFill="1" applyBorder="1" applyAlignment="1">
      <alignment horizontal="center" vertical="center"/>
    </xf>
    <xf numFmtId="0" fontId="8" fillId="0" borderId="1" xfId="0" applyFont="1" applyBorder="1">
      <alignment vertical="center"/>
    </xf>
    <xf numFmtId="177" fontId="8" fillId="6" borderId="1" xfId="0" applyNumberFormat="1" applyFont="1" applyFill="1" applyBorder="1" applyAlignment="1">
      <alignment horizontal="center" vertical="center"/>
    </xf>
    <xf numFmtId="178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shrinkToFit="1"/>
    </xf>
    <xf numFmtId="0" fontId="8" fillId="0" borderId="3" xfId="0" applyFont="1" applyBorder="1" applyAlignment="1">
      <alignment horizontal="left" vertical="center" shrinkToFit="1"/>
    </xf>
    <xf numFmtId="179" fontId="8" fillId="0" borderId="3" xfId="0" applyNumberFormat="1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179" fontId="8" fillId="0" borderId="18" xfId="0" applyNumberFormat="1" applyFont="1" applyBorder="1" applyAlignment="1">
      <alignment horizontal="center" vertical="center"/>
    </xf>
    <xf numFmtId="178" fontId="8" fillId="0" borderId="18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177" fontId="8" fillId="4" borderId="15" xfId="0" applyNumberFormat="1" applyFont="1" applyFill="1" applyBorder="1" applyAlignment="1">
      <alignment horizontal="center" vertical="center"/>
    </xf>
    <xf numFmtId="0" fontId="8" fillId="0" borderId="15" xfId="0" applyFont="1" applyBorder="1" applyAlignment="1">
      <alignment horizontal="center" vertical="center" shrinkToFit="1"/>
    </xf>
    <xf numFmtId="0" fontId="8" fillId="0" borderId="15" xfId="0" applyFont="1" applyBorder="1" applyAlignment="1">
      <alignment horizontal="left" vertical="center" shrinkToFit="1"/>
    </xf>
    <xf numFmtId="179" fontId="8" fillId="0" borderId="15" xfId="0" applyNumberFormat="1" applyFont="1" applyBorder="1" applyAlignment="1">
      <alignment horizontal="center" vertical="center"/>
    </xf>
    <xf numFmtId="178" fontId="8" fillId="0" borderId="7" xfId="4" applyNumberFormat="1" applyFont="1" applyBorder="1" applyAlignment="1">
      <alignment horizontal="center" vertical="center" shrinkToFit="1"/>
    </xf>
    <xf numFmtId="0" fontId="8" fillId="0" borderId="16" xfId="0" applyFont="1" applyBorder="1" applyAlignment="1">
      <alignment horizontal="center" vertical="center"/>
    </xf>
    <xf numFmtId="178" fontId="8" fillId="0" borderId="11" xfId="4" applyNumberFormat="1" applyFont="1" applyBorder="1" applyAlignment="1">
      <alignment horizontal="center" vertical="center" shrinkToFit="1"/>
    </xf>
    <xf numFmtId="0" fontId="8" fillId="0" borderId="17" xfId="0" applyFont="1" applyBorder="1" applyAlignment="1">
      <alignment horizontal="center" vertical="center"/>
    </xf>
    <xf numFmtId="177" fontId="8" fillId="7" borderId="18" xfId="0" applyNumberFormat="1" applyFont="1" applyFill="1" applyBorder="1" applyAlignment="1">
      <alignment horizontal="center" vertical="center"/>
    </xf>
    <xf numFmtId="0" fontId="8" fillId="0" borderId="18" xfId="0" applyFont="1" applyBorder="1" applyAlignment="1">
      <alignment horizontal="center" vertical="center" shrinkToFit="1"/>
    </xf>
    <xf numFmtId="0" fontId="8" fillId="0" borderId="18" xfId="0" applyFont="1" applyBorder="1" applyAlignment="1">
      <alignment horizontal="left" vertical="center" shrinkToFit="1"/>
    </xf>
    <xf numFmtId="178" fontId="8" fillId="0" borderId="10" xfId="4" applyNumberFormat="1" applyFont="1" applyBorder="1" applyAlignment="1">
      <alignment horizontal="center" vertical="center" shrinkToFit="1"/>
    </xf>
    <xf numFmtId="177" fontId="8" fillId="4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shrinkToFit="1"/>
    </xf>
    <xf numFmtId="179" fontId="8" fillId="0" borderId="2" xfId="0" applyNumberFormat="1" applyFont="1" applyBorder="1" applyAlignment="1">
      <alignment horizontal="center" vertical="center"/>
    </xf>
    <xf numFmtId="178" fontId="8" fillId="0" borderId="2" xfId="0" applyNumberFormat="1" applyFont="1" applyBorder="1" applyAlignment="1">
      <alignment horizontal="center" vertical="center"/>
    </xf>
    <xf numFmtId="178" fontId="8" fillId="0" borderId="12" xfId="4" applyNumberFormat="1" applyFont="1" applyBorder="1" applyAlignment="1">
      <alignment horizontal="center" vertical="center" shrinkToFit="1"/>
    </xf>
    <xf numFmtId="178" fontId="8" fillId="0" borderId="3" xfId="0" applyNumberFormat="1" applyFont="1" applyBorder="1" applyAlignment="1">
      <alignment horizontal="center" vertical="center"/>
    </xf>
    <xf numFmtId="177" fontId="8" fillId="5" borderId="18" xfId="0" applyNumberFormat="1" applyFont="1" applyFill="1" applyBorder="1" applyAlignment="1">
      <alignment horizontal="center" vertical="center"/>
    </xf>
    <xf numFmtId="177" fontId="8" fillId="7" borderId="15" xfId="0" applyNumberFormat="1" applyFont="1" applyFill="1" applyBorder="1" applyAlignment="1">
      <alignment horizontal="center" vertical="center"/>
    </xf>
    <xf numFmtId="178" fontId="8" fillId="0" borderId="1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78" fontId="7" fillId="0" borderId="11" xfId="4" applyNumberFormat="1" applyFont="1" applyBorder="1" applyAlignment="1">
      <alignment horizontal="left" vertical="center" wrapText="1" shrinkToFit="1"/>
    </xf>
    <xf numFmtId="0" fontId="15" fillId="0" borderId="0" xfId="0" applyFont="1">
      <alignment vertical="center"/>
    </xf>
    <xf numFmtId="177" fontId="8" fillId="6" borderId="15" xfId="0" applyNumberFormat="1" applyFont="1" applyFill="1" applyBorder="1" applyAlignment="1">
      <alignment horizontal="center" vertical="center"/>
    </xf>
    <xf numFmtId="177" fontId="8" fillId="5" borderId="6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shrinkToFit="1"/>
    </xf>
    <xf numFmtId="0" fontId="8" fillId="0" borderId="6" xfId="0" applyFont="1" applyBorder="1" applyAlignment="1">
      <alignment horizontal="left" vertical="center" shrinkToFit="1"/>
    </xf>
    <xf numFmtId="179" fontId="8" fillId="0" borderId="6" xfId="0" applyNumberFormat="1" applyFont="1" applyBorder="1" applyAlignment="1">
      <alignment horizontal="center" vertical="center"/>
    </xf>
    <xf numFmtId="178" fontId="8" fillId="0" borderId="6" xfId="0" applyNumberFormat="1" applyFont="1" applyBorder="1" applyAlignment="1">
      <alignment horizontal="center" vertical="center"/>
    </xf>
    <xf numFmtId="178" fontId="8" fillId="0" borderId="19" xfId="4" applyNumberFormat="1" applyFont="1" applyBorder="1" applyAlignment="1">
      <alignment horizontal="center" vertical="center" shrinkToFit="1"/>
    </xf>
    <xf numFmtId="177" fontId="8" fillId="5" borderId="3" xfId="0" applyNumberFormat="1" applyFont="1" applyFill="1" applyBorder="1" applyAlignment="1">
      <alignment horizontal="center" vertical="center"/>
    </xf>
    <xf numFmtId="177" fontId="8" fillId="5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shrinkToFit="1"/>
    </xf>
    <xf numFmtId="177" fontId="8" fillId="4" borderId="3" xfId="0" applyNumberFormat="1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8" fontId="8" fillId="0" borderId="9" xfId="0" applyNumberFormat="1" applyFont="1" applyBorder="1" applyAlignment="1">
      <alignment horizontal="center" vertical="center"/>
    </xf>
    <xf numFmtId="181" fontId="8" fillId="3" borderId="1" xfId="0" applyNumberFormat="1" applyFont="1" applyFill="1" applyBorder="1" applyAlignment="1">
      <alignment horizontal="center" vertical="center" shrinkToFi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181" fontId="8" fillId="3" borderId="15" xfId="0" applyNumberFormat="1" applyFont="1" applyFill="1" applyBorder="1" applyAlignment="1">
      <alignment horizontal="center" vertical="center" shrinkToFit="1"/>
    </xf>
    <xf numFmtId="177" fontId="8" fillId="4" borderId="18" xfId="0" applyNumberFormat="1" applyFont="1" applyFill="1" applyBorder="1" applyAlignment="1">
      <alignment horizontal="center" vertical="center"/>
    </xf>
    <xf numFmtId="179" fontId="8" fillId="0" borderId="9" xfId="0" applyNumberFormat="1" applyFont="1" applyBorder="1" applyAlignment="1">
      <alignment horizontal="center" vertical="center"/>
    </xf>
    <xf numFmtId="181" fontId="8" fillId="3" borderId="18" xfId="0" applyNumberFormat="1" applyFont="1" applyFill="1" applyBorder="1" applyAlignment="1">
      <alignment horizontal="center" vertical="center" shrinkToFit="1"/>
    </xf>
    <xf numFmtId="177" fontId="8" fillId="8" borderId="18" xfId="0" applyNumberFormat="1" applyFont="1" applyFill="1" applyBorder="1" applyAlignment="1">
      <alignment horizontal="center" vertical="center"/>
    </xf>
    <xf numFmtId="180" fontId="14" fillId="0" borderId="0" xfId="0" applyNumberFormat="1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56" fontId="6" fillId="0" borderId="0" xfId="0" applyNumberFormat="1" applyFont="1">
      <alignment vertical="center"/>
    </xf>
    <xf numFmtId="0" fontId="12" fillId="0" borderId="0" xfId="0" applyFont="1" applyAlignment="1">
      <alignment horizontal="centerContinuous" vertical="center"/>
    </xf>
    <xf numFmtId="0" fontId="17" fillId="0" borderId="0" xfId="0" applyFont="1">
      <alignment vertical="center"/>
    </xf>
    <xf numFmtId="0" fontId="8" fillId="0" borderId="20" xfId="0" applyFont="1" applyBorder="1">
      <alignment vertical="center"/>
    </xf>
    <xf numFmtId="0" fontId="8" fillId="0" borderId="2" xfId="0" applyFont="1" applyBorder="1" applyAlignment="1">
      <alignment horizontal="center" vertical="center" wrapText="1"/>
    </xf>
    <xf numFmtId="176" fontId="8" fillId="0" borderId="2" xfId="0" applyNumberFormat="1" applyFont="1" applyBorder="1" applyAlignment="1">
      <alignment horizontal="left" vertical="center"/>
    </xf>
    <xf numFmtId="38" fontId="8" fillId="0" borderId="2" xfId="3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178" fontId="8" fillId="0" borderId="12" xfId="0" applyNumberFormat="1" applyFont="1" applyBorder="1" applyAlignment="1">
      <alignment horizontal="center" vertical="center"/>
    </xf>
    <xf numFmtId="0" fontId="8" fillId="9" borderId="15" xfId="0" applyFont="1" applyFill="1" applyBorder="1" applyAlignment="1">
      <alignment horizontal="center" vertical="center"/>
    </xf>
    <xf numFmtId="181" fontId="8" fillId="0" borderId="15" xfId="0" applyNumberFormat="1" applyFont="1" applyBorder="1" applyAlignment="1">
      <alignment horizontal="center" vertical="center" shrinkToFit="1"/>
    </xf>
    <xf numFmtId="178" fontId="8" fillId="9" borderId="7" xfId="4" applyNumberFormat="1" applyFont="1" applyFill="1" applyBorder="1" applyAlignment="1">
      <alignment horizontal="center" vertical="center" shrinkToFit="1"/>
    </xf>
    <xf numFmtId="181" fontId="8" fillId="0" borderId="0" xfId="0" applyNumberFormat="1" applyFont="1">
      <alignment vertical="center"/>
    </xf>
    <xf numFmtId="181" fontId="8" fillId="0" borderId="1" xfId="0" applyNumberFormat="1" applyFont="1" applyBorder="1" applyAlignment="1">
      <alignment horizontal="center" vertical="center"/>
    </xf>
    <xf numFmtId="181" fontId="8" fillId="0" borderId="1" xfId="0" applyNumberFormat="1" applyFont="1" applyBorder="1" applyAlignment="1">
      <alignment horizontal="center" vertical="center" shrinkToFit="1"/>
    </xf>
    <xf numFmtId="181" fontId="8" fillId="0" borderId="2" xfId="0" applyNumberFormat="1" applyFont="1" applyBorder="1" applyAlignment="1">
      <alignment horizontal="center" vertical="center"/>
    </xf>
    <xf numFmtId="181" fontId="8" fillId="0" borderId="2" xfId="0" applyNumberFormat="1" applyFont="1" applyBorder="1" applyAlignment="1">
      <alignment horizontal="center" vertical="center" shrinkToFit="1"/>
    </xf>
    <xf numFmtId="181" fontId="8" fillId="0" borderId="3" xfId="0" applyNumberFormat="1" applyFont="1" applyBorder="1" applyAlignment="1">
      <alignment horizontal="center" vertical="center" shrinkToFit="1"/>
    </xf>
    <xf numFmtId="181" fontId="8" fillId="10" borderId="0" xfId="0" applyNumberFormat="1" applyFont="1" applyFill="1">
      <alignment vertical="center"/>
    </xf>
    <xf numFmtId="178" fontId="20" fillId="0" borderId="11" xfId="4" applyNumberFormat="1" applyFont="1" applyBorder="1" applyAlignment="1">
      <alignment horizontal="center" vertical="center" shrinkToFit="1"/>
    </xf>
    <xf numFmtId="181" fontId="8" fillId="0" borderId="9" xfId="0" applyNumberFormat="1" applyFont="1" applyBorder="1" applyAlignment="1">
      <alignment horizontal="center" vertical="center" shrinkToFit="1"/>
    </xf>
    <xf numFmtId="181" fontId="8" fillId="0" borderId="18" xfId="0" applyNumberFormat="1" applyFont="1" applyBorder="1" applyAlignment="1">
      <alignment horizontal="center" vertical="center" shrinkToFit="1"/>
    </xf>
    <xf numFmtId="178" fontId="8" fillId="0" borderId="21" xfId="4" applyNumberFormat="1" applyFont="1" applyBorder="1" applyAlignment="1">
      <alignment horizontal="center" vertical="center" shrinkToFit="1"/>
    </xf>
    <xf numFmtId="0" fontId="8" fillId="0" borderId="22" xfId="0" applyFont="1" applyBorder="1" applyAlignment="1">
      <alignment horizontal="center" vertical="center"/>
    </xf>
    <xf numFmtId="181" fontId="8" fillId="0" borderId="6" xfId="0" applyNumberFormat="1" applyFont="1" applyBorder="1" applyAlignment="1">
      <alignment horizontal="center" vertical="center" shrinkToFit="1"/>
    </xf>
    <xf numFmtId="181" fontId="8" fillId="0" borderId="3" xfId="0" applyNumberFormat="1" applyFont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178" fontId="8" fillId="9" borderId="11" xfId="4" applyNumberFormat="1" applyFont="1" applyFill="1" applyBorder="1" applyAlignment="1">
      <alignment horizontal="center" vertical="center" shrinkToFit="1"/>
    </xf>
    <xf numFmtId="0" fontId="8" fillId="3" borderId="5" xfId="0" applyFont="1" applyFill="1" applyBorder="1" applyAlignment="1">
      <alignment horizontal="left" vertical="center" shrinkToFit="1"/>
    </xf>
    <xf numFmtId="0" fontId="8" fillId="9" borderId="3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/>
    </xf>
    <xf numFmtId="181" fontId="8" fillId="0" borderId="15" xfId="0" applyNumberFormat="1" applyFont="1" applyBorder="1" applyAlignment="1">
      <alignment horizontal="center" vertical="center"/>
    </xf>
    <xf numFmtId="181" fontId="8" fillId="11" borderId="0" xfId="0" applyNumberFormat="1" applyFont="1" applyFill="1">
      <alignment vertical="center"/>
    </xf>
    <xf numFmtId="181" fontId="8" fillId="0" borderId="18" xfId="0" applyNumberFormat="1" applyFont="1" applyBorder="1" applyAlignment="1">
      <alignment horizontal="center" vertical="center"/>
    </xf>
    <xf numFmtId="0" fontId="8" fillId="0" borderId="18" xfId="0" applyFont="1" applyBorder="1">
      <alignment vertical="center"/>
    </xf>
    <xf numFmtId="0" fontId="23" fillId="0" borderId="0" xfId="0" applyFont="1" applyAlignment="1">
      <alignment horizontal="right" vertical="center" shrinkToFit="1"/>
    </xf>
    <xf numFmtId="178" fontId="8" fillId="9" borderId="8" xfId="4" applyNumberFormat="1" applyFont="1" applyFill="1" applyBorder="1" applyAlignment="1">
      <alignment horizontal="center" vertical="center" shrinkToFit="1"/>
    </xf>
    <xf numFmtId="0" fontId="8" fillId="0" borderId="19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13" fillId="0" borderId="1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</cellXfs>
  <cellStyles count="11">
    <cellStyle name="パーセント 2" xfId="9" xr:uid="{F4F0ED2B-880C-4415-8FEA-6123C61D1F30}"/>
    <cellStyle name="桁区切り" xfId="3" builtinId="6"/>
    <cellStyle name="桁区切り 2" xfId="2" xr:uid="{00000000-0005-0000-0000-000001000000}"/>
    <cellStyle name="桁区切り 3" xfId="5" xr:uid="{00000000-0005-0000-0000-000002000000}"/>
    <cellStyle name="標準" xfId="0" builtinId="0"/>
    <cellStyle name="標準 10" xfId="8" xr:uid="{00000000-0005-0000-0000-000004000000}"/>
    <cellStyle name="標準 2" xfId="1" xr:uid="{00000000-0005-0000-0000-000005000000}"/>
    <cellStyle name="標準 2 2" xfId="6" xr:uid="{00000000-0005-0000-0000-000006000000}"/>
    <cellStyle name="標準 2 3" xfId="7" xr:uid="{00000000-0005-0000-0000-000007000000}"/>
    <cellStyle name="標準 3" xfId="4" xr:uid="{00000000-0005-0000-0000-000008000000}"/>
    <cellStyle name="標準 3 2" xfId="10" xr:uid="{BB9101E5-AF76-40C7-A094-3CCA47623760}"/>
  </cellStyles>
  <dxfs count="0"/>
  <tableStyles count="0" defaultTableStyle="TableStyleMedium2" defaultPivotStyle="PivotStyleLight16"/>
  <colors>
    <mruColors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C581F-F6E4-4950-B355-E610DA8A3F7D}">
  <sheetPr>
    <tabColor theme="4" tint="0.39997558519241921"/>
    <pageSetUpPr fitToPage="1"/>
  </sheetPr>
  <dimension ref="A1:V75"/>
  <sheetViews>
    <sheetView tabSelected="1" view="pageBreakPreview" zoomScale="55" zoomScaleNormal="40" zoomScaleSheetLayoutView="55" workbookViewId="0">
      <selection activeCell="P4" sqref="P4"/>
    </sheetView>
  </sheetViews>
  <sheetFormatPr defaultColWidth="9" defaultRowHeight="18" x14ac:dyDescent="0.55000000000000004"/>
  <cols>
    <col min="1" max="1" width="10.58203125" style="1" customWidth="1"/>
    <col min="2" max="2" width="20.58203125" style="2" customWidth="1"/>
    <col min="3" max="3" width="41.08203125" style="1" bestFit="1" customWidth="1"/>
    <col min="4" max="4" width="15.58203125" style="2" customWidth="1"/>
    <col min="5" max="5" width="50.58203125" style="2" customWidth="1"/>
    <col min="6" max="6" width="65.58203125" style="1" customWidth="1"/>
    <col min="7" max="7" width="10.58203125" style="1" customWidth="1"/>
    <col min="8" max="8" width="10.58203125" style="2" customWidth="1"/>
    <col min="9" max="10" width="27.58203125" style="7" hidden="1" customWidth="1"/>
    <col min="11" max="11" width="27.58203125" style="2" customWidth="1"/>
    <col min="12" max="12" width="27.58203125" style="7" customWidth="1"/>
    <col min="13" max="13" width="10.58203125" style="2" customWidth="1"/>
    <col min="14" max="14" width="15.58203125" style="2" customWidth="1"/>
    <col min="15" max="15" width="40.4140625" style="2" customWidth="1"/>
    <col min="16" max="17" width="40.4140625" style="1" customWidth="1"/>
    <col min="18" max="16384" width="9" style="1"/>
  </cols>
  <sheetData>
    <row r="1" spans="1:22" ht="58.5" x14ac:dyDescent="0.55000000000000004">
      <c r="H1" s="1"/>
      <c r="I1" s="1"/>
      <c r="J1" s="1"/>
      <c r="K1" s="1"/>
      <c r="L1" s="1"/>
      <c r="M1" s="1"/>
      <c r="O1" s="115" t="s">
        <v>103</v>
      </c>
      <c r="Q1" s="11"/>
      <c r="T1" s="80">
        <v>45383</v>
      </c>
      <c r="U1" s="1">
        <v>130</v>
      </c>
      <c r="V1" s="80">
        <f>T1-U1</f>
        <v>45253</v>
      </c>
    </row>
    <row r="2" spans="1:22" ht="90" customHeight="1" x14ac:dyDescent="0.55000000000000004">
      <c r="A2" s="81" t="s">
        <v>100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Q2" s="11"/>
      <c r="T2" s="80">
        <v>45383</v>
      </c>
      <c r="U2" s="1">
        <v>100</v>
      </c>
      <c r="V2" s="80">
        <f>T2-U2</f>
        <v>45283</v>
      </c>
    </row>
    <row r="3" spans="1:22" ht="45" customHeight="1" thickBot="1" x14ac:dyDescent="0.6">
      <c r="A3" s="70"/>
      <c r="B3" s="70"/>
      <c r="C3" s="82"/>
      <c r="D3" s="70"/>
      <c r="E3" s="70"/>
      <c r="F3" s="70"/>
      <c r="G3" s="70"/>
      <c r="H3" s="70"/>
      <c r="I3" s="71"/>
      <c r="J3" s="71"/>
      <c r="K3" s="70"/>
      <c r="L3" s="70"/>
      <c r="M3" s="70"/>
      <c r="N3" s="70"/>
      <c r="O3" s="78">
        <v>45684</v>
      </c>
      <c r="Q3" s="11"/>
    </row>
    <row r="4" spans="1:22" s="3" customFormat="1" ht="45" customHeight="1" x14ac:dyDescent="0.55000000000000004">
      <c r="A4" s="128" t="s">
        <v>1</v>
      </c>
      <c r="B4" s="124" t="s">
        <v>0</v>
      </c>
      <c r="C4" s="123" t="s">
        <v>4</v>
      </c>
      <c r="D4" s="123" t="s">
        <v>2</v>
      </c>
      <c r="E4" s="123" t="s">
        <v>9</v>
      </c>
      <c r="F4" s="124" t="s">
        <v>3</v>
      </c>
      <c r="G4" s="119" t="s">
        <v>11</v>
      </c>
      <c r="H4" s="121" t="s">
        <v>7</v>
      </c>
      <c r="I4" s="123" t="s">
        <v>44</v>
      </c>
      <c r="J4" s="124"/>
      <c r="K4" s="123" t="s">
        <v>46</v>
      </c>
      <c r="L4" s="125"/>
      <c r="M4" s="121" t="s">
        <v>12</v>
      </c>
      <c r="N4" s="123" t="s">
        <v>13</v>
      </c>
      <c r="O4" s="117" t="s">
        <v>6</v>
      </c>
      <c r="Q4" s="50"/>
    </row>
    <row r="5" spans="1:22" s="3" customFormat="1" ht="45" customHeight="1" x14ac:dyDescent="0.55000000000000004">
      <c r="A5" s="129"/>
      <c r="B5" s="127"/>
      <c r="C5" s="126"/>
      <c r="D5" s="126"/>
      <c r="E5" s="126"/>
      <c r="F5" s="127"/>
      <c r="G5" s="120"/>
      <c r="H5" s="122"/>
      <c r="I5" s="19" t="s">
        <v>10</v>
      </c>
      <c r="J5" s="19" t="s">
        <v>8</v>
      </c>
      <c r="K5" s="79" t="s">
        <v>10</v>
      </c>
      <c r="L5" s="79" t="s">
        <v>8</v>
      </c>
      <c r="M5" s="122"/>
      <c r="N5" s="126"/>
      <c r="O5" s="118"/>
      <c r="Q5" s="50"/>
    </row>
    <row r="6" spans="1:22" s="4" customFormat="1" ht="45" customHeight="1" thickBot="1" x14ac:dyDescent="0.6">
      <c r="A6" s="83" t="s">
        <v>102</v>
      </c>
      <c r="B6" s="41"/>
      <c r="C6" s="84"/>
      <c r="D6" s="84"/>
      <c r="E6" s="84"/>
      <c r="F6" s="85">
        <f>SUBTOTAL(3,F7:F68)</f>
        <v>62</v>
      </c>
      <c r="G6" s="86">
        <f>SUBTOTAL(9,G7:G68)</f>
        <v>1100</v>
      </c>
      <c r="H6" s="86">
        <f>SUBTOTAL(9,H7:H68)</f>
        <v>20</v>
      </c>
      <c r="I6" s="87"/>
      <c r="J6" s="87"/>
      <c r="K6" s="84"/>
      <c r="L6" s="84"/>
      <c r="M6" s="43"/>
      <c r="N6" s="44"/>
      <c r="O6" s="88"/>
      <c r="Q6" s="11"/>
    </row>
    <row r="7" spans="1:22" s="4" customFormat="1" ht="45" customHeight="1" x14ac:dyDescent="0.55000000000000004">
      <c r="A7" s="27">
        <v>1</v>
      </c>
      <c r="B7" s="28" t="s">
        <v>28</v>
      </c>
      <c r="C7" s="72" t="s">
        <v>17</v>
      </c>
      <c r="D7" s="29" t="s">
        <v>14</v>
      </c>
      <c r="E7" s="30" t="s">
        <v>34</v>
      </c>
      <c r="F7" s="30" t="s">
        <v>73</v>
      </c>
      <c r="G7" s="89">
        <v>20</v>
      </c>
      <c r="H7" s="72"/>
      <c r="I7" s="73">
        <f>EDATE(K7,-1)-20</f>
        <v>45734</v>
      </c>
      <c r="J7" s="73">
        <f t="shared" ref="J7:J68" si="0">EDATE(K7,0)-15</f>
        <v>45769</v>
      </c>
      <c r="K7" s="90">
        <v>45784</v>
      </c>
      <c r="L7" s="90">
        <f t="shared" ref="L7:L68" si="1">EDATE(K7,N7)-1</f>
        <v>45967</v>
      </c>
      <c r="M7" s="31">
        <f t="shared" ref="M7:M10" si="2">K7</f>
        <v>45784</v>
      </c>
      <c r="N7" s="49">
        <v>6</v>
      </c>
      <c r="O7" s="91" t="s">
        <v>38</v>
      </c>
      <c r="Q7" s="92">
        <f>L7+130</f>
        <v>46097</v>
      </c>
    </row>
    <row r="8" spans="1:22" s="4" customFormat="1" ht="45" customHeight="1" x14ac:dyDescent="0.55000000000000004">
      <c r="A8" s="33">
        <v>2</v>
      </c>
      <c r="B8" s="12" t="s">
        <v>28</v>
      </c>
      <c r="C8" s="67" t="s">
        <v>17</v>
      </c>
      <c r="D8" s="18" t="s">
        <v>14</v>
      </c>
      <c r="E8" s="9" t="s">
        <v>30</v>
      </c>
      <c r="F8" s="8" t="s">
        <v>43</v>
      </c>
      <c r="G8" s="67">
        <v>15</v>
      </c>
      <c r="H8" s="67"/>
      <c r="I8" s="69">
        <f t="shared" ref="I8:I68" si="3">EDATE(K8,-1)-20</f>
        <v>45743</v>
      </c>
      <c r="J8" s="69">
        <f t="shared" si="0"/>
        <v>45778</v>
      </c>
      <c r="K8" s="93">
        <v>45793</v>
      </c>
      <c r="L8" s="94">
        <f t="shared" si="1"/>
        <v>45945</v>
      </c>
      <c r="M8" s="10">
        <f t="shared" si="2"/>
        <v>45793</v>
      </c>
      <c r="N8" s="17">
        <v>5</v>
      </c>
      <c r="O8" s="34"/>
      <c r="Q8" s="92"/>
    </row>
    <row r="9" spans="1:22" s="4" customFormat="1" ht="45" customHeight="1" x14ac:dyDescent="0.55000000000000004">
      <c r="A9" s="33">
        <v>3</v>
      </c>
      <c r="B9" s="12" t="s">
        <v>28</v>
      </c>
      <c r="C9" s="67" t="s">
        <v>17</v>
      </c>
      <c r="D9" s="18" t="s">
        <v>14</v>
      </c>
      <c r="E9" s="8" t="s">
        <v>31</v>
      </c>
      <c r="F9" s="8" t="s">
        <v>47</v>
      </c>
      <c r="G9" s="67">
        <v>20</v>
      </c>
      <c r="H9" s="67"/>
      <c r="I9" s="69">
        <f t="shared" si="3"/>
        <v>45747</v>
      </c>
      <c r="J9" s="69">
        <f t="shared" si="0"/>
        <v>45782</v>
      </c>
      <c r="K9" s="93">
        <v>45797</v>
      </c>
      <c r="L9" s="94">
        <f t="shared" si="1"/>
        <v>45919</v>
      </c>
      <c r="M9" s="10">
        <f t="shared" si="2"/>
        <v>45797</v>
      </c>
      <c r="N9" s="17">
        <v>4</v>
      </c>
      <c r="O9" s="34"/>
      <c r="Q9" s="92">
        <f t="shared" ref="Q9:Q68" si="4">L9+130</f>
        <v>46049</v>
      </c>
    </row>
    <row r="10" spans="1:22" s="4" customFormat="1" ht="45" customHeight="1" x14ac:dyDescent="0.55000000000000004">
      <c r="A10" s="33">
        <v>4</v>
      </c>
      <c r="B10" s="40" t="s">
        <v>28</v>
      </c>
      <c r="C10" s="41" t="s">
        <v>17</v>
      </c>
      <c r="D10" s="42" t="s">
        <v>14</v>
      </c>
      <c r="E10" s="63" t="s">
        <v>33</v>
      </c>
      <c r="F10" s="63" t="s">
        <v>88</v>
      </c>
      <c r="G10" s="41">
        <v>20</v>
      </c>
      <c r="H10" s="41"/>
      <c r="I10" s="69">
        <f t="shared" si="3"/>
        <v>45759</v>
      </c>
      <c r="J10" s="69">
        <f t="shared" si="0"/>
        <v>45795</v>
      </c>
      <c r="K10" s="95">
        <v>45810</v>
      </c>
      <c r="L10" s="96">
        <f t="shared" si="1"/>
        <v>45901</v>
      </c>
      <c r="M10" s="43">
        <f t="shared" si="2"/>
        <v>45810</v>
      </c>
      <c r="N10" s="44">
        <v>3</v>
      </c>
      <c r="O10" s="45"/>
      <c r="Q10" s="92">
        <f t="shared" si="4"/>
        <v>46031</v>
      </c>
    </row>
    <row r="11" spans="1:22" s="4" customFormat="1" ht="45" customHeight="1" x14ac:dyDescent="0.55000000000000004">
      <c r="A11" s="33">
        <v>5</v>
      </c>
      <c r="B11" s="12" t="s">
        <v>28</v>
      </c>
      <c r="C11" s="67" t="s">
        <v>17</v>
      </c>
      <c r="D11" s="18" t="s">
        <v>14</v>
      </c>
      <c r="E11" s="8" t="s">
        <v>35</v>
      </c>
      <c r="F11" s="8" t="s">
        <v>48</v>
      </c>
      <c r="G11" s="67">
        <v>20</v>
      </c>
      <c r="H11" s="67">
        <v>5</v>
      </c>
      <c r="I11" s="69">
        <f t="shared" si="3"/>
        <v>45759</v>
      </c>
      <c r="J11" s="69">
        <f t="shared" si="0"/>
        <v>45795</v>
      </c>
      <c r="K11" s="93">
        <v>45810</v>
      </c>
      <c r="L11" s="96">
        <f t="shared" si="1"/>
        <v>45931</v>
      </c>
      <c r="M11" s="10">
        <f>K11</f>
        <v>45810</v>
      </c>
      <c r="N11" s="17">
        <v>4</v>
      </c>
      <c r="O11" s="34"/>
      <c r="Q11" s="92">
        <f t="shared" si="4"/>
        <v>46061</v>
      </c>
    </row>
    <row r="12" spans="1:22" s="4" customFormat="1" ht="45" customHeight="1" x14ac:dyDescent="0.55000000000000004">
      <c r="A12" s="33">
        <v>6</v>
      </c>
      <c r="B12" s="64" t="s">
        <v>28</v>
      </c>
      <c r="C12" s="20" t="s">
        <v>17</v>
      </c>
      <c r="D12" s="21" t="s">
        <v>14</v>
      </c>
      <c r="E12" s="9" t="s">
        <v>30</v>
      </c>
      <c r="F12" s="8" t="s">
        <v>81</v>
      </c>
      <c r="G12" s="20">
        <v>20</v>
      </c>
      <c r="H12" s="20"/>
      <c r="I12" s="69">
        <f t="shared" si="3"/>
        <v>45760</v>
      </c>
      <c r="J12" s="69">
        <f t="shared" si="0"/>
        <v>45796</v>
      </c>
      <c r="K12" s="97">
        <v>45811</v>
      </c>
      <c r="L12" s="96">
        <f t="shared" si="1"/>
        <v>45993</v>
      </c>
      <c r="M12" s="23">
        <f>K12</f>
        <v>45811</v>
      </c>
      <c r="N12" s="46">
        <v>6</v>
      </c>
      <c r="O12" s="34"/>
      <c r="Q12" s="92"/>
    </row>
    <row r="13" spans="1:22" s="4" customFormat="1" ht="45" customHeight="1" x14ac:dyDescent="0.55000000000000004">
      <c r="A13" s="33">
        <v>7</v>
      </c>
      <c r="B13" s="12" t="s">
        <v>42</v>
      </c>
      <c r="C13" s="67" t="s">
        <v>20</v>
      </c>
      <c r="D13" s="18" t="s">
        <v>23</v>
      </c>
      <c r="E13" s="8" t="s">
        <v>35</v>
      </c>
      <c r="F13" s="8" t="s">
        <v>49</v>
      </c>
      <c r="G13" s="67">
        <v>20</v>
      </c>
      <c r="H13" s="67">
        <v>5</v>
      </c>
      <c r="I13" s="69">
        <f t="shared" si="3"/>
        <v>45721</v>
      </c>
      <c r="J13" s="69">
        <f t="shared" si="0"/>
        <v>45757</v>
      </c>
      <c r="K13" s="93">
        <v>45772</v>
      </c>
      <c r="L13" s="96">
        <f>EDATE(K13,N13)-3</f>
        <v>45891</v>
      </c>
      <c r="M13" s="10">
        <f t="shared" ref="M13:M56" si="5">K13</f>
        <v>45772</v>
      </c>
      <c r="N13" s="17">
        <v>4</v>
      </c>
      <c r="O13" s="51"/>
      <c r="Q13" s="92">
        <f t="shared" si="4"/>
        <v>46021</v>
      </c>
    </row>
    <row r="14" spans="1:22" s="4" customFormat="1" ht="45" customHeight="1" x14ac:dyDescent="0.55000000000000004">
      <c r="A14" s="33">
        <v>8</v>
      </c>
      <c r="B14" s="12" t="s">
        <v>28</v>
      </c>
      <c r="C14" s="67" t="s">
        <v>20</v>
      </c>
      <c r="D14" s="18" t="s">
        <v>23</v>
      </c>
      <c r="E14" s="8" t="s">
        <v>33</v>
      </c>
      <c r="F14" s="8" t="s">
        <v>86</v>
      </c>
      <c r="G14" s="67">
        <v>20</v>
      </c>
      <c r="H14" s="67"/>
      <c r="I14" s="69">
        <f t="shared" si="3"/>
        <v>45760</v>
      </c>
      <c r="J14" s="69">
        <f t="shared" si="0"/>
        <v>45796</v>
      </c>
      <c r="K14" s="93">
        <v>45811</v>
      </c>
      <c r="L14" s="96">
        <f t="shared" si="1"/>
        <v>45993</v>
      </c>
      <c r="M14" s="10">
        <f t="shared" si="5"/>
        <v>45811</v>
      </c>
      <c r="N14" s="17">
        <v>6</v>
      </c>
      <c r="O14" s="34"/>
      <c r="Q14" s="98">
        <f t="shared" si="4"/>
        <v>46123</v>
      </c>
    </row>
    <row r="15" spans="1:22" s="4" customFormat="1" ht="45" customHeight="1" x14ac:dyDescent="0.55000000000000004">
      <c r="A15" s="33">
        <v>9</v>
      </c>
      <c r="B15" s="12" t="s">
        <v>42</v>
      </c>
      <c r="C15" s="67" t="s">
        <v>20</v>
      </c>
      <c r="D15" s="18" t="s">
        <v>15</v>
      </c>
      <c r="E15" s="8" t="s">
        <v>33</v>
      </c>
      <c r="F15" s="8" t="s">
        <v>99</v>
      </c>
      <c r="G15" s="67">
        <v>20</v>
      </c>
      <c r="H15" s="67"/>
      <c r="I15" s="69"/>
      <c r="J15" s="69"/>
      <c r="K15" s="93">
        <v>45778</v>
      </c>
      <c r="L15" s="96">
        <v>45869</v>
      </c>
      <c r="M15" s="10">
        <f t="shared" si="5"/>
        <v>45778</v>
      </c>
      <c r="N15" s="17">
        <v>3</v>
      </c>
      <c r="O15" s="99"/>
      <c r="Q15" s="98"/>
    </row>
    <row r="16" spans="1:22" s="4" customFormat="1" ht="45" customHeight="1" x14ac:dyDescent="0.55000000000000004">
      <c r="A16" s="33">
        <v>10</v>
      </c>
      <c r="B16" s="12" t="s">
        <v>42</v>
      </c>
      <c r="C16" s="67" t="s">
        <v>20</v>
      </c>
      <c r="D16" s="18" t="s">
        <v>15</v>
      </c>
      <c r="E16" s="8" t="s">
        <v>33</v>
      </c>
      <c r="F16" s="8" t="s">
        <v>86</v>
      </c>
      <c r="G16" s="67">
        <v>15</v>
      </c>
      <c r="H16" s="67"/>
      <c r="I16" s="69">
        <f t="shared" si="3"/>
        <v>45734</v>
      </c>
      <c r="J16" s="69">
        <f t="shared" si="0"/>
        <v>45769</v>
      </c>
      <c r="K16" s="93">
        <v>45784</v>
      </c>
      <c r="L16" s="96">
        <f t="shared" si="1"/>
        <v>45967</v>
      </c>
      <c r="M16" s="10">
        <f t="shared" si="5"/>
        <v>45784</v>
      </c>
      <c r="N16" s="17">
        <v>6</v>
      </c>
      <c r="O16" s="51"/>
      <c r="Q16" s="92">
        <f t="shared" si="4"/>
        <v>46097</v>
      </c>
    </row>
    <row r="17" spans="1:17" s="4" customFormat="1" ht="45" customHeight="1" x14ac:dyDescent="0.55000000000000004">
      <c r="A17" s="33">
        <v>11</v>
      </c>
      <c r="B17" s="12" t="s">
        <v>18</v>
      </c>
      <c r="C17" s="67" t="s">
        <v>22</v>
      </c>
      <c r="D17" s="18" t="s">
        <v>16</v>
      </c>
      <c r="E17" s="108" t="s">
        <v>29</v>
      </c>
      <c r="F17" s="8" t="s">
        <v>90</v>
      </c>
      <c r="G17" s="110">
        <v>15</v>
      </c>
      <c r="H17" s="67"/>
      <c r="I17" s="69">
        <f t="shared" si="3"/>
        <v>45707</v>
      </c>
      <c r="J17" s="69">
        <f t="shared" si="0"/>
        <v>45743</v>
      </c>
      <c r="K17" s="93">
        <v>45758</v>
      </c>
      <c r="L17" s="96">
        <f>EDATE(K17,N17)-3</f>
        <v>45877</v>
      </c>
      <c r="M17" s="10">
        <f>K17</f>
        <v>45758</v>
      </c>
      <c r="N17" s="17">
        <v>4</v>
      </c>
      <c r="O17" s="116" t="s">
        <v>38</v>
      </c>
      <c r="Q17" s="92"/>
    </row>
    <row r="18" spans="1:17" s="4" customFormat="1" ht="45" customHeight="1" x14ac:dyDescent="0.55000000000000004">
      <c r="A18" s="33">
        <v>12</v>
      </c>
      <c r="B18" s="12" t="s">
        <v>28</v>
      </c>
      <c r="C18" s="67" t="s">
        <v>22</v>
      </c>
      <c r="D18" s="18" t="s">
        <v>16</v>
      </c>
      <c r="E18" s="8" t="s">
        <v>33</v>
      </c>
      <c r="F18" s="15" t="s">
        <v>94</v>
      </c>
      <c r="G18" s="67">
        <v>20</v>
      </c>
      <c r="H18" s="67"/>
      <c r="I18" s="69">
        <f t="shared" si="3"/>
        <v>45746</v>
      </c>
      <c r="J18" s="69">
        <f t="shared" si="0"/>
        <v>45781</v>
      </c>
      <c r="K18" s="94">
        <v>45796</v>
      </c>
      <c r="L18" s="96">
        <f t="shared" si="1"/>
        <v>45979</v>
      </c>
      <c r="M18" s="10">
        <f>K18</f>
        <v>45796</v>
      </c>
      <c r="N18" s="17">
        <v>6</v>
      </c>
      <c r="O18" s="34"/>
      <c r="Q18" s="92">
        <f t="shared" si="4"/>
        <v>46109</v>
      </c>
    </row>
    <row r="19" spans="1:17" s="4" customFormat="1" ht="45" customHeight="1" x14ac:dyDescent="0.55000000000000004">
      <c r="A19" s="33">
        <v>13</v>
      </c>
      <c r="B19" s="12" t="s">
        <v>28</v>
      </c>
      <c r="C19" s="67" t="s">
        <v>22</v>
      </c>
      <c r="D19" s="18" t="s">
        <v>16</v>
      </c>
      <c r="E19" s="8" t="s">
        <v>33</v>
      </c>
      <c r="F19" s="8" t="s">
        <v>52</v>
      </c>
      <c r="G19" s="67">
        <v>15</v>
      </c>
      <c r="H19" s="67"/>
      <c r="I19" s="69">
        <f t="shared" si="3"/>
        <v>45747</v>
      </c>
      <c r="J19" s="69">
        <f t="shared" si="0"/>
        <v>45782</v>
      </c>
      <c r="K19" s="93">
        <v>45797</v>
      </c>
      <c r="L19" s="96">
        <f t="shared" si="1"/>
        <v>45888</v>
      </c>
      <c r="M19" s="10">
        <f>K19</f>
        <v>45797</v>
      </c>
      <c r="N19" s="17">
        <v>3</v>
      </c>
      <c r="O19" s="34"/>
      <c r="Q19" s="92">
        <f t="shared" si="4"/>
        <v>46018</v>
      </c>
    </row>
    <row r="20" spans="1:17" s="4" customFormat="1" ht="45" customHeight="1" x14ac:dyDescent="0.55000000000000004">
      <c r="A20" s="33">
        <v>14</v>
      </c>
      <c r="B20" s="12" t="s">
        <v>28</v>
      </c>
      <c r="C20" s="67" t="s">
        <v>22</v>
      </c>
      <c r="D20" s="18" t="s">
        <v>16</v>
      </c>
      <c r="E20" s="8" t="s">
        <v>32</v>
      </c>
      <c r="F20" s="8" t="s">
        <v>92</v>
      </c>
      <c r="G20" s="67">
        <v>15</v>
      </c>
      <c r="H20" s="67"/>
      <c r="I20" s="69">
        <f t="shared" si="3"/>
        <v>45749</v>
      </c>
      <c r="J20" s="69">
        <f t="shared" si="0"/>
        <v>45784</v>
      </c>
      <c r="K20" s="94">
        <v>45799</v>
      </c>
      <c r="L20" s="96">
        <f t="shared" si="1"/>
        <v>45890</v>
      </c>
      <c r="M20" s="10">
        <f>K20</f>
        <v>45799</v>
      </c>
      <c r="N20" s="17">
        <v>3</v>
      </c>
      <c r="O20" s="34"/>
      <c r="Q20" s="92">
        <f t="shared" si="4"/>
        <v>46020</v>
      </c>
    </row>
    <row r="21" spans="1:17" s="4" customFormat="1" ht="45" customHeight="1" x14ac:dyDescent="0.55000000000000004">
      <c r="A21" s="33">
        <v>15</v>
      </c>
      <c r="B21" s="40" t="s">
        <v>28</v>
      </c>
      <c r="C21" s="67" t="s">
        <v>22</v>
      </c>
      <c r="D21" s="18" t="s">
        <v>16</v>
      </c>
      <c r="E21" s="63" t="s">
        <v>33</v>
      </c>
      <c r="F21" s="63" t="s">
        <v>96</v>
      </c>
      <c r="G21" s="41">
        <v>15</v>
      </c>
      <c r="H21" s="66"/>
      <c r="I21" s="69">
        <f t="shared" si="3"/>
        <v>45754</v>
      </c>
      <c r="J21" s="69">
        <f t="shared" si="0"/>
        <v>45789</v>
      </c>
      <c r="K21" s="94">
        <v>45804</v>
      </c>
      <c r="L21" s="96">
        <f t="shared" si="1"/>
        <v>45895</v>
      </c>
      <c r="M21" s="10">
        <f t="shared" si="5"/>
        <v>45804</v>
      </c>
      <c r="N21" s="17">
        <v>3</v>
      </c>
      <c r="O21" s="34"/>
      <c r="Q21" s="92">
        <f t="shared" si="4"/>
        <v>46025</v>
      </c>
    </row>
    <row r="22" spans="1:17" s="5" customFormat="1" ht="45" customHeight="1" thickBot="1" x14ac:dyDescent="0.6">
      <c r="A22" s="35">
        <v>16</v>
      </c>
      <c r="B22" s="74" t="s">
        <v>28</v>
      </c>
      <c r="C22" s="24" t="s">
        <v>25</v>
      </c>
      <c r="D22" s="37" t="s">
        <v>5</v>
      </c>
      <c r="E22" s="38" t="s">
        <v>33</v>
      </c>
      <c r="F22" s="38" t="s">
        <v>96</v>
      </c>
      <c r="G22" s="24">
        <v>15</v>
      </c>
      <c r="H22" s="65"/>
      <c r="I22" s="76">
        <f t="shared" si="3"/>
        <v>45755</v>
      </c>
      <c r="J22" s="76">
        <f t="shared" si="0"/>
        <v>45790</v>
      </c>
      <c r="K22" s="100">
        <v>45805</v>
      </c>
      <c r="L22" s="101">
        <f t="shared" si="1"/>
        <v>45896</v>
      </c>
      <c r="M22" s="75">
        <f t="shared" si="5"/>
        <v>45805</v>
      </c>
      <c r="N22" s="68">
        <v>3</v>
      </c>
      <c r="O22" s="102"/>
      <c r="P22" s="4"/>
      <c r="Q22" s="92">
        <f t="shared" si="4"/>
        <v>46026</v>
      </c>
    </row>
    <row r="23" spans="1:17" s="4" customFormat="1" ht="45" customHeight="1" x14ac:dyDescent="0.55000000000000004">
      <c r="A23" s="103">
        <v>17</v>
      </c>
      <c r="B23" s="54" t="s">
        <v>19</v>
      </c>
      <c r="C23" s="55" t="s">
        <v>17</v>
      </c>
      <c r="D23" s="56" t="s">
        <v>14</v>
      </c>
      <c r="E23" s="57" t="s">
        <v>33</v>
      </c>
      <c r="F23" s="57" t="s">
        <v>83</v>
      </c>
      <c r="G23" s="55">
        <v>20</v>
      </c>
      <c r="H23" s="55"/>
      <c r="I23" s="73">
        <f t="shared" si="3"/>
        <v>45789</v>
      </c>
      <c r="J23" s="73">
        <f t="shared" si="0"/>
        <v>45824</v>
      </c>
      <c r="K23" s="104">
        <v>45839</v>
      </c>
      <c r="L23" s="104">
        <f t="shared" si="1"/>
        <v>45930</v>
      </c>
      <c r="M23" s="58">
        <f t="shared" si="5"/>
        <v>45839</v>
      </c>
      <c r="N23" s="59">
        <v>3</v>
      </c>
      <c r="O23" s="60"/>
      <c r="Q23" s="92">
        <f t="shared" si="4"/>
        <v>46060</v>
      </c>
    </row>
    <row r="24" spans="1:17" s="4" customFormat="1" ht="45" customHeight="1" x14ac:dyDescent="0.55000000000000004">
      <c r="A24" s="33">
        <v>18</v>
      </c>
      <c r="B24" s="13" t="s">
        <v>19</v>
      </c>
      <c r="C24" s="67" t="s">
        <v>17</v>
      </c>
      <c r="D24" s="18" t="s">
        <v>14</v>
      </c>
      <c r="E24" s="8" t="s">
        <v>36</v>
      </c>
      <c r="F24" s="8" t="s">
        <v>79</v>
      </c>
      <c r="G24" s="67">
        <v>20</v>
      </c>
      <c r="H24" s="67"/>
      <c r="I24" s="69">
        <f t="shared" si="3"/>
        <v>45838</v>
      </c>
      <c r="J24" s="69">
        <f t="shared" si="0"/>
        <v>45874</v>
      </c>
      <c r="K24" s="93">
        <v>45889</v>
      </c>
      <c r="L24" s="96">
        <f t="shared" si="1"/>
        <v>46072</v>
      </c>
      <c r="M24" s="10">
        <f t="shared" si="5"/>
        <v>45889</v>
      </c>
      <c r="N24" s="17">
        <v>6</v>
      </c>
      <c r="O24" s="34" t="s">
        <v>54</v>
      </c>
      <c r="Q24" s="98">
        <f t="shared" si="4"/>
        <v>46202</v>
      </c>
    </row>
    <row r="25" spans="1:17" s="4" customFormat="1" ht="45" customHeight="1" x14ac:dyDescent="0.55000000000000004">
      <c r="A25" s="33">
        <v>19</v>
      </c>
      <c r="B25" s="61" t="s">
        <v>19</v>
      </c>
      <c r="C25" s="20" t="s">
        <v>17</v>
      </c>
      <c r="D25" s="21" t="s">
        <v>14</v>
      </c>
      <c r="E25" s="8" t="s">
        <v>35</v>
      </c>
      <c r="F25" s="22" t="s">
        <v>55</v>
      </c>
      <c r="G25" s="20">
        <v>20</v>
      </c>
      <c r="H25" s="20">
        <v>5</v>
      </c>
      <c r="I25" s="69">
        <f t="shared" si="3"/>
        <v>45836</v>
      </c>
      <c r="J25" s="69">
        <f t="shared" si="0"/>
        <v>45872</v>
      </c>
      <c r="K25" s="105">
        <v>45887</v>
      </c>
      <c r="L25" s="96">
        <f t="shared" si="1"/>
        <v>46070</v>
      </c>
      <c r="M25" s="23">
        <f t="shared" si="5"/>
        <v>45887</v>
      </c>
      <c r="N25" s="46">
        <v>6</v>
      </c>
      <c r="O25" s="34" t="s">
        <v>54</v>
      </c>
      <c r="Q25" s="98">
        <f t="shared" si="4"/>
        <v>46200</v>
      </c>
    </row>
    <row r="26" spans="1:17" s="4" customFormat="1" ht="45" customHeight="1" x14ac:dyDescent="0.55000000000000004">
      <c r="A26" s="33">
        <v>20</v>
      </c>
      <c r="B26" s="62" t="s">
        <v>19</v>
      </c>
      <c r="C26" s="41" t="s">
        <v>17</v>
      </c>
      <c r="D26" s="42" t="s">
        <v>14</v>
      </c>
      <c r="E26" s="63" t="s">
        <v>34</v>
      </c>
      <c r="F26" s="63" t="s">
        <v>74</v>
      </c>
      <c r="G26" s="106">
        <v>20</v>
      </c>
      <c r="H26" s="41"/>
      <c r="I26" s="69">
        <f t="shared" si="3"/>
        <v>45836</v>
      </c>
      <c r="J26" s="69">
        <f t="shared" si="0"/>
        <v>45872</v>
      </c>
      <c r="K26" s="95">
        <v>45887</v>
      </c>
      <c r="L26" s="96">
        <f t="shared" si="1"/>
        <v>46070</v>
      </c>
      <c r="M26" s="43">
        <f t="shared" si="5"/>
        <v>45887</v>
      </c>
      <c r="N26" s="44">
        <v>6</v>
      </c>
      <c r="O26" s="107" t="s">
        <v>56</v>
      </c>
      <c r="Q26" s="98">
        <f t="shared" si="4"/>
        <v>46200</v>
      </c>
    </row>
    <row r="27" spans="1:17" s="4" customFormat="1" ht="45" customHeight="1" x14ac:dyDescent="0.55000000000000004">
      <c r="A27" s="33">
        <v>21</v>
      </c>
      <c r="B27" s="13" t="s">
        <v>19</v>
      </c>
      <c r="C27" s="67" t="s">
        <v>17</v>
      </c>
      <c r="D27" s="18" t="s">
        <v>14</v>
      </c>
      <c r="E27" s="8" t="s">
        <v>33</v>
      </c>
      <c r="F27" s="8" t="s">
        <v>89</v>
      </c>
      <c r="G27" s="67">
        <v>20</v>
      </c>
      <c r="H27" s="67"/>
      <c r="I27" s="69">
        <f t="shared" si="3"/>
        <v>45836</v>
      </c>
      <c r="J27" s="69">
        <f t="shared" si="0"/>
        <v>45872</v>
      </c>
      <c r="K27" s="93">
        <v>45887</v>
      </c>
      <c r="L27" s="96">
        <f t="shared" si="1"/>
        <v>45978</v>
      </c>
      <c r="M27" s="10">
        <f t="shared" si="5"/>
        <v>45887</v>
      </c>
      <c r="N27" s="17">
        <v>3</v>
      </c>
      <c r="O27" s="34"/>
      <c r="Q27" s="92">
        <f t="shared" si="4"/>
        <v>46108</v>
      </c>
    </row>
    <row r="28" spans="1:17" s="4" customFormat="1" ht="45" customHeight="1" x14ac:dyDescent="0.55000000000000004">
      <c r="A28" s="33">
        <v>22</v>
      </c>
      <c r="B28" s="61" t="s">
        <v>19</v>
      </c>
      <c r="C28" s="20" t="s">
        <v>17</v>
      </c>
      <c r="D28" s="21" t="s">
        <v>14</v>
      </c>
      <c r="E28" s="108" t="s">
        <v>29</v>
      </c>
      <c r="F28" s="22" t="s">
        <v>77</v>
      </c>
      <c r="G28" s="109">
        <v>20</v>
      </c>
      <c r="H28" s="20"/>
      <c r="I28" s="69">
        <f t="shared" si="3"/>
        <v>45843</v>
      </c>
      <c r="J28" s="69">
        <f t="shared" si="0"/>
        <v>45879</v>
      </c>
      <c r="K28" s="105">
        <v>45894</v>
      </c>
      <c r="L28" s="96">
        <f t="shared" si="1"/>
        <v>46077</v>
      </c>
      <c r="M28" s="23">
        <f t="shared" si="5"/>
        <v>45894</v>
      </c>
      <c r="N28" s="46">
        <v>6</v>
      </c>
      <c r="O28" s="107" t="s">
        <v>38</v>
      </c>
      <c r="Q28" s="92"/>
    </row>
    <row r="29" spans="1:17" s="4" customFormat="1" ht="45" customHeight="1" x14ac:dyDescent="0.55000000000000004">
      <c r="A29" s="33">
        <v>23</v>
      </c>
      <c r="B29" s="13" t="s">
        <v>19</v>
      </c>
      <c r="C29" s="67" t="s">
        <v>17</v>
      </c>
      <c r="D29" s="18" t="s">
        <v>14</v>
      </c>
      <c r="E29" s="8" t="s">
        <v>34</v>
      </c>
      <c r="F29" s="8" t="s">
        <v>75</v>
      </c>
      <c r="G29" s="110">
        <v>20</v>
      </c>
      <c r="H29" s="67"/>
      <c r="I29" s="69">
        <f t="shared" si="3"/>
        <v>45843</v>
      </c>
      <c r="J29" s="69">
        <f t="shared" si="0"/>
        <v>45879</v>
      </c>
      <c r="K29" s="93">
        <v>45894</v>
      </c>
      <c r="L29" s="96">
        <f t="shared" si="1"/>
        <v>46077</v>
      </c>
      <c r="M29" s="10">
        <f t="shared" si="5"/>
        <v>45894</v>
      </c>
      <c r="N29" s="17">
        <v>6</v>
      </c>
      <c r="O29" s="107" t="s">
        <v>56</v>
      </c>
      <c r="Q29" s="98">
        <f t="shared" si="4"/>
        <v>46207</v>
      </c>
    </row>
    <row r="30" spans="1:17" s="4" customFormat="1" ht="45" customHeight="1" x14ac:dyDescent="0.55000000000000004">
      <c r="A30" s="33">
        <v>24</v>
      </c>
      <c r="B30" s="13" t="s">
        <v>19</v>
      </c>
      <c r="C30" s="67" t="s">
        <v>17</v>
      </c>
      <c r="D30" s="18" t="s">
        <v>14</v>
      </c>
      <c r="E30" s="8" t="s">
        <v>33</v>
      </c>
      <c r="F30" s="8" t="s">
        <v>57</v>
      </c>
      <c r="G30" s="67">
        <v>20</v>
      </c>
      <c r="H30" s="67"/>
      <c r="I30" s="69">
        <f t="shared" si="3"/>
        <v>45850</v>
      </c>
      <c r="J30" s="69">
        <f t="shared" si="0"/>
        <v>45886</v>
      </c>
      <c r="K30" s="93">
        <v>45901</v>
      </c>
      <c r="L30" s="96">
        <f>EDATE(K30,N30)-2</f>
        <v>46080</v>
      </c>
      <c r="M30" s="10">
        <f t="shared" si="5"/>
        <v>45901</v>
      </c>
      <c r="N30" s="17">
        <v>6</v>
      </c>
      <c r="O30" s="34" t="s">
        <v>54</v>
      </c>
      <c r="Q30" s="98">
        <f t="shared" si="4"/>
        <v>46210</v>
      </c>
    </row>
    <row r="31" spans="1:17" s="4" customFormat="1" ht="45" customHeight="1" x14ac:dyDescent="0.55000000000000004">
      <c r="A31" s="33">
        <v>25</v>
      </c>
      <c r="B31" s="13" t="s">
        <v>41</v>
      </c>
      <c r="C31" s="67" t="s">
        <v>17</v>
      </c>
      <c r="D31" s="18" t="s">
        <v>14</v>
      </c>
      <c r="E31" s="8" t="s">
        <v>33</v>
      </c>
      <c r="F31" s="22" t="s">
        <v>86</v>
      </c>
      <c r="G31" s="20">
        <v>20</v>
      </c>
      <c r="H31" s="20"/>
      <c r="I31" s="69">
        <f t="shared" si="3"/>
        <v>45875</v>
      </c>
      <c r="J31" s="69">
        <f t="shared" si="0"/>
        <v>45911</v>
      </c>
      <c r="K31" s="105">
        <v>45926</v>
      </c>
      <c r="L31" s="96">
        <f t="shared" si="1"/>
        <v>46106</v>
      </c>
      <c r="M31" s="23">
        <f t="shared" si="5"/>
        <v>45926</v>
      </c>
      <c r="N31" s="46">
        <v>6</v>
      </c>
      <c r="O31" s="34" t="s">
        <v>54</v>
      </c>
      <c r="Q31" s="98">
        <f t="shared" si="4"/>
        <v>46236</v>
      </c>
    </row>
    <row r="32" spans="1:17" s="4" customFormat="1" ht="45" customHeight="1" x14ac:dyDescent="0.55000000000000004">
      <c r="A32" s="33">
        <v>26</v>
      </c>
      <c r="B32" s="13" t="s">
        <v>19</v>
      </c>
      <c r="C32" s="67" t="s">
        <v>20</v>
      </c>
      <c r="D32" s="18" t="s">
        <v>23</v>
      </c>
      <c r="E32" s="8" t="s">
        <v>33</v>
      </c>
      <c r="F32" s="8" t="s">
        <v>58</v>
      </c>
      <c r="G32" s="67">
        <v>15</v>
      </c>
      <c r="H32" s="67"/>
      <c r="I32" s="69">
        <f t="shared" si="3"/>
        <v>45813</v>
      </c>
      <c r="J32" s="69">
        <f t="shared" si="0"/>
        <v>45848</v>
      </c>
      <c r="K32" s="93">
        <v>45863</v>
      </c>
      <c r="L32" s="96">
        <f t="shared" si="1"/>
        <v>46015</v>
      </c>
      <c r="M32" s="10">
        <f t="shared" si="5"/>
        <v>45863</v>
      </c>
      <c r="N32" s="17">
        <v>5</v>
      </c>
      <c r="O32" s="34" t="s">
        <v>54</v>
      </c>
      <c r="Q32" s="98">
        <f t="shared" si="4"/>
        <v>46145</v>
      </c>
    </row>
    <row r="33" spans="1:19" s="4" customFormat="1" ht="45" customHeight="1" x14ac:dyDescent="0.55000000000000004">
      <c r="A33" s="33">
        <v>27</v>
      </c>
      <c r="B33" s="13" t="s">
        <v>41</v>
      </c>
      <c r="C33" s="67" t="s">
        <v>20</v>
      </c>
      <c r="D33" s="18" t="s">
        <v>15</v>
      </c>
      <c r="E33" s="8" t="s">
        <v>33</v>
      </c>
      <c r="F33" s="8" t="s">
        <v>59</v>
      </c>
      <c r="G33" s="67">
        <v>20</v>
      </c>
      <c r="H33" s="67"/>
      <c r="I33" s="69">
        <f t="shared" si="3"/>
        <v>45805</v>
      </c>
      <c r="J33" s="69">
        <f t="shared" si="0"/>
        <v>45840</v>
      </c>
      <c r="K33" s="93">
        <v>45855</v>
      </c>
      <c r="L33" s="96">
        <f t="shared" si="1"/>
        <v>46038</v>
      </c>
      <c r="M33" s="10">
        <f t="shared" si="5"/>
        <v>45855</v>
      </c>
      <c r="N33" s="17">
        <v>6</v>
      </c>
      <c r="O33" s="34" t="s">
        <v>54</v>
      </c>
      <c r="Q33" s="98">
        <f t="shared" si="4"/>
        <v>46168</v>
      </c>
    </row>
    <row r="34" spans="1:19" s="6" customFormat="1" ht="45" customHeight="1" x14ac:dyDescent="0.55000000000000004">
      <c r="A34" s="33">
        <v>28</v>
      </c>
      <c r="B34" s="13" t="s">
        <v>19</v>
      </c>
      <c r="C34" s="67" t="s">
        <v>20</v>
      </c>
      <c r="D34" s="18" t="s">
        <v>15</v>
      </c>
      <c r="E34" s="8" t="s">
        <v>33</v>
      </c>
      <c r="F34" s="8" t="s">
        <v>53</v>
      </c>
      <c r="G34" s="67">
        <v>15</v>
      </c>
      <c r="H34" s="67"/>
      <c r="I34" s="69">
        <f t="shared" si="3"/>
        <v>45850</v>
      </c>
      <c r="J34" s="69">
        <f t="shared" si="0"/>
        <v>45886</v>
      </c>
      <c r="K34" s="93">
        <v>45901</v>
      </c>
      <c r="L34" s="96">
        <f>EDATE(K34,N34)-3</f>
        <v>45989</v>
      </c>
      <c r="M34" s="10">
        <f t="shared" si="5"/>
        <v>45901</v>
      </c>
      <c r="N34" s="17">
        <v>3</v>
      </c>
      <c r="O34" s="34"/>
      <c r="Q34" s="98">
        <f t="shared" si="4"/>
        <v>46119</v>
      </c>
    </row>
    <row r="35" spans="1:19" s="4" customFormat="1" ht="45" customHeight="1" x14ac:dyDescent="0.55000000000000004">
      <c r="A35" s="33">
        <v>29</v>
      </c>
      <c r="B35" s="13" t="s">
        <v>19</v>
      </c>
      <c r="C35" s="67" t="s">
        <v>22</v>
      </c>
      <c r="D35" s="18" t="s">
        <v>27</v>
      </c>
      <c r="E35" s="8" t="s">
        <v>33</v>
      </c>
      <c r="F35" s="8" t="s">
        <v>50</v>
      </c>
      <c r="G35" s="67">
        <v>15</v>
      </c>
      <c r="H35" s="67"/>
      <c r="I35" s="69">
        <f t="shared" si="3"/>
        <v>45836</v>
      </c>
      <c r="J35" s="69">
        <f t="shared" si="0"/>
        <v>45872</v>
      </c>
      <c r="K35" s="93">
        <v>45887</v>
      </c>
      <c r="L35" s="96">
        <f t="shared" si="1"/>
        <v>46070</v>
      </c>
      <c r="M35" s="10">
        <f t="shared" si="5"/>
        <v>45887</v>
      </c>
      <c r="N35" s="17">
        <v>6</v>
      </c>
      <c r="O35" s="34" t="s">
        <v>54</v>
      </c>
      <c r="Q35" s="98">
        <f t="shared" si="4"/>
        <v>46200</v>
      </c>
    </row>
    <row r="36" spans="1:19" s="4" customFormat="1" ht="45" customHeight="1" x14ac:dyDescent="0.55000000000000004">
      <c r="A36" s="33">
        <v>30</v>
      </c>
      <c r="B36" s="13" t="s">
        <v>19</v>
      </c>
      <c r="C36" s="67" t="s">
        <v>22</v>
      </c>
      <c r="D36" s="18" t="s">
        <v>16</v>
      </c>
      <c r="E36" s="108" t="s">
        <v>29</v>
      </c>
      <c r="F36" s="8" t="s">
        <v>60</v>
      </c>
      <c r="G36" s="110">
        <v>15</v>
      </c>
      <c r="H36" s="67"/>
      <c r="I36" s="69">
        <f t="shared" si="3"/>
        <v>45792</v>
      </c>
      <c r="J36" s="69">
        <f t="shared" si="0"/>
        <v>45827</v>
      </c>
      <c r="K36" s="93">
        <v>45842</v>
      </c>
      <c r="L36" s="96">
        <f t="shared" si="1"/>
        <v>45994</v>
      </c>
      <c r="M36" s="10">
        <f t="shared" si="5"/>
        <v>45842</v>
      </c>
      <c r="N36" s="17">
        <v>5</v>
      </c>
      <c r="O36" s="107" t="s">
        <v>38</v>
      </c>
      <c r="Q36" s="92"/>
    </row>
    <row r="37" spans="1:19" s="4" customFormat="1" ht="45" customHeight="1" x14ac:dyDescent="0.55000000000000004">
      <c r="A37" s="33">
        <v>31</v>
      </c>
      <c r="B37" s="13" t="s">
        <v>19</v>
      </c>
      <c r="C37" s="67" t="s">
        <v>22</v>
      </c>
      <c r="D37" s="18" t="s">
        <v>16</v>
      </c>
      <c r="E37" s="8" t="s">
        <v>32</v>
      </c>
      <c r="F37" s="15" t="s">
        <v>93</v>
      </c>
      <c r="G37" s="67">
        <v>15</v>
      </c>
      <c r="H37" s="67"/>
      <c r="I37" s="69">
        <f t="shared" si="3"/>
        <v>45840</v>
      </c>
      <c r="J37" s="69">
        <f t="shared" si="0"/>
        <v>45876</v>
      </c>
      <c r="K37" s="93">
        <v>45891</v>
      </c>
      <c r="L37" s="96">
        <f t="shared" si="1"/>
        <v>45982</v>
      </c>
      <c r="M37" s="10">
        <f t="shared" si="5"/>
        <v>45891</v>
      </c>
      <c r="N37" s="17">
        <v>3</v>
      </c>
      <c r="O37" s="34"/>
      <c r="Q37" s="92">
        <f t="shared" si="4"/>
        <v>46112</v>
      </c>
    </row>
    <row r="38" spans="1:19" s="4" customFormat="1" ht="45" customHeight="1" x14ac:dyDescent="0.55000000000000004">
      <c r="A38" s="33">
        <v>32</v>
      </c>
      <c r="B38" s="13" t="s">
        <v>19</v>
      </c>
      <c r="C38" s="67" t="s">
        <v>22</v>
      </c>
      <c r="D38" s="18" t="s">
        <v>16</v>
      </c>
      <c r="E38" s="8" t="s">
        <v>33</v>
      </c>
      <c r="F38" s="8" t="s">
        <v>61</v>
      </c>
      <c r="G38" s="67">
        <v>15</v>
      </c>
      <c r="H38" s="67"/>
      <c r="I38" s="69">
        <f t="shared" si="3"/>
        <v>45850</v>
      </c>
      <c r="J38" s="69">
        <f t="shared" si="0"/>
        <v>45886</v>
      </c>
      <c r="K38" s="93">
        <v>45901</v>
      </c>
      <c r="L38" s="96">
        <f>EDATE(K38,N38)-3</f>
        <v>45989</v>
      </c>
      <c r="M38" s="10">
        <f t="shared" si="5"/>
        <v>45901</v>
      </c>
      <c r="N38" s="17">
        <v>3</v>
      </c>
      <c r="O38" s="34"/>
      <c r="Q38" s="98">
        <f t="shared" si="4"/>
        <v>46119</v>
      </c>
    </row>
    <row r="39" spans="1:19" s="4" customFormat="1" ht="45" customHeight="1" x14ac:dyDescent="0.55000000000000004">
      <c r="A39" s="33">
        <v>33</v>
      </c>
      <c r="B39" s="13" t="s">
        <v>19</v>
      </c>
      <c r="C39" s="67" t="s">
        <v>22</v>
      </c>
      <c r="D39" s="18" t="s">
        <v>16</v>
      </c>
      <c r="E39" s="8" t="s">
        <v>33</v>
      </c>
      <c r="F39" s="8" t="s">
        <v>97</v>
      </c>
      <c r="G39" s="67">
        <v>15</v>
      </c>
      <c r="H39" s="67"/>
      <c r="I39" s="69">
        <f t="shared" si="3"/>
        <v>45859</v>
      </c>
      <c r="J39" s="69">
        <f t="shared" si="0"/>
        <v>45895</v>
      </c>
      <c r="K39" s="93">
        <v>45910</v>
      </c>
      <c r="L39" s="96">
        <f t="shared" si="1"/>
        <v>46000</v>
      </c>
      <c r="M39" s="10">
        <f t="shared" si="5"/>
        <v>45910</v>
      </c>
      <c r="N39" s="17">
        <v>3</v>
      </c>
      <c r="O39" s="34"/>
      <c r="Q39" s="98">
        <f t="shared" si="4"/>
        <v>46130</v>
      </c>
    </row>
    <row r="40" spans="1:19" s="4" customFormat="1" ht="45" customHeight="1" x14ac:dyDescent="0.55000000000000004">
      <c r="A40" s="33">
        <v>34</v>
      </c>
      <c r="B40" s="13" t="s">
        <v>19</v>
      </c>
      <c r="C40" s="67" t="s">
        <v>22</v>
      </c>
      <c r="D40" s="18" t="s">
        <v>16</v>
      </c>
      <c r="E40" s="8" t="s">
        <v>34</v>
      </c>
      <c r="F40" s="8" t="s">
        <v>62</v>
      </c>
      <c r="G40" s="110">
        <v>15</v>
      </c>
      <c r="H40" s="67"/>
      <c r="I40" s="69">
        <f t="shared" si="3"/>
        <v>45868</v>
      </c>
      <c r="J40" s="69">
        <f t="shared" si="0"/>
        <v>45904</v>
      </c>
      <c r="K40" s="93">
        <v>45919</v>
      </c>
      <c r="L40" s="96">
        <f t="shared" si="1"/>
        <v>46099</v>
      </c>
      <c r="M40" s="10">
        <f t="shared" si="5"/>
        <v>45919</v>
      </c>
      <c r="N40" s="17">
        <v>6</v>
      </c>
      <c r="O40" s="107" t="s">
        <v>56</v>
      </c>
      <c r="Q40" s="98">
        <f t="shared" si="4"/>
        <v>46229</v>
      </c>
    </row>
    <row r="41" spans="1:19" s="4" customFormat="1" ht="45" customHeight="1" x14ac:dyDescent="0.55000000000000004">
      <c r="A41" s="33">
        <v>35</v>
      </c>
      <c r="B41" s="13" t="s">
        <v>19</v>
      </c>
      <c r="C41" s="67" t="s">
        <v>22</v>
      </c>
      <c r="D41" s="18" t="s">
        <v>26</v>
      </c>
      <c r="E41" s="8" t="s">
        <v>33</v>
      </c>
      <c r="F41" s="8" t="s">
        <v>51</v>
      </c>
      <c r="G41" s="67">
        <v>15</v>
      </c>
      <c r="H41" s="67"/>
      <c r="I41" s="69">
        <f t="shared" si="3"/>
        <v>45805</v>
      </c>
      <c r="J41" s="69">
        <f t="shared" si="0"/>
        <v>45840</v>
      </c>
      <c r="K41" s="93">
        <v>45855</v>
      </c>
      <c r="L41" s="96">
        <f t="shared" si="1"/>
        <v>46038</v>
      </c>
      <c r="M41" s="10">
        <f t="shared" si="5"/>
        <v>45855</v>
      </c>
      <c r="N41" s="17">
        <v>6</v>
      </c>
      <c r="O41" s="34" t="s">
        <v>54</v>
      </c>
      <c r="Q41" s="98">
        <f t="shared" si="4"/>
        <v>46168</v>
      </c>
    </row>
    <row r="42" spans="1:19" s="4" customFormat="1" ht="45" customHeight="1" thickBot="1" x14ac:dyDescent="0.6">
      <c r="A42" s="35">
        <v>36</v>
      </c>
      <c r="B42" s="47" t="s">
        <v>19</v>
      </c>
      <c r="C42" s="24" t="s">
        <v>25</v>
      </c>
      <c r="D42" s="37" t="s">
        <v>5</v>
      </c>
      <c r="E42" s="38" t="s">
        <v>33</v>
      </c>
      <c r="F42" s="38" t="s">
        <v>97</v>
      </c>
      <c r="G42" s="24">
        <v>15</v>
      </c>
      <c r="H42" s="24"/>
      <c r="I42" s="76">
        <f t="shared" si="3"/>
        <v>45858</v>
      </c>
      <c r="J42" s="76">
        <f t="shared" si="0"/>
        <v>45894</v>
      </c>
      <c r="K42" s="101">
        <v>45909</v>
      </c>
      <c r="L42" s="101">
        <f t="shared" si="1"/>
        <v>45999</v>
      </c>
      <c r="M42" s="25">
        <f t="shared" si="5"/>
        <v>45909</v>
      </c>
      <c r="N42" s="26">
        <v>3</v>
      </c>
      <c r="O42" s="39"/>
      <c r="Q42" s="98">
        <f t="shared" si="4"/>
        <v>46129</v>
      </c>
    </row>
    <row r="43" spans="1:19" s="4" customFormat="1" ht="45" customHeight="1" x14ac:dyDescent="0.55000000000000004">
      <c r="A43" s="103">
        <v>37</v>
      </c>
      <c r="B43" s="53" t="s">
        <v>21</v>
      </c>
      <c r="C43" s="72" t="s">
        <v>17</v>
      </c>
      <c r="D43" s="29" t="s">
        <v>14</v>
      </c>
      <c r="E43" s="22" t="s">
        <v>33</v>
      </c>
      <c r="F43" s="30" t="s">
        <v>87</v>
      </c>
      <c r="G43" s="72">
        <v>20</v>
      </c>
      <c r="H43" s="72"/>
      <c r="I43" s="73">
        <f t="shared" si="3"/>
        <v>45900</v>
      </c>
      <c r="J43" s="73">
        <f t="shared" si="0"/>
        <v>45935</v>
      </c>
      <c r="K43" s="111">
        <v>45950</v>
      </c>
      <c r="L43" s="104">
        <f>EDATE(K43,N43)-3</f>
        <v>46129</v>
      </c>
      <c r="M43" s="31">
        <f t="shared" si="5"/>
        <v>45950</v>
      </c>
      <c r="N43" s="49">
        <v>6</v>
      </c>
      <c r="O43" s="32" t="s">
        <v>54</v>
      </c>
      <c r="Q43" s="98">
        <f t="shared" si="4"/>
        <v>46259</v>
      </c>
      <c r="S43" s="4">
        <f>MONTH(M43)</f>
        <v>10</v>
      </c>
    </row>
    <row r="44" spans="1:19" s="4" customFormat="1" ht="45" customHeight="1" x14ac:dyDescent="0.55000000000000004">
      <c r="A44" s="33">
        <v>38</v>
      </c>
      <c r="B44" s="16" t="s">
        <v>21</v>
      </c>
      <c r="C44" s="67" t="s">
        <v>17</v>
      </c>
      <c r="D44" s="18" t="s">
        <v>14</v>
      </c>
      <c r="E44" s="8" t="s">
        <v>33</v>
      </c>
      <c r="F44" s="8" t="s">
        <v>84</v>
      </c>
      <c r="G44" s="67">
        <v>20</v>
      </c>
      <c r="H44" s="67"/>
      <c r="I44" s="69">
        <f t="shared" si="3"/>
        <v>45901</v>
      </c>
      <c r="J44" s="69">
        <f t="shared" si="0"/>
        <v>45936</v>
      </c>
      <c r="K44" s="93">
        <v>45951</v>
      </c>
      <c r="L44" s="96">
        <f t="shared" si="1"/>
        <v>46042</v>
      </c>
      <c r="M44" s="10">
        <f t="shared" si="5"/>
        <v>45951</v>
      </c>
      <c r="N44" s="17">
        <v>3</v>
      </c>
      <c r="O44" s="34" t="s">
        <v>54</v>
      </c>
      <c r="Q44" s="98">
        <f t="shared" si="4"/>
        <v>46172</v>
      </c>
    </row>
    <row r="45" spans="1:19" s="4" customFormat="1" ht="45" customHeight="1" x14ac:dyDescent="0.55000000000000004">
      <c r="A45" s="33">
        <v>39</v>
      </c>
      <c r="B45" s="16" t="s">
        <v>21</v>
      </c>
      <c r="C45" s="67" t="s">
        <v>17</v>
      </c>
      <c r="D45" s="18" t="s">
        <v>14</v>
      </c>
      <c r="E45" s="9" t="s">
        <v>30</v>
      </c>
      <c r="F45" s="8" t="s">
        <v>63</v>
      </c>
      <c r="G45" s="67">
        <v>15</v>
      </c>
      <c r="H45" s="67"/>
      <c r="I45" s="69">
        <f t="shared" si="3"/>
        <v>45917</v>
      </c>
      <c r="J45" s="69">
        <f t="shared" si="0"/>
        <v>45953</v>
      </c>
      <c r="K45" s="93">
        <v>45968</v>
      </c>
      <c r="L45" s="96">
        <f t="shared" si="1"/>
        <v>46118</v>
      </c>
      <c r="M45" s="10">
        <f t="shared" si="5"/>
        <v>45968</v>
      </c>
      <c r="N45" s="17">
        <v>5</v>
      </c>
      <c r="O45" s="34" t="s">
        <v>54</v>
      </c>
      <c r="Q45" s="112">
        <f>L45</f>
        <v>46118</v>
      </c>
      <c r="S45" s="4">
        <f t="shared" ref="S45:S47" si="6">MONTH(M45)</f>
        <v>11</v>
      </c>
    </row>
    <row r="46" spans="1:19" s="4" customFormat="1" ht="45" customHeight="1" x14ac:dyDescent="0.55000000000000004">
      <c r="A46" s="33">
        <v>40</v>
      </c>
      <c r="B46" s="16" t="s">
        <v>21</v>
      </c>
      <c r="C46" s="67" t="s">
        <v>17</v>
      </c>
      <c r="D46" s="18" t="s">
        <v>14</v>
      </c>
      <c r="E46" s="8" t="s">
        <v>33</v>
      </c>
      <c r="F46" s="8" t="s">
        <v>58</v>
      </c>
      <c r="G46" s="67">
        <v>20</v>
      </c>
      <c r="H46" s="67"/>
      <c r="I46" s="69">
        <f t="shared" si="3"/>
        <v>45956</v>
      </c>
      <c r="J46" s="69">
        <f t="shared" si="0"/>
        <v>45991</v>
      </c>
      <c r="K46" s="93">
        <v>46006</v>
      </c>
      <c r="L46" s="96">
        <f t="shared" si="1"/>
        <v>46156</v>
      </c>
      <c r="M46" s="10">
        <f t="shared" si="5"/>
        <v>46006</v>
      </c>
      <c r="N46" s="17">
        <v>5</v>
      </c>
      <c r="O46" s="34" t="s">
        <v>54</v>
      </c>
      <c r="Q46" s="98">
        <f t="shared" si="4"/>
        <v>46286</v>
      </c>
      <c r="S46" s="4">
        <f t="shared" si="6"/>
        <v>12</v>
      </c>
    </row>
    <row r="47" spans="1:19" s="4" customFormat="1" ht="45" customHeight="1" x14ac:dyDescent="0.55000000000000004">
      <c r="A47" s="33">
        <v>41</v>
      </c>
      <c r="B47" s="16" t="s">
        <v>21</v>
      </c>
      <c r="C47" s="67" t="s">
        <v>17</v>
      </c>
      <c r="D47" s="18" t="s">
        <v>14</v>
      </c>
      <c r="E47" s="9" t="s">
        <v>30</v>
      </c>
      <c r="F47" s="8" t="s">
        <v>82</v>
      </c>
      <c r="G47" s="67">
        <v>20</v>
      </c>
      <c r="H47" s="67"/>
      <c r="I47" s="69">
        <f t="shared" si="3"/>
        <v>45957</v>
      </c>
      <c r="J47" s="69">
        <f t="shared" si="0"/>
        <v>45992</v>
      </c>
      <c r="K47" s="93">
        <v>46007</v>
      </c>
      <c r="L47" s="96">
        <f t="shared" si="1"/>
        <v>46188</v>
      </c>
      <c r="M47" s="10">
        <f t="shared" si="5"/>
        <v>46007</v>
      </c>
      <c r="N47" s="17">
        <v>6</v>
      </c>
      <c r="O47" s="34" t="s">
        <v>54</v>
      </c>
      <c r="Q47" s="112">
        <f>L47</f>
        <v>46188</v>
      </c>
      <c r="S47" s="4">
        <f t="shared" si="6"/>
        <v>12</v>
      </c>
    </row>
    <row r="48" spans="1:19" s="4" customFormat="1" ht="45" customHeight="1" x14ac:dyDescent="0.55000000000000004">
      <c r="A48" s="33">
        <v>42</v>
      </c>
      <c r="B48" s="16" t="s">
        <v>21</v>
      </c>
      <c r="C48" s="67" t="s">
        <v>20</v>
      </c>
      <c r="D48" s="18" t="s">
        <v>23</v>
      </c>
      <c r="E48" s="8" t="s">
        <v>34</v>
      </c>
      <c r="F48" s="8" t="s">
        <v>64</v>
      </c>
      <c r="G48" s="110">
        <v>20</v>
      </c>
      <c r="H48" s="67"/>
      <c r="I48" s="69">
        <f t="shared" si="3"/>
        <v>45914</v>
      </c>
      <c r="J48" s="69">
        <f t="shared" si="0"/>
        <v>45950</v>
      </c>
      <c r="K48" s="93">
        <v>45965</v>
      </c>
      <c r="L48" s="96">
        <f t="shared" si="1"/>
        <v>46084</v>
      </c>
      <c r="M48" s="10">
        <f t="shared" si="5"/>
        <v>45965</v>
      </c>
      <c r="N48" s="17">
        <v>4</v>
      </c>
      <c r="O48" s="107" t="s">
        <v>56</v>
      </c>
      <c r="Q48" s="98">
        <f t="shared" si="4"/>
        <v>46214</v>
      </c>
    </row>
    <row r="49" spans="1:19" s="6" customFormat="1" ht="45" customHeight="1" x14ac:dyDescent="0.55000000000000004">
      <c r="A49" s="33">
        <v>43</v>
      </c>
      <c r="B49" s="16" t="s">
        <v>21</v>
      </c>
      <c r="C49" s="67" t="s">
        <v>20</v>
      </c>
      <c r="D49" s="18" t="s">
        <v>23</v>
      </c>
      <c r="E49" s="8" t="s">
        <v>33</v>
      </c>
      <c r="F49" s="8" t="s">
        <v>87</v>
      </c>
      <c r="G49" s="67">
        <v>20</v>
      </c>
      <c r="H49" s="67"/>
      <c r="I49" s="69">
        <f t="shared" si="3"/>
        <v>45944</v>
      </c>
      <c r="J49" s="69">
        <f t="shared" si="0"/>
        <v>45979</v>
      </c>
      <c r="K49" s="93">
        <v>45994</v>
      </c>
      <c r="L49" s="96">
        <f t="shared" si="1"/>
        <v>46175</v>
      </c>
      <c r="M49" s="10">
        <f t="shared" si="5"/>
        <v>45994</v>
      </c>
      <c r="N49" s="17">
        <v>6</v>
      </c>
      <c r="O49" s="34" t="s">
        <v>54</v>
      </c>
      <c r="Q49" s="98">
        <f t="shared" si="4"/>
        <v>46305</v>
      </c>
      <c r="S49" s="4">
        <f>MONTH(M49)</f>
        <v>12</v>
      </c>
    </row>
    <row r="50" spans="1:19" s="4" customFormat="1" ht="45" customHeight="1" x14ac:dyDescent="0.55000000000000004">
      <c r="A50" s="33">
        <v>44</v>
      </c>
      <c r="B50" s="16" t="s">
        <v>40</v>
      </c>
      <c r="C50" s="67" t="s">
        <v>20</v>
      </c>
      <c r="D50" s="18" t="s">
        <v>15</v>
      </c>
      <c r="E50" s="8" t="s">
        <v>33</v>
      </c>
      <c r="F50" s="8" t="s">
        <v>84</v>
      </c>
      <c r="G50" s="67">
        <v>20</v>
      </c>
      <c r="H50" s="67"/>
      <c r="I50" s="69">
        <f t="shared" si="3"/>
        <v>45917</v>
      </c>
      <c r="J50" s="69">
        <f t="shared" si="0"/>
        <v>45953</v>
      </c>
      <c r="K50" s="94">
        <v>45968</v>
      </c>
      <c r="L50" s="96">
        <f t="shared" si="1"/>
        <v>46059</v>
      </c>
      <c r="M50" s="10">
        <f t="shared" si="5"/>
        <v>45968</v>
      </c>
      <c r="N50" s="17">
        <v>3</v>
      </c>
      <c r="O50" s="34" t="s">
        <v>54</v>
      </c>
      <c r="Q50" s="98">
        <f t="shared" si="4"/>
        <v>46189</v>
      </c>
    </row>
    <row r="51" spans="1:19" s="4" customFormat="1" ht="45" customHeight="1" x14ac:dyDescent="0.55000000000000004">
      <c r="A51" s="33">
        <v>45</v>
      </c>
      <c r="B51" s="16" t="s">
        <v>21</v>
      </c>
      <c r="C51" s="67" t="s">
        <v>20</v>
      </c>
      <c r="D51" s="18" t="s">
        <v>15</v>
      </c>
      <c r="E51" s="8" t="s">
        <v>33</v>
      </c>
      <c r="F51" s="8" t="s">
        <v>51</v>
      </c>
      <c r="G51" s="67">
        <v>15</v>
      </c>
      <c r="H51" s="67"/>
      <c r="I51" s="69">
        <f t="shared" si="3"/>
        <v>45920</v>
      </c>
      <c r="J51" s="69">
        <f t="shared" si="0"/>
        <v>45956</v>
      </c>
      <c r="K51" s="93">
        <v>45971</v>
      </c>
      <c r="L51" s="96">
        <f>EDATE(K51,N51)-2</f>
        <v>46150</v>
      </c>
      <c r="M51" s="10">
        <f t="shared" si="5"/>
        <v>45971</v>
      </c>
      <c r="N51" s="17">
        <v>6</v>
      </c>
      <c r="O51" s="34" t="s">
        <v>54</v>
      </c>
      <c r="Q51" s="98">
        <f t="shared" si="4"/>
        <v>46280</v>
      </c>
      <c r="S51" s="4">
        <f t="shared" ref="S51:S52" si="7">MONTH(M51)</f>
        <v>11</v>
      </c>
    </row>
    <row r="52" spans="1:19" s="4" customFormat="1" ht="45" customHeight="1" x14ac:dyDescent="0.55000000000000004">
      <c r="A52" s="33">
        <v>46</v>
      </c>
      <c r="B52" s="16" t="s">
        <v>40</v>
      </c>
      <c r="C52" s="67" t="s">
        <v>20</v>
      </c>
      <c r="D52" s="18" t="s">
        <v>15</v>
      </c>
      <c r="E52" s="8" t="s">
        <v>33</v>
      </c>
      <c r="F52" s="8" t="s">
        <v>87</v>
      </c>
      <c r="G52" s="67">
        <v>15</v>
      </c>
      <c r="H52" s="67"/>
      <c r="I52" s="69">
        <f t="shared" si="3"/>
        <v>45951</v>
      </c>
      <c r="J52" s="69">
        <f t="shared" si="0"/>
        <v>45986</v>
      </c>
      <c r="K52" s="93">
        <v>46001</v>
      </c>
      <c r="L52" s="96">
        <f t="shared" si="1"/>
        <v>46182</v>
      </c>
      <c r="M52" s="10">
        <f t="shared" si="5"/>
        <v>46001</v>
      </c>
      <c r="N52" s="17">
        <v>6</v>
      </c>
      <c r="O52" s="34" t="s">
        <v>54</v>
      </c>
      <c r="Q52" s="98">
        <f t="shared" si="4"/>
        <v>46312</v>
      </c>
      <c r="S52" s="4">
        <f t="shared" si="7"/>
        <v>12</v>
      </c>
    </row>
    <row r="53" spans="1:19" s="4" customFormat="1" ht="45" customHeight="1" x14ac:dyDescent="0.55000000000000004">
      <c r="A53" s="33">
        <v>47</v>
      </c>
      <c r="B53" s="16" t="s">
        <v>21</v>
      </c>
      <c r="C53" s="67" t="s">
        <v>22</v>
      </c>
      <c r="D53" s="18" t="s">
        <v>16</v>
      </c>
      <c r="E53" s="108" t="s">
        <v>29</v>
      </c>
      <c r="F53" s="8" t="s">
        <v>91</v>
      </c>
      <c r="G53" s="110">
        <v>15</v>
      </c>
      <c r="H53" s="67"/>
      <c r="I53" s="69">
        <f t="shared" si="3"/>
        <v>45890</v>
      </c>
      <c r="J53" s="69">
        <f t="shared" si="0"/>
        <v>45925</v>
      </c>
      <c r="K53" s="93">
        <v>45940</v>
      </c>
      <c r="L53" s="96">
        <f t="shared" si="1"/>
        <v>46062</v>
      </c>
      <c r="M53" s="10">
        <f t="shared" si="5"/>
        <v>45940</v>
      </c>
      <c r="N53" s="17">
        <v>4</v>
      </c>
      <c r="O53" s="116" t="s">
        <v>38</v>
      </c>
      <c r="Q53" s="92"/>
    </row>
    <row r="54" spans="1:19" s="4" customFormat="1" ht="45" customHeight="1" x14ac:dyDescent="0.55000000000000004">
      <c r="A54" s="33">
        <v>48</v>
      </c>
      <c r="B54" s="16" t="s">
        <v>21</v>
      </c>
      <c r="C54" s="67" t="s">
        <v>22</v>
      </c>
      <c r="D54" s="18" t="s">
        <v>16</v>
      </c>
      <c r="E54" s="8" t="s">
        <v>33</v>
      </c>
      <c r="F54" s="8" t="s">
        <v>95</v>
      </c>
      <c r="G54" s="67">
        <v>15</v>
      </c>
      <c r="H54" s="67"/>
      <c r="I54" s="69">
        <f t="shared" si="3"/>
        <v>45927</v>
      </c>
      <c r="J54" s="69">
        <f t="shared" si="0"/>
        <v>45963</v>
      </c>
      <c r="K54" s="93">
        <v>45978</v>
      </c>
      <c r="L54" s="96">
        <f>EDATE(K54,N54)-2</f>
        <v>46157</v>
      </c>
      <c r="M54" s="10">
        <f t="shared" si="5"/>
        <v>45978</v>
      </c>
      <c r="N54" s="17">
        <v>6</v>
      </c>
      <c r="O54" s="34" t="s">
        <v>54</v>
      </c>
      <c r="Q54" s="98">
        <f t="shared" si="4"/>
        <v>46287</v>
      </c>
      <c r="S54" s="4">
        <f t="shared" ref="S54:S55" si="8">MONTH(M54)</f>
        <v>11</v>
      </c>
    </row>
    <row r="55" spans="1:19" s="4" customFormat="1" ht="45" customHeight="1" x14ac:dyDescent="0.55000000000000004">
      <c r="A55" s="33">
        <v>49</v>
      </c>
      <c r="B55" s="16" t="s">
        <v>21</v>
      </c>
      <c r="C55" s="67" t="s">
        <v>22</v>
      </c>
      <c r="D55" s="18" t="s">
        <v>16</v>
      </c>
      <c r="E55" s="8" t="s">
        <v>34</v>
      </c>
      <c r="F55" s="8" t="s">
        <v>65</v>
      </c>
      <c r="G55" s="110">
        <v>15</v>
      </c>
      <c r="H55" s="67"/>
      <c r="I55" s="69">
        <f t="shared" si="3"/>
        <v>45943</v>
      </c>
      <c r="J55" s="69">
        <f t="shared" si="0"/>
        <v>45978</v>
      </c>
      <c r="K55" s="93">
        <v>45993</v>
      </c>
      <c r="L55" s="96">
        <f t="shared" ref="L55" si="9">EDATE(K55,N55)-1</f>
        <v>46143</v>
      </c>
      <c r="M55" s="10">
        <f t="shared" si="5"/>
        <v>45993</v>
      </c>
      <c r="N55" s="17">
        <v>5</v>
      </c>
      <c r="O55" s="107" t="s">
        <v>56</v>
      </c>
      <c r="Q55" s="98">
        <f t="shared" si="4"/>
        <v>46273</v>
      </c>
      <c r="S55" s="4">
        <f t="shared" si="8"/>
        <v>12</v>
      </c>
    </row>
    <row r="56" spans="1:19" s="4" customFormat="1" ht="45" customHeight="1" x14ac:dyDescent="0.55000000000000004">
      <c r="A56" s="33">
        <v>50</v>
      </c>
      <c r="B56" s="16" t="s">
        <v>21</v>
      </c>
      <c r="C56" s="67" t="s">
        <v>22</v>
      </c>
      <c r="D56" s="18" t="s">
        <v>16</v>
      </c>
      <c r="E56" s="8" t="s">
        <v>33</v>
      </c>
      <c r="F56" s="8" t="s">
        <v>98</v>
      </c>
      <c r="G56" s="67">
        <v>15</v>
      </c>
      <c r="H56" s="67"/>
      <c r="I56" s="69">
        <f t="shared" si="3"/>
        <v>45959</v>
      </c>
      <c r="J56" s="69">
        <f t="shared" si="0"/>
        <v>45994</v>
      </c>
      <c r="K56" s="93">
        <v>46009</v>
      </c>
      <c r="L56" s="96">
        <f>EDATE(K56,N56)-1</f>
        <v>46098</v>
      </c>
      <c r="M56" s="10">
        <f t="shared" si="5"/>
        <v>46009</v>
      </c>
      <c r="N56" s="17">
        <v>3</v>
      </c>
      <c r="O56" s="34" t="s">
        <v>54</v>
      </c>
      <c r="Q56" s="98">
        <f t="shared" si="4"/>
        <v>46228</v>
      </c>
    </row>
    <row r="57" spans="1:19" s="4" customFormat="1" ht="45" customHeight="1" thickBot="1" x14ac:dyDescent="0.6">
      <c r="A57" s="35">
        <v>51</v>
      </c>
      <c r="B57" s="77" t="s">
        <v>21</v>
      </c>
      <c r="C57" s="24" t="s">
        <v>25</v>
      </c>
      <c r="D57" s="37" t="s">
        <v>5</v>
      </c>
      <c r="E57" s="38" t="s">
        <v>33</v>
      </c>
      <c r="F57" s="38" t="s">
        <v>66</v>
      </c>
      <c r="G57" s="24">
        <v>15</v>
      </c>
      <c r="H57" s="24"/>
      <c r="I57" s="76">
        <f t="shared" si="3"/>
        <v>45952</v>
      </c>
      <c r="J57" s="76">
        <f t="shared" si="0"/>
        <v>45987</v>
      </c>
      <c r="K57" s="113">
        <v>46002</v>
      </c>
      <c r="L57" s="101">
        <f>EDATE(K57,N57)-1</f>
        <v>46091</v>
      </c>
      <c r="M57" s="25">
        <f t="shared" ref="M57:M68" si="10">K57</f>
        <v>46002</v>
      </c>
      <c r="N57" s="26">
        <v>3</v>
      </c>
      <c r="O57" s="39" t="s">
        <v>54</v>
      </c>
      <c r="Q57" s="98">
        <f t="shared" si="4"/>
        <v>46221</v>
      </c>
    </row>
    <row r="58" spans="1:19" s="4" customFormat="1" ht="45" customHeight="1" x14ac:dyDescent="0.55000000000000004">
      <c r="A58" s="103">
        <v>52</v>
      </c>
      <c r="B58" s="48" t="s">
        <v>24</v>
      </c>
      <c r="C58" s="72" t="s">
        <v>17</v>
      </c>
      <c r="D58" s="29" t="s">
        <v>14</v>
      </c>
      <c r="E58" s="22" t="s">
        <v>33</v>
      </c>
      <c r="F58" s="30" t="s">
        <v>51</v>
      </c>
      <c r="G58" s="72">
        <v>20</v>
      </c>
      <c r="H58" s="72"/>
      <c r="I58" s="73">
        <f t="shared" si="3"/>
        <v>45983</v>
      </c>
      <c r="J58" s="73">
        <f t="shared" si="0"/>
        <v>46019</v>
      </c>
      <c r="K58" s="111">
        <v>46034</v>
      </c>
      <c r="L58" s="90">
        <f>EDATE(K58,N58)-2</f>
        <v>46213</v>
      </c>
      <c r="M58" s="31">
        <f t="shared" si="10"/>
        <v>46034</v>
      </c>
      <c r="N58" s="49">
        <v>6</v>
      </c>
      <c r="O58" s="32" t="s">
        <v>54</v>
      </c>
      <c r="Q58" s="98">
        <f t="shared" si="4"/>
        <v>46343</v>
      </c>
      <c r="S58" s="4">
        <f t="shared" ref="S58:S68" si="11">MONTH(M58)</f>
        <v>1</v>
      </c>
    </row>
    <row r="59" spans="1:19" s="4" customFormat="1" ht="45" customHeight="1" x14ac:dyDescent="0.55000000000000004">
      <c r="A59" s="33">
        <v>53</v>
      </c>
      <c r="B59" s="14" t="s">
        <v>24</v>
      </c>
      <c r="C59" s="67" t="s">
        <v>17</v>
      </c>
      <c r="D59" s="18" t="s">
        <v>14</v>
      </c>
      <c r="E59" s="8" t="s">
        <v>33</v>
      </c>
      <c r="F59" s="8" t="s">
        <v>85</v>
      </c>
      <c r="G59" s="67">
        <v>20</v>
      </c>
      <c r="H59" s="67"/>
      <c r="I59" s="69">
        <f t="shared" si="3"/>
        <v>45994</v>
      </c>
      <c r="J59" s="69">
        <f t="shared" si="0"/>
        <v>46030</v>
      </c>
      <c r="K59" s="94">
        <v>46045</v>
      </c>
      <c r="L59" s="94">
        <f t="shared" si="1"/>
        <v>46134</v>
      </c>
      <c r="M59" s="10">
        <f t="shared" si="10"/>
        <v>46045</v>
      </c>
      <c r="N59" s="17">
        <v>3</v>
      </c>
      <c r="O59" s="34" t="s">
        <v>54</v>
      </c>
      <c r="Q59" s="98">
        <f t="shared" si="4"/>
        <v>46264</v>
      </c>
      <c r="S59" s="4">
        <f t="shared" si="11"/>
        <v>1</v>
      </c>
    </row>
    <row r="60" spans="1:19" s="4" customFormat="1" ht="45" customHeight="1" x14ac:dyDescent="0.55000000000000004">
      <c r="A60" s="33">
        <v>54</v>
      </c>
      <c r="B60" s="14" t="s">
        <v>24</v>
      </c>
      <c r="C60" s="67" t="s">
        <v>17</v>
      </c>
      <c r="D60" s="18" t="s">
        <v>14</v>
      </c>
      <c r="E60" s="8" t="s">
        <v>36</v>
      </c>
      <c r="F60" s="8" t="s">
        <v>80</v>
      </c>
      <c r="G60" s="67">
        <v>20</v>
      </c>
      <c r="H60" s="67"/>
      <c r="I60" s="69">
        <f t="shared" si="3"/>
        <v>46022</v>
      </c>
      <c r="J60" s="69">
        <f t="shared" si="0"/>
        <v>46058</v>
      </c>
      <c r="K60" s="93">
        <v>46073</v>
      </c>
      <c r="L60" s="94">
        <f t="shared" si="1"/>
        <v>46253</v>
      </c>
      <c r="M60" s="10">
        <f t="shared" si="10"/>
        <v>46073</v>
      </c>
      <c r="N60" s="17">
        <v>6</v>
      </c>
      <c r="O60" s="34" t="s">
        <v>54</v>
      </c>
      <c r="Q60" s="98">
        <f t="shared" si="4"/>
        <v>46383</v>
      </c>
      <c r="S60" s="4">
        <f t="shared" si="11"/>
        <v>2</v>
      </c>
    </row>
    <row r="61" spans="1:19" s="4" customFormat="1" ht="45" customHeight="1" x14ac:dyDescent="0.55000000000000004">
      <c r="A61" s="33">
        <v>55</v>
      </c>
      <c r="B61" s="14" t="s">
        <v>24</v>
      </c>
      <c r="C61" s="67" t="s">
        <v>17</v>
      </c>
      <c r="D61" s="18" t="s">
        <v>14</v>
      </c>
      <c r="E61" s="8" t="s">
        <v>33</v>
      </c>
      <c r="F61" s="8" t="s">
        <v>67</v>
      </c>
      <c r="G61" s="67">
        <v>20</v>
      </c>
      <c r="H61" s="67"/>
      <c r="I61" s="69">
        <f t="shared" si="3"/>
        <v>46035</v>
      </c>
      <c r="J61" s="69">
        <f t="shared" si="0"/>
        <v>46068</v>
      </c>
      <c r="K61" s="94">
        <v>46083</v>
      </c>
      <c r="L61" s="94">
        <f t="shared" si="1"/>
        <v>46266</v>
      </c>
      <c r="M61" s="10">
        <f t="shared" si="10"/>
        <v>46083</v>
      </c>
      <c r="N61" s="17">
        <v>6</v>
      </c>
      <c r="O61" s="34" t="s">
        <v>54</v>
      </c>
      <c r="Q61" s="98">
        <f t="shared" si="4"/>
        <v>46396</v>
      </c>
      <c r="S61" s="4">
        <f t="shared" si="11"/>
        <v>3</v>
      </c>
    </row>
    <row r="62" spans="1:19" s="4" customFormat="1" ht="45" customHeight="1" x14ac:dyDescent="0.55000000000000004">
      <c r="A62" s="33">
        <v>56</v>
      </c>
      <c r="B62" s="14" t="s">
        <v>24</v>
      </c>
      <c r="C62" s="67" t="s">
        <v>17</v>
      </c>
      <c r="D62" s="18" t="s">
        <v>14</v>
      </c>
      <c r="E62" s="108" t="s">
        <v>29</v>
      </c>
      <c r="F62" s="8" t="s">
        <v>78</v>
      </c>
      <c r="G62" s="110">
        <v>20</v>
      </c>
      <c r="H62" s="67"/>
      <c r="I62" s="69">
        <f t="shared" si="3"/>
        <v>46036</v>
      </c>
      <c r="J62" s="69">
        <f t="shared" si="0"/>
        <v>46069</v>
      </c>
      <c r="K62" s="93">
        <v>46084</v>
      </c>
      <c r="L62" s="94">
        <f t="shared" si="1"/>
        <v>46267</v>
      </c>
      <c r="M62" s="10">
        <f t="shared" si="10"/>
        <v>46084</v>
      </c>
      <c r="N62" s="17">
        <v>6</v>
      </c>
      <c r="O62" s="107" t="s">
        <v>56</v>
      </c>
      <c r="Q62" s="112">
        <f>L62</f>
        <v>46267</v>
      </c>
      <c r="S62" s="4">
        <f t="shared" si="11"/>
        <v>3</v>
      </c>
    </row>
    <row r="63" spans="1:19" s="4" customFormat="1" ht="45" customHeight="1" x14ac:dyDescent="0.55000000000000004">
      <c r="A63" s="33">
        <v>57</v>
      </c>
      <c r="B63" s="14" t="s">
        <v>24</v>
      </c>
      <c r="C63" s="67" t="s">
        <v>17</v>
      </c>
      <c r="D63" s="18" t="s">
        <v>14</v>
      </c>
      <c r="E63" s="8" t="s">
        <v>34</v>
      </c>
      <c r="F63" s="8" t="s">
        <v>76</v>
      </c>
      <c r="G63" s="110">
        <v>20</v>
      </c>
      <c r="H63" s="67"/>
      <c r="I63" s="69">
        <f t="shared" si="3"/>
        <v>46037</v>
      </c>
      <c r="J63" s="69">
        <f t="shared" si="0"/>
        <v>46070</v>
      </c>
      <c r="K63" s="93">
        <v>46085</v>
      </c>
      <c r="L63" s="94">
        <f t="shared" si="1"/>
        <v>46268</v>
      </c>
      <c r="M63" s="10">
        <f t="shared" si="10"/>
        <v>46085</v>
      </c>
      <c r="N63" s="17">
        <v>6</v>
      </c>
      <c r="O63" s="107" t="s">
        <v>56</v>
      </c>
      <c r="Q63" s="98">
        <f t="shared" si="4"/>
        <v>46398</v>
      </c>
      <c r="S63" s="4">
        <f t="shared" si="11"/>
        <v>3</v>
      </c>
    </row>
    <row r="64" spans="1:19" s="4" customFormat="1" ht="45" customHeight="1" x14ac:dyDescent="0.55000000000000004">
      <c r="A64" s="33">
        <v>58</v>
      </c>
      <c r="B64" s="14" t="s">
        <v>39</v>
      </c>
      <c r="C64" s="67" t="s">
        <v>20</v>
      </c>
      <c r="D64" s="18" t="s">
        <v>15</v>
      </c>
      <c r="E64" s="8" t="s">
        <v>35</v>
      </c>
      <c r="F64" s="8" t="s">
        <v>68</v>
      </c>
      <c r="G64" s="67">
        <v>15</v>
      </c>
      <c r="H64" s="67">
        <v>5</v>
      </c>
      <c r="I64" s="69">
        <f t="shared" si="3"/>
        <v>45983</v>
      </c>
      <c r="J64" s="69">
        <f t="shared" si="0"/>
        <v>46019</v>
      </c>
      <c r="K64" s="93">
        <v>46034</v>
      </c>
      <c r="L64" s="94">
        <f t="shared" si="1"/>
        <v>46153</v>
      </c>
      <c r="M64" s="10">
        <f t="shared" si="10"/>
        <v>46034</v>
      </c>
      <c r="N64" s="17">
        <v>4</v>
      </c>
      <c r="O64" s="34" t="s">
        <v>54</v>
      </c>
      <c r="Q64" s="98">
        <f t="shared" si="4"/>
        <v>46283</v>
      </c>
      <c r="S64" s="4">
        <f t="shared" si="11"/>
        <v>1</v>
      </c>
    </row>
    <row r="65" spans="1:19" s="4" customFormat="1" ht="45" customHeight="1" x14ac:dyDescent="0.55000000000000004">
      <c r="A65" s="33">
        <v>59</v>
      </c>
      <c r="B65" s="14" t="s">
        <v>24</v>
      </c>
      <c r="C65" s="67" t="s">
        <v>20</v>
      </c>
      <c r="D65" s="18" t="s">
        <v>15</v>
      </c>
      <c r="E65" s="8" t="s">
        <v>33</v>
      </c>
      <c r="F65" s="8" t="s">
        <v>57</v>
      </c>
      <c r="G65" s="67">
        <v>20</v>
      </c>
      <c r="H65" s="67"/>
      <c r="I65" s="69">
        <f t="shared" si="3"/>
        <v>45990</v>
      </c>
      <c r="J65" s="69">
        <f t="shared" si="0"/>
        <v>46026</v>
      </c>
      <c r="K65" s="93">
        <v>46041</v>
      </c>
      <c r="L65" s="94">
        <f>EDATE(K65,N65)-2</f>
        <v>46220</v>
      </c>
      <c r="M65" s="10">
        <f t="shared" si="10"/>
        <v>46041</v>
      </c>
      <c r="N65" s="17">
        <v>6</v>
      </c>
      <c r="O65" s="34" t="s">
        <v>54</v>
      </c>
      <c r="Q65" s="98">
        <f t="shared" si="4"/>
        <v>46350</v>
      </c>
      <c r="S65" s="4">
        <f t="shared" si="11"/>
        <v>1</v>
      </c>
    </row>
    <row r="66" spans="1:19" s="4" customFormat="1" ht="45" customHeight="1" x14ac:dyDescent="0.55000000000000004">
      <c r="A66" s="33">
        <v>60</v>
      </c>
      <c r="B66" s="14" t="s">
        <v>24</v>
      </c>
      <c r="C66" s="67" t="s">
        <v>22</v>
      </c>
      <c r="D66" s="18" t="s">
        <v>27</v>
      </c>
      <c r="E66" s="8" t="s">
        <v>33</v>
      </c>
      <c r="F66" s="8" t="s">
        <v>52</v>
      </c>
      <c r="G66" s="67">
        <v>15</v>
      </c>
      <c r="H66" s="67"/>
      <c r="I66" s="69">
        <f t="shared" si="3"/>
        <v>46042</v>
      </c>
      <c r="J66" s="69">
        <f t="shared" si="0"/>
        <v>46075</v>
      </c>
      <c r="K66" s="93">
        <v>46090</v>
      </c>
      <c r="L66" s="94">
        <f t="shared" si="1"/>
        <v>46181</v>
      </c>
      <c r="M66" s="10">
        <f t="shared" si="10"/>
        <v>46090</v>
      </c>
      <c r="N66" s="17">
        <v>3</v>
      </c>
      <c r="O66" s="34" t="s">
        <v>54</v>
      </c>
      <c r="Q66" s="98">
        <f t="shared" si="4"/>
        <v>46311</v>
      </c>
      <c r="S66" s="4">
        <f t="shared" si="11"/>
        <v>3</v>
      </c>
    </row>
    <row r="67" spans="1:19" s="4" customFormat="1" ht="45" customHeight="1" x14ac:dyDescent="0.55000000000000004">
      <c r="A67" s="33">
        <v>61</v>
      </c>
      <c r="B67" s="14" t="s">
        <v>24</v>
      </c>
      <c r="C67" s="67" t="s">
        <v>22</v>
      </c>
      <c r="D67" s="18" t="s">
        <v>16</v>
      </c>
      <c r="E67" s="8" t="s">
        <v>34</v>
      </c>
      <c r="F67" s="8" t="s">
        <v>69</v>
      </c>
      <c r="G67" s="110">
        <v>20</v>
      </c>
      <c r="H67" s="67"/>
      <c r="I67" s="69">
        <f t="shared" si="3"/>
        <v>46052</v>
      </c>
      <c r="J67" s="69">
        <f t="shared" si="0"/>
        <v>46085</v>
      </c>
      <c r="K67" s="93">
        <v>46100</v>
      </c>
      <c r="L67" s="94">
        <f t="shared" si="1"/>
        <v>46283</v>
      </c>
      <c r="M67" s="10">
        <f t="shared" si="10"/>
        <v>46100</v>
      </c>
      <c r="N67" s="17">
        <v>6</v>
      </c>
      <c r="O67" s="107" t="s">
        <v>56</v>
      </c>
      <c r="Q67" s="98">
        <f t="shared" si="4"/>
        <v>46413</v>
      </c>
      <c r="S67" s="4">
        <f t="shared" si="11"/>
        <v>3</v>
      </c>
    </row>
    <row r="68" spans="1:19" s="4" customFormat="1" ht="45" customHeight="1" thickBot="1" x14ac:dyDescent="0.6">
      <c r="A68" s="35">
        <v>62</v>
      </c>
      <c r="B68" s="36" t="s">
        <v>24</v>
      </c>
      <c r="C68" s="24" t="s">
        <v>22</v>
      </c>
      <c r="D68" s="37" t="s">
        <v>26</v>
      </c>
      <c r="E68" s="38" t="s">
        <v>33</v>
      </c>
      <c r="F68" s="114" t="s">
        <v>70</v>
      </c>
      <c r="G68" s="24">
        <v>15</v>
      </c>
      <c r="H68" s="24"/>
      <c r="I68" s="76">
        <f t="shared" si="3"/>
        <v>46020</v>
      </c>
      <c r="J68" s="76">
        <f t="shared" si="0"/>
        <v>46056</v>
      </c>
      <c r="K68" s="113">
        <v>46071</v>
      </c>
      <c r="L68" s="101">
        <f t="shared" si="1"/>
        <v>46220</v>
      </c>
      <c r="M68" s="25">
        <f t="shared" si="10"/>
        <v>46071</v>
      </c>
      <c r="N68" s="26">
        <v>5</v>
      </c>
      <c r="O68" s="39" t="s">
        <v>54</v>
      </c>
      <c r="Q68" s="98">
        <f t="shared" si="4"/>
        <v>46350</v>
      </c>
      <c r="S68" s="4">
        <f t="shared" si="11"/>
        <v>2</v>
      </c>
    </row>
    <row r="69" spans="1:19" s="4" customFormat="1" ht="45" customHeight="1" x14ac:dyDescent="0.55000000000000004">
      <c r="A69" s="11"/>
      <c r="B69" s="11"/>
      <c r="C69" s="11" t="s">
        <v>37</v>
      </c>
      <c r="D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Q69" s="11"/>
    </row>
    <row r="70" spans="1:19" s="4" customFormat="1" ht="45" customHeight="1" x14ac:dyDescent="0.55000000000000004">
      <c r="C70" s="11" t="s">
        <v>45</v>
      </c>
      <c r="Q70" s="11"/>
    </row>
    <row r="71" spans="1:19" s="4" customFormat="1" ht="45" customHeight="1" x14ac:dyDescent="0.55000000000000004">
      <c r="C71" s="11" t="s">
        <v>101</v>
      </c>
      <c r="E71" s="52"/>
      <c r="Q71" s="11"/>
    </row>
    <row r="72" spans="1:19" s="4" customFormat="1" ht="45" customHeight="1" x14ac:dyDescent="0.55000000000000004">
      <c r="C72" s="11" t="s">
        <v>71</v>
      </c>
    </row>
    <row r="73" spans="1:19" s="4" customFormat="1" ht="45" customHeight="1" x14ac:dyDescent="0.55000000000000004">
      <c r="A73" s="1"/>
      <c r="B73" s="2"/>
      <c r="C73" s="11" t="s">
        <v>72</v>
      </c>
      <c r="D73" s="2"/>
      <c r="E73" s="2"/>
      <c r="F73" s="1"/>
      <c r="G73" s="1"/>
      <c r="H73" s="2"/>
      <c r="M73" s="2"/>
      <c r="N73" s="2"/>
      <c r="O73" s="2"/>
    </row>
    <row r="74" spans="1:19" s="4" customFormat="1" ht="45" customHeight="1" x14ac:dyDescent="0.55000000000000004">
      <c r="A74" s="1"/>
      <c r="B74" s="2"/>
      <c r="C74" s="11"/>
      <c r="D74" s="2"/>
      <c r="E74" s="2"/>
      <c r="F74" s="1"/>
      <c r="G74" s="1"/>
      <c r="H74" s="2"/>
      <c r="M74" s="2"/>
      <c r="N74" s="2"/>
      <c r="O74" s="2"/>
    </row>
    <row r="75" spans="1:19" s="4" customFormat="1" ht="45" customHeight="1" x14ac:dyDescent="0.55000000000000004">
      <c r="A75" s="1"/>
      <c r="B75" s="2"/>
      <c r="C75" s="1"/>
      <c r="D75" s="2"/>
      <c r="E75" s="2"/>
      <c r="F75" s="1"/>
      <c r="G75" s="1"/>
      <c r="H75" s="2"/>
      <c r="M75" s="2"/>
      <c r="N75" s="2"/>
      <c r="O75" s="2"/>
    </row>
  </sheetData>
  <autoFilter ref="A5:XEZ73" xr:uid="{5872D443-BEC1-46DD-9D8B-50F0945897F9}"/>
  <mergeCells count="13">
    <mergeCell ref="F4:F5"/>
    <mergeCell ref="A4:A5"/>
    <mergeCell ref="B4:B5"/>
    <mergeCell ref="C4:C5"/>
    <mergeCell ref="D4:D5"/>
    <mergeCell ref="E4:E5"/>
    <mergeCell ref="O4:O5"/>
    <mergeCell ref="G4:G5"/>
    <mergeCell ref="H4:H5"/>
    <mergeCell ref="I4:J4"/>
    <mergeCell ref="K4:L4"/>
    <mergeCell ref="M4:M5"/>
    <mergeCell ref="N4:N5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8" scale="31" orientation="portrait" r:id="rId1"/>
  <rowBreaks count="3" manualBreakCount="3">
    <brk id="28" max="16383" man="1"/>
    <brk id="44" max="16383" man="1"/>
    <brk id="6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i 1 O O U p 7 / S r 6 n A A A A + Q A A A B I A H A B D b 2 5 m a W c v U G F j a 2 F n Z S 5 4 b W w g o h g A K K A U A A A A A A A A A A A A A A A A A A A A A A A A A A A A h Y + 9 D o I w G E V f h X S n f 0 S j 5 K M M b k Y S E h P j 2 m C F K h R D i + X d H H w k X 0 E S R d 0 c 7 8 k Z z n 3 c 7 p A O T R 1 c V W d 1 a x L E M E W B M k V 7 0 K Z M U O + O 4 Q K l A n J Z n G W p g l E 2 N h 7 s I U G V c 5 e Y E O 8 9 9 h F u u 5 J w S h n Z Z 5 t t U a l G o o + s / 8 u h N t Z J U y g k Y P e K E R z P G Z 6 x J c c s o g z I x C H T 5 u v w M R l T I D 8 Q V n 3 t + k 6 J k w z X O Z B p A n n f E E 9 Q S w M E F A A C A A g A i 1 O O U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t T j l I o i k e 4 D g A A A B E A A A A T A B w A R m 9 y b X V s Y X M v U 2 V j d G l v b j E u b S C i G A A o o B Q A A A A A A A A A A A A A A A A A A A A A A A A A A A A r T k 0 u y c z P U w i G 0 I b W A F B L A Q I t A B Q A A g A I A I t T j l K e / 0 q + p w A A A P k A A A A S A A A A A A A A A A A A A A A A A A A A A A B D b 2 5 m a W c v U G F j a 2 F n Z S 5 4 b W x Q S w E C L Q A U A A I A C A C L U 4 5 S D 8 r p q 6 Q A A A D p A A A A E w A A A A A A A A A A A A A A A A D z A A A A W 0 N v b n R l b n R f V H l w Z X N d L n h t b F B L A Q I t A B Q A A g A I A I t T j l I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3 j R q u a v x s S K + M H I D 5 o 9 R 0 A A A A A A I A A A A A A B B m A A A A A Q A A I A A A A I W Q 4 E L r o T t 4 h 4 8 W Q x V / A u c K t O o q x D r g j 6 M B l f o t 9 f P 4 A A A A A A 6 A A A A A A g A A I A A A A B X S s X p 7 D P o C d / V z r t W W k d A 1 I A l C Y + 2 z b L g P 7 Q 8 o C V r Q U A A A A G S q p c B P N w k 9 E w a 9 w b T U 9 M h m p u z Q 5 U A r Y L p 5 x T A W j c 1 i R S s / 7 x e H I H G F g M T c M r l 2 o R y O 7 d g i e i r / N z s F J 7 Q v I 1 J i A Z X w + I 5 Q K 6 W l G y T T j u G 8 Q A A A A H r i V R O d V X Y 3 d 3 B k x U E q S C K G v D R a y k d B V 0 2 Q D p O 9 h / n v V e H y / 8 N y x F x A q h A z / g h p 2 i g H N g a z P r z g R I T i X J Z f q F M = < / D a t a M a s h u p > 
</file>

<file path=customXml/itemProps1.xml><?xml version="1.0" encoding="utf-8"?>
<ds:datastoreItem xmlns:ds="http://schemas.openxmlformats.org/officeDocument/2006/customXml" ds:itemID="{56C9F614-4CE5-4168-8BF7-07EBC825D32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R7短期コース計画</vt:lpstr>
      <vt:lpstr>'R7短期コース計画'!Print_Area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三浦　智</cp:lastModifiedBy>
  <cp:lastPrinted>2025-01-29T06:44:31Z</cp:lastPrinted>
  <dcterms:created xsi:type="dcterms:W3CDTF">2019-11-29T05:54:46Z</dcterms:created>
  <dcterms:modified xsi:type="dcterms:W3CDTF">2025-01-31T00:09:55Z</dcterms:modified>
</cp:coreProperties>
</file>