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07CDBAA1-41A6-427C-9447-50A21F2D1354}"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C38" i="10"/>
  <c r="BE37" i="10"/>
  <c r="C37" i="10"/>
  <c r="BE36" i="10"/>
  <c r="C36" i="10"/>
  <c r="C34" i="10"/>
  <c r="C35" i="10" s="1"/>
  <c r="AM34" i="10" l="1"/>
  <c r="AM35" i="10" s="1"/>
  <c r="AM36" i="10" s="1"/>
  <c r="AM37" i="10" s="1"/>
  <c r="AM38" i="10" s="1"/>
  <c r="U34" i="10"/>
  <c r="U35" i="10" s="1"/>
  <c r="U36" i="10" s="1"/>
  <c r="U37" i="10" s="1"/>
  <c r="U38" i="10" s="1"/>
  <c r="BE34" i="10"/>
  <c r="BE35" i="10" s="1"/>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<sst xmlns="http://schemas.openxmlformats.org/spreadsheetml/2006/main" count="1122" uniqueCount="631">
  <si>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</si>
  <si>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</si>
  <si>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</si>
  <si>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</si>
  <si>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</si>
  <si>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</si>
  <si>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</si>
  <si>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</si>
  <si>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</si>
  <si>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</si>
  <si>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</si>
  <si>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</si>
  <si>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</si>
  <si>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</si>
  <si>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</si>
  <si>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</si>
  <si>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</si>
  <si>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</si>
  <si>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</si>
  <si>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</si>
  <si>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</si>
  <si>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</si>
  <si>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</si>
  <si>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</si>
  <si>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</si>
  <si>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</si>
  <si>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</si>
  <si>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</si>
  <si>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</si>
  <si>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</si>
  <si>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</si>
  <si>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</si>
  <si>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</si>
  <si>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</si>
  <si>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</si>
  <si>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</si>
  <si>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</si>
  <si>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</si>
  <si>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</si>
  <si>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</si>
  <si>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</si>
  <si>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</si>
  <si>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</si>
  <si>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</si>
  <si>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</si>
  <si>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</si>
  <si>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</si>
  <si>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</si>
  <si>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</si>
  <si>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</si>
  <si>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</si>
  <si>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</si>
  <si>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</si>
  <si>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</si>
  <si>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</si>
  <si>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</si>
  <si>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</si>
  <si>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</si>
  <si>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</si>
  <si>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</si>
  <si>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</si>
  <si>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</si>
  <si>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</si>
  <si>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</si>
  <si>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</si>
  <si>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</si>
  <si>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</si>
  <si>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</si>
  <si>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</si>
  <si>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</si>
  <si>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</si>
  <si>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</si>
  <si>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</si>
  <si>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</si>
  <si>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</si>
  <si>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</si>
  <si>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</si>
  <si>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</si>
  <si>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</si>
  <si>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</si>
  <si>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</si>
  <si>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</si>
  <si>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</si>
  <si>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</si>
  <si>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</si>
  <si>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</si>
  <si>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</si>
  <si>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</si>
  <si>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</si>
  <si>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</si>
  <si>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</si>
  <si>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</si>
  <si>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</si>
  <si>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</si>
  <si>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</si>
  <si>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</si>
  <si>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</si>
  <si>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</si>
  <si>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</si>
  <si>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</si>
  <si>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</si>
  <si>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</si>
  <si>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</si>
  <si>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</si>
  <si>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</si>
  <si>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</si>
  <si>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</si>
  <si>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</si>
  <si>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</si>
  <si>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</si>
  <si>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</si>
  <si>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</si>
  <si>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</si>
  <si>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</si>
  <si>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</si>
  <si>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</si>
  <si>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</si>
  <si>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</si>
  <si>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</si>
  <si>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</si>
  <si>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</si>
  <si>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</si>
  <si>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</si>
  <si>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</si>
  <si>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</si>
  <si>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</si>
  <si>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</si>
  <si>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</si>
  <si>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</si>
  <si>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</si>
  <si>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</si>
  <si>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</si>
  <si>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</si>
  <si>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</si>
  <si>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</si>
  <si>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</si>
  <si>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</si>
  <si>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</si>
  <si>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</si>
  <si>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</si>
  <si>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</si>
  <si>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</si>
  <si>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</si>
  <si>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</si>
  <si>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</si>
  <si>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</si>
  <si>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</si>
  <si>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</si>
  <si>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</si>
  <si>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</si>
  <si>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</si>
  <si>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</si>
  <si>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</si>
  <si>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</si>
  <si>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自動車運送事業会計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</si>
  <si>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</si>
  <si>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</si>
  <si>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</si>
  <si>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</si>
  <si>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</si>
  <si>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病院事業会計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</si>
  <si>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</si>
  <si>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</si>
  <si>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</si>
  <si>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</si>
  <si>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</si>
  <si>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</si>
  <si>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</si>
  <si>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</si>
  <si>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</si>
  <si>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</si>
  <si>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</si>
  <si>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</si>
  <si>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</si>
  <si>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</si>
  <si>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</si>
  <si>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</si>
  <si>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</si>
  <si>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</si>
  <si>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</si>
  <si>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</si>
  <si>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</si>
  <si>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</si>
  <si>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</si>
  <si>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</si>
  <si>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</si>
  <si>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</si>
  <si>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</si>
  <si>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</si>
  <si>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</si>
  <si>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</si>
  <si>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</si>
  <si>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</si>
  <si>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</si>
  <si>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</si>
  <si>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</si>
  <si>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</si>
  <si>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</si>
  <si>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</si>
  <si>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</si>
  <si>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</si>
  <si>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</si>
  <si>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</si>
  <si>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</si>
  <si>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</si>
  <si>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</si>
  <si>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</si>
  <si>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</si>
  <si>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</si>
  <si>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</si>
  <si>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</si>
  <si>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</si>
  <si>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</si>
  <si>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</si>
  <si>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</si>
  <si>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</si>
  <si>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</si>
  <si>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青森県青森市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</si>
  <si>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</si>
  <si>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</si>
  <si>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</si>
  <si>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</si>
  <si>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</si>
  <si>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</si>
  <si>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</si>
  <si>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</si>
  <si>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</si>
  <si>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</si>
  <si>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</si>
  <si>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</si>
  <si>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</si>
  <si>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</si>
  <si>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</si>
  <si>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</si>
  <si>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</si>
  <si>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</si>
  <si>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</si>
  <si>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</si>
  <si>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</si>
  <si>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</si>
  <si>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</si>
  <si>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</si>
  <si>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</si>
  <si>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</si>
  <si>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</si>
  <si>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</si>
  <si>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</si>
  <si>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</si>
  <si>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</si>
  <si>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</si>
  <si>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</si>
  <si>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</si>
  <si>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</si>
  <si>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</si>
  <si>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</si>
  <si>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</si>
  <si>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</si>
  <si>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</si>
  <si>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</si>
  <si>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</si>
  <si>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</si>
  <si>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</si>
  <si>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</si>
  <si>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</si>
  <si>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</si>
  <si>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</si>
  <si>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</si>
  <si>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</si>
  <si>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</si>
  <si>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</si>
  <si>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</si>
  <si>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</si>
  <si>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</si>
  <si>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</si>
  <si>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</si>
  <si>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</si>
  <si>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</si>
  <si>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</si>
  <si>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</si>
  <si>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</si>
  <si>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</si>
  <si>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</si>
  <si>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</si>
  <si>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</si>
  <si>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</si>
  <si>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</si>
  <si>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</si>
  <si>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</si>
  <si>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</si>
  <si>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</si>
  <si>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</si>
  <si>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</si>
  <si>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</si>
  <si>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</si>
  <si>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</si>
  <si>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</si>
  <si>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</si>
  <si>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</si>
  <si>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</si>
  <si>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</si>
  <si>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</si>
  <si>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</si>
  <si>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</si>
  <si>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</si>
  <si>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</si>
  <si>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</si>
  <si>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</si>
  <si>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</si>
  <si>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</si>
  <si>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</si>
  <si>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</si>
  <si>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</si>
  <si>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</si>
  <si>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</si>
  <si>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</si>
  <si>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</si>
  <si>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</si>
  <si>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</si>
  <si>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</si>
  <si>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</si>
  <si>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</si>
  <si>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</si>
  <si>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</si>
  <si>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</si>
  <si>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</si>
  <si>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</si>
  <si>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</si>
  <si>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</si>
  <si>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</si>
  <si>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</si>
  <si>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</si>
  <si>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</si>
  <si>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</si>
  <si>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</si>
  <si>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</si>
  <si>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</si>
  <si>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</si>
  <si>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</si>
  <si>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</si>
  <si>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</si>
  <si>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</si>
  <si>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</si>
  <si>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</si>
  <si>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</si>
  <si>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</si>
  <si>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</si>
  <si>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</si>
  <si>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</si>
  <si>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</si>
  <si>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</si>
  <si>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</si>
  <si>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</si>
  <si>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</si>
  <si>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</si>
  <si>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</si>
  <si>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</si>
  <si>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</si>
  <si>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</si>
  <si>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</si>
  <si>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</si>
  <si>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</si>
  <si>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</si>
  <si>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</si>
  <si>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</si>
  <si>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</si>
  <si>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</si>
  <si>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</si>
  <si>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</si>
  <si>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</si>
  <si>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</si>
  <si>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青森県青森市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</si>
  <si>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</si>
  <si>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</si>
  <si>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</si>
  <si>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</si>
  <si>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</si>
  <si>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</si>
  <si>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</si>
  <si>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</si>
  <si>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</si>
  <si>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</si>
  <si>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</si>
  <si>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</si>
  <si>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</si>
  <si>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</si>
  <si>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</si>
  <si>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</si>
  <si>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</si>
  <si>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</si>
  <si>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</si>
  <si>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</si>
  <si>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</si>
  <si>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</si>
  <si>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</si>
  <si>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</si>
  <si>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</si>
  <si>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</si>
  <si>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</si>
  <si>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</si>
  <si>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</si>
  <si>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</si>
  <si>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</si>
  <si>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</si>
  <si>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</si>
  <si>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</si>
  <si>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</si>
  <si>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</si>
  <si>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</si>
  <si>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</si>
  <si>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</si>
  <si>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</si>
  <si>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自動車運送事業会計</t>
    <phoneticPr fontId="5"/>
  </si>
  <si>
    <t>水道事業会計</t>
    <phoneticPr fontId="5"/>
  </si>
  <si>
    <t>下水道事業会計</t>
    <phoneticPr fontId="5"/>
  </si>
  <si>
    <t>-</t>
    <phoneticPr fontId="5"/>
  </si>
  <si>
    <t>農業集落排水事業会計</t>
    <phoneticPr fontId="5"/>
  </si>
  <si>
    <t>卸売市場事業特別会計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</si>
  <si>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</si>
  <si>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</si>
  <si>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</si>
  <si>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</si>
  <si>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</si>
  <si>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</si>
  <si>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</si>
  <si>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</si>
  <si>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</si>
  <si>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</si>
  <si>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</si>
  <si>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</si>
  <si>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</si>
  <si>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</si>
  <si>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</si>
  <si>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</si>
  <si>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</si>
  <si>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</si>
  <si>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</si>
  <si>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</si>
  <si>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</si>
  <si>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</si>
  <si>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</si>
  <si>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</si>
  <si>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</si>
  <si>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</si>
  <si>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</si>
  <si>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</si>
  <si>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</si>
  <si>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</si>
  <si>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</si>
  <si>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</si>
  <si>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</si>
  <si>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</si>
  <si>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</si>
  <si>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</si>
  <si>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</si>
  <si>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</si>
  <si>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</si>
  <si>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</si>
  <si>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</si>
  <si>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</si>
  <si>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</si>
  <si>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</si>
  <si>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</si>
  <si>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</si>
  <si>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</si>
  <si>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</si>
  <si>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</si>
  <si>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</si>
  <si>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</si>
  <si>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</si>
  <si>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</si>
  <si>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</si>
  <si>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</si>
  <si>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</si>
  <si>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</si>
  <si>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</si>
  <si>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</si>
  <si>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</si>
  <si>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</si>
  <si>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</si>
  <si>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</si>
  <si>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</si>
  <si>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自動車運送事業会計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</si>
  <si>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</si>
  <si>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</si>
  <si>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</si>
  <si>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</si>
  <si>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</si>
  <si>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</si>
  <si>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</si>
  <si>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</si>
  <si>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</si>
  <si>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</si>
  <si>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</si>
  <si>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</si>
  <si>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</si>
  <si>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</si>
  <si>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</si>
  <si>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</si>
  <si>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</si>
  <si>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</si>
  <si>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</si>
  <si>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</si>
  <si>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</si>
  <si>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</si>
  <si>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</si>
  <si>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</si>
  <si>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</si>
  <si>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</si>
  <si>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</si>
  <si>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</si>
  <si>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</si>
  <si>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</si>
  <si>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</si>
  <si>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</si>
  <si>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</si>
  <si>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</si>
  <si>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</si>
  <si>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</si>
  <si>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</si>
  <si>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</si>
  <si>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</si>
  <si>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</si>
  <si>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</si>
  <si>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</si>
  <si>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</si>
  <si>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</si>
  <si>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</si>
  <si>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</si>
  <si>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</si>
  <si>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</si>
  <si>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</si>
  <si>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</si>
  <si>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</si>
  <si>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</si>
  <si>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</si>
  <si>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</si>
  <si>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</si>
  <si>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</si>
  <si>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</si>
  <si>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</si>
  <si>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</si>
  <si>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</si>
  <si>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</si>
  <si>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</si>
  <si>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</si>
  <si>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</si>
  <si>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</si>
  <si>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</si>
  <si>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</si>
  <si>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</si>
  <si>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</si>
  <si>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</si>
  <si>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</si>
  <si>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</si>
  <si>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</si>
  <si>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</si>
  <si>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</si>
  <si>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</si>
  <si>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</si>
  <si>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</si>
  <si>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</si>
  <si>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</si>
  <si>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</si>
  <si>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</si>
  <si>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</si>
  <si>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3.18</t>
  </si>
  <si>
    <t>▲ 0.93</t>
  </si>
  <si>
    <t>▲ 1.80</t>
  </si>
  <si>
    <t>自動車運送事業会計</t>
  </si>
  <si>
    <t>▲ 0.07</t>
  </si>
  <si>
    <t>▲ 0.26</t>
  </si>
  <si>
    <t>▲ 0.22</t>
  </si>
  <si>
    <t>▲ 0.20</t>
  </si>
  <si>
    <t>▲ 0.18</t>
  </si>
  <si>
    <t>病院事業会計</t>
  </si>
  <si>
    <t>▲ 2.72</t>
  </si>
  <si>
    <t>▲ 2.50</t>
  </si>
  <si>
    <t>▲ 1.49</t>
  </si>
  <si>
    <t>▲ 0.27</t>
  </si>
  <si>
    <t>▲ 0.06</t>
  </si>
  <si>
    <t>母子父子寡婦福祉資金貸付金特別会計</t>
  </si>
  <si>
    <t>▲ 0.02</t>
  </si>
  <si>
    <t>▲ 0.01</t>
  </si>
  <si>
    <t>水道事業会計</t>
  </si>
  <si>
    <t>一般会計</t>
  </si>
  <si>
    <t>介護保険事業特別会計</t>
  </si>
  <si>
    <t>競輪事業特別会計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</si>
  <si>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</si>
  <si>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</si>
  <si>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</si>
  <si>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</si>
  <si>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</si>
  <si>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</si>
  <si>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</si>
  <si>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</si>
  <si>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</si>
  <si>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</si>
  <si>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</si>
  <si>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</si>
  <si>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</si>
  <si>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rPh sb="0" eb="2">
      <t>クロイシ</t>
    </rPh>
    <rPh sb="2" eb="4">
      <t>チク</t>
    </rPh>
    <rPh sb="4" eb="6">
      <t>セイソウ</t>
    </rPh>
    <rPh sb="6" eb="8">
      <t>シセツ</t>
    </rPh>
    <rPh sb="8" eb="10">
      <t>クミアイ</t>
    </rPh>
    <phoneticPr fontId="2"/>
  </si>
  <si>
    <t>青森県後期高齢者広域連合（一般会計）</t>
    <rPh sb="0" eb="3">
      <t>アオモリケン</t>
    </rPh>
    <rPh sb="3" eb="5">
      <t>コウキ</t>
    </rPh>
    <rPh sb="5" eb="7">
      <t>コウレイ</t>
    </rPh>
    <rPh sb="7" eb="8">
      <t>シャ</t>
    </rPh>
    <rPh sb="8" eb="10">
      <t>コウイキ</t>
    </rPh>
    <rPh sb="10" eb="12">
      <t>レンゴウ</t>
    </rPh>
    <rPh sb="13" eb="15">
      <t>イッパン</t>
    </rPh>
    <rPh sb="15" eb="17">
      <t>カイケイ</t>
    </rPh>
    <phoneticPr fontId="2"/>
  </si>
  <si>
    <t>青森県後期高齢者広域連合（特別会計）</t>
    <rPh sb="0" eb="3">
      <t>アオモリケン</t>
    </rPh>
    <rPh sb="3" eb="5">
      <t>コウキ</t>
    </rPh>
    <rPh sb="5" eb="7">
      <t>コウレイ</t>
    </rPh>
    <rPh sb="7" eb="8">
      <t>シャ</t>
    </rPh>
    <rPh sb="8" eb="10">
      <t>コウイキ</t>
    </rPh>
    <rPh sb="10" eb="12">
      <t>レンゴウ</t>
    </rPh>
    <rPh sb="13" eb="15">
      <t>トクベツ</t>
    </rPh>
    <rPh sb="15" eb="17">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</si>
  <si>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</si>
  <si>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</si>
  <si>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6"/>
  </si>
  <si>
    <t>法適用企業</t>
    <rPh sb="0" eb="1">
      <t>ホウ</t>
    </rPh>
    <rPh sb="1" eb="3">
      <t>テキヨウ</t>
    </rPh>
    <rPh sb="3" eb="5">
      <t>キギョウ</t>
    </rPh>
    <phoneticPr fontId="2"/>
  </si>
  <si>
    <t>一般財団法人青森市文化観光振興財団</t>
  </si>
  <si>
    <t>株式会社アップルヒル</t>
  </si>
  <si>
    <t>公益財団法人青森学術文化振興財団</t>
  </si>
  <si>
    <t>公立大学法人青森公立大学</t>
  </si>
  <si>
    <t>青森市地域振興基金</t>
  </si>
  <si>
    <t>青森市次世代健康・スポーツ振興基金</t>
  </si>
  <si>
    <t>青森市元気都市あおもり応援基金</t>
  </si>
  <si>
    <t>青森市大井青少年育成事業基金</t>
  </si>
  <si>
    <t>青森市公共施設整備基金</t>
    <rPh sb="0" eb="3">
      <t>アオモリシ</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</si>
  <si>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</si>
  <si>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</si>
  <si>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</si>
  <si>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</si>
  <si>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</si>
  <si>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</si>
  <si>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</si>
  <si>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</si>
  <si>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</si>
  <si>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</si>
  <si>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</si>
  <si>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</si>
  <si>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</si>
  <si>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　本市の将来負担比率については、年々減少しているものの、依然として類似団体内平均値と比較して非常に高い値となっている。また、有形固定資産減価償却率についても、経年による資産償却が進んでおり、大半の資産が償却している状況である。このような状況からも、世代間の公平を考慮しつつ、人口減少・公共施設のあり方等を踏まえながら、計画的な更新を検討する必要があるものと考える。</t>
    <rPh sb="51" eb="52">
      <t>アタイ</t>
    </rPh>
    <phoneticPr fontId="5"/>
  </si>
  <si>
    <t>　実質公債費比率については、地方債の発行を抑制してきたことに伴い元利償還金の額も併せて減少したことにより、前年度に比べ1.1ポイント改善の12.1％となった。将来負担比率は、市債発行額の抑制による地方債残高の減少により前年度に比べ4.7ポイント改善の77.6％となった。いずれの率においても改善傾向にあるものの、依然として類似団体内平均値を上回っていることから、今後も規律ある財政運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</si>
</sst>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4F90-4F9F-A16E-689932F921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25092</c:v>
                </c:pt>
                <c:pt idx="1">
                  <c:v>49404</c:v>
                </c:pt>
                <c:pt idx="2">
                  <c:v>36971</c:v>
                </c:pt>
                <c:pt idx="3">
                  <c:v>41327</c:v>
                </c:pt>
                <c:pt idx="4">
                  <c:v>33118</c:v>
                </c:pt>
              </c:numCache>
            </c:numRef>
          </c:val>
          <c:smooth val="0"/>
          <c:extLst>
            <c:ext xmlns:c16="http://schemas.microsoft.com/office/drawing/2014/chart" uri="{C3380CC4-5D6E-409C-BE32-E72D297353CC}">
              <c16:uniqueId val="{00000001-4F90-4F9F-A16E-689932F9215D}"/>
            </c:ext>
          </c:extLst>
        </c:ser>
        <c:dLbls>
          <c:showLegendKey val="0"/>
          <c:showVal val="0"/>
          <c:showCatName val="0"/>
          <c:showSerName val="0"/>
          <c:showPercent val="0"/>
          <c:showBubbleSize val="0"/>
        </c:dLbls>
        <c:marker val="1"/>
        <c:smooth val="0"/>
        <c:axId val="586103912"/>
        <c:axId val="586101168"/>
      </c:lineChart>
      <c:catAx>
        <c:axId val="586103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101168"/>
        <c:crosses val="autoZero"/>
        <c:auto val="1"/>
        <c:lblAlgn val="ctr"/>
        <c:lblOffset val="100"/>
        <c:tickLblSkip val="1"/>
        <c:tickMarkSkip val="1"/>
        <c:noMultiLvlLbl val="0"/>
      </c:catAx>
      <c:valAx>
        <c:axId val="5861011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103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1.84</c:v>
                </c:pt>
                <c:pt idx="1">
                  <c:v>3.95</c:v>
                </c:pt>
                <c:pt idx="2">
                  <c:v>3.54</c:v>
                </c:pt>
                <c:pt idx="3">
                  <c:v>7.01</c:v>
                </c:pt>
                <c:pt idx="4">
                  <c:v>7.57</c:v>
                </c:pt>
              </c:numCache>
            </c:numRef>
          </c:val>
          <c:extLst>
            <c:ext xmlns:c16="http://schemas.microsoft.com/office/drawing/2014/chart" uri="{C3380CC4-5D6E-409C-BE32-E72D297353CC}">
              <c16:uniqueId val="{00000000-6560-4A36-B201-91B51DFEA7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3.12</c:v>
                </c:pt>
                <c:pt idx="1">
                  <c:v>4.18</c:v>
                </c:pt>
                <c:pt idx="2">
                  <c:v>5.54</c:v>
                </c:pt>
                <c:pt idx="3">
                  <c:v>6.6</c:v>
                </c:pt>
                <c:pt idx="4">
                  <c:v>8.2100000000000009</c:v>
                </c:pt>
              </c:numCache>
            </c:numRef>
          </c:val>
          <c:extLst>
            <c:ext xmlns:c16="http://schemas.microsoft.com/office/drawing/2014/chart" uri="{C3380CC4-5D6E-409C-BE32-E72D297353CC}">
              <c16:uniqueId val="{00000001-6560-4A36-B201-91B51DFEA78E}"/>
            </c:ext>
          </c:extLst>
        </c:ser>
        <c:dLbls>
          <c:showLegendKey val="0"/>
          <c:showVal val="0"/>
          <c:showCatName val="0"/>
          <c:showSerName val="0"/>
          <c:showPercent val="0"/>
          <c:showBubbleSize val="0"/>
        </c:dLbls>
        <c:gapWidth val="250"/>
        <c:overlap val="100"/>
        <c:axId val="586110968"/>
        <c:axId val="586114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-3.18</c:v>
                </c:pt>
                <c:pt idx="1">
                  <c:v>2.11</c:v>
                </c:pt>
                <c:pt idx="2">
                  <c:v>-0.93</c:v>
                </c:pt>
                <c:pt idx="3">
                  <c:v>2.95</c:v>
                </c:pt>
                <c:pt idx="4">
                  <c:v>-1.8</c:v>
                </c:pt>
              </c:numCache>
            </c:numRef>
          </c:val>
          <c:smooth val="0"/>
          <c:extLst>
            <c:ext xmlns:c16="http://schemas.microsoft.com/office/drawing/2014/chart" uri="{C3380CC4-5D6E-409C-BE32-E72D297353CC}">
              <c16:uniqueId val="{00000002-6560-4A36-B201-91B51DFEA78E}"/>
            </c:ext>
          </c:extLst>
        </c:ser>
        <c:dLbls>
          <c:showLegendKey val="0"/>
          <c:showVal val="0"/>
          <c:showCatName val="0"/>
          <c:showSerName val="0"/>
          <c:showPercent val="0"/>
          <c:showBubbleSize val="0"/>
        </c:dLbls>
        <c:marker val="1"/>
        <c:smooth val="0"/>
        <c:axId val="586110968"/>
        <c:axId val="586114888"/>
      </c:lineChart>
      <c:catAx>
        <c:axId val="58611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6114888"/>
        <c:crosses val="autoZero"/>
        <c:auto val="1"/>
        <c:lblAlgn val="ctr"/>
        <c:lblOffset val="100"/>
        <c:tickLblSkip val="1"/>
        <c:tickMarkSkip val="1"/>
        <c:noMultiLvlLbl val="0"/>
      </c:catAx>
      <c:valAx>
        <c:axId val="586114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11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0.75</c:v>
                </c:pt>
                <c:pt idx="2">
                  <c:v>#N/A</c:v>
                </c:pt>
                <c:pt idx="3">
                  <c:v>0.71</c:v>
                </c:pt>
                <c:pt idx="4">
                  <c:v>#N/A</c:v>
                </c:pt>
                <c:pt idx="5">
                  <c:v>0.41</c:v>
                </c:pt>
                <c:pt idx="6">
                  <c:v>#N/A</c:v>
                </c:pt>
                <c:pt idx="7">
                  <c:v>0.26</c:v>
                </c:pt>
                <c:pt idx="8">
                  <c:v>#N/A</c:v>
                </c:pt>
                <c:pt idx="9">
                  <c:v>0.25</c:v>
                </c:pt>
              </c:numCache>
            </c:numRef>
          </c:val>
          <c:extLst>
            <c:ext xmlns:c16="http://schemas.microsoft.com/office/drawing/2014/chart" uri="{C3380CC4-5D6E-409C-BE32-E72D297353CC}">
              <c16:uniqueId val="{00000000-FA6B-43D5-98A3-8ACBB04139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6B-43D5-98A3-8ACBB04139F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0.16</c:v>
                </c:pt>
                <c:pt idx="2">
                  <c:v>#N/A</c:v>
                </c:pt>
                <c:pt idx="3">
                  <c:v>0.15</c:v>
                </c:pt>
                <c:pt idx="4">
                  <c:v>#N/A</c:v>
                </c:pt>
                <c:pt idx="5">
                  <c:v>0.09</c:v>
                </c:pt>
                <c:pt idx="6">
                  <c:v>#N/A</c:v>
                </c:pt>
                <c:pt idx="7">
                  <c:v>0.09</c:v>
                </c:pt>
                <c:pt idx="8">
                  <c:v>#N/A</c:v>
                </c:pt>
                <c:pt idx="9">
                  <c:v>0.14000000000000001</c:v>
                </c:pt>
              </c:numCache>
            </c:numRef>
          </c:val>
          <c:extLst>
            <c:ext xmlns:c16="http://schemas.microsoft.com/office/drawing/2014/chart" uri="{C3380CC4-5D6E-409C-BE32-E72D297353CC}">
              <c16:uniqueId val="{00000002-FA6B-43D5-98A3-8ACBB04139FD}"/>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0.57999999999999996</c:v>
                </c:pt>
                <c:pt idx="2">
                  <c:v>#N/A</c:v>
                </c:pt>
                <c:pt idx="3">
                  <c:v>0.56000000000000005</c:v>
                </c:pt>
                <c:pt idx="4">
                  <c:v>#N/A</c:v>
                </c:pt>
                <c:pt idx="5">
                  <c:v>0.55000000000000004</c:v>
                </c:pt>
                <c:pt idx="6">
                  <c:v>#N/A</c:v>
                </c:pt>
                <c:pt idx="7">
                  <c:v>0.42</c:v>
                </c:pt>
                <c:pt idx="8">
                  <c:v>#N/A</c:v>
                </c:pt>
                <c:pt idx="9">
                  <c:v>0.44</c:v>
                </c:pt>
              </c:numCache>
            </c:numRef>
          </c:val>
          <c:extLst>
            <c:ext xmlns:c16="http://schemas.microsoft.com/office/drawing/2014/chart" uri="{C3380CC4-5D6E-409C-BE32-E72D297353CC}">
              <c16:uniqueId val="{00000003-FA6B-43D5-98A3-8ACBB04139FD}"/>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0.71</c:v>
                </c:pt>
                <c:pt idx="2">
                  <c:v>#N/A</c:v>
                </c:pt>
                <c:pt idx="3">
                  <c:v>0.28000000000000003</c:v>
                </c:pt>
                <c:pt idx="4">
                  <c:v>#N/A</c:v>
                </c:pt>
                <c:pt idx="5">
                  <c:v>0.46</c:v>
                </c:pt>
                <c:pt idx="6">
                  <c:v>#N/A</c:v>
                </c:pt>
                <c:pt idx="7">
                  <c:v>0.54</c:v>
                </c:pt>
                <c:pt idx="8">
                  <c:v>#N/A</c:v>
                </c:pt>
                <c:pt idx="9">
                  <c:v>0.61</c:v>
                </c:pt>
              </c:numCache>
            </c:numRef>
          </c:val>
          <c:extLst>
            <c:ext xmlns:c16="http://schemas.microsoft.com/office/drawing/2014/chart" uri="{C3380CC4-5D6E-409C-BE32-E72D297353CC}">
              <c16:uniqueId val="{00000004-FA6B-43D5-98A3-8ACBB04139F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1.85</c:v>
                </c:pt>
                <c:pt idx="2">
                  <c:v>#N/A</c:v>
                </c:pt>
                <c:pt idx="3">
                  <c:v>3.94</c:v>
                </c:pt>
                <c:pt idx="4">
                  <c:v>#N/A</c:v>
                </c:pt>
                <c:pt idx="5">
                  <c:v>3.54</c:v>
                </c:pt>
                <c:pt idx="6">
                  <c:v>#N/A</c:v>
                </c:pt>
                <c:pt idx="7">
                  <c:v>7</c:v>
                </c:pt>
                <c:pt idx="8">
                  <c:v>#N/A</c:v>
                </c:pt>
                <c:pt idx="9">
                  <c:v>7.58</c:v>
                </c:pt>
              </c:numCache>
            </c:numRef>
          </c:val>
          <c:extLst>
            <c:ext xmlns:c16="http://schemas.microsoft.com/office/drawing/2014/chart" uri="{C3380CC4-5D6E-409C-BE32-E72D297353CC}">
              <c16:uniqueId val="{00000005-FA6B-43D5-98A3-8ACBB04139FD}"/>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11.61</c:v>
                </c:pt>
                <c:pt idx="2">
                  <c:v>#N/A</c:v>
                </c:pt>
                <c:pt idx="3">
                  <c:v>11.66</c:v>
                </c:pt>
                <c:pt idx="4">
                  <c:v>#N/A</c:v>
                </c:pt>
                <c:pt idx="5">
                  <c:v>9.82</c:v>
                </c:pt>
                <c:pt idx="6">
                  <c:v>#N/A</c:v>
                </c:pt>
                <c:pt idx="7">
                  <c:v>7.47</c:v>
                </c:pt>
                <c:pt idx="8">
                  <c:v>#N/A</c:v>
                </c:pt>
                <c:pt idx="9">
                  <c:v>7.84</c:v>
                </c:pt>
              </c:numCache>
            </c:numRef>
          </c:val>
          <c:extLst>
            <c:ext xmlns:c16="http://schemas.microsoft.com/office/drawing/2014/chart" uri="{C3380CC4-5D6E-409C-BE32-E72D297353CC}">
              <c16:uniqueId val="{00000006-FA6B-43D5-98A3-8ACBB04139FD}"/>
            </c:ext>
          </c:extLst>
        </c:ser>
        <c:ser>
          <c:idx val="7"/>
          <c:order val="7"/>
          <c:tx>
            <c:strRef>
              <c:f>データシート!$A$34</c:f>
              <c:strCache>
                <c:ptCount val="1"/>
                <c:pt idx="0">
                  <c:v>母子父子寡婦福祉資金貸付金特別会計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0.02</c:v>
                </c:pt>
                <c:pt idx="1">
                  <c:v>#N/A</c:v>
                </c:pt>
                <c:pt idx="2">
                  <c:v>#N/A</c:v>
                </c:pt>
                <c:pt idx="3">
                  <c:v>0</c:v>
                </c:pt>
                <c:pt idx="4">
                  <c:v>#N/A</c:v>
                </c:pt>
                <c:pt idx="5">
                  <c:v>0</c:v>
                </c:pt>
                <c:pt idx="6">
                  <c:v>#N/A</c:v>
                </c:pt>
                <c:pt idx="7">
                  <c:v>0</c:v>
                </c:pt>
                <c:pt idx="8">
                  <c:v>0.01</c:v>
                </c:pt>
                <c:pt idx="9">
                  <c:v>#N/A</c:v>
                </c:pt>
              </c:numCache>
            </c:numRef>
          </c:val>
          <c:extLst>
            <c:ext xmlns:c16="http://schemas.microsoft.com/office/drawing/2014/chart" uri="{C3380CC4-5D6E-409C-BE32-E72D297353CC}">
              <c16:uniqueId val="{00000007-FA6B-43D5-98A3-8ACBB04139F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2.72</c:v>
                </c:pt>
                <c:pt idx="1">
                  <c:v>#N/A</c:v>
                </c:pt>
                <c:pt idx="2">
                  <c:v>2.5</c:v>
                </c:pt>
                <c:pt idx="3">
                  <c:v>#N/A</c:v>
                </c:pt>
                <c:pt idx="4">
                  <c:v>1.49</c:v>
                </c:pt>
                <c:pt idx="5">
                  <c:v>#N/A</c:v>
                </c:pt>
                <c:pt idx="6">
                  <c:v>0.27</c:v>
                </c:pt>
                <c:pt idx="7">
                  <c:v>#N/A</c:v>
                </c:pt>
                <c:pt idx="8">
                  <c:v>0.06</c:v>
                </c:pt>
                <c:pt idx="9">
                  <c:v>#N/A</c:v>
                </c:pt>
              </c:numCache>
            </c:numRef>
          </c:val>
          <c:extLst>
            <c:ext xmlns:c16="http://schemas.microsoft.com/office/drawing/2014/chart" uri="{C3380CC4-5D6E-409C-BE32-E72D297353CC}">
              <c16:uniqueId val="{00000008-FA6B-43D5-98A3-8ACBB04139FD}"/>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7.0000000000000007E-2</c:v>
                </c:pt>
                <c:pt idx="1">
                  <c:v>#N/A</c:v>
                </c:pt>
                <c:pt idx="2">
                  <c:v>0.26</c:v>
                </c:pt>
                <c:pt idx="3">
                  <c:v>#N/A</c:v>
                </c:pt>
                <c:pt idx="4">
                  <c:v>0.22</c:v>
                </c:pt>
                <c:pt idx="5">
                  <c:v>#N/A</c:v>
                </c:pt>
                <c:pt idx="6">
                  <c:v>0.2</c:v>
                </c:pt>
                <c:pt idx="7">
                  <c:v>#N/A</c:v>
                </c:pt>
                <c:pt idx="8">
                  <c:v>0.18</c:v>
                </c:pt>
                <c:pt idx="9">
                  <c:v>#N/A</c:v>
                </c:pt>
              </c:numCache>
            </c:numRef>
          </c:val>
          <c:extLst>
            <c:ext xmlns:c16="http://schemas.microsoft.com/office/drawing/2014/chart" uri="{C3380CC4-5D6E-409C-BE32-E72D297353CC}">
              <c16:uniqueId val="{00000009-FA6B-43D5-98A3-8ACBB04139FD}"/>
            </c:ext>
          </c:extLst>
        </c:ser>
        <c:dLbls>
          <c:showLegendKey val="0"/>
          <c:showVal val="0"/>
          <c:showCatName val="0"/>
          <c:showSerName val="0"/>
          <c:showPercent val="0"/>
          <c:showBubbleSize val="0"/>
        </c:dLbls>
        <c:gapWidth val="150"/>
        <c:overlap val="100"/>
        <c:axId val="586105872"/>
        <c:axId val="586106264"/>
      </c:barChart>
      <c:catAx>
        <c:axId val="58610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106264"/>
        <c:crosses val="autoZero"/>
        <c:auto val="1"/>
        <c:lblAlgn val="ctr"/>
        <c:lblOffset val="100"/>
        <c:tickLblSkip val="1"/>
        <c:tickMarkSkip val="1"/>
        <c:noMultiLvlLbl val="0"/>
      </c:catAx>
      <c:valAx>
        <c:axId val="586106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10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10493</c:v>
                </c:pt>
                <c:pt idx="5">
                  <c:v>10193</c:v>
                </c:pt>
                <c:pt idx="8">
                  <c:v>10011</c:v>
                </c:pt>
                <c:pt idx="11">
                  <c:v>9708</c:v>
                </c:pt>
                <c:pt idx="14">
                  <c:v>9694</c:v>
                </c:pt>
              </c:numCache>
            </c:numRef>
          </c:val>
          <c:extLst>
            <c:ext xmlns:c16="http://schemas.microsoft.com/office/drawing/2014/chart" uri="{C3380CC4-5D6E-409C-BE32-E72D297353CC}">
              <c16:uniqueId val="{00000000-7EA9-4728-B4EF-560E2DD4D3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A9-4728-B4EF-560E2DD4D3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57</c:v>
                </c:pt>
                <c:pt idx="3">
                  <c:v>62</c:v>
                </c:pt>
                <c:pt idx="6">
                  <c:v>53</c:v>
                </c:pt>
                <c:pt idx="9">
                  <c:v>63</c:v>
                </c:pt>
                <c:pt idx="12">
                  <c:v>62</c:v>
                </c:pt>
              </c:numCache>
            </c:numRef>
          </c:val>
          <c:extLst>
            <c:ext xmlns:c16="http://schemas.microsoft.com/office/drawing/2014/chart" uri="{C3380CC4-5D6E-409C-BE32-E72D297353CC}">
              <c16:uniqueId val="{00000002-7EA9-4728-B4EF-560E2DD4D3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213</c:v>
                </c:pt>
                <c:pt idx="3">
                  <c:v>193</c:v>
                </c:pt>
                <c:pt idx="6">
                  <c:v>206</c:v>
                </c:pt>
                <c:pt idx="9">
                  <c:v>217</c:v>
                </c:pt>
                <c:pt idx="12">
                  <c:v>203</c:v>
                </c:pt>
              </c:numCache>
            </c:numRef>
          </c:val>
          <c:extLst>
            <c:ext xmlns:c16="http://schemas.microsoft.com/office/drawing/2014/chart" uri="{C3380CC4-5D6E-409C-BE32-E72D297353CC}">
              <c16:uniqueId val="{00000003-7EA9-4728-B4EF-560E2DD4D3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2927</c:v>
                </c:pt>
                <c:pt idx="3">
                  <c:v>3066</c:v>
                </c:pt>
                <c:pt idx="6">
                  <c:v>3101</c:v>
                </c:pt>
                <c:pt idx="9">
                  <c:v>3006</c:v>
                </c:pt>
                <c:pt idx="12">
                  <c:v>3084</c:v>
                </c:pt>
              </c:numCache>
            </c:numRef>
          </c:val>
          <c:extLst>
            <c:ext xmlns:c16="http://schemas.microsoft.com/office/drawing/2014/chart" uri="{C3380CC4-5D6E-409C-BE32-E72D297353CC}">
              <c16:uniqueId val="{00000004-7EA9-4728-B4EF-560E2DD4D3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A9-4728-B4EF-560E2DD4D3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A9-4728-B4EF-560E2DD4D3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15823</c:v>
                </c:pt>
                <c:pt idx="3">
                  <c:v>15107</c:v>
                </c:pt>
                <c:pt idx="6">
                  <c:v>14307</c:v>
                </c:pt>
                <c:pt idx="9">
                  <c:v>13603</c:v>
                </c:pt>
                <c:pt idx="12">
                  <c:v>12924</c:v>
                </c:pt>
              </c:numCache>
            </c:numRef>
          </c:val>
          <c:extLst>
            <c:ext xmlns:c16="http://schemas.microsoft.com/office/drawing/2014/chart" uri="{C3380CC4-5D6E-409C-BE32-E72D297353CC}">
              <c16:uniqueId val="{00000007-7EA9-4728-B4EF-560E2DD4D3AC}"/>
            </c:ext>
          </c:extLst>
        </c:ser>
        <c:dLbls>
          <c:showLegendKey val="0"/>
          <c:showVal val="0"/>
          <c:showCatName val="0"/>
          <c:showSerName val="0"/>
          <c:showPercent val="0"/>
          <c:showBubbleSize val="0"/>
        </c:dLbls>
        <c:gapWidth val="100"/>
        <c:overlap val="100"/>
        <c:axId val="586118808"/>
        <c:axId val="586174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8527</c:v>
                </c:pt>
                <c:pt idx="2">
                  <c:v>#N/A</c:v>
                </c:pt>
                <c:pt idx="3">
                  <c:v>#N/A</c:v>
                </c:pt>
                <c:pt idx="4">
                  <c:v>8235</c:v>
                </c:pt>
                <c:pt idx="5">
                  <c:v>#N/A</c:v>
                </c:pt>
                <c:pt idx="6">
                  <c:v>#N/A</c:v>
                </c:pt>
                <c:pt idx="7">
                  <c:v>7656</c:v>
                </c:pt>
                <c:pt idx="8">
                  <c:v>#N/A</c:v>
                </c:pt>
                <c:pt idx="9">
                  <c:v>#N/A</c:v>
                </c:pt>
                <c:pt idx="10">
                  <c:v>7181</c:v>
                </c:pt>
                <c:pt idx="11">
                  <c:v>#N/A</c:v>
                </c:pt>
                <c:pt idx="12">
                  <c:v>#N/A</c:v>
                </c:pt>
                <c:pt idx="13">
                  <c:v>6579</c:v>
                </c:pt>
                <c:pt idx="14">
                  <c:v>#N/A</c:v>
                </c:pt>
              </c:numCache>
            </c:numRef>
          </c:val>
          <c:smooth val="0"/>
          <c:extLst>
            <c:ext xmlns:c16="http://schemas.microsoft.com/office/drawing/2014/chart" uri="{C3380CC4-5D6E-409C-BE32-E72D297353CC}">
              <c16:uniqueId val="{00000008-7EA9-4728-B4EF-560E2DD4D3AC}"/>
            </c:ext>
          </c:extLst>
        </c:ser>
        <c:dLbls>
          <c:showLegendKey val="0"/>
          <c:showVal val="0"/>
          <c:showCatName val="0"/>
          <c:showSerName val="0"/>
          <c:showPercent val="0"/>
          <c:showBubbleSize val="0"/>
        </c:dLbls>
        <c:marker val="1"/>
        <c:smooth val="0"/>
        <c:axId val="586118808"/>
        <c:axId val="586174024"/>
      </c:lineChart>
      <c:catAx>
        <c:axId val="58611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174024"/>
        <c:crosses val="autoZero"/>
        <c:auto val="1"/>
        <c:lblAlgn val="ctr"/>
        <c:lblOffset val="100"/>
        <c:tickLblSkip val="1"/>
        <c:tickMarkSkip val="1"/>
        <c:noMultiLvlLbl val="0"/>
      </c:catAx>
      <c:valAx>
        <c:axId val="586174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118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119288</c:v>
                </c:pt>
                <c:pt idx="5">
                  <c:v>117424</c:v>
                </c:pt>
                <c:pt idx="8">
                  <c:v>117443</c:v>
                </c:pt>
                <c:pt idx="11">
                  <c:v>113808</c:v>
                </c:pt>
                <c:pt idx="14">
                  <c:v>109547</c:v>
                </c:pt>
              </c:numCache>
            </c:numRef>
          </c:val>
          <c:extLst>
            <c:ext xmlns:c16="http://schemas.microsoft.com/office/drawing/2014/chart" uri="{C3380CC4-5D6E-409C-BE32-E72D297353CC}">
              <c16:uniqueId val="{00000000-6EFD-416B-A142-251CB2711D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4370</c:v>
                </c:pt>
                <c:pt idx="5">
                  <c:v>4469</c:v>
                </c:pt>
                <c:pt idx="8">
                  <c:v>4239</c:v>
                </c:pt>
                <c:pt idx="11">
                  <c:v>3485</c:v>
                </c:pt>
                <c:pt idx="14">
                  <c:v>2665</c:v>
                </c:pt>
              </c:numCache>
            </c:numRef>
          </c:val>
          <c:extLst>
            <c:ext xmlns:c16="http://schemas.microsoft.com/office/drawing/2014/chart" uri="{C3380CC4-5D6E-409C-BE32-E72D297353CC}">
              <c16:uniqueId val="{00000001-6EFD-416B-A142-251CB2711D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10793</c:v>
                </c:pt>
                <c:pt idx="5">
                  <c:v>9797</c:v>
                </c:pt>
                <c:pt idx="8">
                  <c:v>9449</c:v>
                </c:pt>
                <c:pt idx="11">
                  <c:v>10438</c:v>
                </c:pt>
                <c:pt idx="14">
                  <c:v>12326</c:v>
                </c:pt>
              </c:numCache>
            </c:numRef>
          </c:val>
          <c:extLst>
            <c:ext xmlns:c16="http://schemas.microsoft.com/office/drawing/2014/chart" uri="{C3380CC4-5D6E-409C-BE32-E72D297353CC}">
              <c16:uniqueId val="{00000002-6EFD-416B-A142-251CB2711D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FD-416B-A142-251CB2711D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FD-416B-A142-251CB2711D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FD-416B-A142-251CB2711D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12670</c:v>
                </c:pt>
                <c:pt idx="3">
                  <c:v>12920</c:v>
                </c:pt>
                <c:pt idx="6">
                  <c:v>13103</c:v>
                </c:pt>
                <c:pt idx="9">
                  <c:v>13474</c:v>
                </c:pt>
                <c:pt idx="12">
                  <c:v>13696</c:v>
                </c:pt>
              </c:numCache>
            </c:numRef>
          </c:val>
          <c:extLst>
            <c:ext xmlns:c16="http://schemas.microsoft.com/office/drawing/2014/chart" uri="{C3380CC4-5D6E-409C-BE32-E72D297353CC}">
              <c16:uniqueId val="{00000006-6EFD-416B-A142-251CB2711D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2236</c:v>
                </c:pt>
                <c:pt idx="3">
                  <c:v>2361</c:v>
                </c:pt>
                <c:pt idx="6">
                  <c:v>2316</c:v>
                </c:pt>
                <c:pt idx="9">
                  <c:v>2237</c:v>
                </c:pt>
                <c:pt idx="12">
                  <c:v>2033</c:v>
                </c:pt>
              </c:numCache>
            </c:numRef>
          </c:val>
          <c:extLst>
            <c:ext xmlns:c16="http://schemas.microsoft.com/office/drawing/2014/chart" uri="{C3380CC4-5D6E-409C-BE32-E72D297353CC}">
              <c16:uniqueId val="{00000007-6EFD-416B-A142-251CB2711D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31698</c:v>
                </c:pt>
                <c:pt idx="3">
                  <c:v>32509</c:v>
                </c:pt>
                <c:pt idx="6">
                  <c:v>34639</c:v>
                </c:pt>
                <c:pt idx="9">
                  <c:v>32423</c:v>
                </c:pt>
                <c:pt idx="12">
                  <c:v>30883</c:v>
                </c:pt>
              </c:numCache>
            </c:numRef>
          </c:val>
          <c:extLst>
            <c:ext xmlns:c16="http://schemas.microsoft.com/office/drawing/2014/chart" uri="{C3380CC4-5D6E-409C-BE32-E72D297353CC}">
              <c16:uniqueId val="{00000008-6EFD-416B-A142-251CB2711D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3683</c:v>
                </c:pt>
                <c:pt idx="3">
                  <c:v>0</c:v>
                </c:pt>
                <c:pt idx="6">
                  <c:v>0</c:v>
                </c:pt>
                <c:pt idx="9">
                  <c:v>0</c:v>
                </c:pt>
                <c:pt idx="12">
                  <c:v>0</c:v>
                </c:pt>
              </c:numCache>
            </c:numRef>
          </c:val>
          <c:extLst>
            <c:ext xmlns:c16="http://schemas.microsoft.com/office/drawing/2014/chart" uri="{C3380CC4-5D6E-409C-BE32-E72D297353CC}">
              <c16:uniqueId val="{00000009-6EFD-416B-A142-251CB2711D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139382</c:v>
                </c:pt>
                <c:pt idx="3">
                  <c:v>136925</c:v>
                </c:pt>
                <c:pt idx="6">
                  <c:v>133006</c:v>
                </c:pt>
                <c:pt idx="9">
                  <c:v>128986</c:v>
                </c:pt>
                <c:pt idx="12">
                  <c:v>123425</c:v>
                </c:pt>
              </c:numCache>
            </c:numRef>
          </c:val>
          <c:extLst>
            <c:ext xmlns:c16="http://schemas.microsoft.com/office/drawing/2014/chart" uri="{C3380CC4-5D6E-409C-BE32-E72D297353CC}">
              <c16:uniqueId val="{0000000A-6EFD-416B-A142-251CB2711DA0}"/>
            </c:ext>
          </c:extLst>
        </c:ser>
        <c:dLbls>
          <c:showLegendKey val="0"/>
          <c:showVal val="0"/>
          <c:showCatName val="0"/>
          <c:showSerName val="0"/>
          <c:showPercent val="0"/>
          <c:showBubbleSize val="0"/>
        </c:dLbls>
        <c:gapWidth val="100"/>
        <c:overlap val="100"/>
        <c:axId val="586165008"/>
        <c:axId val="586165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55217</c:v>
                </c:pt>
                <c:pt idx="2">
                  <c:v>#N/A</c:v>
                </c:pt>
                <c:pt idx="3">
                  <c:v>#N/A</c:v>
                </c:pt>
                <c:pt idx="4">
                  <c:v>53026</c:v>
                </c:pt>
                <c:pt idx="5">
                  <c:v>#N/A</c:v>
                </c:pt>
                <c:pt idx="6">
                  <c:v>#N/A</c:v>
                </c:pt>
                <c:pt idx="7">
                  <c:v>51932</c:v>
                </c:pt>
                <c:pt idx="8">
                  <c:v>#N/A</c:v>
                </c:pt>
                <c:pt idx="9">
                  <c:v>#N/A</c:v>
                </c:pt>
                <c:pt idx="10">
                  <c:v>49387</c:v>
                </c:pt>
                <c:pt idx="11">
                  <c:v>#N/A</c:v>
                </c:pt>
                <c:pt idx="12">
                  <c:v>#N/A</c:v>
                </c:pt>
                <c:pt idx="13">
                  <c:v>45500</c:v>
                </c:pt>
                <c:pt idx="14">
                  <c:v>#N/A</c:v>
                </c:pt>
              </c:numCache>
            </c:numRef>
          </c:val>
          <c:smooth val="0"/>
          <c:extLst>
            <c:ext xmlns:c16="http://schemas.microsoft.com/office/drawing/2014/chart" uri="{C3380CC4-5D6E-409C-BE32-E72D297353CC}">
              <c16:uniqueId val="{0000000B-6EFD-416B-A142-251CB2711DA0}"/>
            </c:ext>
          </c:extLst>
        </c:ser>
        <c:dLbls>
          <c:showLegendKey val="0"/>
          <c:showVal val="0"/>
          <c:showCatName val="0"/>
          <c:showSerName val="0"/>
          <c:showPercent val="0"/>
          <c:showBubbleSize val="0"/>
        </c:dLbls>
        <c:marker val="1"/>
        <c:smooth val="0"/>
        <c:axId val="586165008"/>
        <c:axId val="586165400"/>
      </c:lineChart>
      <c:catAx>
        <c:axId val="58616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6165400"/>
        <c:crosses val="autoZero"/>
        <c:auto val="1"/>
        <c:lblAlgn val="ctr"/>
        <c:lblOffset val="100"/>
        <c:tickLblSkip val="1"/>
        <c:tickMarkSkip val="1"/>
        <c:noMultiLvlLbl val="0"/>
      </c:catAx>
      <c:valAx>
        <c:axId val="586165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16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3762</c:v>
                </c:pt>
                <c:pt idx="1">
                  <c:v>4585</c:v>
                </c:pt>
                <c:pt idx="2">
                  <c:v>5585</c:v>
                </c:pt>
              </c:numCache>
            </c:numRef>
          </c:val>
          <c:extLst>
            <c:ext xmlns:c16="http://schemas.microsoft.com/office/drawing/2014/chart" uri="{C3380CC4-5D6E-409C-BE32-E72D297353CC}">
              <c16:uniqueId val="{00000000-EA62-48C9-A3F3-380FCA2B62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258</c:v>
                </c:pt>
                <c:pt idx="1">
                  <c:v>258</c:v>
                </c:pt>
                <c:pt idx="2">
                  <c:v>258</c:v>
                </c:pt>
              </c:numCache>
            </c:numRef>
          </c:val>
          <c:extLst>
            <c:ext xmlns:c16="http://schemas.microsoft.com/office/drawing/2014/chart" uri="{C3380CC4-5D6E-409C-BE32-E72D297353CC}">
              <c16:uniqueId val="{00000001-EA62-48C9-A3F3-380FCA2B62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3950</c:v>
                </c:pt>
                <c:pt idx="1">
                  <c:v>4141</c:v>
                </c:pt>
                <c:pt idx="2">
                  <c:v>4212</c:v>
                </c:pt>
              </c:numCache>
            </c:numRef>
          </c:val>
          <c:extLst>
            <c:ext xmlns:c16="http://schemas.microsoft.com/office/drawing/2014/chart" uri="{C3380CC4-5D6E-409C-BE32-E72D297353CC}">
              <c16:uniqueId val="{00000002-EA62-48C9-A3F3-380FCA2B6234}"/>
            </c:ext>
          </c:extLst>
        </c:ser>
        <c:dLbls>
          <c:showLegendKey val="0"/>
          <c:showVal val="0"/>
          <c:showCatName val="0"/>
          <c:showSerName val="0"/>
          <c:showPercent val="0"/>
          <c:showBubbleSize val="0"/>
        </c:dLbls>
        <c:gapWidth val="120"/>
        <c:overlap val="100"/>
        <c:axId val="586187352"/>
        <c:axId val="586190880"/>
      </c:barChart>
      <c:catAx>
        <c:axId val="58618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6190880"/>
        <c:crosses val="autoZero"/>
        <c:auto val="1"/>
        <c:lblAlgn val="ctr"/>
        <c:lblOffset val="100"/>
        <c:tickLblSkip val="1"/>
        <c:tickMarkSkip val="1"/>
        <c:noMultiLvlLbl val="0"/>
      </c:catAx>
      <c:valAx>
        <c:axId val="586190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618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{3D55D981-B880-4FF3-A9C7-36C4CD4F317A}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CCD-4EF3-B7D9-FC72707C0F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{943C4B8E-0CF1-4B09-8DF7-CD0955274417}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CD-4EF3-B7D9-FC72707C0F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{C9E561E6-0BFE-4E8B-8C97-C94D4BC80EF5}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CD-4EF3-B7D9-FC72707C0F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{57FEA295-FC0E-4038-A1A5-3A6E1EE73661}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CD-4EF3-B7D9-FC72707C0F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{0249BA83-2DEE-46BC-AEE5-48BFB8881F4E}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CD-4EF3-B7D9-FC72707C0F7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{671DF8B1-3377-4624-A5EF-873A10ACB401}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CCD-4EF3-B7D9-FC72707C0F7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{8AAAEF1F-1C3B-47E2-A8BA-21DF8F91BDE9}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CCD-4EF3-B7D9-FC72707C0F7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{A6518180-B8FC-46F5-9CF4-8B17D9C355AE}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CCD-4EF3-B7D9-FC72707C0F7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{558DE404-8036-465D-B52F-842A4450577B}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CCD-4EF3-B7D9-FC72707C0F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58.1</c:v>
                </c:pt>
                <c:pt idx="16">
                  <c:v>59.6</c:v>
                </c:pt>
                <c:pt idx="24">
                  <c:v>60.3</c:v>
                </c:pt>
                <c:pt idx="32">
                  <c:v>61.9</c:v>
                </c:pt>
              </c:numCache>
            </c:numRef>
          </c:xVal>
          <c:yVal>
            <c:numRef>
              <c:f>公会計指標分析・財政指標組合せ分析表!$BP$51:$DC$51</c:f>
              <c:numCache>
                <c:formatCode>#,##0.0;"▲ "#,##0.0</c:formatCode>
                <c:ptCount val="40"/>
                <c:pt idx="0">
                  <c:v>97.5</c:v>
                </c:pt>
                <c:pt idx="8">
                  <c:v>93.6</c:v>
                </c:pt>
                <c:pt idx="16">
                  <c:v>89.3</c:v>
                </c:pt>
                <c:pt idx="24">
                  <c:v>82.3</c:v>
                </c:pt>
                <c:pt idx="32">
                  <c:v>77.599999999999994</c:v>
                </c:pt>
              </c:numCache>
            </c:numRef>
          </c:yVal>
          <c:smooth val="0"/>
          <c:extLst>
            <c:ext xmlns:c16="http://schemas.microsoft.com/office/drawing/2014/chart" uri="{C3380CC4-5D6E-409C-BE32-E72D297353CC}">
              <c16:uniqueId val="{00000009-BCCD-4EF3-B7D9-FC72707C0F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{AC4701C6-D841-4184-A914-347950AD6BEE}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CCD-4EF3-B7D9-FC72707C0F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{55823A5B-F3B8-41C0-BA4E-504AA45FE74A}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CD-4EF3-B7D9-FC72707C0F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{36832062-47B7-4A59-B6BD-7BA0BFEF9286}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CD-4EF3-B7D9-FC72707C0F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{BE47A638-A77F-4A4C-B1C9-8EC833851373}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CD-4EF3-B7D9-FC72707C0F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{7E78799A-3335-4CB0-981A-5441C0EABCD4}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CD-4EF3-B7D9-FC72707C0F7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{62CF8086-5F54-4976-89AD-CE5522DF9B54}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CCD-4EF3-B7D9-FC72707C0F7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{B0ED0588-95C6-4D59-91E4-832013F70AB1}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CCD-4EF3-B7D9-FC72707C0F7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{917B07F7-B813-4796-A006-C3E9CE9192B4}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CCD-4EF3-B7D9-FC72707C0F7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{70C7B759-FC41-4C75-8E6E-258EBEF8749F}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CCD-4EF3-B7D9-FC72707C0F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CCD-4EF3-B7D9-FC72707C0F72}"/>
            </c:ext>
          </c:extLst>
        </c:ser>
        <c:dLbls>
          <c:showLegendKey val="0"/>
          <c:showVal val="1"/>
          <c:showCatName val="0"/>
          <c:showSerName val="0"/>
          <c:showPercent val="0"/>
          <c:showBubbleSize val="0"/>
        </c:dLbls>
        <c:axId val="586188528"/>
        <c:axId val="586194800"/>
      </c:scatterChart>
      <c:valAx>
        <c:axId val="586188528"/>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6194800"/>
        <c:crosses val="autoZero"/>
        <c:crossBetween val="midCat"/>
      </c:valAx>
      <c:valAx>
        <c:axId val="58619480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6188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033698733677027E-2"/>
                  <c:y val="-5.730793125863489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{827CF023-F8BD-48F1-99A7-C5CA20E8B829}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8FD-43B9-8D75-4C7655465D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{44223FCE-6AB5-4075-8D80-08F785D65B3D}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FD-43B9-8D75-4C7655465D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{4AFB804F-1A61-46D4-B584-F9555C01D80C}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FD-43B9-8D75-4C7655465D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{93DCAB89-B1E2-4570-9217-25FD0FEAFE9B}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FD-43B9-8D75-4C7655465D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{817C729A-C7CF-44B4-A829-DA849F51FE51}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FD-43B9-8D75-4C7655465D97}"/>
                </c:ext>
              </c:extLst>
            </c:dLbl>
            <c:dLbl>
              <c:idx val="8"/>
              <c:layout>
                <c:manualLayout>
                  <c:x val="-2.5234635610509228E-2"/>
                  <c:y val="-6.752536291695300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{88F2D8CF-EEC1-4890-972F-9ACA5C004C3D}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8FD-43B9-8D75-4C7655465D9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{3C570B97-1ABB-48A7-98AB-6E51798BB64F}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8FD-43B9-8D75-4C7655465D9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{CF5F4FAA-1198-4A50-B21A-3058866C044F}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8FD-43B9-8D75-4C7655465D9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{3470ACD1-64CD-46DE-861D-D7F982AD0C50}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8FD-43B9-8D75-4C7655465D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15</c:v>
                </c:pt>
                <c:pt idx="16">
                  <c:v>14.2</c:v>
                </c:pt>
                <c:pt idx="24">
                  <c:v>13.2</c:v>
                </c:pt>
                <c:pt idx="32">
                  <c:v>12.1</c:v>
                </c:pt>
              </c:numCache>
            </c:numRef>
          </c:xVal>
          <c:yVal>
            <c:numRef>
              <c:f>公会計指標分析・財政指標組合せ分析表!$BP$73:$DC$73</c:f>
              <c:numCache>
                <c:formatCode>#,##0.0;"▲ "#,##0.0</c:formatCode>
                <c:ptCount val="40"/>
                <c:pt idx="0">
                  <c:v>97.5</c:v>
                </c:pt>
                <c:pt idx="8">
                  <c:v>93.6</c:v>
                </c:pt>
                <c:pt idx="16">
                  <c:v>89.3</c:v>
                </c:pt>
                <c:pt idx="24">
                  <c:v>82.3</c:v>
                </c:pt>
                <c:pt idx="32">
                  <c:v>77.599999999999994</c:v>
                </c:pt>
              </c:numCache>
            </c:numRef>
          </c:yVal>
          <c:smooth val="0"/>
          <c:extLst>
            <c:ext xmlns:c16="http://schemas.microsoft.com/office/drawing/2014/chart" uri="{C3380CC4-5D6E-409C-BE32-E72D297353CC}">
              <c16:uniqueId val="{00000009-C8FD-43B9-8D75-4C7655465D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56659362548436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{C2D7B2D0-72BA-4DE0-A6B6-9E41E49A6D6C}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8FD-43B9-8D75-4C7655465D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{C9BE446A-54A3-4190-86E9-4EA132435140}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FD-43B9-8D75-4C7655465D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{ECF50DD8-E82C-4DC0-8EE5-3190DEC6B4B2}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FD-43B9-8D75-4C7655465D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{AFDD4BA4-0AA7-4D56-B6BE-43BBCDD39893}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FD-43B9-8D75-4C7655465D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{ABFF3914-E46C-4052-B369-C87CF820934C}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FD-43B9-8D75-4C7655465D97}"/>
                </c:ext>
              </c:extLst>
            </c:dLbl>
            <c:dLbl>
              <c:idx val="8"/>
              <c:layout>
                <c:manualLayout>
                  <c:x val="0"/>
                  <c:y val="-3.67037078389240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{9352EF9B-DD41-44DC-B401-5B702078B0F6}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8FD-43B9-8D75-4C7655465D97}"/>
                </c:ext>
              </c:extLst>
            </c:dLbl>
            <c:dLbl>
              <c:idx val="16"/>
              <c:layout>
                <c:manualLayout>
                  <c:x val="0"/>
                  <c:y val="1.813711421343962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{1C996215-A9C5-43BC-8AE5-9DCF5DBD700B}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8FD-43B9-8D75-4C7655465D97}"/>
                </c:ext>
              </c:extLst>
            </c:dLbl>
            <c:dLbl>
              <c:idx val="24"/>
              <c:layout>
                <c:manualLayout>
                  <c:x val="0"/>
                  <c:y val="5.0465543353103996E-4"/>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{93C11705-310D-4E26-BF44-D7277A499A80}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8FD-43B9-8D75-4C7655465D97}"/>
                </c:ext>
              </c:extLst>
            </c:dLbl>
            <c:dLbl>
              <c:idx val="32"/>
              <c:layout>
                <c:manualLayout>
                  <c:x val="0"/>
                  <c:y val="-5.0465543353105991E-4"/>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{E2A6B678-8BDF-4F58-9190-D627520EF69F}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8FD-43B9-8D75-4C7655465D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C8FD-43B9-8D75-4C7655465D97}"/>
            </c:ext>
          </c:extLst>
        </c:ser>
        <c:dLbls>
          <c:showLegendKey val="0"/>
          <c:showVal val="1"/>
          <c:showCatName val="0"/>
          <c:showSerName val="0"/>
          <c:showPercent val="0"/>
          <c:showBubbleSize val="0"/>
        </c:dLbls>
        <c:axId val="470855456"/>
        <c:axId val="470856632"/>
      </c:scatterChart>
      <c:valAx>
        <c:axId val="470855456"/>
        <c:scaling>
          <c:orientation val="maxMin"/>
          <c:max val="1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856632"/>
        <c:crosses val="autoZero"/>
        <c:crossBetween val="midCat"/>
      </c:valAx>
      <c:valAx>
        <c:axId val="470856632"/>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70855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271,544
270,443
824.61
137,545,820
132,019,553
5,151,461
68,037,049
123,425,153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となったものの、今後も人口減少や少子高齢化等に伴う市税の減収や義務的経費である扶助費の増加が見込まれ、依然として厳しい状況にあり、類似団体内順位においても下位に位置している。</a:t>
          </a:r>
        </a:p>
        <a:p>
          <a:r>
            <a:rPr kumimoji="1" lang="ja-JP" altLang="en-US" sz="1300">
              <a:latin typeface="ＭＳ Ｐゴシック" panose="020B0600070205080204" pitchFamily="50" charset="-128"/>
              <a:ea typeface="ＭＳ Ｐゴシック" panose="020B0600070205080204" pitchFamily="50" charset="-128"/>
            </a:rPr>
            <a:t>　今後は行財政運営にあたり、定員管理計画・行財政改革プラン・財政プラン等を着実に遂行し、歳入の確保・歳出の削減に努めていく。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歳入において市税や地方消費税交付金は増となったものの、普通交付税や地方特例交付金等が減額となったことにより経常一般財源が減少したため、経常収支比率は前年度より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％となった。類似団体と比較すると平均をやや下回っている。</a:t>
          </a:r>
        </a:p>
        <a:p>
          <a:r>
            <a:rPr kumimoji="1" lang="ja-JP" altLang="en-US" sz="1300">
              <a:latin typeface="ＭＳ Ｐゴシック" panose="020B0600070205080204" pitchFamily="50" charset="-128"/>
              <a:ea typeface="ＭＳ Ｐゴシック" panose="020B0600070205080204" pitchFamily="50" charset="-128"/>
            </a:rPr>
            <a:t>　今後も行財政運営にあたり、定員管理計画・行財政改革プラン・財政プラン等を着実に遂行し、歳入の確保・歳出の削減に努めていく。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9152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169672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9152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64</xdr:row>
      <xdr:rowOff>169672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42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114046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424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19575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定年退職の増や燃料費高騰に伴う光熱水費の増による物件費の増により、人口一人あたりの人件費・物件費等の決算額は、前年度に比べ</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円増となったものの、類似団体と比較すると平均を下回っている。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今後も行財政改革による取組や、適正な定員管理を継続していく。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121869</xdr:rowOff>
    </xdr:from>
    <xdr:to>
      <xdr:col>23</xdr:col>
      <xdr:colOff>133350</xdr:colOff>
      <xdr:row>83</xdr:row>
      <xdr:rowOff>133632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52219"/>
          <a:ext cx="8382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67703</xdr:rowOff>
    </xdr:from>
    <xdr:to>
      <xdr:col>19</xdr:col>
      <xdr:colOff>133350</xdr:colOff>
      <xdr:row>83</xdr:row>
      <xdr:rowOff>121869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26603"/>
          <a:ext cx="889000" cy="2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65563</xdr:rowOff>
    </xdr:from>
    <xdr:to>
      <xdr:col>15</xdr:col>
      <xdr:colOff>82550</xdr:colOff>
      <xdr:row>82</xdr:row>
      <xdr:rowOff>67703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81563"/>
          <a:ext cx="889000" cy="34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65563</xdr:rowOff>
    </xdr:from>
    <xdr:to>
      <xdr:col>11</xdr:col>
      <xdr:colOff>31750</xdr:colOff>
      <xdr:row>80</xdr:row>
      <xdr:rowOff>168056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781563"/>
          <a:ext cx="889000" cy="10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82832</xdr:rowOff>
    </xdr:from>
    <xdr:to>
      <xdr:col>23</xdr:col>
      <xdr:colOff>184150</xdr:colOff>
      <xdr:row>84</xdr:row>
      <xdr:rowOff>12982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99359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5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71069</xdr:rowOff>
    </xdr:from>
    <xdr:to>
      <xdr:col>19</xdr:col>
      <xdr:colOff>184150</xdr:colOff>
      <xdr:row>84</xdr:row>
      <xdr:rowOff>1219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157446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8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16903</xdr:rowOff>
    </xdr:from>
    <xdr:to>
      <xdr:col>15</xdr:col>
      <xdr:colOff>133350</xdr:colOff>
      <xdr:row>82</xdr:row>
      <xdr:rowOff>118503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128680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14763</xdr:rowOff>
    </xdr:from>
    <xdr:to>
      <xdr:col>11</xdr:col>
      <xdr:colOff>82550</xdr:colOff>
      <xdr:row>80</xdr:row>
      <xdr:rowOff>116363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126540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117256</xdr:rowOff>
    </xdr:from>
    <xdr:to>
      <xdr:col>7</xdr:col>
      <xdr:colOff>31750</xdr:colOff>
      <xdr:row>81</xdr:row>
      <xdr:rowOff>47406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57583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人事院勧告や青森県人事委員会勧告を勘案し、適時適切に見直すこととしており、ラスパイレス指数は経年による職員の年齢構成の変動により、階層において差が生じたため、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今後も、市民理解が得られる給与制度の運営に努めていく。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29936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258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64407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116114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2947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116114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月に策定した定員管理計画（令和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年度）に基づき、新型コロナウイルス感染症の拡大防止、防災対策、新しい働き方の推進等への対応を基本方針としたものとなっており、前年度に比べ</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ポイント増となったが、引き続き類似団体平均を下回っている状況にある。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131021</xdr:rowOff>
    </xdr:from>
    <xdr:to>
      <xdr:col>81</xdr:col>
      <xdr:colOff>44450</xdr:colOff>
      <xdr:row>58</xdr:row>
      <xdr:rowOff>167217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7512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131021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469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58631</xdr:rowOff>
    </xdr:from>
    <xdr:to>
      <xdr:col>72</xdr:col>
      <xdr:colOff>203200</xdr:colOff>
      <xdr:row>58</xdr:row>
      <xdr:rowOff>102870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027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14394</xdr:rowOff>
    </xdr:from>
    <xdr:to>
      <xdr:col>68</xdr:col>
      <xdr:colOff>152400</xdr:colOff>
      <xdr:row>58</xdr:row>
      <xdr:rowOff>58631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9958494"/>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116417</xdr:rowOff>
    </xdr:from>
    <xdr:to>
      <xdr:col>81</xdr:col>
      <xdr:colOff>95250</xdr:colOff>
      <xdr:row>59</xdr:row>
      <xdr:rowOff>46567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132944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0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80221</xdr:rowOff>
    </xdr:from>
    <xdr:to>
      <xdr:col>77</xdr:col>
      <xdr:colOff>95250</xdr:colOff>
      <xdr:row>59</xdr:row>
      <xdr:rowOff>10371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20548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93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52070</xdr:rowOff>
    </xdr:from>
    <xdr:to>
      <xdr:col>73</xdr:col>
      <xdr:colOff>44450</xdr:colOff>
      <xdr:row>58</xdr:row>
      <xdr:rowOff>153670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163847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7831</xdr:rowOff>
    </xdr:from>
    <xdr:to>
      <xdr:col>68</xdr:col>
      <xdr:colOff>203200</xdr:colOff>
      <xdr:row>58</xdr:row>
      <xdr:rowOff>109431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119608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135044</xdr:rowOff>
    </xdr:from>
    <xdr:to>
      <xdr:col>64</xdr:col>
      <xdr:colOff>152400</xdr:colOff>
      <xdr:row>58</xdr:row>
      <xdr:rowOff>65194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75371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6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これまで国の経済対策に呼応した公共投資の実施や大規模な施設整備事業の実施に際し、交付税措置のある比較的有利な市債の活用や公債費負担の平準化を図ってきたところ、単年度比でみると対前年度より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％）し、前年度の算定値と比較すると前年度より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今後においても、公共投資経費に充当する市債発行額を可能な限り抑制することなどを継続的に実施し、比率の抑制を図っていく。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43</xdr:row>
      <xdr:rowOff>114554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162814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42899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42181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55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87884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5351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25654</xdr:rowOff>
    </xdr:from>
    <xdr:to>
      <xdr:col>77</xdr:col>
      <xdr:colOff>95250</xdr:colOff>
      <xdr:row>39</xdr:row>
      <xdr:rowOff>127254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87884</xdr:rowOff>
    </xdr:from>
    <xdr:to>
      <xdr:col>72</xdr:col>
      <xdr:colOff>203200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6316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44958</xdr:rowOff>
    </xdr:from>
    <xdr:to>
      <xdr:col>73</xdr:col>
      <xdr:colOff>44450</xdr:colOff>
      <xdr:row>39</xdr:row>
      <xdr:rowOff>146558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12954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7089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73914</xdr:rowOff>
    </xdr:from>
    <xdr:to>
      <xdr:col>68</xdr:col>
      <xdr:colOff>203200</xdr:colOff>
      <xdr:row>40</xdr:row>
      <xdr:rowOff>4064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73169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7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112014</xdr:rowOff>
    </xdr:from>
    <xdr:to>
      <xdr:col>77</xdr:col>
      <xdr:colOff>95250</xdr:colOff>
      <xdr:row>44</xdr:row>
      <xdr:rowOff>42164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26941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37084</xdr:rowOff>
    </xdr:from>
    <xdr:to>
      <xdr:col>73</xdr:col>
      <xdr:colOff>44450</xdr:colOff>
      <xdr:row>44</xdr:row>
      <xdr:rowOff>138684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123461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133604</xdr:rowOff>
    </xdr:from>
    <xdr:to>
      <xdr:col>64</xdr:col>
      <xdr:colOff>152400</xdr:colOff>
      <xdr:row>45</xdr:row>
      <xdr:rowOff>63754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48531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地方債の発行を抑制してきたことに伴う地方債残高の減少等により、前年度に比べ</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％となった。今後においても、将来負担に配慮した地方債発行と公債費償還の適正化に努めていく。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113995</xdr:rowOff>
    </xdr:from>
    <xdr:to>
      <xdr:col>81</xdr:col>
      <xdr:colOff>44450</xdr:colOff>
      <xdr:row>18</xdr:row>
      <xdr:rowOff>159360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00095"/>
          <a:ext cx="8382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159360</xdr:rowOff>
    </xdr:from>
    <xdr:to>
      <xdr:col>77</xdr:col>
      <xdr:colOff>44450</xdr:colOff>
      <xdr:row>19</xdr:row>
      <xdr:rowOff>55474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454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55474</xdr:rowOff>
    </xdr:from>
    <xdr:to>
      <xdr:col>72</xdr:col>
      <xdr:colOff>203200</xdr:colOff>
      <xdr:row>19</xdr:row>
      <xdr:rowOff>96977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13024"/>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96977</xdr:rowOff>
    </xdr:from>
    <xdr:to>
      <xdr:col>68</xdr:col>
      <xdr:colOff>152400</xdr:colOff>
      <xdr:row>19</xdr:row>
      <xdr:rowOff>134620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354527"/>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63195</xdr:rowOff>
    </xdr:from>
    <xdr:to>
      <xdr:col>81</xdr:col>
      <xdr:colOff>95250</xdr:colOff>
      <xdr:row>18</xdr:row>
      <xdr:rowOff>164795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35272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2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108560</xdr:rowOff>
    </xdr:from>
    <xdr:to>
      <xdr:col>77</xdr:col>
      <xdr:colOff>95250</xdr:colOff>
      <xdr:row>19</xdr:row>
      <xdr:rowOff>38710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23487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4674</xdr:rowOff>
    </xdr:from>
    <xdr:to>
      <xdr:col>73</xdr:col>
      <xdr:colOff>44450</xdr:colOff>
      <xdr:row>19</xdr:row>
      <xdr:rowOff>106274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91051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4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46177</xdr:rowOff>
    </xdr:from>
    <xdr:to>
      <xdr:col>68</xdr:col>
      <xdr:colOff>203200</xdr:colOff>
      <xdr:row>19</xdr:row>
      <xdr:rowOff>147777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132554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9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83820</xdr:rowOff>
    </xdr:from>
    <xdr:to>
      <xdr:col>64</xdr:col>
      <xdr:colOff>152400</xdr:colOff>
      <xdr:row>20</xdr:row>
      <xdr:rowOff>13970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170197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271,544
270,443
824.61
137,545,820
132,019,553
5,151,461
68,037,049
123,425,153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人事院勧告及び青森県人事委員会勧告を勘案した初任給及び若年層の給料月額の引上げ改定並びに勤勉手当の引上げ改定により、人件費が前年度から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ものの、定員管理計画による人件費の抑制もあることから、類似団体の中で最も低い割合となっている。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142240</xdr:rowOff>
    </xdr:from>
    <xdr:to>
      <xdr:col>24</xdr:col>
      <xdr:colOff>25400</xdr:colOff>
      <xdr:row>33</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28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142240</xdr:rowOff>
    </xdr:from>
    <xdr:to>
      <xdr:col>19</xdr:col>
      <xdr:colOff>187325</xdr:colOff>
      <xdr:row>33</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62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8890</xdr:rowOff>
    </xdr:from>
    <xdr:to>
      <xdr:col>15</xdr:col>
      <xdr:colOff>98425</xdr:colOff>
      <xdr:row>33</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6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xdr:rowOff>
    </xdr:from>
    <xdr:to>
      <xdr:col>11</xdr:col>
      <xdr:colOff>9525</xdr:colOff>
      <xdr:row>33</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5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167640</xdr:rowOff>
    </xdr:from>
    <xdr:to>
      <xdr:col>24</xdr:col>
      <xdr:colOff>76200</xdr:colOff>
      <xdr:row>33</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76217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91440</xdr:rowOff>
    </xdr:from>
    <xdr:to>
      <xdr:col>20</xdr:col>
      <xdr:colOff>38100</xdr:colOff>
      <xdr:row>33</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4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152400</xdr:rowOff>
    </xdr:from>
    <xdr:to>
      <xdr:col>15</xdr:col>
      <xdr:colOff>149225</xdr:colOff>
      <xdr:row>33</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129540</xdr:rowOff>
    </xdr:from>
    <xdr:to>
      <xdr:col>11</xdr:col>
      <xdr:colOff>60325</xdr:colOff>
      <xdr:row>33</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121920</xdr:rowOff>
    </xdr:from>
    <xdr:to>
      <xdr:col>6</xdr:col>
      <xdr:colOff>171450</xdr:colOff>
      <xdr:row>33</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光熱水費の高騰による施設運営管理費の増額により、物件費に充当した一般財源は増加したため前年度と比較して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物価高騰に伴い今後も増加傾向が見込まれる状況にあることから、施設の管理体制の見直し、指定管理者制度の導入、アウトソーシングの活用など行財政改革の取組を推進し、継続的に経費削減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105229</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055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05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障害者総合支援法に基づいて支出する扶助費や、新型コロナウイルス感染症拡大防止に要する扶助費が増加し、前年度と比較して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ポイントの増となったものである。</a:t>
          </a:r>
        </a:p>
        <a:p>
          <a:r>
            <a:rPr kumimoji="1" lang="ja-JP" altLang="en-US" sz="1300">
              <a:latin typeface="ＭＳ Ｐゴシック" panose="020B0600070205080204" pitchFamily="50" charset="-128"/>
              <a:ea typeface="ＭＳ Ｐゴシック" panose="020B0600070205080204" pitchFamily="50" charset="-128"/>
            </a:rPr>
            <a:t>　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7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7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85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除排雪経費が記録的な大雪だった前年度と比較して減少したことに伴い維持補修費が減少したものの、他会計への繰出金が増加したため、その他の経費に充当した一般財源は増加し、前年度と比較して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また、地域特性である除排雪経費により、類似団体平均よりも高い値で推移しており、毎年の降雪状況により事業費の増減が大きいものの、除排雪体制や出動の効率化等により経費の節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60</xdr:row>
      <xdr:rowOff>67128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91385"/>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39205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67128</xdr:rowOff>
    </xdr:from>
    <xdr:to>
      <xdr:col>82</xdr:col>
      <xdr:colOff>196850</xdr:colOff>
      <xdr:row>60</xdr:row>
      <xdr:rowOff>67128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5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60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9978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60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60</xdr:row>
      <xdr:rowOff>99785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255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154215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8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公営事業会計や一部事務組合負担金への支出金・負担金に充当した一般財源が増加したため前年度と比較して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近年は概ね横ばいで推移しているため、引き続き経費削減に取り組んでいく。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62230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020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123190</xdr:rowOff>
    </xdr:from>
    <xdr:to>
      <xdr:col>73</xdr:col>
      <xdr:colOff>180975</xdr:colOff>
      <xdr:row>35</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7810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33</xdr:row>
      <xdr:rowOff>130810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78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154957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72390</xdr:rowOff>
    </xdr:from>
    <xdr:to>
      <xdr:col>69</xdr:col>
      <xdr:colOff>142875</xdr:colOff>
      <xdr:row>34</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80010</xdr:rowOff>
    </xdr:from>
    <xdr:to>
      <xdr:col>65</xdr:col>
      <xdr:colOff>53975</xdr:colOff>
      <xdr:row>34</xdr:row>
      <xdr:rowOff>10160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20337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国の経済対策に呼応した公共投資や小中学校の改築などの大規模事業の実施にあたり市債を発行してきたことから、公債費に係る経常収支比率は類似団体平均を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今後も合併特例債事業や臨時財政対策債に係る償還もあることから、中期財政見通しにより、可能な限り将来的な数値を把握し、適正な公債費の管理に努めていく。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78</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492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5229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80</xdr:row>
      <xdr:rowOff>20320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66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20320</xdr:rowOff>
    </xdr:from>
    <xdr:to>
      <xdr:col>11</xdr:col>
      <xdr:colOff>9525</xdr:colOff>
      <xdr:row>80</xdr:row>
      <xdr:rowOff>104139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7363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140970</xdr:rowOff>
    </xdr:from>
    <xdr:to>
      <xdr:col>11</xdr:col>
      <xdr:colOff>60325</xdr:colOff>
      <xdr:row>80</xdr:row>
      <xdr:rowOff>71120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55897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維持補修費は減少したものの、給与改定や退職者数の増による人件費の増、物価高騰による物件費の増等により公債費以外の経費に充当した一般財源は増加し、前年度と比較し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ポイントの増となった。　類似団体平均よりも低い数値で推移しているものの、他会計への支出金、繰出金は近年、全体的に上昇傾向にあることから、自主財源確保や業務内容の見直しなどにより、健全な運営を維持できるよう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124714</xdr:rowOff>
    </xdr:from>
    <xdr:to>
      <xdr:col>82</xdr:col>
      <xdr:colOff>107950</xdr:colOff>
      <xdr:row>76</xdr:row>
      <xdr:rowOff>99568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98346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108713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983464"/>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76</xdr:row>
      <xdr:rowOff>108713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093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122428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128067</xdr:rowOff>
    </xdr:from>
    <xdr:to>
      <xdr:col>29</xdr:col>
      <xdr:colOff>127000</xdr:colOff>
      <xdr:row>17</xdr:row>
      <xdr:rowOff>161061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0342"/>
          <a:ext cx="647700" cy="3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161061</xdr:rowOff>
    </xdr:from>
    <xdr:to>
      <xdr:col>26</xdr:col>
      <xdr:colOff>50800</xdr:colOff>
      <xdr:row>18</xdr:row>
      <xdr:rowOff>41846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3336"/>
          <a:ext cx="698500" cy="5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41846</xdr:rowOff>
    </xdr:from>
    <xdr:to>
      <xdr:col>22</xdr:col>
      <xdr:colOff>114300</xdr:colOff>
      <xdr:row>18</xdr:row>
      <xdr:rowOff>103721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5571"/>
          <a:ext cx="698500" cy="6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103721</xdr:rowOff>
    </xdr:from>
    <xdr:to>
      <xdr:col>18</xdr:col>
      <xdr:colOff>177800</xdr:colOff>
      <xdr:row>19</xdr:row>
      <xdr:rowOff>22530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7446"/>
          <a:ext cx="698500" cy="9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77267</xdr:rowOff>
    </xdr:from>
    <xdr:to>
      <xdr:col>29</xdr:col>
      <xdr:colOff>177800</xdr:colOff>
      <xdr:row>18</xdr:row>
      <xdr:rowOff>7417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49344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110261</xdr:rowOff>
    </xdr:from>
    <xdr:to>
      <xdr:col>26</xdr:col>
      <xdr:colOff>101600</xdr:colOff>
      <xdr:row>18</xdr:row>
      <xdr:rowOff>40411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25188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162496</xdr:rowOff>
    </xdr:from>
    <xdr:to>
      <xdr:col>22</xdr:col>
      <xdr:colOff>165100</xdr:colOff>
      <xdr:row>18</xdr:row>
      <xdr:rowOff>92646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77424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52921</xdr:rowOff>
    </xdr:from>
    <xdr:to>
      <xdr:col>19</xdr:col>
      <xdr:colOff>38100</xdr:colOff>
      <xdr:row>18</xdr:row>
      <xdr:rowOff>154521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143180</xdr:rowOff>
    </xdr:from>
    <xdr:to>
      <xdr:col>15</xdr:col>
      <xdr:colOff>101600</xdr:colOff>
      <xdr:row>19</xdr:row>
      <xdr:rowOff>73330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58107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256387</xdr:rowOff>
    </xdr:from>
    <xdr:to>
      <xdr:col>29</xdr:col>
      <xdr:colOff>127000</xdr:colOff>
      <xdr:row>33</xdr:row>
      <xdr:rowOff>327863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180937"/>
          <a:ext cx="647700" cy="7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203391</xdr:rowOff>
    </xdr:from>
    <xdr:to>
      <xdr:col>26</xdr:col>
      <xdr:colOff>50800</xdr:colOff>
      <xdr:row>33</xdr:row>
      <xdr:rowOff>256387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127941"/>
          <a:ext cx="698500" cy="52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135344</xdr:rowOff>
    </xdr:from>
    <xdr:to>
      <xdr:col>22</xdr:col>
      <xdr:colOff>114300</xdr:colOff>
      <xdr:row>33</xdr:row>
      <xdr:rowOff>203391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059894"/>
          <a:ext cx="698500" cy="68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109093</xdr:rowOff>
    </xdr:from>
    <xdr:to>
      <xdr:col>18</xdr:col>
      <xdr:colOff>177800</xdr:colOff>
      <xdr:row>33</xdr:row>
      <xdr:rowOff>135344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033643"/>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277063</xdr:rowOff>
    </xdr:from>
    <xdr:to>
      <xdr:col>29</xdr:col>
      <xdr:colOff>177800</xdr:colOff>
      <xdr:row>34</xdr:row>
      <xdr:rowOff>35763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0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122140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4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205587</xdr:rowOff>
    </xdr:from>
    <xdr:to>
      <xdr:col>26</xdr:col>
      <xdr:colOff>101600</xdr:colOff>
      <xdr:row>33</xdr:row>
      <xdr:rowOff>307187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3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145914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9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152591</xdr:rowOff>
    </xdr:from>
    <xdr:to>
      <xdr:col>22</xdr:col>
      <xdr:colOff>165100</xdr:colOff>
      <xdr:row>33</xdr:row>
      <xdr:rowOff>254191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07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92918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84544</xdr:rowOff>
    </xdr:from>
    <xdr:to>
      <xdr:col>19</xdr:col>
      <xdr:colOff>38100</xdr:colOff>
      <xdr:row>33</xdr:row>
      <xdr:rowOff>186144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009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24871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77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58293</xdr:rowOff>
    </xdr:from>
    <xdr:to>
      <xdr:col>15</xdr:col>
      <xdr:colOff>101600</xdr:colOff>
      <xdr:row>33</xdr:row>
      <xdr:rowOff>159893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598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341520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7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271,544
270,443
824.61
137,545,820
132,019,553
5,151,461
68,037,049
123,425,153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109623</xdr:rowOff>
    </xdr:from>
    <xdr:to>
      <xdr:col>24</xdr:col>
      <xdr:colOff>63500</xdr:colOff>
      <xdr:row>38</xdr:row>
      <xdr:rowOff>22885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3273"/>
          <a:ext cx="838200" cy="8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22885</xdr:rowOff>
    </xdr:from>
    <xdr:to>
      <xdr:col>19</xdr:col>
      <xdr:colOff>177800</xdr:colOff>
      <xdr:row>38</xdr:row>
      <xdr:rowOff>28568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37985"/>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28568</xdr:rowOff>
    </xdr:from>
    <xdr:to>
      <xdr:col>15</xdr:col>
      <xdr:colOff>50800</xdr:colOff>
      <xdr:row>39</xdr:row>
      <xdr:rowOff>54857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3668"/>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54857</xdr:rowOff>
    </xdr:from>
    <xdr:to>
      <xdr:col>10</xdr:col>
      <xdr:colOff>114300</xdr:colOff>
      <xdr:row>39</xdr:row>
      <xdr:rowOff>69651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41407"/>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58823</xdr:rowOff>
    </xdr:from>
    <xdr:to>
      <xdr:col>24</xdr:col>
      <xdr:colOff>114300</xdr:colOff>
      <xdr:row>37</xdr:row>
      <xdr:rowOff>160423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145200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143535</xdr:rowOff>
    </xdr:from>
    <xdr:to>
      <xdr:col>20</xdr:col>
      <xdr:colOff>38100</xdr:colOff>
      <xdr:row>38</xdr:row>
      <xdr:rowOff>73685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64812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149218</xdr:rowOff>
    </xdr:from>
    <xdr:to>
      <xdr:col>15</xdr:col>
      <xdr:colOff>101600</xdr:colOff>
      <xdr:row>38</xdr:row>
      <xdr:rowOff>79367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28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70495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4057</xdr:rowOff>
    </xdr:from>
    <xdr:to>
      <xdr:col>10</xdr:col>
      <xdr:colOff>165100</xdr:colOff>
      <xdr:row>39</xdr:row>
      <xdr:rowOff>105657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96784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18851</xdr:rowOff>
    </xdr:from>
    <xdr:to>
      <xdr:col>6</xdr:col>
      <xdr:colOff>38100</xdr:colOff>
      <xdr:row>39</xdr:row>
      <xdr:rowOff>120451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111578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9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79654</xdr:rowOff>
    </xdr:from>
    <xdr:to>
      <xdr:col>24</xdr:col>
      <xdr:colOff>63500</xdr:colOff>
      <xdr:row>57</xdr:row>
      <xdr:rowOff>107353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2304"/>
          <a:ext cx="8382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107353</xdr:rowOff>
    </xdr:from>
    <xdr:to>
      <xdr:col>19</xdr:col>
      <xdr:colOff>177800</xdr:colOff>
      <xdr:row>58</xdr:row>
      <xdr:rowOff>127813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80003"/>
          <a:ext cx="889000" cy="1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127813</xdr:rowOff>
    </xdr:from>
    <xdr:to>
      <xdr:col>15</xdr:col>
      <xdr:colOff>50800</xdr:colOff>
      <xdr:row>59</xdr:row>
      <xdr:rowOff>49936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71913"/>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49936</xdr:rowOff>
    </xdr:from>
    <xdr:to>
      <xdr:col>10</xdr:col>
      <xdr:colOff>114300</xdr:colOff>
      <xdr:row>59</xdr:row>
      <xdr:rowOff>55994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65486"/>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50284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28854</xdr:rowOff>
    </xdr:from>
    <xdr:to>
      <xdr:col>24</xdr:col>
      <xdr:colOff>114300</xdr:colOff>
      <xdr:row>57</xdr:row>
      <xdr:rowOff>130454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7281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56553</xdr:rowOff>
    </xdr:from>
    <xdr:to>
      <xdr:col>20</xdr:col>
      <xdr:colOff>38100</xdr:colOff>
      <xdr:row>57</xdr:row>
      <xdr:rowOff>158153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149280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77013</xdr:rowOff>
    </xdr:from>
    <xdr:to>
      <xdr:col>15</xdr:col>
      <xdr:colOff>101600</xdr:colOff>
      <xdr:row>59</xdr:row>
      <xdr:rowOff>7163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169740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170586</xdr:rowOff>
    </xdr:from>
    <xdr:to>
      <xdr:col>10</xdr:col>
      <xdr:colOff>165100</xdr:colOff>
      <xdr:row>59</xdr:row>
      <xdr:rowOff>100736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91863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5194</xdr:rowOff>
    </xdr:from>
    <xdr:to>
      <xdr:col>6</xdr:col>
      <xdr:colOff>38100</xdr:colOff>
      <xdr:row>59</xdr:row>
      <xdr:rowOff>106794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123321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159314</xdr:rowOff>
    </xdr:from>
    <xdr:to>
      <xdr:col>24</xdr:col>
      <xdr:colOff>62865</xdr:colOff>
      <xdr:row>78</xdr:row>
      <xdr:rowOff>126898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503714"/>
          <a:ext cx="1270" cy="99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130725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3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126898</xdr:rowOff>
    </xdr:from>
    <xdr:to>
      <xdr:col>24</xdr:col>
      <xdr:colOff>152400</xdr:colOff>
      <xdr:row>78</xdr:row>
      <xdr:rowOff>126898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105991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27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159314</xdr:rowOff>
    </xdr:from>
    <xdr:to>
      <xdr:col>24</xdr:col>
      <xdr:colOff>152400</xdr:colOff>
      <xdr:row>72</xdr:row>
      <xdr:rowOff>159314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70480</xdr:rowOff>
    </xdr:from>
    <xdr:to>
      <xdr:col>24</xdr:col>
      <xdr:colOff>63500</xdr:colOff>
      <xdr:row>72</xdr:row>
      <xdr:rowOff>159314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414880"/>
          <a:ext cx="8382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13332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34905</xdr:rowOff>
    </xdr:from>
    <xdr:to>
      <xdr:col>24</xdr:col>
      <xdr:colOff>114300</xdr:colOff>
      <xdr:row>77</xdr:row>
      <xdr:rowOff>136505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70480</xdr:rowOff>
    </xdr:from>
    <xdr:to>
      <xdr:col>19</xdr:col>
      <xdr:colOff>177800</xdr:colOff>
      <xdr:row>73</xdr:row>
      <xdr:rowOff>143952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414880"/>
          <a:ext cx="889000" cy="2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28093</xdr:rowOff>
    </xdr:from>
    <xdr:to>
      <xdr:col>20</xdr:col>
      <xdr:colOff>38100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120820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143952</xdr:rowOff>
    </xdr:from>
    <xdr:to>
      <xdr:col>15</xdr:col>
      <xdr:colOff>50800</xdr:colOff>
      <xdr:row>76</xdr:row>
      <xdr:rowOff>81773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59802"/>
          <a:ext cx="8890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35911</xdr:rowOff>
    </xdr:from>
    <xdr:to>
      <xdr:col>15</xdr:col>
      <xdr:colOff>101600</xdr:colOff>
      <xdr:row>77</xdr:row>
      <xdr:rowOff>137511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128638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133802</xdr:rowOff>
    </xdr:from>
    <xdr:to>
      <xdr:col>10</xdr:col>
      <xdr:colOff>114300</xdr:colOff>
      <xdr:row>76</xdr:row>
      <xdr:rowOff>81773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821102"/>
          <a:ext cx="889000" cy="29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72944</xdr:rowOff>
    </xdr:from>
    <xdr:to>
      <xdr:col>10</xdr:col>
      <xdr:colOff>165100</xdr:colOff>
      <xdr:row>78</xdr:row>
      <xdr:rowOff>3094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165671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63342</xdr:rowOff>
    </xdr:from>
    <xdr:to>
      <xdr:col>6</xdr:col>
      <xdr:colOff>38100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108514</xdr:rowOff>
    </xdr:from>
    <xdr:to>
      <xdr:col>24</xdr:col>
      <xdr:colOff>114300</xdr:colOff>
      <xdr:row>73</xdr:row>
      <xdr:rowOff>38664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4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61541</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4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19680</xdr:rowOff>
    </xdr:from>
    <xdr:to>
      <xdr:col>20</xdr:col>
      <xdr:colOff>38100</xdr:colOff>
      <xdr:row>72</xdr:row>
      <xdr:rowOff>121280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137807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13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93152</xdr:rowOff>
    </xdr:from>
    <xdr:to>
      <xdr:col>15</xdr:col>
      <xdr:colOff>101600</xdr:colOff>
      <xdr:row>74</xdr:row>
      <xdr:rowOff>23302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39829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30973</xdr:rowOff>
    </xdr:from>
    <xdr:to>
      <xdr:col>10</xdr:col>
      <xdr:colOff>165100</xdr:colOff>
      <xdr:row>76</xdr:row>
      <xdr:rowOff>132573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149100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3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83002</xdr:rowOff>
    </xdr:from>
    <xdr:to>
      <xdr:col>6</xdr:col>
      <xdr:colOff>38100</xdr:colOff>
      <xdr:row>75</xdr:row>
      <xdr:rowOff>13152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29679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164672</xdr:rowOff>
    </xdr:from>
    <xdr:to>
      <xdr:col>24</xdr:col>
      <xdr:colOff>63500</xdr:colOff>
      <xdr:row>94</xdr:row>
      <xdr:rowOff>158728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109522"/>
          <a:ext cx="8382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164672</xdr:rowOff>
    </xdr:from>
    <xdr:to>
      <xdr:col>19</xdr:col>
      <xdr:colOff>177800</xdr:colOff>
      <xdr:row>95</xdr:row>
      <xdr:rowOff>124764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09522"/>
          <a:ext cx="889000" cy="30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124764</xdr:rowOff>
    </xdr:from>
    <xdr:to>
      <xdr:col>15</xdr:col>
      <xdr:colOff>50800</xdr:colOff>
      <xdr:row>95</xdr:row>
      <xdr:rowOff>145197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12514"/>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145197</xdr:rowOff>
    </xdr:from>
    <xdr:to>
      <xdr:col>10</xdr:col>
      <xdr:colOff>114300</xdr:colOff>
      <xdr:row>96</xdr:row>
      <xdr:rowOff>31028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32947"/>
          <a:ext cx="8890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107928</xdr:rowOff>
    </xdr:from>
    <xdr:to>
      <xdr:col>24</xdr:col>
      <xdr:colOff>114300</xdr:colOff>
      <xdr:row>95</xdr:row>
      <xdr:rowOff>38078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2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130805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7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113872</xdr:rowOff>
    </xdr:from>
    <xdr:to>
      <xdr:col>20</xdr:col>
      <xdr:colOff>38100</xdr:colOff>
      <xdr:row>94</xdr:row>
      <xdr:rowOff>44022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60549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3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73964</xdr:rowOff>
    </xdr:from>
    <xdr:to>
      <xdr:col>15</xdr:col>
      <xdr:colOff>101600</xdr:colOff>
      <xdr:row>96</xdr:row>
      <xdr:rowOff>4114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20641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3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94397</xdr:rowOff>
    </xdr:from>
    <xdr:to>
      <xdr:col>10</xdr:col>
      <xdr:colOff>165100</xdr:colOff>
      <xdr:row>96</xdr:row>
      <xdr:rowOff>24547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41074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151678</xdr:rowOff>
    </xdr:from>
    <xdr:to>
      <xdr:col>6</xdr:col>
      <xdr:colOff>38100</xdr:colOff>
      <xdr:row>96</xdr:row>
      <xdr:rowOff>81828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3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98355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1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103822</xdr:rowOff>
    </xdr:from>
    <xdr:to>
      <xdr:col>55</xdr:col>
      <xdr:colOff>0</xdr:colOff>
      <xdr:row>37</xdr:row>
      <xdr:rowOff>80950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76022"/>
          <a:ext cx="838200" cy="1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162751</xdr:rowOff>
    </xdr:from>
    <xdr:to>
      <xdr:col>50</xdr:col>
      <xdr:colOff>114300</xdr:colOff>
      <xdr:row>37</xdr:row>
      <xdr:rowOff>80950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134801"/>
          <a:ext cx="889000" cy="128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162751</xdr:rowOff>
    </xdr:from>
    <xdr:to>
      <xdr:col>45</xdr:col>
      <xdr:colOff>177800</xdr:colOff>
      <xdr:row>38</xdr:row>
      <xdr:rowOff>99631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134801"/>
          <a:ext cx="889000" cy="147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99631</xdr:rowOff>
    </xdr:from>
    <xdr:to>
      <xdr:col>41</xdr:col>
      <xdr:colOff>50800</xdr:colOff>
      <xdr:row>38</xdr:row>
      <xdr:rowOff>152082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14731"/>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53022</xdr:rowOff>
    </xdr:from>
    <xdr:to>
      <xdr:col>55</xdr:col>
      <xdr:colOff>50800</xdr:colOff>
      <xdr:row>36</xdr:row>
      <xdr:rowOff>154622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75899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30150</xdr:rowOff>
    </xdr:from>
    <xdr:to>
      <xdr:col>50</xdr:col>
      <xdr:colOff>165100</xdr:colOff>
      <xdr:row>37</xdr:row>
      <xdr:rowOff>131750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148277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1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111951</xdr:rowOff>
    </xdr:from>
    <xdr:to>
      <xdr:col>46</xdr:col>
      <xdr:colOff>38100</xdr:colOff>
      <xdr:row>30</xdr:row>
      <xdr:rowOff>42101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08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58628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85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48831</xdr:rowOff>
    </xdr:from>
    <xdr:to>
      <xdr:col>41</xdr:col>
      <xdr:colOff>101600</xdr:colOff>
      <xdr:row>38</xdr:row>
      <xdr:rowOff>150431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166959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101282</xdr:rowOff>
    </xdr:from>
    <xdr:to>
      <xdr:col>36</xdr:col>
      <xdr:colOff>165100</xdr:colOff>
      <xdr:row>39</xdr:row>
      <xdr:rowOff>31432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47960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9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93539</xdr:rowOff>
    </xdr:from>
    <xdr:to>
      <xdr:col>55</xdr:col>
      <xdr:colOff>0</xdr:colOff>
      <xdr:row>58</xdr:row>
      <xdr:rowOff>56131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66189"/>
          <a:ext cx="838200" cy="1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93539</xdr:rowOff>
    </xdr:from>
    <xdr:to>
      <xdr:col>50</xdr:col>
      <xdr:colOff>114300</xdr:colOff>
      <xdr:row>57</xdr:row>
      <xdr:rowOff>164667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66189"/>
          <a:ext cx="8890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133104</xdr:rowOff>
    </xdr:from>
    <xdr:to>
      <xdr:col>45</xdr:col>
      <xdr:colOff>177800</xdr:colOff>
      <xdr:row>57</xdr:row>
      <xdr:rowOff>164667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34304"/>
          <a:ext cx="889000" cy="20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133104</xdr:rowOff>
    </xdr:from>
    <xdr:to>
      <xdr:col>41</xdr:col>
      <xdr:colOff>50800</xdr:colOff>
      <xdr:row>59</xdr:row>
      <xdr:rowOff>15733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34304"/>
          <a:ext cx="889000" cy="3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5331</xdr:rowOff>
    </xdr:from>
    <xdr:to>
      <xdr:col>55</xdr:col>
      <xdr:colOff>50800</xdr:colOff>
      <xdr:row>58</xdr:row>
      <xdr:rowOff>106931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155208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42739</xdr:rowOff>
    </xdr:from>
    <xdr:to>
      <xdr:col>50</xdr:col>
      <xdr:colOff>165100</xdr:colOff>
      <xdr:row>57</xdr:row>
      <xdr:rowOff>144339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135466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113867</xdr:rowOff>
    </xdr:from>
    <xdr:to>
      <xdr:col>46</xdr:col>
      <xdr:colOff>38100</xdr:colOff>
      <xdr:row>58</xdr:row>
      <xdr:rowOff>44017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8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35144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7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82304</xdr:rowOff>
    </xdr:from>
    <xdr:to>
      <xdr:col>41</xdr:col>
      <xdr:colOff>101600</xdr:colOff>
      <xdr:row>57</xdr:row>
      <xdr:rowOff>12454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3581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7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136383</xdr:rowOff>
    </xdr:from>
    <xdr:to>
      <xdr:col>36</xdr:col>
      <xdr:colOff>165100</xdr:colOff>
      <xdr:row>59</xdr:row>
      <xdr:rowOff>66533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57660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66639</xdr:rowOff>
    </xdr:from>
    <xdr:to>
      <xdr:col>55</xdr:col>
      <xdr:colOff>0</xdr:colOff>
      <xdr:row>77</xdr:row>
      <xdr:rowOff>482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096839"/>
          <a:ext cx="8382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66639</xdr:rowOff>
    </xdr:from>
    <xdr:to>
      <xdr:col>50</xdr:col>
      <xdr:colOff>114300</xdr:colOff>
      <xdr:row>77</xdr:row>
      <xdr:rowOff>20233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096839"/>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20233</xdr:rowOff>
    </xdr:from>
    <xdr:to>
      <xdr:col>45</xdr:col>
      <xdr:colOff>177800</xdr:colOff>
      <xdr:row>77</xdr:row>
      <xdr:rowOff>112131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21883"/>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112131</xdr:rowOff>
    </xdr:from>
    <xdr:to>
      <xdr:col>41</xdr:col>
      <xdr:colOff>50800</xdr:colOff>
      <xdr:row>78</xdr:row>
      <xdr:rowOff>84950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13781"/>
          <a:ext cx="889000" cy="1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121132</xdr:rowOff>
    </xdr:from>
    <xdr:to>
      <xdr:col>55</xdr:col>
      <xdr:colOff>50800</xdr:colOff>
      <xdr:row>77</xdr:row>
      <xdr:rowOff>51282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144009</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0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15839</xdr:rowOff>
    </xdr:from>
    <xdr:to>
      <xdr:col>50</xdr:col>
      <xdr:colOff>165100</xdr:colOff>
      <xdr:row>76</xdr:row>
      <xdr:rowOff>117439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0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133966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82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140883</xdr:rowOff>
    </xdr:from>
    <xdr:to>
      <xdr:col>46</xdr:col>
      <xdr:colOff>38100</xdr:colOff>
      <xdr:row>77</xdr:row>
      <xdr:rowOff>71033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7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62160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26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61331</xdr:rowOff>
    </xdr:from>
    <xdr:to>
      <xdr:col>41</xdr:col>
      <xdr:colOff>101600</xdr:colOff>
      <xdr:row>77</xdr:row>
      <xdr:rowOff>162931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154058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3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34150</xdr:rowOff>
    </xdr:from>
    <xdr:to>
      <xdr:col>36</xdr:col>
      <xdr:colOff>165100</xdr:colOff>
      <xdr:row>78</xdr:row>
      <xdr:rowOff>135750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126877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9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62136</xdr:rowOff>
    </xdr:from>
    <xdr:to>
      <xdr:col>55</xdr:col>
      <xdr:colOff>0</xdr:colOff>
      <xdr:row>97</xdr:row>
      <xdr:rowOff>3592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21336"/>
          <a:ext cx="838200" cy="1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62136</xdr:rowOff>
    </xdr:from>
    <xdr:to>
      <xdr:col>50</xdr:col>
      <xdr:colOff>114300</xdr:colOff>
      <xdr:row>96</xdr:row>
      <xdr:rowOff>77406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21336"/>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159017</xdr:rowOff>
    </xdr:from>
    <xdr:to>
      <xdr:col>45</xdr:col>
      <xdr:colOff>177800</xdr:colOff>
      <xdr:row>96</xdr:row>
      <xdr:rowOff>77406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446767"/>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159017</xdr:rowOff>
    </xdr:from>
    <xdr:to>
      <xdr:col>41</xdr:col>
      <xdr:colOff>50800</xdr:colOff>
      <xdr:row>96</xdr:row>
      <xdr:rowOff>43391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446767"/>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124242</xdr:rowOff>
    </xdr:from>
    <xdr:to>
      <xdr:col>55</xdr:col>
      <xdr:colOff>50800</xdr:colOff>
      <xdr:row>97</xdr:row>
      <xdr:rowOff>54392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102669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11336</xdr:rowOff>
    </xdr:from>
    <xdr:to>
      <xdr:col>50</xdr:col>
      <xdr:colOff>165100</xdr:colOff>
      <xdr:row>96</xdr:row>
      <xdr:rowOff>112936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104063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5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26606</xdr:rowOff>
    </xdr:from>
    <xdr:to>
      <xdr:col>46</xdr:col>
      <xdr:colOff>38100</xdr:colOff>
      <xdr:row>96</xdr:row>
      <xdr:rowOff>128206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119333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5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108217</xdr:rowOff>
    </xdr:from>
    <xdr:to>
      <xdr:col>41</xdr:col>
      <xdr:colOff>101600</xdr:colOff>
      <xdr:row>96</xdr:row>
      <xdr:rowOff>38367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29494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164041</xdr:rowOff>
    </xdr:from>
    <xdr:to>
      <xdr:col>36</xdr:col>
      <xdr:colOff>165100</xdr:colOff>
      <xdr:row>96</xdr:row>
      <xdr:rowOff>94191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85318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5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32004</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18554"/>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104648</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276848"/>
          <a:ext cx="889000" cy="45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104648</xdr:rowOff>
    </xdr:from>
    <xdr:to>
      <xdr:col>71</xdr:col>
      <xdr:colOff>177800</xdr:colOff>
      <xdr:row>39</xdr:row>
      <xdr:rowOff>42799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276848"/>
          <a:ext cx="889000" cy="4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101744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152654</xdr:rowOff>
    </xdr:from>
    <xdr:to>
      <xdr:col>85</xdr:col>
      <xdr:colOff>177800</xdr:colOff>
      <xdr:row>39</xdr:row>
      <xdr:rowOff>82804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67581</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82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53848</xdr:rowOff>
    </xdr:from>
    <xdr:to>
      <xdr:col>72</xdr:col>
      <xdr:colOff>38100</xdr:colOff>
      <xdr:row>36</xdr:row>
      <xdr:rowOff>155448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525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163449</xdr:rowOff>
    </xdr:from>
    <xdr:to>
      <xdr:col>67</xdr:col>
      <xdr:colOff>101600</xdr:colOff>
      <xdr:row>39</xdr:row>
      <xdr:rowOff>93599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84726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3226</xdr:rowOff>
    </xdr:from>
    <xdr:to>
      <xdr:col>85</xdr:col>
      <xdr:colOff>127000</xdr:colOff>
      <xdr:row>72</xdr:row>
      <xdr:rowOff>71087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347626"/>
          <a:ext cx="8382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118897</xdr:rowOff>
    </xdr:from>
    <xdr:to>
      <xdr:col>81</xdr:col>
      <xdr:colOff>50800</xdr:colOff>
      <xdr:row>72</xdr:row>
      <xdr:rowOff>3226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291847"/>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42480</xdr:rowOff>
    </xdr:from>
    <xdr:to>
      <xdr:col>76</xdr:col>
      <xdr:colOff>114300</xdr:colOff>
      <xdr:row>71</xdr:row>
      <xdr:rowOff>118897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215430"/>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152240</xdr:rowOff>
    </xdr:from>
    <xdr:to>
      <xdr:col>71</xdr:col>
      <xdr:colOff>177800</xdr:colOff>
      <xdr:row>71</xdr:row>
      <xdr:rowOff>42480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153740"/>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20287</xdr:rowOff>
    </xdr:from>
    <xdr:to>
      <xdr:col>85</xdr:col>
      <xdr:colOff>177800</xdr:colOff>
      <xdr:row>72</xdr:row>
      <xdr:rowOff>121887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3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43164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21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123876</xdr:rowOff>
    </xdr:from>
    <xdr:to>
      <xdr:col>81</xdr:col>
      <xdr:colOff>101600</xdr:colOff>
      <xdr:row>72</xdr:row>
      <xdr:rowOff>54026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2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70553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0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68097</xdr:rowOff>
    </xdr:from>
    <xdr:to>
      <xdr:col>76</xdr:col>
      <xdr:colOff>165100</xdr:colOff>
      <xdr:row>71</xdr:row>
      <xdr:rowOff>169697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2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14774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0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163130</xdr:rowOff>
    </xdr:from>
    <xdr:to>
      <xdr:col>72</xdr:col>
      <xdr:colOff>38100</xdr:colOff>
      <xdr:row>71</xdr:row>
      <xdr:rowOff>93280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1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109807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19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101440</xdr:rowOff>
    </xdr:from>
    <xdr:to>
      <xdr:col>67</xdr:col>
      <xdr:colOff>101600</xdr:colOff>
      <xdr:row>71</xdr:row>
      <xdr:rowOff>31590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1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48117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18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109982</xdr:rowOff>
    </xdr:from>
    <xdr:to>
      <xdr:col>85</xdr:col>
      <xdr:colOff>127000</xdr:colOff>
      <xdr:row>98</xdr:row>
      <xdr:rowOff>110942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12082"/>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110942</xdr:rowOff>
    </xdr:from>
    <xdr:to>
      <xdr:col>81</xdr:col>
      <xdr:colOff>50800</xdr:colOff>
      <xdr:row>98</xdr:row>
      <xdr:rowOff>115629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13042"/>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115629</xdr:rowOff>
    </xdr:from>
    <xdr:to>
      <xdr:col>76</xdr:col>
      <xdr:colOff>114300</xdr:colOff>
      <xdr:row>98</xdr:row>
      <xdr:rowOff>115812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1772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115812</xdr:rowOff>
    </xdr:from>
    <xdr:to>
      <xdr:col>71</xdr:col>
      <xdr:colOff>177800</xdr:colOff>
      <xdr:row>98</xdr:row>
      <xdr:rowOff>124910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1791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59182</xdr:rowOff>
    </xdr:from>
    <xdr:to>
      <xdr:col>85</xdr:col>
      <xdr:colOff>177800</xdr:colOff>
      <xdr:row>98</xdr:row>
      <xdr:rowOff>160782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145559</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7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60142</xdr:rowOff>
    </xdr:from>
    <xdr:to>
      <xdr:col>81</xdr:col>
      <xdr:colOff>101600</xdr:colOff>
      <xdr:row>98</xdr:row>
      <xdr:rowOff>161742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152869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64829</xdr:rowOff>
    </xdr:from>
    <xdr:to>
      <xdr:col>76</xdr:col>
      <xdr:colOff>165100</xdr:colOff>
      <xdr:row>98</xdr:row>
      <xdr:rowOff>166429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157556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5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65012</xdr:rowOff>
    </xdr:from>
    <xdr:to>
      <xdr:col>72</xdr:col>
      <xdr:colOff>38100</xdr:colOff>
      <xdr:row>98</xdr:row>
      <xdr:rowOff>166612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157739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166837</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696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44069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14294</xdr:rowOff>
    </xdr:from>
    <xdr:to>
      <xdr:col>116</xdr:col>
      <xdr:colOff>63500</xdr:colOff>
      <xdr:row>59</xdr:row>
      <xdr:rowOff>19094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29844"/>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132385</xdr:rowOff>
    </xdr:from>
    <xdr:to>
      <xdr:col>111</xdr:col>
      <xdr:colOff>177800</xdr:colOff>
      <xdr:row>59</xdr:row>
      <xdr:rowOff>19094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76485"/>
          <a:ext cx="8890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132385</xdr:rowOff>
    </xdr:from>
    <xdr:to>
      <xdr:col>107</xdr:col>
      <xdr:colOff>50800</xdr:colOff>
      <xdr:row>59</xdr:row>
      <xdr:rowOff>11284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76485"/>
          <a:ext cx="88900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11284</xdr:rowOff>
    </xdr:from>
    <xdr:to>
      <xdr:col>102</xdr:col>
      <xdr:colOff>114300</xdr:colOff>
      <xdr:row>59</xdr:row>
      <xdr:rowOff>11417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2683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134944</xdr:rowOff>
    </xdr:from>
    <xdr:to>
      <xdr:col>116</xdr:col>
      <xdr:colOff>114300</xdr:colOff>
      <xdr:row>59</xdr:row>
      <xdr:rowOff>65094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49871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9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139744</xdr:rowOff>
    </xdr:from>
    <xdr:to>
      <xdr:col>112</xdr:col>
      <xdr:colOff>38100</xdr:colOff>
      <xdr:row>59</xdr:row>
      <xdr:rowOff>69894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61021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7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81585</xdr:rowOff>
    </xdr:from>
    <xdr:to>
      <xdr:col>107</xdr:col>
      <xdr:colOff>101600</xdr:colOff>
      <xdr:row>59</xdr:row>
      <xdr:rowOff>11735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2862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131934</xdr:rowOff>
    </xdr:from>
    <xdr:to>
      <xdr:col>102</xdr:col>
      <xdr:colOff>165100</xdr:colOff>
      <xdr:row>59</xdr:row>
      <xdr:rowOff>62084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53211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132067</xdr:rowOff>
    </xdr:from>
    <xdr:to>
      <xdr:col>98</xdr:col>
      <xdr:colOff>38100</xdr:colOff>
      <xdr:row>59</xdr:row>
      <xdr:rowOff>62217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53344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22161</xdr:rowOff>
    </xdr:from>
    <xdr:to>
      <xdr:col>116</xdr:col>
      <xdr:colOff>63500</xdr:colOff>
      <xdr:row>74</xdr:row>
      <xdr:rowOff>52260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0946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52260</xdr:rowOff>
    </xdr:from>
    <xdr:to>
      <xdr:col>111</xdr:col>
      <xdr:colOff>177800</xdr:colOff>
      <xdr:row>74</xdr:row>
      <xdr:rowOff>75578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39560"/>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169075</xdr:rowOff>
    </xdr:from>
    <xdr:to>
      <xdr:col>107</xdr:col>
      <xdr:colOff>50800</xdr:colOff>
      <xdr:row>74</xdr:row>
      <xdr:rowOff>75578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513475"/>
          <a:ext cx="889000" cy="2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169075</xdr:rowOff>
    </xdr:from>
    <xdr:to>
      <xdr:col>102</xdr:col>
      <xdr:colOff>114300</xdr:colOff>
      <xdr:row>73</xdr:row>
      <xdr:rowOff>69862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513475"/>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142811</xdr:rowOff>
    </xdr:from>
    <xdr:to>
      <xdr:col>116</xdr:col>
      <xdr:colOff>114300</xdr:colOff>
      <xdr:row>74</xdr:row>
      <xdr:rowOff>72961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165688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1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1460</xdr:rowOff>
    </xdr:from>
    <xdr:to>
      <xdr:col>112</xdr:col>
      <xdr:colOff>38100</xdr:colOff>
      <xdr:row>74</xdr:row>
      <xdr:rowOff>103060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119587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24778</xdr:rowOff>
    </xdr:from>
    <xdr:to>
      <xdr:col>107</xdr:col>
      <xdr:colOff>101600</xdr:colOff>
      <xdr:row>74</xdr:row>
      <xdr:rowOff>126378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142905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118275</xdr:rowOff>
    </xdr:from>
    <xdr:to>
      <xdr:col>102</xdr:col>
      <xdr:colOff>165100</xdr:colOff>
      <xdr:row>73</xdr:row>
      <xdr:rowOff>48425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4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64952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2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19062</xdr:rowOff>
    </xdr:from>
    <xdr:to>
      <xdr:col>98</xdr:col>
      <xdr:colOff>38100</xdr:colOff>
      <xdr:row>73</xdr:row>
      <xdr:rowOff>120662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137189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486,181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a:t>
          </a:r>
          <a:r>
            <a:rPr kumimoji="1" lang="en-US" altLang="ja-JP" sz="1300">
              <a:latin typeface="ＭＳ Ｐゴシック" panose="020B0600070205080204" pitchFamily="50" charset="-128"/>
              <a:ea typeface="ＭＳ Ｐゴシック" panose="020B0600070205080204" pitchFamily="50" charset="-128"/>
            </a:rPr>
            <a:t>163,252</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15,204</a:t>
          </a:r>
          <a:r>
            <a:rPr kumimoji="1" lang="ja-JP" altLang="en-US" sz="1300">
              <a:latin typeface="ＭＳ Ｐゴシック" panose="020B0600070205080204" pitchFamily="50" charset="-128"/>
              <a:ea typeface="ＭＳ Ｐゴシック" panose="020B0600070205080204" pitchFamily="50" charset="-128"/>
            </a:rPr>
            <a:t>円の減となっているが、これは国庫補助事業である電力・ガス・食料品等価格高騰緊急支援給付金給付事業や生活困窮者支援臨時給付金給付事業の実施による増があったものの、前年度の住民税非課税世帯等に対する臨時特別給付金給付事業や子育て世帯への臨時特別給付金給付事業の終了によるものである。次に大き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65,825</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11,699</a:t>
          </a:r>
          <a:r>
            <a:rPr kumimoji="1" lang="ja-JP" altLang="en-US" sz="1300">
              <a:latin typeface="ＭＳ Ｐゴシック" panose="020B0600070205080204" pitchFamily="50" charset="-128"/>
              <a:ea typeface="ＭＳ Ｐゴシック" panose="020B0600070205080204" pitchFamily="50" charset="-128"/>
            </a:rPr>
            <a:t>円の増となっているが、これは青森市プレミアム付商品券事業の実施によるものである。人件費は、住民一人当たり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50,171</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低い水準となっている。これは、定員管理計画に基づく職員数の削減の取組等によるものであり、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271,544
270,443
824.61
137,545,820
132,019,553
5,151,461
68,037,049
123,425,153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98552</xdr:rowOff>
    </xdr:from>
    <xdr:to>
      <xdr:col>24</xdr:col>
      <xdr:colOff>63500</xdr:colOff>
      <xdr:row>33</xdr:row>
      <xdr:rowOff>119126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5640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119126</xdr:rowOff>
    </xdr:from>
    <xdr:to>
      <xdr:col>19</xdr:col>
      <xdr:colOff>177800</xdr:colOff>
      <xdr:row>34</xdr:row>
      <xdr:rowOff>11684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769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62738</xdr:rowOff>
    </xdr:from>
    <xdr:to>
      <xdr:col>15</xdr:col>
      <xdr:colOff>50800</xdr:colOff>
      <xdr:row>34</xdr:row>
      <xdr:rowOff>11684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20588"/>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62738</xdr:rowOff>
    </xdr:from>
    <xdr:to>
      <xdr:col>10</xdr:col>
      <xdr:colOff>114300</xdr:colOff>
      <xdr:row>33</xdr:row>
      <xdr:rowOff>154940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20588"/>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47752</xdr:rowOff>
    </xdr:from>
    <xdr:to>
      <xdr:col>24</xdr:col>
      <xdr:colOff>114300</xdr:colOff>
      <xdr:row>33</xdr:row>
      <xdr:rowOff>149352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70629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68326</xdr:rowOff>
    </xdr:from>
    <xdr:to>
      <xdr:col>20</xdr:col>
      <xdr:colOff>38100</xdr:colOff>
      <xdr:row>33</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132334</xdr:rowOff>
    </xdr:from>
    <xdr:to>
      <xdr:col>15</xdr:col>
      <xdr:colOff>101600</xdr:colOff>
      <xdr:row>34</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79011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11938</xdr:rowOff>
    </xdr:from>
    <xdr:to>
      <xdr:col>10</xdr:col>
      <xdr:colOff>165100</xdr:colOff>
      <xdr:row>33</xdr:row>
      <xdr:rowOff>113538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130065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50817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50470</xdr:rowOff>
    </xdr:from>
    <xdr:to>
      <xdr:col>24</xdr:col>
      <xdr:colOff>63500</xdr:colOff>
      <xdr:row>57</xdr:row>
      <xdr:rowOff>83269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23120"/>
          <a:ext cx="838200" cy="3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3084</xdr:rowOff>
    </xdr:from>
    <xdr:to>
      <xdr:col>19</xdr:col>
      <xdr:colOff>177800</xdr:colOff>
      <xdr:row>57</xdr:row>
      <xdr:rowOff>83269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47034"/>
          <a:ext cx="889000" cy="110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3084</xdr:rowOff>
    </xdr:from>
    <xdr:to>
      <xdr:col>15</xdr:col>
      <xdr:colOff>50800</xdr:colOff>
      <xdr:row>57</xdr:row>
      <xdr:rowOff>8200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47034"/>
          <a:ext cx="889000" cy="10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8200</xdr:rowOff>
    </xdr:from>
    <xdr:to>
      <xdr:col>10</xdr:col>
      <xdr:colOff>114300</xdr:colOff>
      <xdr:row>57</xdr:row>
      <xdr:rowOff>76334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80850"/>
          <a:ext cx="889000" cy="6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171120</xdr:rowOff>
    </xdr:from>
    <xdr:to>
      <xdr:col>24</xdr:col>
      <xdr:colOff>114300</xdr:colOff>
      <xdr:row>57</xdr:row>
      <xdr:rowOff>101270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149547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32469</xdr:rowOff>
    </xdr:from>
    <xdr:to>
      <xdr:col>20</xdr:col>
      <xdr:colOff>38100</xdr:colOff>
      <xdr:row>57</xdr:row>
      <xdr:rowOff>134069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125196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123734</xdr:rowOff>
    </xdr:from>
    <xdr:to>
      <xdr:col>15</xdr:col>
      <xdr:colOff>101600</xdr:colOff>
      <xdr:row>51</xdr:row>
      <xdr:rowOff>53884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45011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8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128850</xdr:rowOff>
    </xdr:from>
    <xdr:to>
      <xdr:col>10</xdr:col>
      <xdr:colOff>165100</xdr:colOff>
      <xdr:row>57</xdr:row>
      <xdr:rowOff>59000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75527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5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25534</xdr:rowOff>
    </xdr:from>
    <xdr:to>
      <xdr:col>6</xdr:col>
      <xdr:colOff>38100</xdr:colOff>
      <xdr:row>57</xdr:row>
      <xdr:rowOff>127134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118261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120306</xdr:rowOff>
    </xdr:from>
    <xdr:to>
      <xdr:col>24</xdr:col>
      <xdr:colOff>63500</xdr:colOff>
      <xdr:row>75</xdr:row>
      <xdr:rowOff>49998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07606"/>
          <a:ext cx="838200" cy="1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120306</xdr:rowOff>
    </xdr:from>
    <xdr:to>
      <xdr:col>19</xdr:col>
      <xdr:colOff>177800</xdr:colOff>
      <xdr:row>76</xdr:row>
      <xdr:rowOff>24760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07606"/>
          <a:ext cx="889000" cy="2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24760</xdr:rowOff>
    </xdr:from>
    <xdr:to>
      <xdr:col>15</xdr:col>
      <xdr:colOff>50800</xdr:colOff>
      <xdr:row>76</xdr:row>
      <xdr:rowOff>59617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4960"/>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59617</xdr:rowOff>
    </xdr:from>
    <xdr:to>
      <xdr:col>10</xdr:col>
      <xdr:colOff>114300</xdr:colOff>
      <xdr:row>76</xdr:row>
      <xdr:rowOff>135046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89817"/>
          <a:ext cx="889000" cy="7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170648</xdr:rowOff>
    </xdr:from>
    <xdr:to>
      <xdr:col>24</xdr:col>
      <xdr:colOff>114300</xdr:colOff>
      <xdr:row>75</xdr:row>
      <xdr:rowOff>100798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22075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0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69506</xdr:rowOff>
    </xdr:from>
    <xdr:to>
      <xdr:col>20</xdr:col>
      <xdr:colOff>38100</xdr:colOff>
      <xdr:row>74</xdr:row>
      <xdr:rowOff>171106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16183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3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145410</xdr:rowOff>
    </xdr:from>
    <xdr:to>
      <xdr:col>15</xdr:col>
      <xdr:colOff>101600</xdr:colOff>
      <xdr:row>76</xdr:row>
      <xdr:rowOff>75560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92087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8817</xdr:rowOff>
    </xdr:from>
    <xdr:to>
      <xdr:col>10</xdr:col>
      <xdr:colOff>165100</xdr:colOff>
      <xdr:row>76</xdr:row>
      <xdr:rowOff>110417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126944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1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84246</xdr:rowOff>
    </xdr:from>
    <xdr:to>
      <xdr:col>6</xdr:col>
      <xdr:colOff>38100</xdr:colOff>
      <xdr:row>77</xdr:row>
      <xdr:rowOff>14396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30923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8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61244</xdr:rowOff>
    </xdr:from>
    <xdr:to>
      <xdr:col>24</xdr:col>
      <xdr:colOff>63500</xdr:colOff>
      <xdr:row>96</xdr:row>
      <xdr:rowOff>150079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20444"/>
          <a:ext cx="838200" cy="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150079</xdr:rowOff>
    </xdr:from>
    <xdr:to>
      <xdr:col>19</xdr:col>
      <xdr:colOff>177800</xdr:colOff>
      <xdr:row>98</xdr:row>
      <xdr:rowOff>15044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09279"/>
          <a:ext cx="889000" cy="2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160799</xdr:rowOff>
    </xdr:from>
    <xdr:to>
      <xdr:col>15</xdr:col>
      <xdr:colOff>50800</xdr:colOff>
      <xdr:row>98</xdr:row>
      <xdr:rowOff>15044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91449"/>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160799</xdr:rowOff>
    </xdr:from>
    <xdr:to>
      <xdr:col>10</xdr:col>
      <xdr:colOff>114300</xdr:colOff>
      <xdr:row>98</xdr:row>
      <xdr:rowOff>55964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91449"/>
          <a:ext cx="889000" cy="6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10444</xdr:rowOff>
    </xdr:from>
    <xdr:to>
      <xdr:col>24</xdr:col>
      <xdr:colOff>114300</xdr:colOff>
      <xdr:row>96</xdr:row>
      <xdr:rowOff>112044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160321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4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99279</xdr:rowOff>
    </xdr:from>
    <xdr:to>
      <xdr:col>20</xdr:col>
      <xdr:colOff>38100</xdr:colOff>
      <xdr:row>97</xdr:row>
      <xdr:rowOff>29429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20556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135694</xdr:rowOff>
    </xdr:from>
    <xdr:to>
      <xdr:col>15</xdr:col>
      <xdr:colOff>101600</xdr:colOff>
      <xdr:row>98</xdr:row>
      <xdr:rowOff>65844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56971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109999</xdr:rowOff>
    </xdr:from>
    <xdr:to>
      <xdr:col>10</xdr:col>
      <xdr:colOff>165100</xdr:colOff>
      <xdr:row>98</xdr:row>
      <xdr:rowOff>40149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31276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3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5164</xdr:rowOff>
    </xdr:from>
    <xdr:to>
      <xdr:col>6</xdr:col>
      <xdr:colOff>38100</xdr:colOff>
      <xdr:row>98</xdr:row>
      <xdr:rowOff>106764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97891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21286</xdr:rowOff>
    </xdr:from>
    <xdr:to>
      <xdr:col>55</xdr:col>
      <xdr:colOff>0</xdr:colOff>
      <xdr:row>38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3638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24029</xdr:rowOff>
    </xdr:from>
    <xdr:to>
      <xdr:col>50</xdr:col>
      <xdr:colOff>114300</xdr:colOff>
      <xdr:row>38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391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9855</xdr:rowOff>
    </xdr:from>
    <xdr:to>
      <xdr:col>45</xdr:col>
      <xdr:colOff>177800</xdr:colOff>
      <xdr:row>38</xdr:row>
      <xdr:rowOff>24029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24955"/>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9855</xdr:rowOff>
    </xdr:from>
    <xdr:to>
      <xdr:col>41</xdr:col>
      <xdr:colOff>50800</xdr:colOff>
      <xdr:row>38</xdr:row>
      <xdr:rowOff>42316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2495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56862</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67327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144678</xdr:rowOff>
    </xdr:from>
    <xdr:to>
      <xdr:col>46</xdr:col>
      <xdr:colOff>38100</xdr:colOff>
      <xdr:row>38</xdr:row>
      <xdr:rowOff>74828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65956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130505</xdr:rowOff>
    </xdr:from>
    <xdr:to>
      <xdr:col>41</xdr:col>
      <xdr:colOff>101600</xdr:colOff>
      <xdr:row>38</xdr:row>
      <xdr:rowOff>60655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51782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162966</xdr:rowOff>
    </xdr:from>
    <xdr:to>
      <xdr:col>36</xdr:col>
      <xdr:colOff>165100</xdr:colOff>
      <xdr:row>38</xdr:row>
      <xdr:rowOff>93116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84243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9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49460</xdr:rowOff>
    </xdr:from>
    <xdr:to>
      <xdr:col>55</xdr:col>
      <xdr:colOff>0</xdr:colOff>
      <xdr:row>56</xdr:row>
      <xdr:rowOff>63233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650660"/>
          <a:ext cx="8382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47631</xdr:rowOff>
    </xdr:from>
    <xdr:to>
      <xdr:col>50</xdr:col>
      <xdr:colOff>114300</xdr:colOff>
      <xdr:row>56</xdr:row>
      <xdr:rowOff>49460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6488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47631</xdr:rowOff>
    </xdr:from>
    <xdr:to>
      <xdr:col>45</xdr:col>
      <xdr:colOff>177800</xdr:colOff>
      <xdr:row>56</xdr:row>
      <xdr:rowOff>78721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648831"/>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78721</xdr:rowOff>
    </xdr:from>
    <xdr:to>
      <xdr:col>41</xdr:col>
      <xdr:colOff>50800</xdr:colOff>
      <xdr:row>56</xdr:row>
      <xdr:rowOff>79978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67992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12433</xdr:rowOff>
    </xdr:from>
    <xdr:to>
      <xdr:col>55</xdr:col>
      <xdr:colOff>50800</xdr:colOff>
      <xdr:row>56</xdr:row>
      <xdr:rowOff>114033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6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162310</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5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170110</xdr:rowOff>
    </xdr:from>
    <xdr:to>
      <xdr:col>50</xdr:col>
      <xdr:colOff>165100</xdr:colOff>
      <xdr:row>56</xdr:row>
      <xdr:rowOff>100260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5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116787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3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168281</xdr:rowOff>
    </xdr:from>
    <xdr:to>
      <xdr:col>46</xdr:col>
      <xdr:colOff>38100</xdr:colOff>
      <xdr:row>56</xdr:row>
      <xdr:rowOff>98431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59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89558</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69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27921</xdr:rowOff>
    </xdr:from>
    <xdr:to>
      <xdr:col>41</xdr:col>
      <xdr:colOff>101600</xdr:colOff>
      <xdr:row>56</xdr:row>
      <xdr:rowOff>129521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6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120648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7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29178</xdr:rowOff>
    </xdr:from>
    <xdr:to>
      <xdr:col>36</xdr:col>
      <xdr:colOff>165100</xdr:colOff>
      <xdr:row>56</xdr:row>
      <xdr:rowOff>130778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121905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7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122065</xdr:rowOff>
    </xdr:from>
    <xdr:to>
      <xdr:col>55</xdr:col>
      <xdr:colOff>0</xdr:colOff>
      <xdr:row>78</xdr:row>
      <xdr:rowOff>68425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23715"/>
          <a:ext cx="838200" cy="1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20731</xdr:rowOff>
    </xdr:from>
    <xdr:to>
      <xdr:col>50</xdr:col>
      <xdr:colOff>114300</xdr:colOff>
      <xdr:row>78</xdr:row>
      <xdr:rowOff>68425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393831"/>
          <a:ext cx="889000" cy="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20731</xdr:rowOff>
    </xdr:from>
    <xdr:to>
      <xdr:col>45</xdr:col>
      <xdr:colOff>177800</xdr:colOff>
      <xdr:row>78</xdr:row>
      <xdr:rowOff>148648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93831"/>
          <a:ext cx="889000" cy="12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148648</xdr:rowOff>
    </xdr:from>
    <xdr:to>
      <xdr:col>41</xdr:col>
      <xdr:colOff>50800</xdr:colOff>
      <xdr:row>78</xdr:row>
      <xdr:rowOff>156307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2174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71265</xdr:rowOff>
    </xdr:from>
    <xdr:to>
      <xdr:col>55</xdr:col>
      <xdr:colOff>50800</xdr:colOff>
      <xdr:row>78</xdr:row>
      <xdr:rowOff>1415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94142</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12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17625</xdr:rowOff>
    </xdr:from>
    <xdr:to>
      <xdr:col>50</xdr:col>
      <xdr:colOff>165100</xdr:colOff>
      <xdr:row>78</xdr:row>
      <xdr:rowOff>119225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110352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4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141381</xdr:rowOff>
    </xdr:from>
    <xdr:to>
      <xdr:col>46</xdr:col>
      <xdr:colOff>38100</xdr:colOff>
      <xdr:row>78</xdr:row>
      <xdr:rowOff>71531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62658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4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97848</xdr:rowOff>
    </xdr:from>
    <xdr:to>
      <xdr:col>41</xdr:col>
      <xdr:colOff>101600</xdr:colOff>
      <xdr:row>79</xdr:row>
      <xdr:rowOff>27998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19125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6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105507</xdr:rowOff>
    </xdr:from>
    <xdr:to>
      <xdr:col>36</xdr:col>
      <xdr:colOff>165100</xdr:colOff>
      <xdr:row>79</xdr:row>
      <xdr:rowOff>35657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26784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5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46284</xdr:rowOff>
    </xdr:from>
    <xdr:to>
      <xdr:col>55</xdr:col>
      <xdr:colOff>0</xdr:colOff>
      <xdr:row>96</xdr:row>
      <xdr:rowOff>91384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34034"/>
          <a:ext cx="838200" cy="2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46284</xdr:rowOff>
    </xdr:from>
    <xdr:to>
      <xdr:col>50</xdr:col>
      <xdr:colOff>114300</xdr:colOff>
      <xdr:row>95</xdr:row>
      <xdr:rowOff>153792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334034"/>
          <a:ext cx="889000" cy="10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153792</xdr:rowOff>
    </xdr:from>
    <xdr:to>
      <xdr:col>45</xdr:col>
      <xdr:colOff>177800</xdr:colOff>
      <xdr:row>96</xdr:row>
      <xdr:rowOff>83300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41542"/>
          <a:ext cx="889000" cy="10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83300</xdr:rowOff>
    </xdr:from>
    <xdr:to>
      <xdr:col>41</xdr:col>
      <xdr:colOff>50800</xdr:colOff>
      <xdr:row>97</xdr:row>
      <xdr:rowOff>98160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42500"/>
          <a:ext cx="889000" cy="18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40584</xdr:rowOff>
    </xdr:from>
    <xdr:to>
      <xdr:col>55</xdr:col>
      <xdr:colOff>50800</xdr:colOff>
      <xdr:row>96</xdr:row>
      <xdr:rowOff>142184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63461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166934</xdr:rowOff>
    </xdr:from>
    <xdr:to>
      <xdr:col>50</xdr:col>
      <xdr:colOff>165100</xdr:colOff>
      <xdr:row>95</xdr:row>
      <xdr:rowOff>97084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113611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102992</xdr:rowOff>
    </xdr:from>
    <xdr:to>
      <xdr:col>46</xdr:col>
      <xdr:colOff>38100</xdr:colOff>
      <xdr:row>96</xdr:row>
      <xdr:rowOff>33142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49669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32500</xdr:rowOff>
    </xdr:from>
    <xdr:to>
      <xdr:col>41</xdr:col>
      <xdr:colOff>101600</xdr:colOff>
      <xdr:row>96</xdr:row>
      <xdr:rowOff>134100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150627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47360</xdr:rowOff>
    </xdr:from>
    <xdr:to>
      <xdr:col>36</xdr:col>
      <xdr:colOff>165100</xdr:colOff>
      <xdr:row>97</xdr:row>
      <xdr:rowOff>148960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140087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55935</xdr:rowOff>
    </xdr:from>
    <xdr:to>
      <xdr:col>85</xdr:col>
      <xdr:colOff>127000</xdr:colOff>
      <xdr:row>32</xdr:row>
      <xdr:rowOff>119126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542335"/>
          <a:ext cx="838200" cy="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55935</xdr:rowOff>
    </xdr:from>
    <xdr:to>
      <xdr:col>81</xdr:col>
      <xdr:colOff>50800</xdr:colOff>
      <xdr:row>33</xdr:row>
      <xdr:rowOff>56751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542335"/>
          <a:ext cx="889000" cy="17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19195</xdr:rowOff>
    </xdr:from>
    <xdr:to>
      <xdr:col>76</xdr:col>
      <xdr:colOff>114300</xdr:colOff>
      <xdr:row>33</xdr:row>
      <xdr:rowOff>56751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6770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19195</xdr:rowOff>
    </xdr:from>
    <xdr:to>
      <xdr:col>71</xdr:col>
      <xdr:colOff>177800</xdr:colOff>
      <xdr:row>33</xdr:row>
      <xdr:rowOff>162070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6770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68326</xdr:rowOff>
    </xdr:from>
    <xdr:to>
      <xdr:col>85</xdr:col>
      <xdr:colOff>177800</xdr:colOff>
      <xdr:row>32</xdr:row>
      <xdr:rowOff>169926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5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91203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40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5135</xdr:rowOff>
    </xdr:from>
    <xdr:to>
      <xdr:col>81</xdr:col>
      <xdr:colOff>101600</xdr:colOff>
      <xdr:row>32</xdr:row>
      <xdr:rowOff>106735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4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123262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2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5951</xdr:rowOff>
    </xdr:from>
    <xdr:to>
      <xdr:col>76</xdr:col>
      <xdr:colOff>165100</xdr:colOff>
      <xdr:row>33</xdr:row>
      <xdr:rowOff>107551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6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124078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4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139845</xdr:rowOff>
    </xdr:from>
    <xdr:to>
      <xdr:col>72</xdr:col>
      <xdr:colOff>38100</xdr:colOff>
      <xdr:row>33</xdr:row>
      <xdr:rowOff>69995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6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86522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40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111270</xdr:rowOff>
    </xdr:from>
    <xdr:to>
      <xdr:col>67</xdr:col>
      <xdr:colOff>101600</xdr:colOff>
      <xdr:row>34</xdr:row>
      <xdr:rowOff>41420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57947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155435</xdr:rowOff>
    </xdr:from>
    <xdr:to>
      <xdr:col>85</xdr:col>
      <xdr:colOff>127000</xdr:colOff>
      <xdr:row>56</xdr:row>
      <xdr:rowOff>25247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85185"/>
          <a:ext cx="8382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9322</xdr:rowOff>
    </xdr:from>
    <xdr:to>
      <xdr:col>81</xdr:col>
      <xdr:colOff>50800</xdr:colOff>
      <xdr:row>56</xdr:row>
      <xdr:rowOff>25247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10522"/>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9322</xdr:rowOff>
    </xdr:from>
    <xdr:to>
      <xdr:col>76</xdr:col>
      <xdr:colOff>114300</xdr:colOff>
      <xdr:row>56</xdr:row>
      <xdr:rowOff>169914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10522"/>
          <a:ext cx="8890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155816</xdr:rowOff>
    </xdr:from>
    <xdr:to>
      <xdr:col>71</xdr:col>
      <xdr:colOff>177800</xdr:colOff>
      <xdr:row>56</xdr:row>
      <xdr:rowOff>169914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57016"/>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104635</xdr:rowOff>
    </xdr:from>
    <xdr:to>
      <xdr:col>85</xdr:col>
      <xdr:colOff>177800</xdr:colOff>
      <xdr:row>56</xdr:row>
      <xdr:rowOff>34785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127512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145897</xdr:rowOff>
    </xdr:from>
    <xdr:to>
      <xdr:col>81</xdr:col>
      <xdr:colOff>101600</xdr:colOff>
      <xdr:row>56</xdr:row>
      <xdr:rowOff>76047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92574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35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129972</xdr:rowOff>
    </xdr:from>
    <xdr:to>
      <xdr:col>76</xdr:col>
      <xdr:colOff>165100</xdr:colOff>
      <xdr:row>56</xdr:row>
      <xdr:rowOff>60122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76649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3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119114</xdr:rowOff>
    </xdr:from>
    <xdr:to>
      <xdr:col>72</xdr:col>
      <xdr:colOff>38100</xdr:colOff>
      <xdr:row>57</xdr:row>
      <xdr:rowOff>49264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40391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105016</xdr:rowOff>
    </xdr:from>
    <xdr:to>
      <xdr:col>67</xdr:col>
      <xdr:colOff>101600</xdr:colOff>
      <xdr:row>57</xdr:row>
      <xdr:rowOff>35166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51693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32004</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76554"/>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104648</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134848"/>
          <a:ext cx="889000" cy="45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104648</xdr:rowOff>
    </xdr:from>
    <xdr:to>
      <xdr:col>71</xdr:col>
      <xdr:colOff>177800</xdr:colOff>
      <xdr:row>79</xdr:row>
      <xdr:rowOff>42799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134848"/>
          <a:ext cx="889000" cy="4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101744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152654</xdr:rowOff>
    </xdr:from>
    <xdr:to>
      <xdr:col>85</xdr:col>
      <xdr:colOff>177800</xdr:colOff>
      <xdr:row>79</xdr:row>
      <xdr:rowOff>82804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67581</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40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53848</xdr:rowOff>
    </xdr:from>
    <xdr:to>
      <xdr:col>72</xdr:col>
      <xdr:colOff>38100</xdr:colOff>
      <xdr:row>76</xdr:row>
      <xdr:rowOff>155448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525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285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163449</xdr:rowOff>
    </xdr:from>
    <xdr:to>
      <xdr:col>67</xdr:col>
      <xdr:colOff>101600</xdr:colOff>
      <xdr:row>79</xdr:row>
      <xdr:rowOff>93599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84726</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2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3226</xdr:rowOff>
    </xdr:from>
    <xdr:to>
      <xdr:col>85</xdr:col>
      <xdr:colOff>127000</xdr:colOff>
      <xdr:row>92</xdr:row>
      <xdr:rowOff>71087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776626"/>
          <a:ext cx="8382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118898</xdr:rowOff>
    </xdr:from>
    <xdr:to>
      <xdr:col>81</xdr:col>
      <xdr:colOff>50800</xdr:colOff>
      <xdr:row>92</xdr:row>
      <xdr:rowOff>3226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720848"/>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42480</xdr:rowOff>
    </xdr:from>
    <xdr:to>
      <xdr:col>76</xdr:col>
      <xdr:colOff>114300</xdr:colOff>
      <xdr:row>91</xdr:row>
      <xdr:rowOff>118898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644430"/>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152240</xdr:rowOff>
    </xdr:from>
    <xdr:to>
      <xdr:col>71</xdr:col>
      <xdr:colOff>177800</xdr:colOff>
      <xdr:row>91</xdr:row>
      <xdr:rowOff>42480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582740"/>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20287</xdr:rowOff>
    </xdr:from>
    <xdr:to>
      <xdr:col>85</xdr:col>
      <xdr:colOff>177800</xdr:colOff>
      <xdr:row>92</xdr:row>
      <xdr:rowOff>121887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7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43164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123876</xdr:rowOff>
    </xdr:from>
    <xdr:to>
      <xdr:col>81</xdr:col>
      <xdr:colOff>101600</xdr:colOff>
      <xdr:row>92</xdr:row>
      <xdr:rowOff>54026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7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70553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5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68098</xdr:rowOff>
    </xdr:from>
    <xdr:to>
      <xdr:col>76</xdr:col>
      <xdr:colOff>165100</xdr:colOff>
      <xdr:row>91</xdr:row>
      <xdr:rowOff>169698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6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14775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44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163130</xdr:rowOff>
    </xdr:from>
    <xdr:to>
      <xdr:col>72</xdr:col>
      <xdr:colOff>38100</xdr:colOff>
      <xdr:row>91</xdr:row>
      <xdr:rowOff>93280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5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109807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3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101440</xdr:rowOff>
    </xdr:from>
    <xdr:to>
      <xdr:col>67</xdr:col>
      <xdr:colOff>101600</xdr:colOff>
      <xdr:row>91</xdr:row>
      <xdr:rowOff>31590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5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48117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3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69520</xdr:rowOff>
    </xdr:from>
    <xdr:to>
      <xdr:col>116</xdr:col>
      <xdr:colOff>63500</xdr:colOff>
      <xdr:row>38</xdr:row>
      <xdr:rowOff>92951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84620"/>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69520</xdr:rowOff>
    </xdr:from>
    <xdr:to>
      <xdr:col>111</xdr:col>
      <xdr:colOff>177800</xdr:colOff>
      <xdr:row>38</xdr:row>
      <xdr:rowOff>98095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6584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75366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98095</xdr:rowOff>
    </xdr:from>
    <xdr:to>
      <xdr:col>107</xdr:col>
      <xdr:colOff>50800</xdr:colOff>
      <xdr:row>38</xdr:row>
      <xdr:rowOff>107658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61319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107658</xdr:rowOff>
    </xdr:from>
    <xdr:to>
      <xdr:col>102</xdr:col>
      <xdr:colOff>114300</xdr:colOff>
      <xdr:row>38</xdr:row>
      <xdr:rowOff>130670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622758"/>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78033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7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42151</xdr:rowOff>
    </xdr:from>
    <xdr:to>
      <xdr:col>116</xdr:col>
      <xdr:colOff>114300</xdr:colOff>
      <xdr:row>38</xdr:row>
      <xdr:rowOff>143751</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5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1528</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34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18720</xdr:rowOff>
    </xdr:from>
    <xdr:to>
      <xdr:col>112</xdr:col>
      <xdr:colOff>38100</xdr:colOff>
      <xdr:row>38</xdr:row>
      <xdr:rowOff>120320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136847</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088428" y="63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47295</xdr:rowOff>
    </xdr:from>
    <xdr:to>
      <xdr:col>107</xdr:col>
      <xdr:colOff>101600</xdr:colOff>
      <xdr:row>38</xdr:row>
      <xdr:rowOff>148895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165422</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63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56858</xdr:rowOff>
    </xdr:from>
    <xdr:to>
      <xdr:col>102</xdr:col>
      <xdr:colOff>165100</xdr:colOff>
      <xdr:row>38</xdr:row>
      <xdr:rowOff>158458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5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3535</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634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79870</xdr:rowOff>
    </xdr:from>
    <xdr:to>
      <xdr:col>98</xdr:col>
      <xdr:colOff>38100</xdr:colOff>
      <xdr:row>39</xdr:row>
      <xdr:rowOff>10020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26547</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637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216,060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民生費のうち児童福祉行政に要する経費である児童福祉費おいて保育無償化による保育所等運営費や、社会福祉行政に要する経費である社会福祉費において対象者の増等による自立支援給付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コロナ・物価高騰対応の経済対策費や高騰した光熱水費を賄うために財政調整基金の取崩をしたものの、市税や地方消費税交付金、普通交付税等の増により実質収支額は黒字を確保、財政調整基金残高は増加、標準財政規模比における実質単年度収支は</a:t>
          </a:r>
          <a:r>
            <a:rPr kumimoji="1" lang="en-US" altLang="ja-JP" sz="1400">
              <a:latin typeface="ＭＳ ゴシック" pitchFamily="49" charset="-128"/>
              <a:ea typeface="ＭＳ ゴシック" pitchFamily="49" charset="-128"/>
            </a:rPr>
            <a:t>4.75</a:t>
          </a:r>
          <a:r>
            <a:rPr kumimoji="1" lang="ja-JP" altLang="en-US" sz="1400">
              <a:latin typeface="ＭＳ ゴシック" pitchFamily="49" charset="-128"/>
              <a:ea typeface="ＭＳ ゴシック" pitchFamily="49" charset="-128"/>
            </a:rPr>
            <a:t>ポイント減少した。今後も臨時的、突発的に生じる財政需要に備えるため、より一層の行財政改革の取組により、自主財源の確保や経費節減に努め、健全な財政運営を図っていく。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おいて収益が改善したもののここ数年赤字が続いており、自動車運送事業会計において収益が悪化している状況であるが、経営改善計画の見直しを図り、収益改善に努めていくこととしている。また、母子父子寡婦福祉資金貸付金特別会計の赤字部分については、純計上収支均衡となっているものである。</a:t>
          </a:r>
        </a:p>
        <a:p>
          <a:r>
            <a:rPr kumimoji="1" lang="ja-JP" altLang="en-US" sz="1400">
              <a:latin typeface="ＭＳ ゴシック" pitchFamily="49" charset="-128"/>
              <a:ea typeface="ＭＳ ゴシック" pitchFamily="49" charset="-128"/>
            </a:rPr>
            <a:t>　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p>
        <a:p>
          <a:r>
            <a:rPr kumimoji="1" lang="ja-JP" altLang="en-US" sz="1400">
              <a:latin typeface="ＭＳ ゴシック" pitchFamily="49" charset="-128"/>
              <a:ea typeface="ＭＳ ゴシック" pitchFamily="49" charset="-128"/>
            </a:rPr>
            <a:t>　水道事業会計は、事業のコスト削減をはじめ、起債償還額のピークを超えたことに伴う歳出減少により実質収支が黒字で、標準財政規模に占める割合が最も大きく、次に割合が大きい一般会計も、建設事業費等の経費削減や交付税措置のある有利な起債の活用により、安定的な財政運営に努めている。今後も行財政改革プランに基づき、補助金･負担金の見直しと財源の確保、公債費の適正化、公営企業・準公営企業の見直しなどにより、行政の効率化に努め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元利償還金等は、過去の道路整備等に係る地方債の償還が終了したことに加え、公共投資経費に充当する市債発行額の抑制等を実施してきたことにより、近年は減少傾向にある。</a:t>
          </a:r>
        </a:p>
        <a:p>
          <a:r>
            <a:rPr kumimoji="1" lang="ja-JP" altLang="en-US" sz="1400">
              <a:latin typeface="ＭＳ ゴシック" pitchFamily="49" charset="-128"/>
              <a:ea typeface="ＭＳ ゴシック" pitchFamily="49" charset="-128"/>
            </a:rPr>
            <a:t>　今後も、交付税措置のある比較的有利な市債の活用や、公債費負担の平準化を図り、実質公債費比率の抑制に努めていく。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ごみ処理施設整備事業及び青森市・浪岡町合併に伴うまちづくり関連事業等の大規模プロジェクトの実施等により、市債残高が将来負担額の大半を占めているが、市債の発行抑制を実施してきたことなどにより、投資的経費に充当する市債の残高は減少しており、将来負担額も減少傾向にある。</a:t>
          </a:r>
        </a:p>
        <a:p>
          <a:r>
            <a:rPr kumimoji="1" lang="ja-JP" altLang="en-US" sz="1400">
              <a:latin typeface="ＭＳ ゴシック" pitchFamily="49" charset="-128"/>
              <a:ea typeface="ＭＳ ゴシック" pitchFamily="49" charset="-128"/>
            </a:rPr>
            <a:t>　充当可能財源等のうち、充当可能特定歳入は減少したものの、充当可能基金は増加しており、財源調整のための財政調整基金や減債基金などの取り崩し額の抑制など、今後も行財政改革プランに基づき、基金残高の確保に努めていくこととしている。</a:t>
          </a:r>
        </a:p>
        <a:p>
          <a:r>
            <a:rPr kumimoji="1" lang="ja-JP" altLang="en-US" sz="1400">
              <a:latin typeface="ＭＳ ゴシック" pitchFamily="49" charset="-128"/>
              <a:ea typeface="ＭＳ ゴシック" pitchFamily="49" charset="-128"/>
            </a:rPr>
            <a:t>　将来負担比率においては、減少傾向にあることから、今後においても将来負担に配慮した市債発行や公債費償還の適正化に努めていく。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青森県青森市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・財政調整基金の残高は、コロナ・物価高騰対応の経済対策経費や高騰した光熱水費を賄うために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億円を取り崩したものの、決算剰余金による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億円を取り崩したものの、寄附金等により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充当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・青森市地域振興基金：本市における地域住民の連帯の強化又は地域振興等に資するため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市民の平均寿命の延伸が重要であることに鑑み、次代の社会を担う子どもの健康の増進に資する食育に関する事業を実施し、並びにスポーツの振興及び市民の交流を促進するための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・元気都市あおもり応援基金：本市を応援しようとする個人又は団体から受ける寄附金を財源として事業を実施することにより、市民と共に進める市政を推進し、元気都市あおもりを実現するため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・青森市大井青少年育成事業基金：青少年の健全育成事業の一層の推進を図り、次代を担う人間性豊かな人材の育成に資するため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・青森市社会福祉事業基金：市民の社会奉仕活動を推進し、併せて社会福祉事業の充実を図るため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・元気都市あおもり応援基金：令和３年度に受け入れた寄附金のうち約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充当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・その他の基金：予算編成の過程で積極的に基金の活用を行っていく予定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・決算剰余金による積立の増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・財政調整積立金（財政調整基金）及び市債管理基金（減債基金）は、財源調整のための基金として令和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271,544
270,443
824.61
137,545,820
132,019,553
5,151,461
68,037,049
123,425,153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本市の有形固定資産減価償却率については、経年により前年度から</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61.9</a:t>
          </a:r>
          <a:r>
            <a:rPr kumimoji="1" lang="ja-JP" altLang="en-US" sz="1100">
              <a:latin typeface="ＭＳ Ｐゴシック" panose="020B0600070205080204" pitchFamily="50" charset="-128"/>
              <a:ea typeface="ＭＳ Ｐゴシック" panose="020B0600070205080204" pitchFamily="50" charset="-128"/>
            </a:rPr>
            <a:t>％となったものの、類似団体内平均値は下回っている。</a:t>
          </a:r>
        </a:p>
        <a:p>
          <a:r>
            <a:rPr kumimoji="1" lang="ja-JP" altLang="en-US" sz="1100">
              <a:latin typeface="ＭＳ Ｐゴシック" panose="020B0600070205080204" pitchFamily="50" charset="-128"/>
              <a:ea typeface="ＭＳ Ｐゴシック" panose="020B0600070205080204" pitchFamily="50" charset="-128"/>
            </a:rPr>
            <a:t>　しかしながら、資産の大半が償却している状況からも、今後は人口減少・公共施設のあり方等を踏まえながら、計画的な更新を検討する必要があるものと考える。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157920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9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31</xdr:row>
      <xdr:rowOff>14393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4329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128270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1810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169757</xdr:rowOff>
    </xdr:from>
    <xdr:to>
      <xdr:col>11</xdr:col>
      <xdr:colOff>187325</xdr:colOff>
      <xdr:row>30</xdr:row>
      <xdr:rowOff>99907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49107</xdr:rowOff>
    </xdr:from>
    <xdr:to>
      <xdr:col>15</xdr:col>
      <xdr:colOff>136525</xdr:colOff>
      <xdr:row>30</xdr:row>
      <xdr:rowOff>103082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6413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122978</xdr:rowOff>
    </xdr:from>
    <xdr:to>
      <xdr:col>7</xdr:col>
      <xdr:colOff>187325</xdr:colOff>
      <xdr:row>30</xdr:row>
      <xdr:rowOff>53128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2328</xdr:rowOff>
    </xdr:from>
    <xdr:to>
      <xdr:col>11</xdr:col>
      <xdr:colOff>136525</xdr:colOff>
      <xdr:row>30</xdr:row>
      <xdr:rowOff>49107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1735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116434</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69655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本市の債務償還比率については、地方債の発行の抑制に伴う地方債残高の減少があったものの、</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普通交付税追加交付分の減少に</a:t>
          </a:r>
          <a:r>
            <a:rPr kumimoji="1" lang="ja-JP" altLang="en-US" sz="1100">
              <a:latin typeface="ＭＳ Ｐゴシック" panose="020B0600070205080204" pitchFamily="50" charset="-128"/>
              <a:ea typeface="ＭＳ Ｐゴシック" panose="020B0600070205080204" pitchFamily="50" charset="-128"/>
            </a:rPr>
            <a:t>より経常一般財源が減少したことで前年度から</a:t>
          </a:r>
          <a:r>
            <a:rPr kumimoji="1" lang="en-US" altLang="ja-JP" sz="1100">
              <a:latin typeface="ＭＳ Ｐゴシック" panose="020B0600070205080204" pitchFamily="50" charset="-128"/>
              <a:ea typeface="ＭＳ Ｐゴシック" panose="020B0600070205080204" pitchFamily="50" charset="-128"/>
            </a:rPr>
            <a:t>72.4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680.3</a:t>
          </a:r>
          <a:r>
            <a:rPr kumimoji="1" lang="ja-JP" altLang="en-US" sz="1100">
              <a:latin typeface="ＭＳ Ｐゴシック" panose="020B0600070205080204" pitchFamily="50" charset="-128"/>
              <a:ea typeface="ＭＳ Ｐゴシック" panose="020B0600070205080204" pitchFamily="50" charset="-128"/>
            </a:rPr>
            <a:t>％となり、依然として類似団体平均値を上回っている状況にある。</a:t>
          </a:r>
        </a:p>
        <a:p>
          <a:r>
            <a:rPr kumimoji="1" lang="ja-JP" altLang="en-US" sz="1100">
              <a:latin typeface="ＭＳ Ｐゴシック" panose="020B0600070205080204" pitchFamily="50" charset="-128"/>
              <a:ea typeface="ＭＳ Ｐゴシック" panose="020B0600070205080204" pitchFamily="50" charset="-128"/>
            </a:rPr>
            <a:t>　今後、社会保障費の増加や施設更新等の普通建設事業による財政需要が見込まれることから、市債発行額や償還額を考慮しながら、将来負担の適正化に努める必要がある。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162990</xdr:rowOff>
    </xdr:from>
    <xdr:to>
      <xdr:col>76</xdr:col>
      <xdr:colOff>73025</xdr:colOff>
      <xdr:row>31</xdr:row>
      <xdr:rowOff>93140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0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141417</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0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76151</xdr:rowOff>
    </xdr:from>
    <xdr:to>
      <xdr:col>72</xdr:col>
      <xdr:colOff>123825</xdr:colOff>
      <xdr:row>31</xdr:row>
      <xdr:rowOff>6301</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9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126951</xdr:rowOff>
    </xdr:from>
    <xdr:to>
      <xdr:col>76</xdr:col>
      <xdr:colOff>22225</xdr:colOff>
      <xdr:row>31</xdr:row>
      <xdr:rowOff>42340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041976"/>
          <a:ext cx="711200" cy="8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96132</xdr:rowOff>
    </xdr:from>
    <xdr:to>
      <xdr:col>68</xdr:col>
      <xdr:colOff>123825</xdr:colOff>
      <xdr:row>32</xdr:row>
      <xdr:rowOff>26282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1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126951</xdr:rowOff>
    </xdr:from>
    <xdr:to>
      <xdr:col>72</xdr:col>
      <xdr:colOff>73025</xdr:colOff>
      <xdr:row>31</xdr:row>
      <xdr:rowOff>146932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041976"/>
          <a:ext cx="762000" cy="19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84617</xdr:rowOff>
    </xdr:from>
    <xdr:to>
      <xdr:col>64</xdr:col>
      <xdr:colOff>123825</xdr:colOff>
      <xdr:row>32</xdr:row>
      <xdr:rowOff>14767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135417</xdr:rowOff>
    </xdr:from>
    <xdr:to>
      <xdr:col>68</xdr:col>
      <xdr:colOff>73025</xdr:colOff>
      <xdr:row>31</xdr:row>
      <xdr:rowOff>146932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221892"/>
          <a:ext cx="762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166179</xdr:rowOff>
    </xdr:from>
    <xdr:to>
      <xdr:col>60</xdr:col>
      <xdr:colOff>123825</xdr:colOff>
      <xdr:row>32</xdr:row>
      <xdr:rowOff>96329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2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135417</xdr:rowOff>
    </xdr:from>
    <xdr:to>
      <xdr:col>64</xdr:col>
      <xdr:colOff>73025</xdr:colOff>
      <xdr:row>32</xdr:row>
      <xdr:rowOff>45529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221892"/>
          <a:ext cx="762000" cy="8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168878</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0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17409</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27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5894</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6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87456</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34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271,544
270,443
824.61
137,545,820
132,019,553
5,151,461
68,037,049
123,425,153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148861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4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91694</xdr:rowOff>
    </xdr:from>
    <xdr:to>
      <xdr:col>20</xdr:col>
      <xdr:colOff>38100</xdr:colOff>
      <xdr:row>37</xdr:row>
      <xdr:rowOff>21844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142494</xdr:rowOff>
    </xdr:from>
    <xdr:to>
      <xdr:col>24</xdr:col>
      <xdr:colOff>63500</xdr:colOff>
      <xdr:row>37</xdr:row>
      <xdr:rowOff>5334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146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142494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712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xdr:rowOff>
    </xdr:from>
    <xdr:to>
      <xdr:col>10</xdr:col>
      <xdr:colOff>165100</xdr:colOff>
      <xdr:row>36</xdr:row>
      <xdr:rowOff>108712</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57912</xdr:rowOff>
    </xdr:from>
    <xdr:to>
      <xdr:col>15</xdr:col>
      <xdr:colOff>50800</xdr:colOff>
      <xdr:row>36</xdr:row>
      <xdr:rowOff>99060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301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137414</xdr:rowOff>
    </xdr:from>
    <xdr:to>
      <xdr:col>6</xdr:col>
      <xdr:colOff>38100</xdr:colOff>
      <xdr:row>36</xdr:row>
      <xdr:rowOff>67564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xdr:rowOff>
    </xdr:from>
    <xdr:to>
      <xdr:col>10</xdr:col>
      <xdr:colOff>114300</xdr:colOff>
      <xdr:row>36</xdr:row>
      <xdr:rowOff>57912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889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38371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106825</xdr:rowOff>
    </xdr:from>
    <xdr:to>
      <xdr:col>55</xdr:col>
      <xdr:colOff>50800</xdr:colOff>
      <xdr:row>37</xdr:row>
      <xdr:rowOff>36975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2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129702</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1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122174</xdr:rowOff>
    </xdr:from>
    <xdr:to>
      <xdr:col>50</xdr:col>
      <xdr:colOff>165100</xdr:colOff>
      <xdr:row>37</xdr:row>
      <xdr:rowOff>52324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2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157625</xdr:rowOff>
    </xdr:from>
    <xdr:to>
      <xdr:col>55</xdr:col>
      <xdr:colOff>0</xdr:colOff>
      <xdr:row>37</xdr:row>
      <xdr:rowOff>1524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329825"/>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135237</xdr:rowOff>
    </xdr:from>
    <xdr:to>
      <xdr:col>46</xdr:col>
      <xdr:colOff>38100</xdr:colOff>
      <xdr:row>37</xdr:row>
      <xdr:rowOff>65387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3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1524</xdr:rowOff>
    </xdr:from>
    <xdr:to>
      <xdr:col>50</xdr:col>
      <xdr:colOff>114300</xdr:colOff>
      <xdr:row>37</xdr:row>
      <xdr:rowOff>14587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345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146014</xdr:rowOff>
    </xdr:from>
    <xdr:to>
      <xdr:col>41</xdr:col>
      <xdr:colOff>101600</xdr:colOff>
      <xdr:row>37</xdr:row>
      <xdr:rowOff>76164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3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14587</xdr:rowOff>
    </xdr:from>
    <xdr:to>
      <xdr:col>45</xdr:col>
      <xdr:colOff>177800</xdr:colOff>
      <xdr:row>37</xdr:row>
      <xdr:rowOff>25364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35823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161907</xdr:rowOff>
    </xdr:from>
    <xdr:to>
      <xdr:col>36</xdr:col>
      <xdr:colOff>165100</xdr:colOff>
      <xdr:row>37</xdr:row>
      <xdr:rowOff>92057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3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25364</xdr:rowOff>
    </xdr:from>
    <xdr:to>
      <xdr:col>41</xdr:col>
      <xdr:colOff>50800</xdr:colOff>
      <xdr:row>37</xdr:row>
      <xdr:rowOff>41257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369014"/>
          <a:ext cx="889000" cy="1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68851</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81914</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60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92691</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609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108584</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610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xdr:rowOff>
    </xdr:from>
    <xdr:to>
      <xdr:col>20</xdr:col>
      <xdr:colOff>38100</xdr:colOff>
      <xdr:row>58</xdr:row>
      <xdr:rowOff>104140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53340</xdr:rowOff>
    </xdr:from>
    <xdr:to>
      <xdr:col>24</xdr:col>
      <xdr:colOff>63500</xdr:colOff>
      <xdr:row>58</xdr:row>
      <xdr:rowOff>80010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99974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57785</xdr:rowOff>
    </xdr:from>
    <xdr:to>
      <xdr:col>15</xdr:col>
      <xdr:colOff>101600</xdr:colOff>
      <xdr:row>58</xdr:row>
      <xdr:rowOff>159385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58</xdr:row>
      <xdr:rowOff>108585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2908300" y="99974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108585</xdr:rowOff>
    </xdr:from>
    <xdr:to>
      <xdr:col>15</xdr:col>
      <xdr:colOff>50800</xdr:colOff>
      <xdr:row>58</xdr:row>
      <xdr:rowOff>137160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019300" y="100526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74930</xdr:rowOff>
    </xdr:from>
    <xdr:to>
      <xdr:col>6</xdr:col>
      <xdr:colOff>38100</xdr:colOff>
      <xdr:row>59</xdr:row>
      <xdr:rowOff>5080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125730</xdr:rowOff>
    </xdr:from>
    <xdr:to>
      <xdr:col>10</xdr:col>
      <xdr:colOff>114300</xdr:colOff>
      <xdr:row>58</xdr:row>
      <xdr:rowOff>137160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069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120667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21607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0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38663</xdr:rowOff>
    </xdr:from>
    <xdr:to>
      <xdr:col>55</xdr:col>
      <xdr:colOff>50800</xdr:colOff>
      <xdr:row>60</xdr:row>
      <xdr:rowOff>140263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3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61540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17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50229</xdr:rowOff>
    </xdr:from>
    <xdr:to>
      <xdr:col>50</xdr:col>
      <xdr:colOff>165100</xdr:colOff>
      <xdr:row>60</xdr:row>
      <xdr:rowOff>151829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3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89463</xdr:rowOff>
    </xdr:from>
    <xdr:to>
      <xdr:col>55</xdr:col>
      <xdr:colOff>0</xdr:colOff>
      <xdr:row>60</xdr:row>
      <xdr:rowOff>101029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376463"/>
          <a:ext cx="8382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151888</xdr:rowOff>
    </xdr:from>
    <xdr:to>
      <xdr:col>46</xdr:col>
      <xdr:colOff>38100</xdr:colOff>
      <xdr:row>61</xdr:row>
      <xdr:rowOff>82038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101029</xdr:rowOff>
    </xdr:from>
    <xdr:to>
      <xdr:col>50</xdr:col>
      <xdr:colOff>114300</xdr:colOff>
      <xdr:row>61</xdr:row>
      <xdr:rowOff>31238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388029"/>
          <a:ext cx="889000" cy="10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160697</xdr:rowOff>
    </xdr:from>
    <xdr:to>
      <xdr:col>41</xdr:col>
      <xdr:colOff>101600</xdr:colOff>
      <xdr:row>61</xdr:row>
      <xdr:rowOff>90847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4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31238</xdr:rowOff>
    </xdr:from>
    <xdr:to>
      <xdr:col>45</xdr:col>
      <xdr:colOff>177800</xdr:colOff>
      <xdr:row>61</xdr:row>
      <xdr:rowOff>40047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489688"/>
          <a:ext cx="889000" cy="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7981</xdr:rowOff>
    </xdr:from>
    <xdr:to>
      <xdr:col>36</xdr:col>
      <xdr:colOff>165100</xdr:colOff>
      <xdr:row>61</xdr:row>
      <xdr:rowOff>109581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4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40047</xdr:rowOff>
    </xdr:from>
    <xdr:to>
      <xdr:col>41</xdr:col>
      <xdr:colOff>50800</xdr:colOff>
      <xdr:row>61</xdr:row>
      <xdr:rowOff>58781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498497"/>
          <a:ext cx="889000" cy="1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59411" y="107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831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94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705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168356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11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98565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21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107374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2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126108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2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100149</xdr:rowOff>
    </xdr:from>
    <xdr:to>
      <xdr:col>24</xdr:col>
      <xdr:colOff>63500</xdr:colOff>
      <xdr:row>82</xdr:row>
      <xdr:rowOff>136071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1590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100149</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1394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49349</xdr:rowOff>
    </xdr:from>
    <xdr:to>
      <xdr:col>10</xdr:col>
      <xdr:colOff>165100</xdr:colOff>
      <xdr:row>82</xdr:row>
      <xdr:rowOff>150949</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80555</xdr:rowOff>
    </xdr:from>
    <xdr:to>
      <xdr:col>15</xdr:col>
      <xdr:colOff>50800</xdr:colOff>
      <xdr:row>82</xdr:row>
      <xdr:rowOff>100149</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2019300" y="141394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155484</xdr:rowOff>
    </xdr:from>
    <xdr:to>
      <xdr:col>6</xdr:col>
      <xdr:colOff>38100</xdr:colOff>
      <xdr:row>82</xdr:row>
      <xdr:rowOff>85634</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34834</xdr:rowOff>
    </xdr:from>
    <xdr:to>
      <xdr:col>10</xdr:col>
      <xdr:colOff>114300</xdr:colOff>
      <xdr:row>82</xdr:row>
      <xdr:rowOff>100149</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0937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142076</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122482</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142076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76761</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28448</xdr:rowOff>
    </xdr:from>
    <xdr:to>
      <xdr:col>55</xdr:col>
      <xdr:colOff>50800</xdr:colOff>
      <xdr:row>82</xdr:row>
      <xdr:rowOff>130048</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51325</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20219</xdr:rowOff>
    </xdr:from>
    <xdr:to>
      <xdr:col>50</xdr:col>
      <xdr:colOff>165100</xdr:colOff>
      <xdr:row>82</xdr:row>
      <xdr:rowOff>121819</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0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71019</xdr:rowOff>
    </xdr:from>
    <xdr:to>
      <xdr:col>55</xdr:col>
      <xdr:colOff>0</xdr:colOff>
      <xdr:row>82</xdr:row>
      <xdr:rowOff>79248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9639300" y="14129919"/>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50394</xdr:rowOff>
    </xdr:from>
    <xdr:to>
      <xdr:col>46</xdr:col>
      <xdr:colOff>38100</xdr:colOff>
      <xdr:row>82</xdr:row>
      <xdr:rowOff>151994</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1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71019</xdr:rowOff>
    </xdr:from>
    <xdr:to>
      <xdr:col>50</xdr:col>
      <xdr:colOff>114300</xdr:colOff>
      <xdr:row>82</xdr:row>
      <xdr:rowOff>101194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12991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56795</xdr:rowOff>
    </xdr:from>
    <xdr:to>
      <xdr:col>41</xdr:col>
      <xdr:colOff>101600</xdr:colOff>
      <xdr:row>82</xdr:row>
      <xdr:rowOff>158395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1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101194</xdr:rowOff>
    </xdr:from>
    <xdr:to>
      <xdr:col>45</xdr:col>
      <xdr:colOff>177800</xdr:colOff>
      <xdr:row>82</xdr:row>
      <xdr:rowOff>107595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16009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67768</xdr:rowOff>
    </xdr:from>
    <xdr:to>
      <xdr:col>36</xdr:col>
      <xdr:colOff>165100</xdr:colOff>
      <xdr:row>82</xdr:row>
      <xdr:rowOff>169368</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12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107595</xdr:rowOff>
    </xdr:from>
    <xdr:to>
      <xdr:col>41</xdr:col>
      <xdr:colOff>50800</xdr:colOff>
      <xdr:row>82</xdr:row>
      <xdr:rowOff>118568</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16649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138346</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38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168521</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388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149522</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2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160495</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2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673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17780</xdr:rowOff>
    </xdr:from>
    <xdr:to>
      <xdr:col>20</xdr:col>
      <xdr:colOff>38100</xdr:colOff>
      <xdr:row>104</xdr:row>
      <xdr:rowOff>119380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746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68580</xdr:rowOff>
    </xdr:from>
    <xdr:to>
      <xdr:col>24</xdr:col>
      <xdr:colOff>63500</xdr:colOff>
      <xdr:row>104</xdr:row>
      <xdr:rowOff>121920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797300" y="17899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E00-0000A6010000}"/>
            </a:ext>
          </a:extLst>
        </xdr:cNvPr>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153052</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E00-0000A7010000}"/>
            </a:ext>
          </a:extLst>
        </xdr:cNvPr>
        <xdr:cNvSpPr txBox="1"/>
      </xdr:nvSpPr>
      <xdr:spPr>
        <a:xfrm>
          <a:off x="2705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134002</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E00-0000A8010000}"/>
            </a:ext>
          </a:extLst>
        </xdr:cNvPr>
        <xdr:cNvSpPr txBox="1"/>
      </xdr:nvSpPr>
      <xdr:spPr>
        <a:xfrm>
          <a:off x="1816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141622</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E00-0000A9010000}"/>
            </a:ext>
          </a:extLst>
        </xdr:cNvPr>
        <xdr:cNvSpPr txBox="1"/>
      </xdr:nvSpPr>
      <xdr:spPr>
        <a:xfrm>
          <a:off x="9277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135907</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E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00000000-0008-0000-0E00-0000C5010000}"/>
            </a:ext>
          </a:extLst>
        </xdr:cNvPr>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00000000-0008-0000-0E00-0000C7010000}"/>
            </a:ext>
          </a:extLst>
        </xdr:cNvPr>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00000000-0008-0000-0E00-0000C9010000}"/>
            </a:ext>
          </a:extLst>
        </xdr:cNvPr>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152338</xdr:rowOff>
    </xdr:from>
    <xdr:to>
      <xdr:col>55</xdr:col>
      <xdr:colOff>50800</xdr:colOff>
      <xdr:row>109</xdr:row>
      <xdr:rowOff>82488</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0426700" y="186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67265</xdr:rowOff>
    </xdr:from>
    <xdr:ext cx="469744" cy="259045"/>
    <xdr:sp macro="" textlink="">
      <xdr:nvSpPr>
        <xdr:cNvPr id="469" name="【港湾・漁港】&#10;一人当たり有形固定資産（償却資産）額該当値テキスト">
          <a:extLst>
            <a:ext uri="{FF2B5EF4-FFF2-40B4-BE49-F238E27FC236}">
              <a16:creationId xmlns:a16="http://schemas.microsoft.com/office/drawing/2014/main" id="{00000000-0008-0000-0E00-0000D5010000}"/>
            </a:ext>
          </a:extLst>
        </xdr:cNvPr>
        <xdr:cNvSpPr txBox="1"/>
      </xdr:nvSpPr>
      <xdr:spPr>
        <a:xfrm>
          <a:off x="10515600" y="1858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152388</xdr:rowOff>
    </xdr:from>
    <xdr:to>
      <xdr:col>50</xdr:col>
      <xdr:colOff>165100</xdr:colOff>
      <xdr:row>109</xdr:row>
      <xdr:rowOff>82538</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9588500" y="18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31688</xdr:rowOff>
    </xdr:from>
    <xdr:to>
      <xdr:col>55</xdr:col>
      <xdr:colOff>0</xdr:colOff>
      <xdr:row>109</xdr:row>
      <xdr:rowOff>31738</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9639300" y="18719738"/>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72" name="n_1aveValue【港湾・漁港】&#10;一人当たり有形固定資産（償却資産）額">
          <a:extLst>
            <a:ext uri="{FF2B5EF4-FFF2-40B4-BE49-F238E27FC236}">
              <a16:creationId xmlns:a16="http://schemas.microsoft.com/office/drawing/2014/main" id="{00000000-0008-0000-0E00-0000D8010000}"/>
            </a:ext>
          </a:extLst>
        </xdr:cNvPr>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73" name="n_2aveValue【港湾・漁港】&#10;一人当たり有形固定資産（償却資産）額">
          <a:extLst>
            <a:ext uri="{FF2B5EF4-FFF2-40B4-BE49-F238E27FC236}">
              <a16:creationId xmlns:a16="http://schemas.microsoft.com/office/drawing/2014/main" id="{00000000-0008-0000-0E00-0000D9010000}"/>
            </a:ext>
          </a:extLst>
        </xdr:cNvPr>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74" name="n_3aveValue【港湾・漁港】&#10;一人当たり有形固定資産（償却資産）額">
          <a:extLst>
            <a:ext uri="{FF2B5EF4-FFF2-40B4-BE49-F238E27FC236}">
              <a16:creationId xmlns:a16="http://schemas.microsoft.com/office/drawing/2014/main" id="{00000000-0008-0000-0E00-0000DA010000}"/>
            </a:ext>
          </a:extLst>
        </xdr:cNvPr>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75" name="n_4aveValue【港湾・漁港】&#10;一人当たり有形固定資産（償却資産）額">
          <a:extLst>
            <a:ext uri="{FF2B5EF4-FFF2-40B4-BE49-F238E27FC236}">
              <a16:creationId xmlns:a16="http://schemas.microsoft.com/office/drawing/2014/main" id="{00000000-0008-0000-0E00-0000DB010000}"/>
            </a:ext>
          </a:extLst>
        </xdr:cNvPr>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73665</xdr:rowOff>
    </xdr:from>
    <xdr:ext cx="469744" cy="259045"/>
    <xdr:sp macro="" textlink="">
      <xdr:nvSpPr>
        <xdr:cNvPr id="476" name="n_1mainValue【港湾・漁港】&#10;一人当たり有形固定資産（償却資産）額">
          <a:extLst>
            <a:ext uri="{FF2B5EF4-FFF2-40B4-BE49-F238E27FC236}">
              <a16:creationId xmlns:a16="http://schemas.microsoft.com/office/drawing/2014/main" id="{00000000-0008-0000-0E00-0000DC010000}"/>
            </a:ext>
          </a:extLst>
        </xdr:cNvPr>
        <xdr:cNvSpPr txBox="1"/>
      </xdr:nvSpPr>
      <xdr:spPr>
        <a:xfrm>
          <a:off x="9391728" y="1876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学校施設】&#10;有形固定資産減価償却率グラフ枠">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16" name="【学校施設】&#10;有形固定資産減価償却率最小値テキスト">
          <a:extLst>
            <a:ext uri="{FF2B5EF4-FFF2-40B4-BE49-F238E27FC236}">
              <a16:creationId xmlns:a16="http://schemas.microsoft.com/office/drawing/2014/main" id="{00000000-0008-0000-0E00-00000402000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18" name="【学校施設】&#10;有形固定資産減価償却率最大値テキスト">
          <a:extLst>
            <a:ext uri="{FF2B5EF4-FFF2-40B4-BE49-F238E27FC236}">
              <a16:creationId xmlns:a16="http://schemas.microsoft.com/office/drawing/2014/main" id="{00000000-0008-0000-0E00-000006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20" name="【学校施設】&#10;有形固定資産減価償却率平均値テキスト">
          <a:extLst>
            <a:ext uri="{FF2B5EF4-FFF2-40B4-BE49-F238E27FC236}">
              <a16:creationId xmlns:a16="http://schemas.microsoft.com/office/drawing/2014/main" id="{00000000-0008-0000-0E00-000008020000}"/>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6268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164101</xdr:rowOff>
    </xdr:from>
    <xdr:ext cx="405111" cy="259045"/>
    <xdr:sp macro="" textlink="">
      <xdr:nvSpPr>
        <xdr:cNvPr id="532" name="【学校施設】&#10;有形固定資産減価償却率該当値テキスト">
          <a:extLst>
            <a:ext uri="{FF2B5EF4-FFF2-40B4-BE49-F238E27FC236}">
              <a16:creationId xmlns:a16="http://schemas.microsoft.com/office/drawing/2014/main" id="{00000000-0008-0000-0E00-000014020000}"/>
            </a:ext>
          </a:extLst>
        </xdr:cNvPr>
        <xdr:cNvSpPr txBox="1"/>
      </xdr:nvSpPr>
      <xdr:spPr>
        <a:xfrm>
          <a:off x="16357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95504</xdr:rowOff>
    </xdr:from>
    <xdr:to>
      <xdr:col>81</xdr:col>
      <xdr:colOff>101600</xdr:colOff>
      <xdr:row>59</xdr:row>
      <xdr:rowOff>25654</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5430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146304</xdr:rowOff>
    </xdr:from>
    <xdr:to>
      <xdr:col>85</xdr:col>
      <xdr:colOff>127000</xdr:colOff>
      <xdr:row>59</xdr:row>
      <xdr:rowOff>20574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5481300" y="100904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26924</xdr:rowOff>
    </xdr:from>
    <xdr:to>
      <xdr:col>76</xdr:col>
      <xdr:colOff>165100</xdr:colOff>
      <xdr:row>58</xdr:row>
      <xdr:rowOff>128524</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4541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77724</xdr:rowOff>
    </xdr:from>
    <xdr:to>
      <xdr:col>81</xdr:col>
      <xdr:colOff>50800</xdr:colOff>
      <xdr:row>58</xdr:row>
      <xdr:rowOff>146304</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4592300" y="100218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84074</xdr:rowOff>
    </xdr:from>
    <xdr:to>
      <xdr:col>72</xdr:col>
      <xdr:colOff>38100</xdr:colOff>
      <xdr:row>59</xdr:row>
      <xdr:rowOff>14224</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3652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77724</xdr:rowOff>
    </xdr:from>
    <xdr:to>
      <xdr:col>76</xdr:col>
      <xdr:colOff>114300</xdr:colOff>
      <xdr:row>58</xdr:row>
      <xdr:rowOff>134874</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3703300" y="100218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xdr:rowOff>
    </xdr:from>
    <xdr:to>
      <xdr:col>67</xdr:col>
      <xdr:colOff>101600</xdr:colOff>
      <xdr:row>59</xdr:row>
      <xdr:rowOff>105664</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2763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134874</xdr:rowOff>
    </xdr:from>
    <xdr:to>
      <xdr:col>71</xdr:col>
      <xdr:colOff>177800</xdr:colOff>
      <xdr:row>59</xdr:row>
      <xdr:rowOff>54864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2814300" y="100789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541" name="n_1aveValue【学校施設】&#10;有形固定資産減価償却率">
          <a:extLst>
            <a:ext uri="{FF2B5EF4-FFF2-40B4-BE49-F238E27FC236}">
              <a16:creationId xmlns:a16="http://schemas.microsoft.com/office/drawing/2014/main" id="{00000000-0008-0000-0E00-00001D020000}"/>
            </a:ext>
          </a:extLst>
        </xdr:cNvPr>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542" name="n_2aveValue【学校施設】&#10;有形固定資産減価償却率">
          <a:extLst>
            <a:ext uri="{FF2B5EF4-FFF2-40B4-BE49-F238E27FC236}">
              <a16:creationId xmlns:a16="http://schemas.microsoft.com/office/drawing/2014/main" id="{00000000-0008-0000-0E00-00001E020000}"/>
            </a:ext>
          </a:extLst>
        </xdr:cNvPr>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543" name="n_3aveValue【学校施設】&#10;有形固定資産減価償却率">
          <a:extLst>
            <a:ext uri="{FF2B5EF4-FFF2-40B4-BE49-F238E27FC236}">
              <a16:creationId xmlns:a16="http://schemas.microsoft.com/office/drawing/2014/main" id="{00000000-0008-0000-0E00-00001F020000}"/>
            </a:ext>
          </a:extLst>
        </xdr:cNvPr>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44" name="n_4aveValue【学校施設】&#10;有形固定資産減価償却率">
          <a:extLst>
            <a:ext uri="{FF2B5EF4-FFF2-40B4-BE49-F238E27FC236}">
              <a16:creationId xmlns:a16="http://schemas.microsoft.com/office/drawing/2014/main" id="{00000000-0008-0000-0E00-000020020000}"/>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42181</xdr:rowOff>
    </xdr:from>
    <xdr:ext cx="405111" cy="259045"/>
    <xdr:sp macro="" textlink="">
      <xdr:nvSpPr>
        <xdr:cNvPr id="545" name="n_1mainValue【学校施設】&#10;有形固定資産減価償却率">
          <a:extLst>
            <a:ext uri="{FF2B5EF4-FFF2-40B4-BE49-F238E27FC236}">
              <a16:creationId xmlns:a16="http://schemas.microsoft.com/office/drawing/2014/main" id="{00000000-0008-0000-0E00-000021020000}"/>
            </a:ext>
          </a:extLst>
        </xdr:cNvPr>
        <xdr:cNvSpPr txBox="1"/>
      </xdr:nvSpPr>
      <xdr:spPr>
        <a:xfrm>
          <a:off x="152660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546" name="n_2mainValue【学校施設】&#10;有形固定資産減価償却率">
          <a:extLst>
            <a:ext uri="{FF2B5EF4-FFF2-40B4-BE49-F238E27FC236}">
              <a16:creationId xmlns:a16="http://schemas.microsoft.com/office/drawing/2014/main" id="{00000000-0008-0000-0E00-000022020000}"/>
            </a:ext>
          </a:extLst>
        </xdr:cNvPr>
        <xdr:cNvSpPr txBox="1"/>
      </xdr:nvSpPr>
      <xdr:spPr>
        <a:xfrm>
          <a:off x="14389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30751</xdr:rowOff>
    </xdr:from>
    <xdr:ext cx="405111" cy="259045"/>
    <xdr:sp macro="" textlink="">
      <xdr:nvSpPr>
        <xdr:cNvPr id="547" name="n_3mainValue【学校施設】&#10;有形固定資産減価償却率">
          <a:extLst>
            <a:ext uri="{FF2B5EF4-FFF2-40B4-BE49-F238E27FC236}">
              <a16:creationId xmlns:a16="http://schemas.microsoft.com/office/drawing/2014/main" id="{00000000-0008-0000-0E00-000023020000}"/>
            </a:ext>
          </a:extLst>
        </xdr:cNvPr>
        <xdr:cNvSpPr txBox="1"/>
      </xdr:nvSpPr>
      <xdr:spPr>
        <a:xfrm>
          <a:off x="13500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96791</xdr:rowOff>
    </xdr:from>
    <xdr:ext cx="405111" cy="259045"/>
    <xdr:sp macro="" textlink="">
      <xdr:nvSpPr>
        <xdr:cNvPr id="548" name="n_4mainValue【学校施設】&#10;有形固定資産減価償却率">
          <a:extLst>
            <a:ext uri="{FF2B5EF4-FFF2-40B4-BE49-F238E27FC236}">
              <a16:creationId xmlns:a16="http://schemas.microsoft.com/office/drawing/2014/main" id="{00000000-0008-0000-0E00-000024020000}"/>
            </a:ext>
          </a:extLst>
        </xdr:cNvPr>
        <xdr:cNvSpPr txBox="1"/>
      </xdr:nvSpPr>
      <xdr:spPr>
        <a:xfrm>
          <a:off x="12611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78" name="【学校施設】&#10;一人当たり面積最小値テキスト">
          <a:extLst>
            <a:ext uri="{FF2B5EF4-FFF2-40B4-BE49-F238E27FC236}">
              <a16:creationId xmlns:a16="http://schemas.microsoft.com/office/drawing/2014/main" id="{00000000-0008-0000-0E00-000042020000}"/>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80" name="【学校施設】&#10;一人当たり面積最大値テキスト">
          <a:extLst>
            <a:ext uri="{FF2B5EF4-FFF2-40B4-BE49-F238E27FC236}">
              <a16:creationId xmlns:a16="http://schemas.microsoft.com/office/drawing/2014/main" id="{00000000-0008-0000-0E00-000044020000}"/>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582" name="【学校施設】&#10;一人当たり面積平均値テキスト">
          <a:extLst>
            <a:ext uri="{FF2B5EF4-FFF2-40B4-BE49-F238E27FC236}">
              <a16:creationId xmlns:a16="http://schemas.microsoft.com/office/drawing/2014/main" id="{00000000-0008-0000-0E00-000046020000}"/>
            </a:ext>
          </a:extLst>
        </xdr:cNvPr>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142081</xdr:rowOff>
    </xdr:from>
    <xdr:to>
      <xdr:col>116</xdr:col>
      <xdr:colOff>114300</xdr:colOff>
      <xdr:row>57</xdr:row>
      <xdr:rowOff>72231</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2110700" y="97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164958</xdr:rowOff>
    </xdr:from>
    <xdr:ext cx="469744" cy="259045"/>
    <xdr:sp macro="" textlink="">
      <xdr:nvSpPr>
        <xdr:cNvPr id="594" name="【学校施設】&#10;一人当たり面積該当値テキスト">
          <a:extLst>
            <a:ext uri="{FF2B5EF4-FFF2-40B4-BE49-F238E27FC236}">
              <a16:creationId xmlns:a16="http://schemas.microsoft.com/office/drawing/2014/main" id="{00000000-0008-0000-0E00-000052020000}"/>
            </a:ext>
          </a:extLst>
        </xdr:cNvPr>
        <xdr:cNvSpPr txBox="1"/>
      </xdr:nvSpPr>
      <xdr:spPr>
        <a:xfrm>
          <a:off x="22199600" y="959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2063</xdr:rowOff>
    </xdr:from>
    <xdr:to>
      <xdr:col>112</xdr:col>
      <xdr:colOff>38100</xdr:colOff>
      <xdr:row>57</xdr:row>
      <xdr:rowOff>103663</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1272500" y="97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21431</xdr:rowOff>
    </xdr:from>
    <xdr:to>
      <xdr:col>116</xdr:col>
      <xdr:colOff>63500</xdr:colOff>
      <xdr:row>57</xdr:row>
      <xdr:rowOff>52863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21323300" y="9794081"/>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56356</xdr:rowOff>
    </xdr:from>
    <xdr:to>
      <xdr:col>107</xdr:col>
      <xdr:colOff>101600</xdr:colOff>
      <xdr:row>57</xdr:row>
      <xdr:rowOff>157956</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0383500" y="9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52863</xdr:rowOff>
    </xdr:from>
    <xdr:to>
      <xdr:col>111</xdr:col>
      <xdr:colOff>177800</xdr:colOff>
      <xdr:row>57</xdr:row>
      <xdr:rowOff>107156</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0434300" y="982551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66357</xdr:rowOff>
    </xdr:from>
    <xdr:to>
      <xdr:col>102</xdr:col>
      <xdr:colOff>165100</xdr:colOff>
      <xdr:row>57</xdr:row>
      <xdr:rowOff>167957</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9494500" y="98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107156</xdr:rowOff>
    </xdr:from>
    <xdr:to>
      <xdr:col>107</xdr:col>
      <xdr:colOff>50800</xdr:colOff>
      <xdr:row>57</xdr:row>
      <xdr:rowOff>117157</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9545300" y="9879806"/>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77788</xdr:rowOff>
    </xdr:from>
    <xdr:to>
      <xdr:col>98</xdr:col>
      <xdr:colOff>38100</xdr:colOff>
      <xdr:row>59</xdr:row>
      <xdr:rowOff>7938</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8605500" y="100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117157</xdr:rowOff>
    </xdr:from>
    <xdr:to>
      <xdr:col>102</xdr:col>
      <xdr:colOff>114300</xdr:colOff>
      <xdr:row>58</xdr:row>
      <xdr:rowOff>128588</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8656300" y="9889807"/>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603" name="n_1aveValue【学校施設】&#10;一人当たり面積">
          <a:extLst>
            <a:ext uri="{FF2B5EF4-FFF2-40B4-BE49-F238E27FC236}">
              <a16:creationId xmlns:a16="http://schemas.microsoft.com/office/drawing/2014/main" id="{00000000-0008-0000-0E00-00005B020000}"/>
            </a:ext>
          </a:extLst>
        </xdr:cNvPr>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604" name="n_2aveValue【学校施設】&#10;一人当たり面積">
          <a:extLst>
            <a:ext uri="{FF2B5EF4-FFF2-40B4-BE49-F238E27FC236}">
              <a16:creationId xmlns:a16="http://schemas.microsoft.com/office/drawing/2014/main" id="{00000000-0008-0000-0E00-00005C020000}"/>
            </a:ext>
          </a:extLst>
        </xdr:cNvPr>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05" name="n_3aveValue【学校施設】&#10;一人当たり面積">
          <a:extLst>
            <a:ext uri="{FF2B5EF4-FFF2-40B4-BE49-F238E27FC236}">
              <a16:creationId xmlns:a16="http://schemas.microsoft.com/office/drawing/2014/main" id="{00000000-0008-0000-0E00-00005D020000}"/>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606" name="n_4aveValue【学校施設】&#10;一人当たり面積">
          <a:extLst>
            <a:ext uri="{FF2B5EF4-FFF2-40B4-BE49-F238E27FC236}">
              <a16:creationId xmlns:a16="http://schemas.microsoft.com/office/drawing/2014/main" id="{00000000-0008-0000-0E00-00005E020000}"/>
            </a:ext>
          </a:extLst>
        </xdr:cNvPr>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120190</xdr:rowOff>
    </xdr:from>
    <xdr:ext cx="469744" cy="259045"/>
    <xdr:sp macro="" textlink="">
      <xdr:nvSpPr>
        <xdr:cNvPr id="607" name="n_1mainValue【学校施設】&#10;一人当たり面積">
          <a:extLst>
            <a:ext uri="{FF2B5EF4-FFF2-40B4-BE49-F238E27FC236}">
              <a16:creationId xmlns:a16="http://schemas.microsoft.com/office/drawing/2014/main" id="{00000000-0008-0000-0E00-00005F020000}"/>
            </a:ext>
          </a:extLst>
        </xdr:cNvPr>
        <xdr:cNvSpPr txBox="1"/>
      </xdr:nvSpPr>
      <xdr:spPr>
        <a:xfrm>
          <a:off x="21075727" y="95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3033</xdr:rowOff>
    </xdr:from>
    <xdr:ext cx="469744" cy="259045"/>
    <xdr:sp macro="" textlink="">
      <xdr:nvSpPr>
        <xdr:cNvPr id="608" name="n_2mainValue【学校施設】&#10;一人当たり面積">
          <a:extLst>
            <a:ext uri="{FF2B5EF4-FFF2-40B4-BE49-F238E27FC236}">
              <a16:creationId xmlns:a16="http://schemas.microsoft.com/office/drawing/2014/main" id="{00000000-0008-0000-0E00-000060020000}"/>
            </a:ext>
          </a:extLst>
        </xdr:cNvPr>
        <xdr:cNvSpPr txBox="1"/>
      </xdr:nvSpPr>
      <xdr:spPr>
        <a:xfrm>
          <a:off x="20199427" y="960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13034</xdr:rowOff>
    </xdr:from>
    <xdr:ext cx="469744" cy="259045"/>
    <xdr:sp macro="" textlink="">
      <xdr:nvSpPr>
        <xdr:cNvPr id="609" name="n_3mainValue【学校施設】&#10;一人当たり面積">
          <a:extLst>
            <a:ext uri="{FF2B5EF4-FFF2-40B4-BE49-F238E27FC236}">
              <a16:creationId xmlns:a16="http://schemas.microsoft.com/office/drawing/2014/main" id="{00000000-0008-0000-0E00-000061020000}"/>
            </a:ext>
          </a:extLst>
        </xdr:cNvPr>
        <xdr:cNvSpPr txBox="1"/>
      </xdr:nvSpPr>
      <xdr:spPr>
        <a:xfrm>
          <a:off x="19310427" y="961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24465</xdr:rowOff>
    </xdr:from>
    <xdr:ext cx="469744" cy="259045"/>
    <xdr:sp macro="" textlink="">
      <xdr:nvSpPr>
        <xdr:cNvPr id="610" name="n_4mainValue【学校施設】&#10;一人当たり面積">
          <a:extLst>
            <a:ext uri="{FF2B5EF4-FFF2-40B4-BE49-F238E27FC236}">
              <a16:creationId xmlns:a16="http://schemas.microsoft.com/office/drawing/2014/main" id="{00000000-0008-0000-0E00-000062020000}"/>
            </a:ext>
          </a:extLst>
        </xdr:cNvPr>
        <xdr:cNvSpPr txBox="1"/>
      </xdr:nvSpPr>
      <xdr:spPr>
        <a:xfrm>
          <a:off x="18421427" y="979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児童館】&#10;有形固定資産減価償却率グラフ枠">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7" name="【児童館】&#10;有形固定資産減価償却率最小値テキスト">
          <a:extLst>
            <a:ext uri="{FF2B5EF4-FFF2-40B4-BE49-F238E27FC236}">
              <a16:creationId xmlns:a16="http://schemas.microsoft.com/office/drawing/2014/main" id="{00000000-0008-0000-0E00-00007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39" name="【児童館】&#10;有形固定資産減価償却率最大値テキスト">
          <a:extLst>
            <a:ext uri="{FF2B5EF4-FFF2-40B4-BE49-F238E27FC236}">
              <a16:creationId xmlns:a16="http://schemas.microsoft.com/office/drawing/2014/main" id="{00000000-0008-0000-0E00-00007F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641" name="【児童館】&#10;有形固定資産減価償却率平均値テキスト">
          <a:extLst>
            <a:ext uri="{FF2B5EF4-FFF2-40B4-BE49-F238E27FC236}">
              <a16:creationId xmlns:a16="http://schemas.microsoft.com/office/drawing/2014/main" id="{00000000-0008-0000-0E00-000081020000}"/>
            </a:ext>
          </a:extLst>
        </xdr:cNvPr>
        <xdr:cNvSpPr txBox="1"/>
      </xdr:nvSpPr>
      <xdr:spPr>
        <a:xfrm>
          <a:off x="16357600" y="1418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62412</xdr:rowOff>
    </xdr:from>
    <xdr:to>
      <xdr:col>85</xdr:col>
      <xdr:colOff>177800</xdr:colOff>
      <xdr:row>81</xdr:row>
      <xdr:rowOff>164012</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62687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85289</xdr:rowOff>
    </xdr:from>
    <xdr:ext cx="405111" cy="259045"/>
    <xdr:sp macro="" textlink="">
      <xdr:nvSpPr>
        <xdr:cNvPr id="653" name="【児童館】&#10;有形固定資産減価償却率該当値テキスト">
          <a:extLst>
            <a:ext uri="{FF2B5EF4-FFF2-40B4-BE49-F238E27FC236}">
              <a16:creationId xmlns:a16="http://schemas.microsoft.com/office/drawing/2014/main" id="{00000000-0008-0000-0E00-00008D020000}"/>
            </a:ext>
          </a:extLst>
        </xdr:cNvPr>
        <xdr:cNvSpPr txBox="1"/>
      </xdr:nvSpPr>
      <xdr:spPr>
        <a:xfrm>
          <a:off x="16357600" y="1380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113212</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5481300" y="13914120"/>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77107</xdr:rowOff>
    </xdr:from>
    <xdr:to>
      <xdr:col>76</xdr:col>
      <xdr:colOff>165100</xdr:colOff>
      <xdr:row>81</xdr:row>
      <xdr:rowOff>7257</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541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81</xdr:row>
      <xdr:rowOff>26670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4592300" y="1384390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11793</xdr:rowOff>
    </xdr:from>
    <xdr:to>
      <xdr:col>72</xdr:col>
      <xdr:colOff>38100</xdr:colOff>
      <xdr:row>80</xdr:row>
      <xdr:rowOff>113393</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36525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62593</xdr:rowOff>
    </xdr:from>
    <xdr:to>
      <xdr:col>76</xdr:col>
      <xdr:colOff>114300</xdr:colOff>
      <xdr:row>80</xdr:row>
      <xdr:rowOff>127907</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3703300" y="1377859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116295</xdr:rowOff>
    </xdr:from>
    <xdr:to>
      <xdr:col>67</xdr:col>
      <xdr:colOff>101600</xdr:colOff>
      <xdr:row>80</xdr:row>
      <xdr:rowOff>46445</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2763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167095</xdr:rowOff>
    </xdr:from>
    <xdr:to>
      <xdr:col>71</xdr:col>
      <xdr:colOff>177800</xdr:colOff>
      <xdr:row>80</xdr:row>
      <xdr:rowOff>62593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814300" y="1371164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62" name="n_1aveValue【児童館】&#10;有形固定資産減価償却率">
          <a:extLst>
            <a:ext uri="{FF2B5EF4-FFF2-40B4-BE49-F238E27FC236}">
              <a16:creationId xmlns:a16="http://schemas.microsoft.com/office/drawing/2014/main" id="{00000000-0008-0000-0E00-000096020000}"/>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63" name="n_2aveValue【児童館】&#10;有形固定資産減価償却率">
          <a:extLst>
            <a:ext uri="{FF2B5EF4-FFF2-40B4-BE49-F238E27FC236}">
              <a16:creationId xmlns:a16="http://schemas.microsoft.com/office/drawing/2014/main" id="{00000000-0008-0000-0E00-000097020000}"/>
            </a:ext>
          </a:extLst>
        </xdr:cNvPr>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64" name="n_3aveValue【児童館】&#10;有形固定資産減価償却率">
          <a:extLst>
            <a:ext uri="{FF2B5EF4-FFF2-40B4-BE49-F238E27FC236}">
              <a16:creationId xmlns:a16="http://schemas.microsoft.com/office/drawing/2014/main" id="{00000000-0008-0000-0E00-000098020000}"/>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63698</xdr:rowOff>
    </xdr:from>
    <xdr:ext cx="405111" cy="259045"/>
    <xdr:sp macro="" textlink="">
      <xdr:nvSpPr>
        <xdr:cNvPr id="665" name="n_4aveValue【児童館】&#10;有形固定資産減価償却率">
          <a:extLst>
            <a:ext uri="{FF2B5EF4-FFF2-40B4-BE49-F238E27FC236}">
              <a16:creationId xmlns:a16="http://schemas.microsoft.com/office/drawing/2014/main" id="{00000000-0008-0000-0E00-000099020000}"/>
            </a:ext>
          </a:extLst>
        </xdr:cNvPr>
        <xdr:cNvSpPr txBox="1"/>
      </xdr:nvSpPr>
      <xdr:spPr>
        <a:xfrm>
          <a:off x="12611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666" name="n_1mainValue【児童館】&#10;有形固定資産減価償却率">
          <a:extLst>
            <a:ext uri="{FF2B5EF4-FFF2-40B4-BE49-F238E27FC236}">
              <a16:creationId xmlns:a16="http://schemas.microsoft.com/office/drawing/2014/main" id="{00000000-0008-0000-0E00-00009A020000}"/>
            </a:ext>
          </a:extLst>
        </xdr:cNvPr>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23784</xdr:rowOff>
    </xdr:from>
    <xdr:ext cx="405111" cy="259045"/>
    <xdr:sp macro="" textlink="">
      <xdr:nvSpPr>
        <xdr:cNvPr id="667" name="n_2mainValue【児童館】&#10;有形固定資産減価償却率">
          <a:extLst>
            <a:ext uri="{FF2B5EF4-FFF2-40B4-BE49-F238E27FC236}">
              <a16:creationId xmlns:a16="http://schemas.microsoft.com/office/drawing/2014/main" id="{00000000-0008-0000-0E00-00009B020000}"/>
            </a:ext>
          </a:extLst>
        </xdr:cNvPr>
        <xdr:cNvSpPr txBox="1"/>
      </xdr:nvSpPr>
      <xdr:spPr>
        <a:xfrm>
          <a:off x="14389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129920</xdr:rowOff>
    </xdr:from>
    <xdr:ext cx="405111" cy="259045"/>
    <xdr:sp macro="" textlink="">
      <xdr:nvSpPr>
        <xdr:cNvPr id="668" name="n_3mainValue【児童館】&#10;有形固定資産減価償却率">
          <a:extLst>
            <a:ext uri="{FF2B5EF4-FFF2-40B4-BE49-F238E27FC236}">
              <a16:creationId xmlns:a16="http://schemas.microsoft.com/office/drawing/2014/main" id="{00000000-0008-0000-0E00-00009C020000}"/>
            </a:ext>
          </a:extLst>
        </xdr:cNvPr>
        <xdr:cNvSpPr txBox="1"/>
      </xdr:nvSpPr>
      <xdr:spPr>
        <a:xfrm>
          <a:off x="13500744"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62972</xdr:rowOff>
    </xdr:from>
    <xdr:ext cx="405111" cy="259045"/>
    <xdr:sp macro="" textlink="">
      <xdr:nvSpPr>
        <xdr:cNvPr id="669" name="n_4mainValue【児童館】&#10;有形固定資産減価償却率">
          <a:extLst>
            <a:ext uri="{FF2B5EF4-FFF2-40B4-BE49-F238E27FC236}">
              <a16:creationId xmlns:a16="http://schemas.microsoft.com/office/drawing/2014/main" id="{00000000-0008-0000-0E00-00009D020000}"/>
            </a:ext>
          </a:extLst>
        </xdr:cNvPr>
        <xdr:cNvSpPr txBox="1"/>
      </xdr:nvSpPr>
      <xdr:spPr>
        <a:xfrm>
          <a:off x="12611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児童館】&#10;一人当たり面積グラフ枠">
          <a:extLst>
            <a:ext uri="{FF2B5EF4-FFF2-40B4-BE49-F238E27FC236}">
              <a16:creationId xmlns:a16="http://schemas.microsoft.com/office/drawing/2014/main" id="{00000000-0008-0000-0E00-0000B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92" name="【児童館】&#10;一人当たり面積最小値テキスト">
          <a:extLst>
            <a:ext uri="{FF2B5EF4-FFF2-40B4-BE49-F238E27FC236}">
              <a16:creationId xmlns:a16="http://schemas.microsoft.com/office/drawing/2014/main" id="{00000000-0008-0000-0E00-0000B4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94" name="【児童館】&#10;一人当たり面積最大値テキスト">
          <a:extLst>
            <a:ext uri="{FF2B5EF4-FFF2-40B4-BE49-F238E27FC236}">
              <a16:creationId xmlns:a16="http://schemas.microsoft.com/office/drawing/2014/main" id="{00000000-0008-0000-0E00-0000B602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696" name="【児童館】&#10;一人当たり面積平均値テキスト">
          <a:extLst>
            <a:ext uri="{FF2B5EF4-FFF2-40B4-BE49-F238E27FC236}">
              <a16:creationId xmlns:a16="http://schemas.microsoft.com/office/drawing/2014/main" id="{00000000-0008-0000-0E00-0000B8020000}"/>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08" name="【児童館】&#10;一人当たり面積該当値テキスト">
          <a:extLst>
            <a:ext uri="{FF2B5EF4-FFF2-40B4-BE49-F238E27FC236}">
              <a16:creationId xmlns:a16="http://schemas.microsoft.com/office/drawing/2014/main" id="{00000000-0008-0000-0E00-0000C4020000}"/>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60961</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1323300" y="14439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17" name="n_1aveValue【児童館】&#10;一人当たり面積">
          <a:extLst>
            <a:ext uri="{FF2B5EF4-FFF2-40B4-BE49-F238E27FC236}">
              <a16:creationId xmlns:a16="http://schemas.microsoft.com/office/drawing/2014/main" id="{00000000-0008-0000-0E00-0000CD020000}"/>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18" name="n_2aveValue【児童館】&#10;一人当たり面積">
          <a:extLst>
            <a:ext uri="{FF2B5EF4-FFF2-40B4-BE49-F238E27FC236}">
              <a16:creationId xmlns:a16="http://schemas.microsoft.com/office/drawing/2014/main" id="{00000000-0008-0000-0E00-0000CE02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19" name="n_3aveValue【児童館】&#10;一人当たり面積">
          <a:extLst>
            <a:ext uri="{FF2B5EF4-FFF2-40B4-BE49-F238E27FC236}">
              <a16:creationId xmlns:a16="http://schemas.microsoft.com/office/drawing/2014/main" id="{00000000-0008-0000-0E00-0000CF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720" name="n_4aveValue【児童館】&#10;一人当たり面積">
          <a:extLst>
            <a:ext uri="{FF2B5EF4-FFF2-40B4-BE49-F238E27FC236}">
              <a16:creationId xmlns:a16="http://schemas.microsoft.com/office/drawing/2014/main" id="{00000000-0008-0000-0E00-0000D0020000}"/>
            </a:ext>
          </a:extLst>
        </xdr:cNvPr>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21" name="n_1mainValue【児童館】&#10;一人当たり面積">
          <a:extLst>
            <a:ext uri="{FF2B5EF4-FFF2-40B4-BE49-F238E27FC236}">
              <a16:creationId xmlns:a16="http://schemas.microsoft.com/office/drawing/2014/main" id="{00000000-0008-0000-0E00-0000D1020000}"/>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22" name="n_2mainValue【児童館】&#10;一人当たり面積">
          <a:extLst>
            <a:ext uri="{FF2B5EF4-FFF2-40B4-BE49-F238E27FC236}">
              <a16:creationId xmlns:a16="http://schemas.microsoft.com/office/drawing/2014/main" id="{00000000-0008-0000-0E00-0000D2020000}"/>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23" name="n_3mainValue【児童館】&#10;一人当たり面積">
          <a:extLst>
            <a:ext uri="{FF2B5EF4-FFF2-40B4-BE49-F238E27FC236}">
              <a16:creationId xmlns:a16="http://schemas.microsoft.com/office/drawing/2014/main" id="{00000000-0008-0000-0E00-0000D3020000}"/>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24" name="n_4mainValue【児童館】&#10;一人当たり面積">
          <a:extLst>
            <a:ext uri="{FF2B5EF4-FFF2-40B4-BE49-F238E27FC236}">
              <a16:creationId xmlns:a16="http://schemas.microsoft.com/office/drawing/2014/main" id="{00000000-0008-0000-0E00-0000D402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a:extLst>
            <a:ext uri="{FF2B5EF4-FFF2-40B4-BE49-F238E27FC236}">
              <a16:creationId xmlns:a16="http://schemas.microsoft.com/office/drawing/2014/main" id="{00000000-0008-0000-0E00-0000E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0" name="【公民館】&#10;有形固定資産減価償却率最小値テキスト">
          <a:extLst>
            <a:ext uri="{FF2B5EF4-FFF2-40B4-BE49-F238E27FC236}">
              <a16:creationId xmlns:a16="http://schemas.microsoft.com/office/drawing/2014/main" id="{00000000-0008-0000-0E00-0000E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52" name="【公民館】&#10;有形固定資産減価償却率最大値テキスト">
          <a:extLst>
            <a:ext uri="{FF2B5EF4-FFF2-40B4-BE49-F238E27FC236}">
              <a16:creationId xmlns:a16="http://schemas.microsoft.com/office/drawing/2014/main" id="{00000000-0008-0000-0E00-0000F0020000}"/>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54" name="【公民館】&#10;有形固定資産減価償却率平均値テキスト">
          <a:extLst>
            <a:ext uri="{FF2B5EF4-FFF2-40B4-BE49-F238E27FC236}">
              <a16:creationId xmlns:a16="http://schemas.microsoft.com/office/drawing/2014/main" id="{00000000-0008-0000-0E00-0000F2020000}"/>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6268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766" name="【公民館】&#10;有形固定資産減価償却率該当値テキスト">
          <a:extLst>
            <a:ext uri="{FF2B5EF4-FFF2-40B4-BE49-F238E27FC236}">
              <a16:creationId xmlns:a16="http://schemas.microsoft.com/office/drawing/2014/main" id="{00000000-0008-0000-0E00-0000FE020000}"/>
            </a:ext>
          </a:extLst>
        </xdr:cNvPr>
        <xdr:cNvSpPr txBox="1"/>
      </xdr:nvSpPr>
      <xdr:spPr>
        <a:xfrm>
          <a:off x="16357600"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38736</xdr:rowOff>
    </xdr:from>
    <xdr:to>
      <xdr:col>81</xdr:col>
      <xdr:colOff>101600</xdr:colOff>
      <xdr:row>103</xdr:row>
      <xdr:rowOff>140336</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5430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89536</xdr:rowOff>
    </xdr:from>
    <xdr:to>
      <xdr:col>85</xdr:col>
      <xdr:colOff>127000</xdr:colOff>
      <xdr:row>103</xdr:row>
      <xdr:rowOff>121920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5481300" y="177488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4541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53339</xdr:rowOff>
    </xdr:from>
    <xdr:to>
      <xdr:col>81</xdr:col>
      <xdr:colOff>50800</xdr:colOff>
      <xdr:row>103</xdr:row>
      <xdr:rowOff>89536</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4592300" y="17712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141605</xdr:rowOff>
    </xdr:from>
    <xdr:to>
      <xdr:col>72</xdr:col>
      <xdr:colOff>38100</xdr:colOff>
      <xdr:row>103</xdr:row>
      <xdr:rowOff>71755</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3652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20955</xdr:rowOff>
    </xdr:from>
    <xdr:to>
      <xdr:col>76</xdr:col>
      <xdr:colOff>114300</xdr:colOff>
      <xdr:row>103</xdr:row>
      <xdr:rowOff>53339</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3703300" y="176803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103505</xdr:rowOff>
    </xdr:from>
    <xdr:to>
      <xdr:col>67</xdr:col>
      <xdr:colOff>101600</xdr:colOff>
      <xdr:row>103</xdr:row>
      <xdr:rowOff>33655</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2763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154305</xdr:rowOff>
    </xdr:from>
    <xdr:to>
      <xdr:col>71</xdr:col>
      <xdr:colOff>177800</xdr:colOff>
      <xdr:row>103</xdr:row>
      <xdr:rowOff>20955</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2814300" y="1764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59072</xdr:rowOff>
    </xdr:from>
    <xdr:ext cx="405111" cy="259045"/>
    <xdr:sp macro="" textlink="">
      <xdr:nvSpPr>
        <xdr:cNvPr id="775" name="n_1aveValue【公民館】&#10;有形固定資産減価償却率">
          <a:extLst>
            <a:ext uri="{FF2B5EF4-FFF2-40B4-BE49-F238E27FC236}">
              <a16:creationId xmlns:a16="http://schemas.microsoft.com/office/drawing/2014/main" id="{00000000-0008-0000-0E00-000007030000}"/>
            </a:ext>
          </a:extLst>
        </xdr:cNvPr>
        <xdr:cNvSpPr txBox="1"/>
      </xdr:nvSpPr>
      <xdr:spPr>
        <a:xfrm>
          <a:off x="152660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43832</xdr:rowOff>
    </xdr:from>
    <xdr:ext cx="405111" cy="259045"/>
    <xdr:sp macro="" textlink="">
      <xdr:nvSpPr>
        <xdr:cNvPr id="776" name="n_2aveValue【公民館】&#10;有形固定資産減価償却率">
          <a:extLst>
            <a:ext uri="{FF2B5EF4-FFF2-40B4-BE49-F238E27FC236}">
              <a16:creationId xmlns:a16="http://schemas.microsoft.com/office/drawing/2014/main" id="{00000000-0008-0000-0E00-000008030000}"/>
            </a:ext>
          </a:extLst>
        </xdr:cNvPr>
        <xdr:cNvSpPr txBox="1"/>
      </xdr:nvSpPr>
      <xdr:spPr>
        <a:xfrm>
          <a:off x="14389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34307</xdr:rowOff>
    </xdr:from>
    <xdr:ext cx="405111" cy="259045"/>
    <xdr:sp macro="" textlink="">
      <xdr:nvSpPr>
        <xdr:cNvPr id="777" name="n_3aveValue【公民館】&#10;有形固定資産減価償却率">
          <a:extLst>
            <a:ext uri="{FF2B5EF4-FFF2-40B4-BE49-F238E27FC236}">
              <a16:creationId xmlns:a16="http://schemas.microsoft.com/office/drawing/2014/main" id="{00000000-0008-0000-0E00-000009030000}"/>
            </a:ext>
          </a:extLst>
        </xdr:cNvPr>
        <xdr:cNvSpPr txBox="1"/>
      </xdr:nvSpPr>
      <xdr:spPr>
        <a:xfrm>
          <a:off x="13500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778" name="n_4aveValue【公民館】&#10;有形固定資産減価償却率">
          <a:extLst>
            <a:ext uri="{FF2B5EF4-FFF2-40B4-BE49-F238E27FC236}">
              <a16:creationId xmlns:a16="http://schemas.microsoft.com/office/drawing/2014/main" id="{00000000-0008-0000-0E00-00000A030000}"/>
            </a:ext>
          </a:extLst>
        </xdr:cNvPr>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156863</xdr:rowOff>
    </xdr:from>
    <xdr:ext cx="405111" cy="259045"/>
    <xdr:sp macro="" textlink="">
      <xdr:nvSpPr>
        <xdr:cNvPr id="779" name="n_1mainValue【公民館】&#10;有形固定資産減価償却率">
          <a:extLst>
            <a:ext uri="{FF2B5EF4-FFF2-40B4-BE49-F238E27FC236}">
              <a16:creationId xmlns:a16="http://schemas.microsoft.com/office/drawing/2014/main" id="{00000000-0008-0000-0E00-00000B030000}"/>
            </a:ext>
          </a:extLst>
        </xdr:cNvPr>
        <xdr:cNvSpPr txBox="1"/>
      </xdr:nvSpPr>
      <xdr:spPr>
        <a:xfrm>
          <a:off x="15266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780" name="n_2mainValue【公民館】&#10;有形固定資産減価償却率">
          <a:extLst>
            <a:ext uri="{FF2B5EF4-FFF2-40B4-BE49-F238E27FC236}">
              <a16:creationId xmlns:a16="http://schemas.microsoft.com/office/drawing/2014/main" id="{00000000-0008-0000-0E00-00000C03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88282</xdr:rowOff>
    </xdr:from>
    <xdr:ext cx="405111" cy="259045"/>
    <xdr:sp macro="" textlink="">
      <xdr:nvSpPr>
        <xdr:cNvPr id="781" name="n_3mainValue【公民館】&#10;有形固定資産減価償却率">
          <a:extLst>
            <a:ext uri="{FF2B5EF4-FFF2-40B4-BE49-F238E27FC236}">
              <a16:creationId xmlns:a16="http://schemas.microsoft.com/office/drawing/2014/main" id="{00000000-0008-0000-0E00-00000D030000}"/>
            </a:ext>
          </a:extLst>
        </xdr:cNvPr>
        <xdr:cNvSpPr txBox="1"/>
      </xdr:nvSpPr>
      <xdr:spPr>
        <a:xfrm>
          <a:off x="13500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50182</xdr:rowOff>
    </xdr:from>
    <xdr:ext cx="405111" cy="259045"/>
    <xdr:sp macro="" textlink="">
      <xdr:nvSpPr>
        <xdr:cNvPr id="782" name="n_4mainValue【公民館】&#10;有形固定資産減価償却率">
          <a:extLst>
            <a:ext uri="{FF2B5EF4-FFF2-40B4-BE49-F238E27FC236}">
              <a16:creationId xmlns:a16="http://schemas.microsoft.com/office/drawing/2014/main" id="{00000000-0008-0000-0E00-00000E030000}"/>
            </a:ext>
          </a:extLst>
        </xdr:cNvPr>
        <xdr:cNvSpPr txBox="1"/>
      </xdr:nvSpPr>
      <xdr:spPr>
        <a:xfrm>
          <a:off x="12611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a:extLst>
            <a:ext uri="{FF2B5EF4-FFF2-40B4-BE49-F238E27FC236}">
              <a16:creationId xmlns:a16="http://schemas.microsoft.com/office/drawing/2014/main" id="{00000000-0008-0000-0E00-00002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07" name="【公民館】&#10;一人当たり面積最小値テキスト">
          <a:extLst>
            <a:ext uri="{FF2B5EF4-FFF2-40B4-BE49-F238E27FC236}">
              <a16:creationId xmlns:a16="http://schemas.microsoft.com/office/drawing/2014/main" id="{00000000-0008-0000-0E00-000027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09" name="【公民館】&#10;一人当たり面積最大値テキスト">
          <a:extLst>
            <a:ext uri="{FF2B5EF4-FFF2-40B4-BE49-F238E27FC236}">
              <a16:creationId xmlns:a16="http://schemas.microsoft.com/office/drawing/2014/main" id="{00000000-0008-0000-0E00-000029030000}"/>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11" name="【公民館】&#10;一人当たり面積平均値テキスト">
          <a:extLst>
            <a:ext uri="{FF2B5EF4-FFF2-40B4-BE49-F238E27FC236}">
              <a16:creationId xmlns:a16="http://schemas.microsoft.com/office/drawing/2014/main" id="{00000000-0008-0000-0E00-00002B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55880</xdr:rowOff>
    </xdr:from>
    <xdr:to>
      <xdr:col>116</xdr:col>
      <xdr:colOff>114300</xdr:colOff>
      <xdr:row>102</xdr:row>
      <xdr:rowOff>157480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2110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78757</xdr:rowOff>
    </xdr:from>
    <xdr:ext cx="469744" cy="259045"/>
    <xdr:sp macro="" textlink="">
      <xdr:nvSpPr>
        <xdr:cNvPr id="823" name="【公民館】&#10;一人当たり面積該当値テキスト">
          <a:extLst>
            <a:ext uri="{FF2B5EF4-FFF2-40B4-BE49-F238E27FC236}">
              <a16:creationId xmlns:a16="http://schemas.microsoft.com/office/drawing/2014/main" id="{00000000-0008-0000-0E00-000037030000}"/>
            </a:ext>
          </a:extLst>
        </xdr:cNvPr>
        <xdr:cNvSpPr txBox="1"/>
      </xdr:nvSpPr>
      <xdr:spPr>
        <a:xfrm>
          <a:off x="22199600"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71120</xdr:rowOff>
    </xdr:from>
    <xdr:to>
      <xdr:col>112</xdr:col>
      <xdr:colOff>38100</xdr:colOff>
      <xdr:row>103</xdr:row>
      <xdr:rowOff>1270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2127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106680</xdr:rowOff>
    </xdr:from>
    <xdr:to>
      <xdr:col>116</xdr:col>
      <xdr:colOff>63500</xdr:colOff>
      <xdr:row>102</xdr:row>
      <xdr:rowOff>121920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21323300" y="17594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86361</xdr:rowOff>
    </xdr:from>
    <xdr:to>
      <xdr:col>107</xdr:col>
      <xdr:colOff>101600</xdr:colOff>
      <xdr:row>103</xdr:row>
      <xdr:rowOff>16511</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20383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137161</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flipV="1">
          <a:off x="20434300" y="17609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137161</xdr:rowOff>
    </xdr:from>
    <xdr:to>
      <xdr:col>107</xdr:col>
      <xdr:colOff>50800</xdr:colOff>
      <xdr:row>102</xdr:row>
      <xdr:rowOff>144780</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flipV="1">
          <a:off x="19545300" y="17625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109220</xdr:rowOff>
    </xdr:from>
    <xdr:to>
      <xdr:col>98</xdr:col>
      <xdr:colOff>38100</xdr:colOff>
      <xdr:row>103</xdr:row>
      <xdr:rowOff>39370</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18605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144780</xdr:rowOff>
    </xdr:from>
    <xdr:to>
      <xdr:col>102</xdr:col>
      <xdr:colOff>114300</xdr:colOff>
      <xdr:row>102</xdr:row>
      <xdr:rowOff>160020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flipV="1">
          <a:off x="18656300" y="17632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32" name="n_1aveValue【公民館】&#10;一人当たり面積">
          <a:extLst>
            <a:ext uri="{FF2B5EF4-FFF2-40B4-BE49-F238E27FC236}">
              <a16:creationId xmlns:a16="http://schemas.microsoft.com/office/drawing/2014/main" id="{00000000-0008-0000-0E00-000040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33" name="n_2aveValue【公民館】&#10;一人当たり面積">
          <a:extLst>
            <a:ext uri="{FF2B5EF4-FFF2-40B4-BE49-F238E27FC236}">
              <a16:creationId xmlns:a16="http://schemas.microsoft.com/office/drawing/2014/main" id="{00000000-0008-0000-0E00-00004103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834" name="n_3aveValue【公民館】&#10;一人当たり面積">
          <a:extLst>
            <a:ext uri="{FF2B5EF4-FFF2-40B4-BE49-F238E27FC236}">
              <a16:creationId xmlns:a16="http://schemas.microsoft.com/office/drawing/2014/main" id="{00000000-0008-0000-0E00-000042030000}"/>
            </a:ext>
          </a:extLst>
        </xdr:cNvPr>
        <xdr:cNvSpPr txBox="1"/>
      </xdr:nvSpPr>
      <xdr:spPr>
        <a:xfrm>
          <a:off x="19310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835" name="n_4aveValue【公民館】&#10;一人当たり面積">
          <a:extLst>
            <a:ext uri="{FF2B5EF4-FFF2-40B4-BE49-F238E27FC236}">
              <a16:creationId xmlns:a16="http://schemas.microsoft.com/office/drawing/2014/main" id="{00000000-0008-0000-0E00-000043030000}"/>
            </a:ext>
          </a:extLst>
        </xdr:cNvPr>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17797</xdr:rowOff>
    </xdr:from>
    <xdr:ext cx="469744" cy="259045"/>
    <xdr:sp macro="" textlink="">
      <xdr:nvSpPr>
        <xdr:cNvPr id="836" name="n_1mainValue【公民館】&#10;一人当たり面積">
          <a:extLst>
            <a:ext uri="{FF2B5EF4-FFF2-40B4-BE49-F238E27FC236}">
              <a16:creationId xmlns:a16="http://schemas.microsoft.com/office/drawing/2014/main" id="{00000000-0008-0000-0E00-000044030000}"/>
            </a:ext>
          </a:extLst>
        </xdr:cNvPr>
        <xdr:cNvSpPr txBox="1"/>
      </xdr:nvSpPr>
      <xdr:spPr>
        <a:xfrm>
          <a:off x="210757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33038</xdr:rowOff>
    </xdr:from>
    <xdr:ext cx="469744" cy="259045"/>
    <xdr:sp macro="" textlink="">
      <xdr:nvSpPr>
        <xdr:cNvPr id="837" name="n_2mainValue【公民館】&#10;一人当たり面積">
          <a:extLst>
            <a:ext uri="{FF2B5EF4-FFF2-40B4-BE49-F238E27FC236}">
              <a16:creationId xmlns:a16="http://schemas.microsoft.com/office/drawing/2014/main" id="{00000000-0008-0000-0E00-000045030000}"/>
            </a:ext>
          </a:extLst>
        </xdr:cNvPr>
        <xdr:cNvSpPr txBox="1"/>
      </xdr:nvSpPr>
      <xdr:spPr>
        <a:xfrm>
          <a:off x="20199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838" name="n_3mainValue【公民館】&#10;一人当たり面積">
          <a:extLst>
            <a:ext uri="{FF2B5EF4-FFF2-40B4-BE49-F238E27FC236}">
              <a16:creationId xmlns:a16="http://schemas.microsoft.com/office/drawing/2014/main" id="{00000000-0008-0000-0E00-000046030000}"/>
            </a:ext>
          </a:extLst>
        </xdr:cNvPr>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55897</xdr:rowOff>
    </xdr:from>
    <xdr:ext cx="469744" cy="259045"/>
    <xdr:sp macro="" textlink="">
      <xdr:nvSpPr>
        <xdr:cNvPr id="839" name="n_4mainValue【公民館】&#10;一人当たり面積">
          <a:extLst>
            <a:ext uri="{FF2B5EF4-FFF2-40B4-BE49-F238E27FC236}">
              <a16:creationId xmlns:a16="http://schemas.microsoft.com/office/drawing/2014/main" id="{00000000-0008-0000-0E00-000047030000}"/>
            </a:ext>
          </a:extLst>
        </xdr:cNvPr>
        <xdr:cNvSpPr txBox="1"/>
      </xdr:nvSpPr>
      <xdr:spPr>
        <a:xfrm>
          <a:off x="18421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及び学校施設については、計画的な更新を進めていることから類似団体内平均と比較しても下回っている状況である。公営住宅については、旧小柳第一団地の解体に伴う除却や奥野団地Ｂ棟長寿命化改修があったものの、依然として有形固定資産減価償却率が類似団体内平均値を上回っている。いずれの施設においても老朽化が進んでいることや、学校施設や市営住宅などの旧耐震基準による施設が多いことから、今後、人口減少等の状況を踏まえながら、施設のあり方や複合化を検討するなど計画的な更新を進める必要があるもの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271,544
270,443
824.61
137,545,820
132,019,553
5,151,461
68,037,049
123,425,153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154305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4108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153035</xdr:rowOff>
    </xdr:from>
    <xdr:to>
      <xdr:col>15</xdr:col>
      <xdr:colOff>101600</xdr:colOff>
      <xdr:row>60</xdr:row>
      <xdr:rowOff>83185</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123825</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31938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32385</xdr:rowOff>
    </xdr:from>
    <xdr:to>
      <xdr:col>15</xdr:col>
      <xdr:colOff>50800</xdr:colOff>
      <xdr:row>60</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019300" y="103193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38100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74312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F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F00-000081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F00-000083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F00-000085000000}"/>
            </a:ext>
          </a:extLst>
        </xdr:cNvPr>
        <xdr:cNvSpPr txBox="1"/>
      </xdr:nvSpPr>
      <xdr:spPr>
        <a:xfrm>
          <a:off x="10515600" y="1063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70358</xdr:rowOff>
    </xdr:from>
    <xdr:to>
      <xdr:col>55</xdr:col>
      <xdr:colOff>50800</xdr:colOff>
      <xdr:row>57</xdr:row>
      <xdr:rowOff>508</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96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16527</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79502</xdr:rowOff>
    </xdr:from>
    <xdr:to>
      <xdr:col>50</xdr:col>
      <xdr:colOff>165100</xdr:colOff>
      <xdr:row>57</xdr:row>
      <xdr:rowOff>9652</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96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121158</xdr:rowOff>
    </xdr:from>
    <xdr:to>
      <xdr:col>55</xdr:col>
      <xdr:colOff>0</xdr:colOff>
      <xdr:row>56</xdr:row>
      <xdr:rowOff>130302</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97223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95504</xdr:rowOff>
    </xdr:from>
    <xdr:to>
      <xdr:col>46</xdr:col>
      <xdr:colOff>38100</xdr:colOff>
      <xdr:row>57</xdr:row>
      <xdr:rowOff>25654</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130302</xdr:rowOff>
    </xdr:from>
    <xdr:to>
      <xdr:col>50</xdr:col>
      <xdr:colOff>114300</xdr:colOff>
      <xdr:row>56</xdr:row>
      <xdr:rowOff>146304</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97315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104648</xdr:rowOff>
    </xdr:from>
    <xdr:to>
      <xdr:col>41</xdr:col>
      <xdr:colOff>101600</xdr:colOff>
      <xdr:row>57</xdr:row>
      <xdr:rowOff>34798</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146304</xdr:rowOff>
    </xdr:from>
    <xdr:to>
      <xdr:col>45</xdr:col>
      <xdr:colOff>177800</xdr:colOff>
      <xdr:row>56</xdr:row>
      <xdr:rowOff>155448</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9747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120650</xdr:rowOff>
    </xdr:from>
    <xdr:to>
      <xdr:col>36</xdr:col>
      <xdr:colOff>165100</xdr:colOff>
      <xdr:row>57</xdr:row>
      <xdr:rowOff>50800</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692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155448</xdr:rowOff>
    </xdr:from>
    <xdr:to>
      <xdr:col>41</xdr:col>
      <xdr:colOff>50800</xdr:colOff>
      <xdr:row>57</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6972300" y="97566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F00-00009A000000}"/>
            </a:ext>
          </a:extLst>
        </xdr:cNvPr>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F00-00009B000000}"/>
            </a:ext>
          </a:extLst>
        </xdr:cNvPr>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F00-00009C000000}"/>
            </a:ext>
          </a:extLst>
        </xdr:cNvPr>
        <xdr:cNvSpPr txBox="1"/>
      </xdr:nvSpPr>
      <xdr:spPr>
        <a:xfrm>
          <a:off x="7626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F00-00009D000000}"/>
            </a:ext>
          </a:extLst>
        </xdr:cNvPr>
        <xdr:cNvSpPr txBox="1"/>
      </xdr:nvSpPr>
      <xdr:spPr>
        <a:xfrm>
          <a:off x="6737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26179</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F00-00009E000000}"/>
            </a:ext>
          </a:extLst>
        </xdr:cNvPr>
        <xdr:cNvSpPr txBox="1"/>
      </xdr:nvSpPr>
      <xdr:spPr>
        <a:xfrm>
          <a:off x="9391727" y="945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42181</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F00-00009F000000}"/>
            </a:ext>
          </a:extLst>
        </xdr:cNvPr>
        <xdr:cNvSpPr txBox="1"/>
      </xdr:nvSpPr>
      <xdr:spPr>
        <a:xfrm>
          <a:off x="8515427" y="947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51325</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F00-0000A0000000}"/>
            </a:ext>
          </a:extLst>
        </xdr:cNvPr>
        <xdr:cNvSpPr txBox="1"/>
      </xdr:nvSpPr>
      <xdr:spPr>
        <a:xfrm>
          <a:off x="7626427" y="94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67327</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F00-0000A1000000}"/>
            </a:ext>
          </a:extLst>
        </xdr:cNvPr>
        <xdr:cNvSpPr txBox="1"/>
      </xdr:nvSpPr>
      <xdr:spPr>
        <a:xfrm>
          <a:off x="6737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00000000-0008-0000-0F00-0000B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185" name="【福祉施設】&#10;有形固定資産減価償却率最小値テキスト">
          <a:extLst>
            <a:ext uri="{FF2B5EF4-FFF2-40B4-BE49-F238E27FC236}">
              <a16:creationId xmlns:a16="http://schemas.microsoft.com/office/drawing/2014/main" id="{00000000-0008-0000-0F00-0000B9000000}"/>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00000000-0008-0000-0F00-0000BB00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00000000-0008-0000-0F00-0000BD000000}"/>
            </a:ext>
          </a:extLst>
        </xdr:cNvPr>
        <xdr:cNvSpPr txBox="1"/>
      </xdr:nvSpPr>
      <xdr:spPr>
        <a:xfrm>
          <a:off x="4673600" y="13734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39878</xdr:rowOff>
    </xdr:from>
    <xdr:to>
      <xdr:col>24</xdr:col>
      <xdr:colOff>114300</xdr:colOff>
      <xdr:row>79</xdr:row>
      <xdr:rowOff>141478</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45847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62755</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00000000-0008-0000-0F00-0000C9000000}"/>
            </a:ext>
          </a:extLst>
        </xdr:cNvPr>
        <xdr:cNvSpPr txBox="1"/>
      </xdr:nvSpPr>
      <xdr:spPr>
        <a:xfrm>
          <a:off x="4673600" y="1343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90678</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3797300" y="13605511"/>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xdr:rowOff>
    </xdr:from>
    <xdr:to>
      <xdr:col>15</xdr:col>
      <xdr:colOff>101600</xdr:colOff>
      <xdr:row>79</xdr:row>
      <xdr:rowOff>116332</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2857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65532</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2908300" y="136055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65532</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2019300" y="135940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124461</xdr:rowOff>
    </xdr:from>
    <xdr:to>
      <xdr:col>6</xdr:col>
      <xdr:colOff>38100</xdr:colOff>
      <xdr:row>79</xdr:row>
      <xdr:rowOff>54611</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1079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3811</xdr:rowOff>
    </xdr:from>
    <xdr:to>
      <xdr:col>10</xdr:col>
      <xdr:colOff>114300</xdr:colOff>
      <xdr:row>79</xdr:row>
      <xdr:rowOff>49530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130300" y="13548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210" name="n_1aveValue【福祉施設】&#10;有形固定資産減価償却率">
          <a:extLst>
            <a:ext uri="{FF2B5EF4-FFF2-40B4-BE49-F238E27FC236}">
              <a16:creationId xmlns:a16="http://schemas.microsoft.com/office/drawing/2014/main" id="{00000000-0008-0000-0F00-0000D2000000}"/>
            </a:ext>
          </a:extLst>
        </xdr:cNvPr>
        <xdr:cNvSpPr txBox="1"/>
      </xdr:nvSpPr>
      <xdr:spPr>
        <a:xfrm>
          <a:off x="3582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211" name="n_2aveValue【福祉施設】&#10;有形固定資産減価償却率">
          <a:extLst>
            <a:ext uri="{FF2B5EF4-FFF2-40B4-BE49-F238E27FC236}">
              <a16:creationId xmlns:a16="http://schemas.microsoft.com/office/drawing/2014/main" id="{00000000-0008-0000-0F00-0000D3000000}"/>
            </a:ext>
          </a:extLst>
        </xdr:cNvPr>
        <xdr:cNvSpPr txBox="1"/>
      </xdr:nvSpPr>
      <xdr:spPr>
        <a:xfrm>
          <a:off x="2705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212" name="n_3aveValue【福祉施設】&#10;有形固定資産減価償却率">
          <a:extLst>
            <a:ext uri="{FF2B5EF4-FFF2-40B4-BE49-F238E27FC236}">
              <a16:creationId xmlns:a16="http://schemas.microsoft.com/office/drawing/2014/main" id="{00000000-0008-0000-0F00-0000D4000000}"/>
            </a:ext>
          </a:extLst>
        </xdr:cNvPr>
        <xdr:cNvSpPr txBox="1"/>
      </xdr:nvSpPr>
      <xdr:spPr>
        <a:xfrm>
          <a:off x="1816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213" name="n_4aveValue【福祉施設】&#10;有形固定資産減価償却率">
          <a:extLst>
            <a:ext uri="{FF2B5EF4-FFF2-40B4-BE49-F238E27FC236}">
              <a16:creationId xmlns:a16="http://schemas.microsoft.com/office/drawing/2014/main" id="{00000000-0008-0000-0F00-0000D5000000}"/>
            </a:ext>
          </a:extLst>
        </xdr:cNvPr>
        <xdr:cNvSpPr txBox="1"/>
      </xdr:nvSpPr>
      <xdr:spPr>
        <a:xfrm>
          <a:off x="927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214" name="n_1main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132859</xdr:rowOff>
    </xdr:from>
    <xdr:ext cx="405111" cy="259045"/>
    <xdr:sp macro="" textlink="">
      <xdr:nvSpPr>
        <xdr:cNvPr id="215" name="n_2main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216" name="n_3main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217" name="n_4main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F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F00-0000F400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F00-0000F600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F00-0000F8000000}"/>
            </a:ext>
          </a:extLst>
        </xdr:cNvPr>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10426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116313</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F00-000004010000}"/>
            </a:ext>
          </a:extLst>
        </xdr:cNvPr>
        <xdr:cNvSpPr txBox="1"/>
      </xdr:nvSpPr>
      <xdr:spPr>
        <a:xfrm>
          <a:off x="10515600"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144236</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9639300" y="140208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115207</xdr:rowOff>
    </xdr:from>
    <xdr:to>
      <xdr:col>46</xdr:col>
      <xdr:colOff>38100</xdr:colOff>
      <xdr:row>82</xdr:row>
      <xdr:rowOff>45357</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8699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166007</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8750300" y="14020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104321</xdr:rowOff>
    </xdr:from>
    <xdr:to>
      <xdr:col>41</xdr:col>
      <xdr:colOff>101600</xdr:colOff>
      <xdr:row>82</xdr:row>
      <xdr:rowOff>34471</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7810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155121</xdr:rowOff>
    </xdr:from>
    <xdr:to>
      <xdr:col>45</xdr:col>
      <xdr:colOff>177800</xdr:colOff>
      <xdr:row>81</xdr:row>
      <xdr:rowOff>166007</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861300" y="14042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104321</xdr:rowOff>
    </xdr:from>
    <xdr:to>
      <xdr:col>36</xdr:col>
      <xdr:colOff>165100</xdr:colOff>
      <xdr:row>82</xdr:row>
      <xdr:rowOff>34471</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6921500" y="13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155121</xdr:rowOff>
    </xdr:from>
    <xdr:to>
      <xdr:col>41</xdr:col>
      <xdr:colOff>50800</xdr:colOff>
      <xdr:row>81</xdr:row>
      <xdr:rowOff>155121</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972300" y="14042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269" name="n_1aveValue【福祉施設】&#10;一人当たり面積">
          <a:extLst>
            <a:ext uri="{FF2B5EF4-FFF2-40B4-BE49-F238E27FC236}">
              <a16:creationId xmlns:a16="http://schemas.microsoft.com/office/drawing/2014/main" id="{00000000-0008-0000-0F00-00000D010000}"/>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270" name="n_2aveValue【福祉施設】&#10;一人当たり面積">
          <a:extLst>
            <a:ext uri="{FF2B5EF4-FFF2-40B4-BE49-F238E27FC236}">
              <a16:creationId xmlns:a16="http://schemas.microsoft.com/office/drawing/2014/main" id="{00000000-0008-0000-0F00-00000E010000}"/>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271" name="n_3aveValue【福祉施設】&#10;一人当たり面積">
          <a:extLst>
            <a:ext uri="{FF2B5EF4-FFF2-40B4-BE49-F238E27FC236}">
              <a16:creationId xmlns:a16="http://schemas.microsoft.com/office/drawing/2014/main" id="{00000000-0008-0000-0F00-00000F010000}"/>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272" name="n_4aveValue【福祉施設】&#10;一人当たり面積">
          <a:extLst>
            <a:ext uri="{FF2B5EF4-FFF2-40B4-BE49-F238E27FC236}">
              <a16:creationId xmlns:a16="http://schemas.microsoft.com/office/drawing/2014/main" id="{00000000-0008-0000-0F00-000010010000}"/>
            </a:ext>
          </a:extLst>
        </xdr:cNvPr>
        <xdr:cNvSpPr txBox="1"/>
      </xdr:nvSpPr>
      <xdr:spPr>
        <a:xfrm>
          <a:off x="6737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273" name="n_1mainValue【福祉施設】&#10;一人当たり面積">
          <a:extLst>
            <a:ext uri="{FF2B5EF4-FFF2-40B4-BE49-F238E27FC236}">
              <a16:creationId xmlns:a16="http://schemas.microsoft.com/office/drawing/2014/main" id="{00000000-0008-0000-0F00-000011010000}"/>
            </a:ext>
          </a:extLst>
        </xdr:cNvPr>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61884</xdr:rowOff>
    </xdr:from>
    <xdr:ext cx="469744" cy="259045"/>
    <xdr:sp macro="" textlink="">
      <xdr:nvSpPr>
        <xdr:cNvPr id="274" name="n_2mainValue【福祉施設】&#10;一人当たり面積">
          <a:extLst>
            <a:ext uri="{FF2B5EF4-FFF2-40B4-BE49-F238E27FC236}">
              <a16:creationId xmlns:a16="http://schemas.microsoft.com/office/drawing/2014/main" id="{00000000-0008-0000-0F00-000012010000}"/>
            </a:ext>
          </a:extLst>
        </xdr:cNvPr>
        <xdr:cNvSpPr txBox="1"/>
      </xdr:nvSpPr>
      <xdr:spPr>
        <a:xfrm>
          <a:off x="8515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50998</xdr:rowOff>
    </xdr:from>
    <xdr:ext cx="469744" cy="259045"/>
    <xdr:sp macro="" textlink="">
      <xdr:nvSpPr>
        <xdr:cNvPr id="275" name="n_3mainValue【福祉施設】&#10;一人当たり面積">
          <a:extLst>
            <a:ext uri="{FF2B5EF4-FFF2-40B4-BE49-F238E27FC236}">
              <a16:creationId xmlns:a16="http://schemas.microsoft.com/office/drawing/2014/main" id="{00000000-0008-0000-0F00-000013010000}"/>
            </a:ext>
          </a:extLst>
        </xdr:cNvPr>
        <xdr:cNvSpPr txBox="1"/>
      </xdr:nvSpPr>
      <xdr:spPr>
        <a:xfrm>
          <a:off x="76264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50998</xdr:rowOff>
    </xdr:from>
    <xdr:ext cx="469744" cy="259045"/>
    <xdr:sp macro="" textlink="">
      <xdr:nvSpPr>
        <xdr:cNvPr id="276" name="n_4mainValue【福祉施設】&#10;一人当たり面積">
          <a:extLst>
            <a:ext uri="{FF2B5EF4-FFF2-40B4-BE49-F238E27FC236}">
              <a16:creationId xmlns:a16="http://schemas.microsoft.com/office/drawing/2014/main" id="{00000000-0008-0000-0F00-000014010000}"/>
            </a:ext>
          </a:extLst>
        </xdr:cNvPr>
        <xdr:cNvSpPr txBox="1"/>
      </xdr:nvSpPr>
      <xdr:spPr>
        <a:xfrm>
          <a:off x="6737427"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F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00000000-0008-0000-0F00-00002E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00000000-0008-0000-0F00-000030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F00-000032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132080</xdr:rowOff>
    </xdr:from>
    <xdr:to>
      <xdr:col>24</xdr:col>
      <xdr:colOff>114300</xdr:colOff>
      <xdr:row>107</xdr:row>
      <xdr:rowOff>62230</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4584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110507</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F00-00003E010000}"/>
            </a:ext>
          </a:extLst>
        </xdr:cNvPr>
        <xdr:cNvSpPr txBox="1"/>
      </xdr:nvSpPr>
      <xdr:spPr>
        <a:xfrm>
          <a:off x="4673600"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97789</xdr:rowOff>
    </xdr:from>
    <xdr:to>
      <xdr:col>20</xdr:col>
      <xdr:colOff>38100</xdr:colOff>
      <xdr:row>107</xdr:row>
      <xdr:rowOff>27939</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3746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148589</xdr:rowOff>
    </xdr:from>
    <xdr:to>
      <xdr:col>24</xdr:col>
      <xdr:colOff>63500</xdr:colOff>
      <xdr:row>107</xdr:row>
      <xdr:rowOff>11430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3797300" y="18322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6350</xdr:rowOff>
    </xdr:from>
    <xdr:to>
      <xdr:col>15</xdr:col>
      <xdr:colOff>101600</xdr:colOff>
      <xdr:row>106</xdr:row>
      <xdr:rowOff>107950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2857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57150</xdr:rowOff>
    </xdr:from>
    <xdr:to>
      <xdr:col>19</xdr:col>
      <xdr:colOff>177800</xdr:colOff>
      <xdr:row>106</xdr:row>
      <xdr:rowOff>148589</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2908300" y="182308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17780</xdr:rowOff>
    </xdr:from>
    <xdr:to>
      <xdr:col>10</xdr:col>
      <xdr:colOff>165100</xdr:colOff>
      <xdr:row>106</xdr:row>
      <xdr:rowOff>119380</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96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57150</xdr:rowOff>
    </xdr:from>
    <xdr:to>
      <xdr:col>15</xdr:col>
      <xdr:colOff>50800</xdr:colOff>
      <xdr:row>106</xdr:row>
      <xdr:rowOff>68580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2019300" y="18230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147320</xdr:rowOff>
    </xdr:from>
    <xdr:to>
      <xdr:col>6</xdr:col>
      <xdr:colOff>38100</xdr:colOff>
      <xdr:row>106</xdr:row>
      <xdr:rowOff>77470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079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26670</xdr:rowOff>
    </xdr:from>
    <xdr:to>
      <xdr:col>10</xdr:col>
      <xdr:colOff>114300</xdr:colOff>
      <xdr:row>106</xdr:row>
      <xdr:rowOff>68580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130300" y="18200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F00-000047010000}"/>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F00-000048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F00-000049010000}"/>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F00-00004A010000}"/>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19066</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99077</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F00-00004C010000}"/>
            </a:ext>
          </a:extLst>
        </xdr:cNvPr>
        <xdr:cNvSpPr txBox="1"/>
      </xdr:nvSpPr>
      <xdr:spPr>
        <a:xfrm>
          <a:off x="2705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110507</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F00-00004D010000}"/>
            </a:ext>
          </a:extLst>
        </xdr:cNvPr>
        <xdr:cNvSpPr txBox="1"/>
      </xdr:nvSpPr>
      <xdr:spPr>
        <a:xfrm>
          <a:off x="1816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68597</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F00-00004E010000}"/>
            </a:ext>
          </a:extLst>
        </xdr:cNvPr>
        <xdr:cNvSpPr txBox="1"/>
      </xdr:nvSpPr>
      <xdr:spPr>
        <a:xfrm>
          <a:off x="927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00000000-0008-0000-0F00-00006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55" name="【市民会館】&#10;一人当たり面積最小値テキスト">
          <a:extLst>
            <a:ext uri="{FF2B5EF4-FFF2-40B4-BE49-F238E27FC236}">
              <a16:creationId xmlns:a16="http://schemas.microsoft.com/office/drawing/2014/main" id="{00000000-0008-0000-0F00-000063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357" name="【市民会館】&#10;一人当たり面積最大値テキスト">
          <a:extLst>
            <a:ext uri="{FF2B5EF4-FFF2-40B4-BE49-F238E27FC236}">
              <a16:creationId xmlns:a16="http://schemas.microsoft.com/office/drawing/2014/main" id="{00000000-0008-0000-0F00-000065010000}"/>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359" name="【市民会館】&#10;一人当たり面積平均値テキスト">
          <a:extLst>
            <a:ext uri="{FF2B5EF4-FFF2-40B4-BE49-F238E27FC236}">
              <a16:creationId xmlns:a16="http://schemas.microsoft.com/office/drawing/2014/main" id="{00000000-0008-0000-0F00-000067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37482</xdr:rowOff>
    </xdr:from>
    <xdr:ext cx="469744" cy="259045"/>
    <xdr:sp macro="" textlink="">
      <xdr:nvSpPr>
        <xdr:cNvPr id="371" name="【市民会館】&#10;一人当たり面積該当値テキスト">
          <a:extLst>
            <a:ext uri="{FF2B5EF4-FFF2-40B4-BE49-F238E27FC236}">
              <a16:creationId xmlns:a16="http://schemas.microsoft.com/office/drawing/2014/main" id="{00000000-0008-0000-0F00-000073010000}"/>
            </a:ext>
          </a:extLst>
        </xdr:cNvPr>
        <xdr:cNvSpPr txBox="1"/>
      </xdr:nvSpPr>
      <xdr:spPr>
        <a:xfrm>
          <a:off x="10515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1905</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9639300" y="1834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8699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1905</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8750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781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xdr:rowOff>
    </xdr:from>
    <xdr:to>
      <xdr:col>45</xdr:col>
      <xdr:colOff>177800</xdr:colOff>
      <xdr:row>107</xdr:row>
      <xdr:rowOff>7620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7861300" y="18347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128270</xdr:rowOff>
    </xdr:from>
    <xdr:to>
      <xdr:col>36</xdr:col>
      <xdr:colOff>165100</xdr:colOff>
      <xdr:row>107</xdr:row>
      <xdr:rowOff>58420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692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xdr:rowOff>
    </xdr:from>
    <xdr:to>
      <xdr:col>41</xdr:col>
      <xdr:colOff>50800</xdr:colOff>
      <xdr:row>107</xdr:row>
      <xdr:rowOff>7620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972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380" name="n_1aveValue【市民会館】&#10;一人当たり面積">
          <a:extLst>
            <a:ext uri="{FF2B5EF4-FFF2-40B4-BE49-F238E27FC236}">
              <a16:creationId xmlns:a16="http://schemas.microsoft.com/office/drawing/2014/main" id="{00000000-0008-0000-0F00-00007C010000}"/>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81" name="n_2aveValue【市民会館】&#10;一人当たり面積">
          <a:extLst>
            <a:ext uri="{FF2B5EF4-FFF2-40B4-BE49-F238E27FC236}">
              <a16:creationId xmlns:a16="http://schemas.microsoft.com/office/drawing/2014/main" id="{00000000-0008-0000-0F00-00007D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382" name="n_3aveValue【市民会館】&#10;一人当たり面積">
          <a:extLst>
            <a:ext uri="{FF2B5EF4-FFF2-40B4-BE49-F238E27FC236}">
              <a16:creationId xmlns:a16="http://schemas.microsoft.com/office/drawing/2014/main" id="{00000000-0008-0000-0F00-00007E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383" name="n_4aveValue【市民会館】&#10;一人当たり面積">
          <a:extLst>
            <a:ext uri="{FF2B5EF4-FFF2-40B4-BE49-F238E27FC236}">
              <a16:creationId xmlns:a16="http://schemas.microsoft.com/office/drawing/2014/main" id="{00000000-0008-0000-0F00-00007F010000}"/>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384" name="n_1mainValue【市民会館】&#10;一人当たり面積">
          <a:extLst>
            <a:ext uri="{FF2B5EF4-FFF2-40B4-BE49-F238E27FC236}">
              <a16:creationId xmlns:a16="http://schemas.microsoft.com/office/drawing/2014/main" id="{00000000-0008-0000-0F00-000080010000}"/>
            </a:ext>
          </a:extLst>
        </xdr:cNvPr>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43832</xdr:rowOff>
    </xdr:from>
    <xdr:ext cx="469744" cy="259045"/>
    <xdr:sp macro="" textlink="">
      <xdr:nvSpPr>
        <xdr:cNvPr id="385" name="n_2mainValue【市民会館】&#10;一人当たり面積">
          <a:extLst>
            <a:ext uri="{FF2B5EF4-FFF2-40B4-BE49-F238E27FC236}">
              <a16:creationId xmlns:a16="http://schemas.microsoft.com/office/drawing/2014/main" id="{00000000-0008-0000-0F00-000081010000}"/>
            </a:ext>
          </a:extLst>
        </xdr:cNvPr>
        <xdr:cNvSpPr txBox="1"/>
      </xdr:nvSpPr>
      <xdr:spPr>
        <a:xfrm>
          <a:off x="8515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386" name="n_3mainValue【市民会館】&#10;一人当たり面積">
          <a:extLst>
            <a:ext uri="{FF2B5EF4-FFF2-40B4-BE49-F238E27FC236}">
              <a16:creationId xmlns:a16="http://schemas.microsoft.com/office/drawing/2014/main" id="{00000000-0008-0000-0F00-000082010000}"/>
            </a:ext>
          </a:extLst>
        </xdr:cNvPr>
        <xdr:cNvSpPr txBox="1"/>
      </xdr:nvSpPr>
      <xdr:spPr>
        <a:xfrm>
          <a:off x="7626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49547</xdr:rowOff>
    </xdr:from>
    <xdr:ext cx="469744" cy="259045"/>
    <xdr:sp macro="" textlink="">
      <xdr:nvSpPr>
        <xdr:cNvPr id="387" name="n_4mainValue【市民会館】&#10;一人当たり面積">
          <a:extLst>
            <a:ext uri="{FF2B5EF4-FFF2-40B4-BE49-F238E27FC236}">
              <a16:creationId xmlns:a16="http://schemas.microsoft.com/office/drawing/2014/main" id="{00000000-0008-0000-0F00-000083010000}"/>
            </a:ext>
          </a:extLst>
        </xdr:cNvPr>
        <xdr:cNvSpPr txBox="1"/>
      </xdr:nvSpPr>
      <xdr:spPr>
        <a:xfrm>
          <a:off x="6737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a:extLst>
            <a:ext uri="{FF2B5EF4-FFF2-40B4-BE49-F238E27FC236}">
              <a16:creationId xmlns:a16="http://schemas.microsoft.com/office/drawing/2014/main" id="{00000000-0008-0000-0F00-00009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413" name="【一般廃棄物処理施設】&#10;有形固定資産減価償却率最小値テキスト">
          <a:extLst>
            <a:ext uri="{FF2B5EF4-FFF2-40B4-BE49-F238E27FC236}">
              <a16:creationId xmlns:a16="http://schemas.microsoft.com/office/drawing/2014/main" id="{00000000-0008-0000-0F00-00009D010000}"/>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415" name="【一般廃棄物処理施設】&#10;有形固定資産減価償却率最大値テキスト">
          <a:extLst>
            <a:ext uri="{FF2B5EF4-FFF2-40B4-BE49-F238E27FC236}">
              <a16:creationId xmlns:a16="http://schemas.microsoft.com/office/drawing/2014/main" id="{00000000-0008-0000-0F00-00009F010000}"/>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417" name="【一般廃棄物処理施設】&#10;有形固定資産減価償却率平均値テキスト">
          <a:extLst>
            <a:ext uri="{FF2B5EF4-FFF2-40B4-BE49-F238E27FC236}">
              <a16:creationId xmlns:a16="http://schemas.microsoft.com/office/drawing/2014/main" id="{00000000-0008-0000-0F00-0000A1010000}"/>
            </a:ext>
          </a:extLst>
        </xdr:cNvPr>
        <xdr:cNvSpPr txBox="1"/>
      </xdr:nvSpPr>
      <xdr:spPr>
        <a:xfrm>
          <a:off x="16357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6268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id="{00000000-0008-0000-0F00-0000AD010000}"/>
            </a:ext>
          </a:extLst>
        </xdr:cNvPr>
        <xdr:cNvSpPr txBox="1"/>
      </xdr:nvSpPr>
      <xdr:spPr>
        <a:xfrm>
          <a:off x="16357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95250</xdr:rowOff>
    </xdr:from>
    <xdr:to>
      <xdr:col>85</xdr:col>
      <xdr:colOff>127000</xdr:colOff>
      <xdr:row>37</xdr:row>
      <xdr:rowOff>7620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5481300" y="62674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130175</xdr:rowOff>
    </xdr:from>
    <xdr:to>
      <xdr:col>76</xdr:col>
      <xdr:colOff>165100</xdr:colOff>
      <xdr:row>36</xdr:row>
      <xdr:rowOff>60325</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4541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xdr:rowOff>
    </xdr:from>
    <xdr:to>
      <xdr:col>81</xdr:col>
      <xdr:colOff>50800</xdr:colOff>
      <xdr:row>36</xdr:row>
      <xdr:rowOff>95250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4592300" y="6181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48260</xdr:rowOff>
    </xdr:from>
    <xdr:to>
      <xdr:col>72</xdr:col>
      <xdr:colOff>38100</xdr:colOff>
      <xdr:row>35</xdr:row>
      <xdr:rowOff>149860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3652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36</xdr:row>
      <xdr:rowOff>9525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3703300" y="60998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137795</xdr:rowOff>
    </xdr:from>
    <xdr:to>
      <xdr:col>67</xdr:col>
      <xdr:colOff>101600</xdr:colOff>
      <xdr:row>35</xdr:row>
      <xdr:rowOff>67945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2763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17145</xdr:rowOff>
    </xdr:from>
    <xdr:to>
      <xdr:col>71</xdr:col>
      <xdr:colOff>177800</xdr:colOff>
      <xdr:row>35</xdr:row>
      <xdr:rowOff>99060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814300" y="601789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id="{00000000-0008-0000-0F00-0000B6010000}"/>
            </a:ext>
          </a:extLst>
        </xdr:cNvPr>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id="{00000000-0008-0000-0F00-0000B7010000}"/>
            </a:ext>
          </a:extLst>
        </xdr:cNvPr>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441" name="n_4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5266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76852</xdr:rowOff>
    </xdr:from>
    <xdr:ext cx="405111" cy="259045"/>
    <xdr:sp macro="" textlink="">
      <xdr:nvSpPr>
        <xdr:cNvPr id="443" name="n_2main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4389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166387</xdr:rowOff>
    </xdr:from>
    <xdr:ext cx="405111" cy="259045"/>
    <xdr:sp macro="" textlink="">
      <xdr:nvSpPr>
        <xdr:cNvPr id="444" name="n_3main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3500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84472</xdr:rowOff>
    </xdr:from>
    <xdr:ext cx="405111" cy="259045"/>
    <xdr:sp macro="" textlink="">
      <xdr:nvSpPr>
        <xdr:cNvPr id="445" name="n_4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261174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F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F00-0000D6010000}"/>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F00-0000D8010000}"/>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F00-0000DA010000}"/>
            </a:ext>
          </a:extLst>
        </xdr:cNvPr>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81780</xdr:rowOff>
    </xdr:from>
    <xdr:to>
      <xdr:col>116</xdr:col>
      <xdr:colOff>114300</xdr:colOff>
      <xdr:row>40</xdr:row>
      <xdr:rowOff>11930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2110700" y="6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60207</xdr:rowOff>
    </xdr:from>
    <xdr:ext cx="534377"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F00-0000E6010000}"/>
            </a:ext>
          </a:extLst>
        </xdr:cNvPr>
        <xdr:cNvSpPr txBox="1"/>
      </xdr:nvSpPr>
      <xdr:spPr>
        <a:xfrm>
          <a:off x="22199600" y="674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87206</xdr:rowOff>
    </xdr:from>
    <xdr:to>
      <xdr:col>112</xdr:col>
      <xdr:colOff>38100</xdr:colOff>
      <xdr:row>40</xdr:row>
      <xdr:rowOff>17356</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1272500" y="67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132580</xdr:rowOff>
    </xdr:from>
    <xdr:to>
      <xdr:col>116</xdr:col>
      <xdr:colOff>63500</xdr:colOff>
      <xdr:row>39</xdr:row>
      <xdr:rowOff>138006</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1323300" y="6819130"/>
          <a:ext cx="8382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92189</xdr:rowOff>
    </xdr:from>
    <xdr:to>
      <xdr:col>107</xdr:col>
      <xdr:colOff>101600</xdr:colOff>
      <xdr:row>40</xdr:row>
      <xdr:rowOff>22339</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0383500" y="67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138006</xdr:rowOff>
    </xdr:from>
    <xdr:to>
      <xdr:col>111</xdr:col>
      <xdr:colOff>177800</xdr:colOff>
      <xdr:row>39</xdr:row>
      <xdr:rowOff>142989</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0434300" y="6824556"/>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96243</xdr:rowOff>
    </xdr:from>
    <xdr:to>
      <xdr:col>102</xdr:col>
      <xdr:colOff>165100</xdr:colOff>
      <xdr:row>40</xdr:row>
      <xdr:rowOff>26393</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9494500" y="67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142989</xdr:rowOff>
    </xdr:from>
    <xdr:to>
      <xdr:col>107</xdr:col>
      <xdr:colOff>50800</xdr:colOff>
      <xdr:row>39</xdr:row>
      <xdr:rowOff>147043</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9545300" y="6829539"/>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102225</xdr:rowOff>
    </xdr:from>
    <xdr:to>
      <xdr:col>98</xdr:col>
      <xdr:colOff>38100</xdr:colOff>
      <xdr:row>40</xdr:row>
      <xdr:rowOff>32375</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8605500" y="67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147043</xdr:rowOff>
    </xdr:from>
    <xdr:to>
      <xdr:col>102</xdr:col>
      <xdr:colOff>114300</xdr:colOff>
      <xdr:row>39</xdr:row>
      <xdr:rowOff>153025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8656300" y="6833593"/>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495" name="n_1ave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496" name="n_2ave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497" name="n_3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498" name="n_4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8483</xdr:rowOff>
    </xdr:from>
    <xdr:ext cx="534377" cy="259045"/>
    <xdr:sp macro="" textlink="">
      <xdr:nvSpPr>
        <xdr:cNvPr id="499" name="n_1main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1043411" y="68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13466</xdr:rowOff>
    </xdr:from>
    <xdr:ext cx="534377" cy="259045"/>
    <xdr:sp macro="" textlink="">
      <xdr:nvSpPr>
        <xdr:cNvPr id="500" name="n_2main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0167111" y="68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17520</xdr:rowOff>
    </xdr:from>
    <xdr:ext cx="534377" cy="259045"/>
    <xdr:sp macro="" textlink="">
      <xdr:nvSpPr>
        <xdr:cNvPr id="501" name="n_3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9278111" y="687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23502</xdr:rowOff>
    </xdr:from>
    <xdr:ext cx="534377" cy="259045"/>
    <xdr:sp macro="" textlink="">
      <xdr:nvSpPr>
        <xdr:cNvPr id="502" name="n_4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389111" y="68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a:extLst>
            <a:ext uri="{FF2B5EF4-FFF2-40B4-BE49-F238E27FC236}">
              <a16:creationId xmlns:a16="http://schemas.microsoft.com/office/drawing/2014/main" id="{00000000-0008-0000-0F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27" name="【保健センター・保健所】&#10;有形固定資産減価償却率最小値テキスト">
          <a:extLst>
            <a:ext uri="{FF2B5EF4-FFF2-40B4-BE49-F238E27FC236}">
              <a16:creationId xmlns:a16="http://schemas.microsoft.com/office/drawing/2014/main" id="{00000000-0008-0000-0F00-00000F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529" name="【保健センター・保健所】&#10;有形固定資産減価償却率最大値テキスト">
          <a:extLst>
            <a:ext uri="{FF2B5EF4-FFF2-40B4-BE49-F238E27FC236}">
              <a16:creationId xmlns:a16="http://schemas.microsoft.com/office/drawing/2014/main" id="{00000000-0008-0000-0F00-000011020000}"/>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31" name="【保健センター・保健所】&#10;有形固定資産減価償却率平均値テキスト">
          <a:extLst>
            <a:ext uri="{FF2B5EF4-FFF2-40B4-BE49-F238E27FC236}">
              <a16:creationId xmlns:a16="http://schemas.microsoft.com/office/drawing/2014/main" id="{00000000-0008-0000-0F00-000013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6268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163847</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00000000-0008-0000-0F00-00001F020000}"/>
            </a:ext>
          </a:extLst>
        </xdr:cNvPr>
        <xdr:cNvSpPr txBox="1"/>
      </xdr:nvSpPr>
      <xdr:spPr>
        <a:xfrm>
          <a:off x="16357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64770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5481300" y="10485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26670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4592300" y="1044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73025</xdr:rowOff>
    </xdr:from>
    <xdr:to>
      <xdr:col>72</xdr:col>
      <xdr:colOff>38100</xdr:colOff>
      <xdr:row>61</xdr:row>
      <xdr:rowOff>3175</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3652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123825</xdr:rowOff>
    </xdr:from>
    <xdr:to>
      <xdr:col>76</xdr:col>
      <xdr:colOff>114300</xdr:colOff>
      <xdr:row>60</xdr:row>
      <xdr:rowOff>160020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3703300" y="104108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2763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102870</xdr:rowOff>
    </xdr:from>
    <xdr:to>
      <xdr:col>71</xdr:col>
      <xdr:colOff>177800</xdr:colOff>
      <xdr:row>60</xdr:row>
      <xdr:rowOff>123825</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814300" y="103898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00000000-0008-0000-0F00-000028020000}"/>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54" name="n_3ave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55" name="n_4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165752</xdr:rowOff>
    </xdr:from>
    <xdr:ext cx="405111" cy="259045"/>
    <xdr:sp macro="" textlink="">
      <xdr:nvSpPr>
        <xdr:cNvPr id="558" name="n_3main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3500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59" name="n_4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2" name="【保健センター・保健所】&#10;一人当たり面積最小値テキスト">
          <a:extLst>
            <a:ext uri="{FF2B5EF4-FFF2-40B4-BE49-F238E27FC236}">
              <a16:creationId xmlns:a16="http://schemas.microsoft.com/office/drawing/2014/main" id="{00000000-0008-0000-0F00-000046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584" name="【保健センター・保健所】&#10;一人当たり面積最大値テキスト">
          <a:extLst>
            <a:ext uri="{FF2B5EF4-FFF2-40B4-BE49-F238E27FC236}">
              <a16:creationId xmlns:a16="http://schemas.microsoft.com/office/drawing/2014/main" id="{00000000-0008-0000-0F00-000048020000}"/>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586" name="【保健センター・保健所】&#10;一人当たり面積平均値テキスト">
          <a:extLst>
            <a:ext uri="{FF2B5EF4-FFF2-40B4-BE49-F238E27FC236}">
              <a16:creationId xmlns:a16="http://schemas.microsoft.com/office/drawing/2014/main" id="{00000000-0008-0000-0F00-00004A020000}"/>
            </a:ext>
          </a:extLst>
        </xdr:cNvPr>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120667</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00000000-0008-0000-0F00-000056020000}"/>
            </a:ext>
          </a:extLst>
        </xdr:cNvPr>
        <xdr:cNvSpPr txBox="1"/>
      </xdr:nvSpPr>
      <xdr:spPr>
        <a:xfrm>
          <a:off x="221996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157734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1323300" y="10607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106934</xdr:rowOff>
    </xdr:from>
    <xdr:to>
      <xdr:col>107</xdr:col>
      <xdr:colOff>101600</xdr:colOff>
      <xdr:row>62</xdr:row>
      <xdr:rowOff>37084</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20383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157734</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0434300" y="1061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9494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157734</xdr:rowOff>
    </xdr:from>
    <xdr:to>
      <xdr:col>107</xdr:col>
      <xdr:colOff>50800</xdr:colOff>
      <xdr:row>61</xdr:row>
      <xdr:rowOff>166878</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9545300" y="10616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8605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61</xdr:row>
      <xdr:rowOff>166878</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656300" y="1062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607" name="n_1aveValue【保健センター・保健所】&#10;一人当たり面積">
          <a:extLst>
            <a:ext uri="{FF2B5EF4-FFF2-40B4-BE49-F238E27FC236}">
              <a16:creationId xmlns:a16="http://schemas.microsoft.com/office/drawing/2014/main" id="{00000000-0008-0000-0F00-00005F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08" name="n_2aveValue【保健センター・保健所】&#10;一人当たり面積">
          <a:extLst>
            <a:ext uri="{FF2B5EF4-FFF2-40B4-BE49-F238E27FC236}">
              <a16:creationId xmlns:a16="http://schemas.microsoft.com/office/drawing/2014/main" id="{00000000-0008-0000-0F00-000060020000}"/>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09" name="n_3aveValue【保健センター・保健所】&#10;一人当たり面積">
          <a:extLst>
            <a:ext uri="{FF2B5EF4-FFF2-40B4-BE49-F238E27FC236}">
              <a16:creationId xmlns:a16="http://schemas.microsoft.com/office/drawing/2014/main" id="{00000000-0008-0000-0F00-000061020000}"/>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610" name="n_4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53611</xdr:rowOff>
    </xdr:from>
    <xdr:ext cx="469744" cy="259045"/>
    <xdr:sp macro="" textlink="">
      <xdr:nvSpPr>
        <xdr:cNvPr id="611" name="n_1mainValue【保健センター・保健所】&#10;一人当たり面積">
          <a:extLst>
            <a:ext uri="{FF2B5EF4-FFF2-40B4-BE49-F238E27FC236}">
              <a16:creationId xmlns:a16="http://schemas.microsoft.com/office/drawing/2014/main" id="{00000000-0008-0000-0F00-000063020000}"/>
            </a:ext>
          </a:extLst>
        </xdr:cNvPr>
        <xdr:cNvSpPr txBox="1"/>
      </xdr:nvSpPr>
      <xdr:spPr>
        <a:xfrm>
          <a:off x="21075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53611</xdr:rowOff>
    </xdr:from>
    <xdr:ext cx="469744" cy="259045"/>
    <xdr:sp macro="" textlink="">
      <xdr:nvSpPr>
        <xdr:cNvPr id="612" name="n_2mainValue【保健センター・保健所】&#10;一人当たり面積">
          <a:extLst>
            <a:ext uri="{FF2B5EF4-FFF2-40B4-BE49-F238E27FC236}">
              <a16:creationId xmlns:a16="http://schemas.microsoft.com/office/drawing/2014/main" id="{00000000-0008-0000-0F00-000064020000}"/>
            </a:ext>
          </a:extLst>
        </xdr:cNvPr>
        <xdr:cNvSpPr txBox="1"/>
      </xdr:nvSpPr>
      <xdr:spPr>
        <a:xfrm>
          <a:off x="20199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13" name="n_3mainValue【保健センター・保健所】&#10;一人当たり面積">
          <a:extLst>
            <a:ext uri="{FF2B5EF4-FFF2-40B4-BE49-F238E27FC236}">
              <a16:creationId xmlns:a16="http://schemas.microsoft.com/office/drawing/2014/main" id="{00000000-0008-0000-0F00-000065020000}"/>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4" name="n_4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638" name="【消防施設】&#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103887</xdr:rowOff>
    </xdr:from>
    <xdr:to>
      <xdr:col>85</xdr:col>
      <xdr:colOff>177800</xdr:colOff>
      <xdr:row>85</xdr:row>
      <xdr:rowOff>34037</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18814</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1442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78739</xdr:rowOff>
    </xdr:from>
    <xdr:to>
      <xdr:col>81</xdr:col>
      <xdr:colOff>101600</xdr:colOff>
      <xdr:row>85</xdr:row>
      <xdr:rowOff>8889</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84</xdr:row>
      <xdr:rowOff>154687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4531339"/>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154178</xdr:rowOff>
    </xdr:from>
    <xdr:to>
      <xdr:col>76</xdr:col>
      <xdr:colOff>165100</xdr:colOff>
      <xdr:row>85</xdr:row>
      <xdr:rowOff>84328</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85</xdr:row>
      <xdr:rowOff>33528</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14592300" y="14531339"/>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71882</xdr:rowOff>
    </xdr:from>
    <xdr:to>
      <xdr:col>72</xdr:col>
      <xdr:colOff>38100</xdr:colOff>
      <xdr:row>86</xdr:row>
      <xdr:rowOff>2032</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33528</xdr:rowOff>
    </xdr:from>
    <xdr:to>
      <xdr:col>76</xdr:col>
      <xdr:colOff>114300</xdr:colOff>
      <xdr:row>85</xdr:row>
      <xdr:rowOff>122682</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3703300" y="1460677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46737</xdr:rowOff>
    </xdr:from>
    <xdr:to>
      <xdr:col>67</xdr:col>
      <xdr:colOff>101600</xdr:colOff>
      <xdr:row>85</xdr:row>
      <xdr:rowOff>148337</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97537</xdr:rowOff>
    </xdr:from>
    <xdr:to>
      <xdr:col>71</xdr:col>
      <xdr:colOff>177800</xdr:colOff>
      <xdr:row>85</xdr:row>
      <xdr:rowOff>122682</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14300" y="14670787"/>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663" name="n_1aveValue【消防施設】&#10;有形固定資産減価償却率">
          <a:extLst>
            <a:ext uri="{FF2B5EF4-FFF2-40B4-BE49-F238E27FC236}">
              <a16:creationId xmlns:a16="http://schemas.microsoft.com/office/drawing/2014/main" id="{00000000-0008-0000-0F00-000097020000}"/>
            </a:ext>
          </a:extLst>
        </xdr:cNvPr>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135145</xdr:rowOff>
    </xdr:from>
    <xdr:ext cx="405111" cy="259045"/>
    <xdr:sp macro="" textlink="">
      <xdr:nvSpPr>
        <xdr:cNvPr id="664" name="n_2aveValue【消防施設】&#10;有形固定資産減価償却率">
          <a:extLst>
            <a:ext uri="{FF2B5EF4-FFF2-40B4-BE49-F238E27FC236}">
              <a16:creationId xmlns:a16="http://schemas.microsoft.com/office/drawing/2014/main" id="{00000000-0008-0000-0F00-000098020000}"/>
            </a:ext>
          </a:extLst>
        </xdr:cNvPr>
        <xdr:cNvSpPr txBox="1"/>
      </xdr:nvSpPr>
      <xdr:spPr>
        <a:xfrm>
          <a:off x="14389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109999</xdr:rowOff>
    </xdr:from>
    <xdr:ext cx="405111" cy="259045"/>
    <xdr:sp macro="" textlink="">
      <xdr:nvSpPr>
        <xdr:cNvPr id="665" name="n_3aveValue【消防施設】&#10;有形固定資産減価償却率">
          <a:extLst>
            <a:ext uri="{FF2B5EF4-FFF2-40B4-BE49-F238E27FC236}">
              <a16:creationId xmlns:a16="http://schemas.microsoft.com/office/drawing/2014/main" id="{00000000-0008-0000-0F00-000099020000}"/>
            </a:ext>
          </a:extLst>
        </xdr:cNvPr>
        <xdr:cNvSpPr txBox="1"/>
      </xdr:nvSpPr>
      <xdr:spPr>
        <a:xfrm>
          <a:off x="13500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666" name="n_4aveValue【消防施設】&#10;有形固定資産減価償却率">
          <a:extLst>
            <a:ext uri="{FF2B5EF4-FFF2-40B4-BE49-F238E27FC236}">
              <a16:creationId xmlns:a16="http://schemas.microsoft.com/office/drawing/2014/main" id="{00000000-0008-0000-0F00-00009A020000}"/>
            </a:ext>
          </a:extLst>
        </xdr:cNvPr>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xdr:rowOff>
    </xdr:from>
    <xdr:ext cx="405111" cy="259045"/>
    <xdr:sp macro="" textlink="">
      <xdr:nvSpPr>
        <xdr:cNvPr id="667" name="n_1mainValue【消防施設】&#10;有形固定資産減価償却率">
          <a:extLst>
            <a:ext uri="{FF2B5EF4-FFF2-40B4-BE49-F238E27FC236}">
              <a16:creationId xmlns:a16="http://schemas.microsoft.com/office/drawing/2014/main" id="{00000000-0008-0000-0F00-00009B020000}"/>
            </a:ext>
          </a:extLst>
        </xdr:cNvPr>
        <xdr:cNvSpPr txBox="1"/>
      </xdr:nvSpPr>
      <xdr:spPr>
        <a:xfrm>
          <a:off x="152660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75455</xdr:rowOff>
    </xdr:from>
    <xdr:ext cx="405111" cy="259045"/>
    <xdr:sp macro="" textlink="">
      <xdr:nvSpPr>
        <xdr:cNvPr id="668" name="n_2mainValue【消防施設】&#10;有形固定資産減価償却率">
          <a:extLst>
            <a:ext uri="{FF2B5EF4-FFF2-40B4-BE49-F238E27FC236}">
              <a16:creationId xmlns:a16="http://schemas.microsoft.com/office/drawing/2014/main" id="{00000000-0008-0000-0F00-00009C020000}"/>
            </a:ext>
          </a:extLst>
        </xdr:cNvPr>
        <xdr:cNvSpPr txBox="1"/>
      </xdr:nvSpPr>
      <xdr:spPr>
        <a:xfrm>
          <a:off x="14389744" y="1464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164609</xdr:rowOff>
    </xdr:from>
    <xdr:ext cx="405111" cy="259045"/>
    <xdr:sp macro="" textlink="">
      <xdr:nvSpPr>
        <xdr:cNvPr id="669" name="n_3mainValue【消防施設】&#10;有形固定資産減価償却率">
          <a:extLst>
            <a:ext uri="{FF2B5EF4-FFF2-40B4-BE49-F238E27FC236}">
              <a16:creationId xmlns:a16="http://schemas.microsoft.com/office/drawing/2014/main" id="{00000000-0008-0000-0F00-00009D020000}"/>
            </a:ext>
          </a:extLst>
        </xdr:cNvPr>
        <xdr:cNvSpPr txBox="1"/>
      </xdr:nvSpPr>
      <xdr:spPr>
        <a:xfrm>
          <a:off x="13500744" y="147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139464</xdr:rowOff>
    </xdr:from>
    <xdr:ext cx="405111" cy="259045"/>
    <xdr:sp macro="" textlink="">
      <xdr:nvSpPr>
        <xdr:cNvPr id="670" name="n_4mainValue【消防施設】&#10;有形固定資産減価償却率">
          <a:extLst>
            <a:ext uri="{FF2B5EF4-FFF2-40B4-BE49-F238E27FC236}">
              <a16:creationId xmlns:a16="http://schemas.microsoft.com/office/drawing/2014/main" id="{00000000-0008-0000-0F00-00009E020000}"/>
            </a:ext>
          </a:extLst>
        </xdr:cNvPr>
        <xdr:cNvSpPr txBox="1"/>
      </xdr:nvSpPr>
      <xdr:spPr>
        <a:xfrm>
          <a:off x="12611744" y="1471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0000000-0008-0000-0F00-0000B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5" name="【消防施設】&#10;一人当たり面積最小値テキスト">
          <a:extLst>
            <a:ext uri="{FF2B5EF4-FFF2-40B4-BE49-F238E27FC236}">
              <a16:creationId xmlns:a16="http://schemas.microsoft.com/office/drawing/2014/main" id="{00000000-0008-0000-0F00-0000B7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97" name="【消防施設】&#10;一人当たり面積最大値テキスト">
          <a:extLst>
            <a:ext uri="{FF2B5EF4-FFF2-40B4-BE49-F238E27FC236}">
              <a16:creationId xmlns:a16="http://schemas.microsoft.com/office/drawing/2014/main" id="{00000000-0008-0000-0F00-0000B9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699" name="【消防施設】&#10;一人当たり面積平均値テキスト">
          <a:extLst>
            <a:ext uri="{FF2B5EF4-FFF2-40B4-BE49-F238E27FC236}">
              <a16:creationId xmlns:a16="http://schemas.microsoft.com/office/drawing/2014/main" id="{00000000-0008-0000-0F00-0000BB02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11" name="【消防施設】&#10;一人当たり面積該当値テキスト">
          <a:extLst>
            <a:ext uri="{FF2B5EF4-FFF2-40B4-BE49-F238E27FC236}">
              <a16:creationId xmlns:a16="http://schemas.microsoft.com/office/drawing/2014/main" id="{00000000-0008-0000-0F00-0000C702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165100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0434300" y="1455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9545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114300</xdr:rowOff>
    </xdr:from>
    <xdr:to>
      <xdr:col>98</xdr:col>
      <xdr:colOff>38100</xdr:colOff>
      <xdr:row>85</xdr:row>
      <xdr:rowOff>44450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165100</xdr:rowOff>
    </xdr:from>
    <xdr:to>
      <xdr:col>102</xdr:col>
      <xdr:colOff>114300</xdr:colOff>
      <xdr:row>84</xdr:row>
      <xdr:rowOff>165100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656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720" name="n_1aveValue【消防施設】&#10;一人当たり面積">
          <a:extLst>
            <a:ext uri="{FF2B5EF4-FFF2-40B4-BE49-F238E27FC236}">
              <a16:creationId xmlns:a16="http://schemas.microsoft.com/office/drawing/2014/main" id="{00000000-0008-0000-0F00-0000D002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721" name="n_2aveValue【消防施設】&#10;一人当たり面積">
          <a:extLst>
            <a:ext uri="{FF2B5EF4-FFF2-40B4-BE49-F238E27FC236}">
              <a16:creationId xmlns:a16="http://schemas.microsoft.com/office/drawing/2014/main" id="{00000000-0008-0000-0F00-0000D102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722" name="n_3aveValue【消防施設】&#10;一人当たり面積">
          <a:extLst>
            <a:ext uri="{FF2B5EF4-FFF2-40B4-BE49-F238E27FC236}">
              <a16:creationId xmlns:a16="http://schemas.microsoft.com/office/drawing/2014/main" id="{00000000-0008-0000-0F00-0000D2020000}"/>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23" name="n_4aveValue【消防施設】&#10;一人当たり面積">
          <a:extLst>
            <a:ext uri="{FF2B5EF4-FFF2-40B4-BE49-F238E27FC236}">
              <a16:creationId xmlns:a16="http://schemas.microsoft.com/office/drawing/2014/main" id="{00000000-0008-0000-0F00-0000D302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24" name="n_1mainValue【消防施設】&#10;一人当たり面積">
          <a:extLst>
            <a:ext uri="{FF2B5EF4-FFF2-40B4-BE49-F238E27FC236}">
              <a16:creationId xmlns:a16="http://schemas.microsoft.com/office/drawing/2014/main" id="{00000000-0008-0000-0F00-0000D402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725" name="n_2mainValue【消防施設】&#10;一人当たり面積">
          <a:extLst>
            <a:ext uri="{FF2B5EF4-FFF2-40B4-BE49-F238E27FC236}">
              <a16:creationId xmlns:a16="http://schemas.microsoft.com/office/drawing/2014/main" id="{00000000-0008-0000-0F00-0000D5020000}"/>
            </a:ext>
          </a:extLst>
        </xdr:cNvPr>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726" name="n_3mainValue【消防施設】&#10;一人当たり面積">
          <a:extLst>
            <a:ext uri="{FF2B5EF4-FFF2-40B4-BE49-F238E27FC236}">
              <a16:creationId xmlns:a16="http://schemas.microsoft.com/office/drawing/2014/main" id="{00000000-0008-0000-0F00-0000D6020000}"/>
            </a:ext>
          </a:extLst>
        </xdr:cNvPr>
        <xdr:cNvSpPr txBox="1"/>
      </xdr:nvSpPr>
      <xdr:spPr>
        <a:xfrm>
          <a:off x="19310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35577</xdr:rowOff>
    </xdr:from>
    <xdr:ext cx="469744" cy="259045"/>
    <xdr:sp macro="" textlink="">
      <xdr:nvSpPr>
        <xdr:cNvPr id="727" name="n_4mainValue【消防施設】&#10;一人当たり面積">
          <a:extLst>
            <a:ext uri="{FF2B5EF4-FFF2-40B4-BE49-F238E27FC236}">
              <a16:creationId xmlns:a16="http://schemas.microsoft.com/office/drawing/2014/main" id="{00000000-0008-0000-0F00-0000D7020000}"/>
            </a:ext>
          </a:extLst>
        </xdr:cNvPr>
        <xdr:cNvSpPr txBox="1"/>
      </xdr:nvSpPr>
      <xdr:spPr>
        <a:xfrm>
          <a:off x="18421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a:extLst>
            <a:ext uri="{FF2B5EF4-FFF2-40B4-BE49-F238E27FC236}">
              <a16:creationId xmlns:a16="http://schemas.microsoft.com/office/drawing/2014/main" id="{00000000-0008-0000-0F00-0000E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753" name="【庁舎】&#10;有形固定資産減価償却率最小値テキスト">
          <a:extLst>
            <a:ext uri="{FF2B5EF4-FFF2-40B4-BE49-F238E27FC236}">
              <a16:creationId xmlns:a16="http://schemas.microsoft.com/office/drawing/2014/main" id="{00000000-0008-0000-0F00-0000F1020000}"/>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755" name="【庁舎】&#10;有形固定資産減価償却率最大値テキスト">
          <a:extLst>
            <a:ext uri="{FF2B5EF4-FFF2-40B4-BE49-F238E27FC236}">
              <a16:creationId xmlns:a16="http://schemas.microsoft.com/office/drawing/2014/main" id="{00000000-0008-0000-0F00-0000F3020000}"/>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757" name="【庁舎】&#10;有形固定資産減価償却率平均値テキスト">
          <a:extLst>
            <a:ext uri="{FF2B5EF4-FFF2-40B4-BE49-F238E27FC236}">
              <a16:creationId xmlns:a16="http://schemas.microsoft.com/office/drawing/2014/main" id="{00000000-0008-0000-0F00-0000F5020000}"/>
            </a:ext>
          </a:extLst>
        </xdr:cNvPr>
        <xdr:cNvSpPr txBox="1"/>
      </xdr:nvSpPr>
      <xdr:spPr>
        <a:xfrm>
          <a:off x="16357600" y="1774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23495</xdr:rowOff>
    </xdr:from>
    <xdr:to>
      <xdr:col>85</xdr:col>
      <xdr:colOff>177800</xdr:colOff>
      <xdr:row>101</xdr:row>
      <xdr:rowOff>125095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62687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46372</xdr:rowOff>
    </xdr:from>
    <xdr:ext cx="405111" cy="259045"/>
    <xdr:sp macro="" textlink="">
      <xdr:nvSpPr>
        <xdr:cNvPr id="769" name="【庁舎】&#10;有形固定資産減価償却率該当値テキスト">
          <a:extLst>
            <a:ext uri="{FF2B5EF4-FFF2-40B4-BE49-F238E27FC236}">
              <a16:creationId xmlns:a16="http://schemas.microsoft.com/office/drawing/2014/main" id="{00000000-0008-0000-0F00-000001030000}"/>
            </a:ext>
          </a:extLst>
        </xdr:cNvPr>
        <xdr:cNvSpPr txBox="1"/>
      </xdr:nvSpPr>
      <xdr:spPr>
        <a:xfrm>
          <a:off x="16357600"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151130</xdr:rowOff>
    </xdr:from>
    <xdr:to>
      <xdr:col>81</xdr:col>
      <xdr:colOff>101600</xdr:colOff>
      <xdr:row>101</xdr:row>
      <xdr:rowOff>81280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5430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30480</xdr:rowOff>
    </xdr:from>
    <xdr:to>
      <xdr:col>85</xdr:col>
      <xdr:colOff>127000</xdr:colOff>
      <xdr:row>101</xdr:row>
      <xdr:rowOff>74295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5481300" y="173469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107314</xdr:rowOff>
    </xdr:from>
    <xdr:to>
      <xdr:col>76</xdr:col>
      <xdr:colOff>165100</xdr:colOff>
      <xdr:row>101</xdr:row>
      <xdr:rowOff>37464</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5415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158114</xdr:rowOff>
    </xdr:from>
    <xdr:to>
      <xdr:col>81</xdr:col>
      <xdr:colOff>50800</xdr:colOff>
      <xdr:row>101</xdr:row>
      <xdr:rowOff>30480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4592300" y="173031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101600</xdr:rowOff>
    </xdr:from>
    <xdr:to>
      <xdr:col>72</xdr:col>
      <xdr:colOff>38100</xdr:colOff>
      <xdr:row>102</xdr:row>
      <xdr:rowOff>31750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652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158114</xdr:rowOff>
    </xdr:from>
    <xdr:to>
      <xdr:col>76</xdr:col>
      <xdr:colOff>114300</xdr:colOff>
      <xdr:row>101</xdr:row>
      <xdr:rowOff>152400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3703300" y="17303114"/>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152400</xdr:rowOff>
    </xdr:from>
    <xdr:to>
      <xdr:col>71</xdr:col>
      <xdr:colOff>177800</xdr:colOff>
      <xdr:row>104</xdr:row>
      <xdr:rowOff>41911</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12814300" y="17468850"/>
          <a:ext cx="8890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778" name="n_1aveValue【庁舎】&#10;有形固定資産減価償却率">
          <a:extLst>
            <a:ext uri="{FF2B5EF4-FFF2-40B4-BE49-F238E27FC236}">
              <a16:creationId xmlns:a16="http://schemas.microsoft.com/office/drawing/2014/main" id="{00000000-0008-0000-0F00-00000A030000}"/>
            </a:ext>
          </a:extLst>
        </xdr:cNvPr>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779" name="n_2aveValue【庁舎】&#10;有形固定資産減価償却率">
          <a:extLst>
            <a:ext uri="{FF2B5EF4-FFF2-40B4-BE49-F238E27FC236}">
              <a16:creationId xmlns:a16="http://schemas.microsoft.com/office/drawing/2014/main" id="{00000000-0008-0000-0F00-00000B030000}"/>
            </a:ext>
          </a:extLst>
        </xdr:cNvPr>
        <xdr:cNvSpPr txBox="1"/>
      </xdr:nvSpPr>
      <xdr:spPr>
        <a:xfrm>
          <a:off x="14389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780" name="n_3aveValue【庁舎】&#10;有形固定資産減価償却率">
          <a:extLst>
            <a:ext uri="{FF2B5EF4-FFF2-40B4-BE49-F238E27FC236}">
              <a16:creationId xmlns:a16="http://schemas.microsoft.com/office/drawing/2014/main" id="{00000000-0008-0000-0F00-00000C030000}"/>
            </a:ext>
          </a:extLst>
        </xdr:cNvPr>
        <xdr:cNvSpPr txBox="1"/>
      </xdr:nvSpPr>
      <xdr:spPr>
        <a:xfrm>
          <a:off x="13500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781" name="n_4aveValue【庁舎】&#10;有形固定資産減価償却率">
          <a:extLst>
            <a:ext uri="{FF2B5EF4-FFF2-40B4-BE49-F238E27FC236}">
              <a16:creationId xmlns:a16="http://schemas.microsoft.com/office/drawing/2014/main" id="{00000000-0008-0000-0F00-00000D030000}"/>
            </a:ext>
          </a:extLst>
        </xdr:cNvPr>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97807</xdr:rowOff>
    </xdr:from>
    <xdr:ext cx="405111" cy="259045"/>
    <xdr:sp macro="" textlink="">
      <xdr:nvSpPr>
        <xdr:cNvPr id="782" name="n_1mainValue【庁舎】&#10;有形固定資産減価償却率">
          <a:extLst>
            <a:ext uri="{FF2B5EF4-FFF2-40B4-BE49-F238E27FC236}">
              <a16:creationId xmlns:a16="http://schemas.microsoft.com/office/drawing/2014/main" id="{00000000-0008-0000-0F00-00000E030000}"/>
            </a:ext>
          </a:extLst>
        </xdr:cNvPr>
        <xdr:cNvSpPr txBox="1"/>
      </xdr:nvSpPr>
      <xdr:spPr>
        <a:xfrm>
          <a:off x="15266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53991</xdr:rowOff>
    </xdr:from>
    <xdr:ext cx="405111" cy="259045"/>
    <xdr:sp macro="" textlink="">
      <xdr:nvSpPr>
        <xdr:cNvPr id="783" name="n_2mainValue【庁舎】&#10;有形固定資産減価償却率">
          <a:extLst>
            <a:ext uri="{FF2B5EF4-FFF2-40B4-BE49-F238E27FC236}">
              <a16:creationId xmlns:a16="http://schemas.microsoft.com/office/drawing/2014/main" id="{00000000-0008-0000-0F00-00000F030000}"/>
            </a:ext>
          </a:extLst>
        </xdr:cNvPr>
        <xdr:cNvSpPr txBox="1"/>
      </xdr:nvSpPr>
      <xdr:spPr>
        <a:xfrm>
          <a:off x="143897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48277</xdr:rowOff>
    </xdr:from>
    <xdr:ext cx="405111" cy="259045"/>
    <xdr:sp macro="" textlink="">
      <xdr:nvSpPr>
        <xdr:cNvPr id="784" name="n_3mainValue【庁舎】&#10;有形固定資産減価償却率">
          <a:extLst>
            <a:ext uri="{FF2B5EF4-FFF2-40B4-BE49-F238E27FC236}">
              <a16:creationId xmlns:a16="http://schemas.microsoft.com/office/drawing/2014/main" id="{00000000-0008-0000-0F00-000010030000}"/>
            </a:ext>
          </a:extLst>
        </xdr:cNvPr>
        <xdr:cNvSpPr txBox="1"/>
      </xdr:nvSpPr>
      <xdr:spPr>
        <a:xfrm>
          <a:off x="13500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785" name="n_4mainValue【庁舎】&#10;有形固定資産減価償却率">
          <a:extLst>
            <a:ext uri="{FF2B5EF4-FFF2-40B4-BE49-F238E27FC236}">
              <a16:creationId xmlns:a16="http://schemas.microsoft.com/office/drawing/2014/main" id="{00000000-0008-0000-0F00-000011030000}"/>
            </a:ext>
          </a:extLst>
        </xdr:cNvPr>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庁舎】&#10;一人当たり面積グラフ枠">
          <a:extLst>
            <a:ext uri="{FF2B5EF4-FFF2-40B4-BE49-F238E27FC236}">
              <a16:creationId xmlns:a16="http://schemas.microsoft.com/office/drawing/2014/main" id="{00000000-0008-0000-0F00-00002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810" name="【庁舎】&#10;一人当たり面積最小値テキスト">
          <a:extLst>
            <a:ext uri="{FF2B5EF4-FFF2-40B4-BE49-F238E27FC236}">
              <a16:creationId xmlns:a16="http://schemas.microsoft.com/office/drawing/2014/main" id="{00000000-0008-0000-0F00-00002A030000}"/>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12" name="【庁舎】&#10;一人当たり面積最大値テキスト">
          <a:extLst>
            <a:ext uri="{FF2B5EF4-FFF2-40B4-BE49-F238E27FC236}">
              <a16:creationId xmlns:a16="http://schemas.microsoft.com/office/drawing/2014/main" id="{00000000-0008-0000-0F00-00002C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14" name="【庁舎】&#10;一人当たり面積平均値テキスト">
          <a:extLst>
            <a:ext uri="{FF2B5EF4-FFF2-40B4-BE49-F238E27FC236}">
              <a16:creationId xmlns:a16="http://schemas.microsoft.com/office/drawing/2014/main" id="{00000000-0008-0000-0F00-00002E030000}"/>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52070</xdr:rowOff>
    </xdr:from>
    <xdr:to>
      <xdr:col>116</xdr:col>
      <xdr:colOff>114300</xdr:colOff>
      <xdr:row>105</xdr:row>
      <xdr:rowOff>153670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74947</xdr:rowOff>
    </xdr:from>
    <xdr:ext cx="469744" cy="259045"/>
    <xdr:sp macro="" textlink="">
      <xdr:nvSpPr>
        <xdr:cNvPr id="826" name="【庁舎】&#10;一人当たり面積該当値テキスト">
          <a:extLst>
            <a:ext uri="{FF2B5EF4-FFF2-40B4-BE49-F238E27FC236}">
              <a16:creationId xmlns:a16="http://schemas.microsoft.com/office/drawing/2014/main" id="{00000000-0008-0000-0F00-00003A030000}"/>
            </a:ext>
          </a:extLst>
        </xdr:cNvPr>
        <xdr:cNvSpPr txBox="1"/>
      </xdr:nvSpPr>
      <xdr:spPr>
        <a:xfrm>
          <a:off x="22199600"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55880</xdr:rowOff>
    </xdr:from>
    <xdr:to>
      <xdr:col>112</xdr:col>
      <xdr:colOff>38100</xdr:colOff>
      <xdr:row>105</xdr:row>
      <xdr:rowOff>157480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127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102870</xdr:rowOff>
    </xdr:from>
    <xdr:to>
      <xdr:col>116</xdr:col>
      <xdr:colOff>63500</xdr:colOff>
      <xdr:row>105</xdr:row>
      <xdr:rowOff>106680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21323300" y="18105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55880</xdr:rowOff>
    </xdr:from>
    <xdr:to>
      <xdr:col>107</xdr:col>
      <xdr:colOff>101600</xdr:colOff>
      <xdr:row>105</xdr:row>
      <xdr:rowOff>157480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0383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106680</xdr:rowOff>
    </xdr:from>
    <xdr:to>
      <xdr:col>111</xdr:col>
      <xdr:colOff>177800</xdr:colOff>
      <xdr:row>105</xdr:row>
      <xdr:rowOff>106680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0434300" y="18108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128270</xdr:rowOff>
    </xdr:from>
    <xdr:to>
      <xdr:col>102</xdr:col>
      <xdr:colOff>165100</xdr:colOff>
      <xdr:row>103</xdr:row>
      <xdr:rowOff>58420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9494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7620</xdr:rowOff>
    </xdr:from>
    <xdr:to>
      <xdr:col>107</xdr:col>
      <xdr:colOff>50800</xdr:colOff>
      <xdr:row>105</xdr:row>
      <xdr:rowOff>106680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9545300" y="1766697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59689</xdr:rowOff>
    </xdr:from>
    <xdr:to>
      <xdr:col>98</xdr:col>
      <xdr:colOff>38100</xdr:colOff>
      <xdr:row>103</xdr:row>
      <xdr:rowOff>161289</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8605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7620</xdr:rowOff>
    </xdr:from>
    <xdr:to>
      <xdr:col>102</xdr:col>
      <xdr:colOff>114300</xdr:colOff>
      <xdr:row>103</xdr:row>
      <xdr:rowOff>110489</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8656300" y="17666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35" name="n_1aveValue【庁舎】&#10;一人当たり面積">
          <a:extLst>
            <a:ext uri="{FF2B5EF4-FFF2-40B4-BE49-F238E27FC236}">
              <a16:creationId xmlns:a16="http://schemas.microsoft.com/office/drawing/2014/main" id="{00000000-0008-0000-0F00-000043030000}"/>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36" name="n_2aveValue【庁舎】&#10;一人当たり面積">
          <a:extLst>
            <a:ext uri="{FF2B5EF4-FFF2-40B4-BE49-F238E27FC236}">
              <a16:creationId xmlns:a16="http://schemas.microsoft.com/office/drawing/2014/main" id="{00000000-0008-0000-0F00-000044030000}"/>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37" name="n_3aveValue【庁舎】&#10;一人当たり面積">
          <a:extLst>
            <a:ext uri="{FF2B5EF4-FFF2-40B4-BE49-F238E27FC236}">
              <a16:creationId xmlns:a16="http://schemas.microsoft.com/office/drawing/2014/main" id="{00000000-0008-0000-0F00-000045030000}"/>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838" name="n_4aveValue【庁舎】&#10;一人当たり面積">
          <a:extLst>
            <a:ext uri="{FF2B5EF4-FFF2-40B4-BE49-F238E27FC236}">
              <a16:creationId xmlns:a16="http://schemas.microsoft.com/office/drawing/2014/main" id="{00000000-0008-0000-0F00-000046030000}"/>
            </a:ext>
          </a:extLst>
        </xdr:cNvPr>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2557</xdr:rowOff>
    </xdr:from>
    <xdr:ext cx="469744" cy="259045"/>
    <xdr:sp macro="" textlink="">
      <xdr:nvSpPr>
        <xdr:cNvPr id="839" name="n_1mainValue【庁舎】&#10;一人当たり面積">
          <a:extLst>
            <a:ext uri="{FF2B5EF4-FFF2-40B4-BE49-F238E27FC236}">
              <a16:creationId xmlns:a16="http://schemas.microsoft.com/office/drawing/2014/main" id="{00000000-0008-0000-0F00-000047030000}"/>
            </a:ext>
          </a:extLst>
        </xdr:cNvPr>
        <xdr:cNvSpPr txBox="1"/>
      </xdr:nvSpPr>
      <xdr:spPr>
        <a:xfrm>
          <a:off x="210757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2557</xdr:rowOff>
    </xdr:from>
    <xdr:ext cx="469744" cy="259045"/>
    <xdr:sp macro="" textlink="">
      <xdr:nvSpPr>
        <xdr:cNvPr id="840" name="n_2mainValue【庁舎】&#10;一人当たり面積">
          <a:extLst>
            <a:ext uri="{FF2B5EF4-FFF2-40B4-BE49-F238E27FC236}">
              <a16:creationId xmlns:a16="http://schemas.microsoft.com/office/drawing/2014/main" id="{00000000-0008-0000-0F00-000048030000}"/>
            </a:ext>
          </a:extLst>
        </xdr:cNvPr>
        <xdr:cNvSpPr txBox="1"/>
      </xdr:nvSpPr>
      <xdr:spPr>
        <a:xfrm>
          <a:off x="20199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74947</xdr:rowOff>
    </xdr:from>
    <xdr:ext cx="469744" cy="259045"/>
    <xdr:sp macro="" textlink="">
      <xdr:nvSpPr>
        <xdr:cNvPr id="841" name="n_3mainValue【庁舎】&#10;一人当たり面積">
          <a:extLst>
            <a:ext uri="{FF2B5EF4-FFF2-40B4-BE49-F238E27FC236}">
              <a16:creationId xmlns:a16="http://schemas.microsoft.com/office/drawing/2014/main" id="{00000000-0008-0000-0F00-000049030000}"/>
            </a:ext>
          </a:extLst>
        </xdr:cNvPr>
        <xdr:cNvSpPr txBox="1"/>
      </xdr:nvSpPr>
      <xdr:spPr>
        <a:xfrm>
          <a:off x="193104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6366</xdr:rowOff>
    </xdr:from>
    <xdr:ext cx="469744" cy="259045"/>
    <xdr:sp macro="" textlink="">
      <xdr:nvSpPr>
        <xdr:cNvPr id="842" name="n_4mainValue【庁舎】&#10;一人当たり面積">
          <a:extLst>
            <a:ext uri="{FF2B5EF4-FFF2-40B4-BE49-F238E27FC236}">
              <a16:creationId xmlns:a16="http://schemas.microsoft.com/office/drawing/2014/main" id="{00000000-0008-0000-0F00-00004A030000}"/>
            </a:ext>
          </a:extLst>
        </xdr:cNvPr>
        <xdr:cNvSpPr txBox="1"/>
      </xdr:nvSpPr>
      <xdr:spPr>
        <a:xfrm>
          <a:off x="18421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おいては、有形固定資産減価償却率こそ微増となっているものの、片岡福祉館の改築が完了する等計画的な施設更新が行われていることから類似団体内平均値を下回っている。消防施設においては、消防団機械器具置場等の大部分が償却完了しているため有形固定資産減価償却率の高さが顕著であり、依然として類似団体内平均値を大きく上回っている状況にある。その他の施設においても老朽化が進んでいることから、今後も地区別配置状況等を把握しながら計画的な更新を進める必要があるもの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137545820</v>
      </c>
      <c r="BO4" s="407"/>
      <c r="BP4" s="407"/>
      <c r="BQ4" s="407"/>
      <c r="BR4" s="407"/>
      <c r="BS4" s="407"/>
      <c r="BT4" s="407"/>
      <c r="BU4" s="408"/>
      <c r="BV4" s="406">
        <v>142061166</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7.6</v>
      </c>
      <c r="CU4" s="413"/>
      <c r="CV4" s="413"/>
      <c r="CW4" s="413"/>
      <c r="CX4" s="413"/>
      <c r="CY4" s="413"/>
      <c r="CZ4" s="413"/>
      <c r="DA4" s="414"/>
      <c r="DB4" s="412">
        <v>7</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132019553</v>
      </c>
      <c r="BO5" s="444"/>
      <c r="BP5" s="444"/>
      <c r="BQ5" s="444"/>
      <c r="BR5" s="444"/>
      <c r="BS5" s="444"/>
      <c r="BT5" s="444"/>
      <c r="BU5" s="445"/>
      <c r="BV5" s="443">
        <v>136837199</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89.8</v>
      </c>
      <c r="CU5" s="441"/>
      <c r="CV5" s="441"/>
      <c r="CW5" s="441"/>
      <c r="CX5" s="441"/>
      <c r="CY5" s="441"/>
      <c r="CZ5" s="441"/>
      <c r="DA5" s="442"/>
      <c r="DB5" s="440">
        <v>87</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5526267</v>
      </c>
      <c r="BO6" s="444"/>
      <c r="BP6" s="444"/>
      <c r="BQ6" s="444"/>
      <c r="BR6" s="444"/>
      <c r="BS6" s="444"/>
      <c r="BT6" s="444"/>
      <c r="BU6" s="445"/>
      <c r="BV6" s="443">
        <v>5223967</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92.6</v>
      </c>
      <c r="CU6" s="481"/>
      <c r="CV6" s="481"/>
      <c r="CW6" s="481"/>
      <c r="CX6" s="481"/>
      <c r="CY6" s="481"/>
      <c r="CZ6" s="481"/>
      <c r="DA6" s="482"/>
      <c r="DB6" s="480">
        <v>91.3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374806</v>
      </c>
      <c r="BO7" s="444"/>
      <c r="BP7" s="444"/>
      <c r="BQ7" s="444"/>
      <c r="BR7" s="444"/>
      <c r="BS7" s="444"/>
      <c r="BT7" s="444"/>
      <c r="BU7" s="445"/>
      <c r="BV7" s="443">
        <v>349766</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68037049</v>
      </c>
      <c r="CU7" s="444"/>
      <c r="CV7" s="444"/>
      <c r="CW7" s="444"/>
      <c r="CX7" s="444"/>
      <c r="CY7" s="444"/>
      <c r="CZ7" s="444"/>
      <c r="DA7" s="445"/>
      <c r="DB7" s="443">
        <v>69504745</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5151461</v>
      </c>
      <c r="BO8" s="444"/>
      <c r="BP8" s="444"/>
      <c r="BQ8" s="444"/>
      <c r="BR8" s="444"/>
      <c r="BS8" s="444"/>
      <c r="BT8" s="444"/>
      <c r="BU8" s="445"/>
      <c r="BV8" s="443">
        <v>4874201</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0.56000000000000005</v>
      </c>
      <c r="CU8" s="484"/>
      <c r="CV8" s="484"/>
      <c r="CW8" s="484"/>
      <c r="CX8" s="484"/>
      <c r="CY8" s="484"/>
      <c r="CZ8" s="484"/>
      <c r="DA8" s="485"/>
      <c r="DB8" s="483">
        <v>0.55000000000000004</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275192</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277260</v>
      </c>
      <c r="BO9" s="444"/>
      <c r="BP9" s="444"/>
      <c r="BQ9" s="444"/>
      <c r="BR9" s="444"/>
      <c r="BS9" s="444"/>
      <c r="BT9" s="444"/>
      <c r="BU9" s="445"/>
      <c r="BV9" s="443">
        <v>2466669</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14.9</v>
      </c>
      <c r="CU9" s="441"/>
      <c r="CV9" s="441"/>
      <c r="CW9" s="441"/>
      <c r="CX9" s="441"/>
      <c r="CY9" s="441"/>
      <c r="CZ9" s="441"/>
      <c r="DA9" s="442"/>
      <c r="DB9" s="440">
        <v>16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287648</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298</v>
      </c>
      <c r="BO10" s="444"/>
      <c r="BP10" s="444"/>
      <c r="BQ10" s="444"/>
      <c r="BR10" s="444"/>
      <c r="BS10" s="444"/>
      <c r="BT10" s="444"/>
      <c r="BU10" s="445"/>
      <c r="BV10" s="443">
        <v>409</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61482</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271544</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106</v>
      </c>
      <c r="AV12" s="476"/>
      <c r="AW12" s="476"/>
      <c r="AX12" s="476"/>
      <c r="AY12" s="477" t="s">
        <v>138</v>
      </c>
      <c r="AZ12" s="478"/>
      <c r="BA12" s="478"/>
      <c r="BB12" s="478"/>
      <c r="BC12" s="478"/>
      <c r="BD12" s="478"/>
      <c r="BE12" s="478"/>
      <c r="BF12" s="478"/>
      <c r="BG12" s="478"/>
      <c r="BH12" s="478"/>
      <c r="BI12" s="478"/>
      <c r="BJ12" s="478"/>
      <c r="BK12" s="478"/>
      <c r="BL12" s="478"/>
      <c r="BM12" s="479"/>
      <c r="BN12" s="443">
        <v>1500000</v>
      </c>
      <c r="BO12" s="444"/>
      <c r="BP12" s="444"/>
      <c r="BQ12" s="444"/>
      <c r="BR12" s="444"/>
      <c r="BS12" s="444"/>
      <c r="BT12" s="444"/>
      <c r="BU12" s="445"/>
      <c r="BV12" s="443">
        <v>477746</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270443</v>
      </c>
      <c r="S13" s="528"/>
      <c r="T13" s="528"/>
      <c r="U13" s="528"/>
      <c r="V13" s="529"/>
      <c r="W13" s="459" t="s">
        <v>141</v>
      </c>
      <c r="X13" s="460"/>
      <c r="Y13" s="460"/>
      <c r="Z13" s="460"/>
      <c r="AA13" s="460"/>
      <c r="AB13" s="450"/>
      <c r="AC13" s="494">
        <v>3432</v>
      </c>
      <c r="AD13" s="495"/>
      <c r="AE13" s="495"/>
      <c r="AF13" s="495"/>
      <c r="AG13" s="537"/>
      <c r="AH13" s="494">
        <v>3956</v>
      </c>
      <c r="AI13" s="495"/>
      <c r="AJ13" s="495"/>
      <c r="AK13" s="495"/>
      <c r="AL13" s="496"/>
      <c r="AM13" s="472" t="s">
        <v>142</v>
      </c>
      <c r="AN13" s="473"/>
      <c r="AO13" s="473"/>
      <c r="AP13" s="473"/>
      <c r="AQ13" s="473"/>
      <c r="AR13" s="473"/>
      <c r="AS13" s="473"/>
      <c r="AT13" s="474"/>
      <c r="AU13" s="475" t="s">
        <v>128</v>
      </c>
      <c r="AV13" s="476"/>
      <c r="AW13" s="476"/>
      <c r="AX13" s="476"/>
      <c r="AY13" s="477" t="s">
        <v>143</v>
      </c>
      <c r="AZ13" s="478"/>
      <c r="BA13" s="478"/>
      <c r="BB13" s="478"/>
      <c r="BC13" s="478"/>
      <c r="BD13" s="478"/>
      <c r="BE13" s="478"/>
      <c r="BF13" s="478"/>
      <c r="BG13" s="478"/>
      <c r="BH13" s="478"/>
      <c r="BI13" s="478"/>
      <c r="BJ13" s="478"/>
      <c r="BK13" s="478"/>
      <c r="BL13" s="478"/>
      <c r="BM13" s="479"/>
      <c r="BN13" s="443">
        <v>-1222442</v>
      </c>
      <c r="BO13" s="444"/>
      <c r="BP13" s="444"/>
      <c r="BQ13" s="444"/>
      <c r="BR13" s="444"/>
      <c r="BS13" s="444"/>
      <c r="BT13" s="444"/>
      <c r="BU13" s="445"/>
      <c r="BV13" s="443">
        <v>2050814</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12.1</v>
      </c>
      <c r="CU13" s="441"/>
      <c r="CV13" s="441"/>
      <c r="CW13" s="441"/>
      <c r="CX13" s="441"/>
      <c r="CY13" s="441"/>
      <c r="CZ13" s="441"/>
      <c r="DA13" s="442"/>
      <c r="DB13" s="440">
        <v>13.2</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275099</v>
      </c>
      <c r="S14" s="528"/>
      <c r="T14" s="528"/>
      <c r="U14" s="528"/>
      <c r="V14" s="529"/>
      <c r="W14" s="433"/>
      <c r="X14" s="434"/>
      <c r="Y14" s="434"/>
      <c r="Z14" s="434"/>
      <c r="AA14" s="434"/>
      <c r="AB14" s="423"/>
      <c r="AC14" s="530">
        <v>2.8</v>
      </c>
      <c r="AD14" s="531"/>
      <c r="AE14" s="531"/>
      <c r="AF14" s="531"/>
      <c r="AG14" s="532"/>
      <c r="AH14" s="530">
        <v>3.1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77.599999999999994</v>
      </c>
      <c r="CU14" s="542"/>
      <c r="CV14" s="542"/>
      <c r="CW14" s="542"/>
      <c r="CX14" s="542"/>
      <c r="CY14" s="542"/>
      <c r="CZ14" s="542"/>
      <c r="DA14" s="543"/>
      <c r="DB14" s="541">
        <v>82.3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274099</v>
      </c>
      <c r="S15" s="528"/>
      <c r="T15" s="528"/>
      <c r="U15" s="528"/>
      <c r="V15" s="529"/>
      <c r="W15" s="459" t="s">
        <v>148</v>
      </c>
      <c r="X15" s="460"/>
      <c r="Y15" s="460"/>
      <c r="Z15" s="460"/>
      <c r="AA15" s="460"/>
      <c r="AB15" s="450"/>
      <c r="AC15" s="494">
        <v>17964</v>
      </c>
      <c r="AD15" s="495"/>
      <c r="AE15" s="495"/>
      <c r="AF15" s="495"/>
      <c r="AG15" s="537"/>
      <c r="AH15" s="494">
        <v>19050</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32170127</v>
      </c>
      <c r="BO15" s="407"/>
      <c r="BP15" s="407"/>
      <c r="BQ15" s="407"/>
      <c r="BR15" s="407"/>
      <c r="BS15" s="407"/>
      <c r="BT15" s="407"/>
      <c r="BU15" s="408"/>
      <c r="BV15" s="406">
        <v>30689849</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14.5</v>
      </c>
      <c r="AD16" s="531"/>
      <c r="AE16" s="531"/>
      <c r="AF16" s="531"/>
      <c r="AG16" s="532"/>
      <c r="AH16" s="530">
        <v>15.1</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57394788</v>
      </c>
      <c r="BO16" s="444"/>
      <c r="BP16" s="444"/>
      <c r="BQ16" s="444"/>
      <c r="BR16" s="444"/>
      <c r="BS16" s="444"/>
      <c r="BT16" s="444"/>
      <c r="BU16" s="445"/>
      <c r="BV16" s="443">
        <v>56935215</v>
      </c>
      <c r="BW16" s="444"/>
      <c r="BX16" s="444"/>
      <c r="BY16" s="444"/>
      <c r="BZ16" s="444"/>
      <c r="CA16" s="444"/>
      <c r="CB16" s="444"/>
      <c r="CC16" s="445"/>
      <c r="CD16" s="194"/>
      <c r="CE16" s="557" t="s">
        <v>154</v>
      </c>
      <c r="CF16" s="557"/>
      <c r="CG16" s="557"/>
      <c r="CH16" s="557"/>
      <c r="CI16" s="557"/>
      <c r="CJ16" s="557"/>
      <c r="CK16" s="557"/>
      <c r="CL16" s="557"/>
      <c r="CM16" s="557"/>
      <c r="CN16" s="557"/>
      <c r="CO16" s="557"/>
      <c r="CP16" s="557"/>
      <c r="CQ16" s="557"/>
      <c r="CR16" s="557"/>
      <c r="CS16" s="558"/>
      <c r="CT16" s="440">
        <v>7.9</v>
      </c>
      <c r="CU16" s="441"/>
      <c r="CV16" s="441"/>
      <c r="CW16" s="441"/>
      <c r="CX16" s="441"/>
      <c r="CY16" s="441"/>
      <c r="CZ16" s="441"/>
      <c r="DA16" s="442"/>
      <c r="DB16" s="440">
        <v>8.9</v>
      </c>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152</v>
      </c>
      <c r="S17" s="550"/>
      <c r="T17" s="550"/>
      <c r="U17" s="550"/>
      <c r="V17" s="551"/>
      <c r="W17" s="459" t="s">
        <v>156</v>
      </c>
      <c r="X17" s="460"/>
      <c r="Y17" s="460"/>
      <c r="Z17" s="460"/>
      <c r="AA17" s="460"/>
      <c r="AB17" s="450"/>
      <c r="AC17" s="494">
        <v>102517</v>
      </c>
      <c r="AD17" s="495"/>
      <c r="AE17" s="495"/>
      <c r="AF17" s="495"/>
      <c r="AG17" s="537"/>
      <c r="AH17" s="494">
        <v>102763</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40591384</v>
      </c>
      <c r="BO17" s="444"/>
      <c r="BP17" s="444"/>
      <c r="BQ17" s="444"/>
      <c r="BR17" s="444"/>
      <c r="BS17" s="444"/>
      <c r="BT17" s="444"/>
      <c r="BU17" s="445"/>
      <c r="BV17" s="443">
        <v>38678237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158</v>
      </c>
      <c r="C18" s="486"/>
      <c r="D18" s="486"/>
      <c r="E18" s="569"/>
      <c r="F18" s="569"/>
      <c r="G18" s="569"/>
      <c r="H18" s="569"/>
      <c r="I18" s="569"/>
      <c r="J18" s="569"/>
      <c r="K18" s="569"/>
      <c r="L18" s="570">
        <v>824.61</v>
      </c>
      <c r="M18" s="570"/>
      <c r="N18" s="570"/>
      <c r="O18" s="570"/>
      <c r="P18" s="570"/>
      <c r="Q18" s="570"/>
      <c r="R18" s="571"/>
      <c r="S18" s="571"/>
      <c r="T18" s="571"/>
      <c r="U18" s="571"/>
      <c r="V18" s="572"/>
      <c r="W18" s="461"/>
      <c r="X18" s="462"/>
      <c r="Y18" s="462"/>
      <c r="Z18" s="462"/>
      <c r="AA18" s="462"/>
      <c r="AB18" s="453"/>
      <c r="AC18" s="573">
        <v>82.7</v>
      </c>
      <c r="AD18" s="574"/>
      <c r="AE18" s="574"/>
      <c r="AF18" s="574"/>
      <c r="AG18" s="575"/>
      <c r="AH18" s="573">
        <v>81.7</v>
      </c>
      <c r="AI18" s="574"/>
      <c r="AJ18" s="574"/>
      <c r="AK18" s="574"/>
      <c r="AL18" s="576"/>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63830981</v>
      </c>
      <c r="BO18" s="444"/>
      <c r="BP18" s="444"/>
      <c r="BQ18" s="444"/>
      <c r="BR18" s="444"/>
      <c r="BS18" s="444"/>
      <c r="BT18" s="444"/>
      <c r="BU18" s="445"/>
      <c r="BV18" s="443">
        <v>63726745</v>
      </c>
      <c r="BW18" s="444"/>
      <c r="BX18" s="444"/>
      <c r="BY18" s="444"/>
      <c r="BZ18" s="444"/>
      <c r="CA18" s="444"/>
      <c r="CB18" s="444"/>
      <c r="CC18" s="445"/>
      <c r="CD18" s="194"/>
      <c r="CE18" s="557" t="s">
        <v>160</v>
      </c>
      <c r="CF18" s="557"/>
      <c r="CG18" s="557"/>
      <c r="CH18" s="557"/>
      <c r="CI18" s="557"/>
      <c r="CJ18" s="557"/>
      <c r="CK18" s="557"/>
      <c r="CL18" s="557"/>
      <c r="CM18" s="557"/>
      <c r="CN18" s="557"/>
      <c r="CO18" s="557"/>
      <c r="CP18" s="557"/>
      <c r="CQ18" s="557"/>
      <c r="CR18" s="557"/>
      <c r="CS18" s="558"/>
      <c r="CT18" s="440">
        <v>0.5</v>
      </c>
      <c r="CU18" s="441"/>
      <c r="CV18" s="441"/>
      <c r="CW18" s="441"/>
      <c r="CX18" s="441"/>
      <c r="CY18" s="441"/>
      <c r="CZ18" s="441"/>
      <c r="DA18" s="442"/>
      <c r="DB18" s="440">
        <v>2.1</v>
      </c>
      <c r="DC18" s="441"/>
      <c r="DD18" s="441"/>
      <c r="DE18" s="441"/>
      <c r="DF18" s="441"/>
      <c r="DG18" s="441"/>
      <c r="DH18" s="441"/>
      <c r="DI18" s="442"/>
    </row>
    <row r="19" spans="1:113" ht="18.75" customHeight="1" thickBot="1" x14ac:dyDescent="0.2">
      <c r="A19" s="181"/>
      <c r="B19" s="568" t="s">
        <v>161</v>
      </c>
      <c r="C19" s="486"/>
      <c r="D19" s="486"/>
      <c r="E19" s="569"/>
      <c r="F19" s="569"/>
      <c r="G19" s="569"/>
      <c r="H19" s="569"/>
      <c r="I19" s="569"/>
      <c r="J19" s="569"/>
      <c r="K19" s="569"/>
      <c r="L19" s="577">
        <v>334</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85370600</v>
      </c>
      <c r="BO19" s="444"/>
      <c r="BP19" s="444"/>
      <c r="BQ19" s="444"/>
      <c r="BR19" s="444"/>
      <c r="BS19" s="444"/>
      <c r="BT19" s="444"/>
      <c r="BU19" s="445"/>
      <c r="BV19" s="443">
        <v>83856399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163</v>
      </c>
      <c r="C20" s="486"/>
      <c r="D20" s="486"/>
      <c r="E20" s="569"/>
      <c r="F20" s="569"/>
      <c r="G20" s="569"/>
      <c r="H20" s="569"/>
      <c r="I20" s="569"/>
      <c r="J20" s="569"/>
      <c r="K20" s="569"/>
      <c r="L20" s="577">
        <v>118483</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123425153</v>
      </c>
      <c r="BO22" s="407"/>
      <c r="BP22" s="407"/>
      <c r="BQ22" s="407"/>
      <c r="BR22" s="407"/>
      <c r="BS22" s="407"/>
      <c r="BT22" s="407"/>
      <c r="BU22" s="408"/>
      <c r="BV22" s="406">
        <v>128985654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84780480</v>
      </c>
      <c r="BO23" s="444"/>
      <c r="BP23" s="444"/>
      <c r="BQ23" s="444"/>
      <c r="BR23" s="444"/>
      <c r="BS23" s="444"/>
      <c r="BT23" s="444"/>
      <c r="BU23" s="445"/>
      <c r="BV23" s="443">
        <v>87779454</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10000</v>
      </c>
      <c r="R24" s="495"/>
      <c r="S24" s="495"/>
      <c r="T24" s="495"/>
      <c r="U24" s="495"/>
      <c r="V24" s="537"/>
      <c r="W24" s="589"/>
      <c r="X24" s="590"/>
      <c r="Y24" s="591"/>
      <c r="Z24" s="493" t="s">
        <v>174</v>
      </c>
      <c r="AA24" s="473"/>
      <c r="AB24" s="473"/>
      <c r="AC24" s="473"/>
      <c r="AD24" s="473"/>
      <c r="AE24" s="473"/>
      <c r="AF24" s="473"/>
      <c r="AG24" s="474"/>
      <c r="AH24" s="494">
        <v>1418</v>
      </c>
      <c r="AI24" s="495"/>
      <c r="AJ24" s="495"/>
      <c r="AK24" s="495"/>
      <c r="AL24" s="537"/>
      <c r="AM24" s="494">
        <v>4520584</v>
      </c>
      <c r="AN24" s="495"/>
      <c r="AO24" s="495"/>
      <c r="AP24" s="495"/>
      <c r="AQ24" s="495"/>
      <c r="AR24" s="537"/>
      <c r="AS24" s="494">
        <v>3188</v>
      </c>
      <c r="AT24" s="495"/>
      <c r="AU24" s="495"/>
      <c r="AV24" s="495"/>
      <c r="AW24" s="495"/>
      <c r="AX24" s="496"/>
      <c r="AY24" s="562" t="s">
        <v>175</v>
      </c>
      <c r="AZ24" s="563"/>
      <c r="BA24" s="563"/>
      <c r="BB24" s="563"/>
      <c r="BC24" s="563"/>
      <c r="BD24" s="563"/>
      <c r="BE24" s="563"/>
      <c r="BF24" s="563"/>
      <c r="BG24" s="563"/>
      <c r="BH24" s="563"/>
      <c r="BI24" s="563"/>
      <c r="BJ24" s="563"/>
      <c r="BK24" s="563"/>
      <c r="BL24" s="563"/>
      <c r="BM24" s="564"/>
      <c r="BN24" s="443">
        <v>73673782</v>
      </c>
      <c r="BO24" s="444"/>
      <c r="BP24" s="444"/>
      <c r="BQ24" s="444"/>
      <c r="BR24" s="444"/>
      <c r="BS24" s="444"/>
      <c r="BT24" s="444"/>
      <c r="BU24" s="445"/>
      <c r="BV24" s="443">
        <v>77205087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2</v>
      </c>
      <c r="M25" s="495"/>
      <c r="N25" s="495"/>
      <c r="O25" s="495"/>
      <c r="P25" s="537"/>
      <c r="Q25" s="494">
        <v>7880</v>
      </c>
      <c r="R25" s="495"/>
      <c r="S25" s="495"/>
      <c r="T25" s="495"/>
      <c r="U25" s="495"/>
      <c r="V25" s="537"/>
      <c r="W25" s="589"/>
      <c r="X25" s="590"/>
      <c r="Y25" s="591"/>
      <c r="Z25" s="493" t="s">
        <v>177</v>
      </c>
      <c r="AA25" s="473"/>
      <c r="AB25" s="473"/>
      <c r="AC25" s="473"/>
      <c r="AD25" s="473"/>
      <c r="AE25" s="473"/>
      <c r="AF25" s="473"/>
      <c r="AG25" s="474"/>
      <c r="AH25" s="494" t="s">
        <v>131</v>
      </c>
      <c r="AI25" s="495"/>
      <c r="AJ25" s="495"/>
      <c r="AK25" s="495"/>
      <c r="AL25" s="537"/>
      <c r="AM25" s="494" t="s">
        <v>131</v>
      </c>
      <c r="AN25" s="495"/>
      <c r="AO25" s="495"/>
      <c r="AP25" s="495"/>
      <c r="AQ25" s="495"/>
      <c r="AR25" s="537"/>
      <c r="AS25" s="494" t="s">
        <v>131</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38787798</v>
      </c>
      <c r="BO25" s="407"/>
      <c r="BP25" s="407"/>
      <c r="BQ25" s="407"/>
      <c r="BR25" s="407"/>
      <c r="BS25" s="407"/>
      <c r="BT25" s="407"/>
      <c r="BU25" s="408"/>
      <c r="BV25" s="406">
        <v>28947101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6605</v>
      </c>
      <c r="R26" s="495"/>
      <c r="S26" s="495"/>
      <c r="T26" s="495"/>
      <c r="U26" s="495"/>
      <c r="V26" s="537"/>
      <c r="W26" s="589"/>
      <c r="X26" s="590"/>
      <c r="Y26" s="591"/>
      <c r="Z26" s="493" t="s">
        <v>180</v>
      </c>
      <c r="AA26" s="595"/>
      <c r="AB26" s="595"/>
      <c r="AC26" s="595"/>
      <c r="AD26" s="595"/>
      <c r="AE26" s="595"/>
      <c r="AF26" s="595"/>
      <c r="AG26" s="596"/>
      <c r="AH26" s="494">
        <v>179</v>
      </c>
      <c r="AI26" s="495"/>
      <c r="AJ26" s="495"/>
      <c r="AK26" s="495"/>
      <c r="AL26" s="537"/>
      <c r="AM26" s="494">
        <v>643505</v>
      </c>
      <c r="AN26" s="495"/>
      <c r="AO26" s="495"/>
      <c r="AP26" s="495"/>
      <c r="AQ26" s="495"/>
      <c r="AR26" s="537"/>
      <c r="AS26" s="494">
        <v>3595</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v>485000</v>
      </c>
      <c r="BO26" s="444"/>
      <c r="BP26" s="444"/>
      <c r="BQ26" s="444"/>
      <c r="BR26" s="444"/>
      <c r="BS26" s="444"/>
      <c r="BT26" s="444"/>
      <c r="BU26" s="445"/>
      <c r="BV26" s="443">
        <v>327000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6580</v>
      </c>
      <c r="R27" s="495"/>
      <c r="S27" s="495"/>
      <c r="T27" s="495"/>
      <c r="U27" s="495"/>
      <c r="V27" s="537"/>
      <c r="W27" s="589"/>
      <c r="X27" s="590"/>
      <c r="Y27" s="591"/>
      <c r="Z27" s="493" t="s">
        <v>183</v>
      </c>
      <c r="AA27" s="473"/>
      <c r="AB27" s="473"/>
      <c r="AC27" s="473"/>
      <c r="AD27" s="473"/>
      <c r="AE27" s="473"/>
      <c r="AF27" s="473"/>
      <c r="AG27" s="474"/>
      <c r="AH27" s="494">
        <v>22</v>
      </c>
      <c r="AI27" s="495"/>
      <c r="AJ27" s="495"/>
      <c r="AK27" s="495"/>
      <c r="AL27" s="537"/>
      <c r="AM27" s="494">
        <v>85734</v>
      </c>
      <c r="AN27" s="495"/>
      <c r="AO27" s="495"/>
      <c r="AP27" s="495"/>
      <c r="AQ27" s="495"/>
      <c r="AR27" s="537"/>
      <c r="AS27" s="494">
        <v>3897</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5" t="s">
        <v>131</v>
      </c>
      <c r="BO27" s="566"/>
      <c r="BP27" s="566"/>
      <c r="BQ27" s="566"/>
      <c r="BR27" s="566"/>
      <c r="BS27" s="566"/>
      <c r="BT27" s="566"/>
      <c r="BU27" s="567"/>
      <c r="BV27" s="565" t="s">
        <v>185</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6030</v>
      </c>
      <c r="R28" s="495"/>
      <c r="S28" s="495"/>
      <c r="T28" s="495"/>
      <c r="U28" s="495"/>
      <c r="V28" s="537"/>
      <c r="W28" s="589"/>
      <c r="X28" s="590"/>
      <c r="Y28" s="591"/>
      <c r="Z28" s="493" t="s">
        <v>187</v>
      </c>
      <c r="AA28" s="473"/>
      <c r="AB28" s="473"/>
      <c r="AC28" s="473"/>
      <c r="AD28" s="473"/>
      <c r="AE28" s="473"/>
      <c r="AF28" s="473"/>
      <c r="AG28" s="474"/>
      <c r="AH28" s="494" t="s">
        <v>131</v>
      </c>
      <c r="AI28" s="495"/>
      <c r="AJ28" s="495"/>
      <c r="AK28" s="495"/>
      <c r="AL28" s="537"/>
      <c r="AM28" s="494" t="s">
        <v>185</v>
      </c>
      <c r="AN28" s="495"/>
      <c r="AO28" s="495"/>
      <c r="AP28" s="495"/>
      <c r="AQ28" s="495"/>
      <c r="AR28" s="537"/>
      <c r="AS28" s="494" t="s">
        <v>131</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5585109</v>
      </c>
      <c r="BO28" s="407"/>
      <c r="BP28" s="407"/>
      <c r="BQ28" s="407"/>
      <c r="BR28" s="407"/>
      <c r="BS28" s="407"/>
      <c r="BT28" s="407"/>
      <c r="BU28" s="408"/>
      <c r="BV28" s="406">
        <v>4584811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33</v>
      </c>
      <c r="M29" s="495"/>
      <c r="N29" s="495"/>
      <c r="O29" s="495"/>
      <c r="P29" s="537"/>
      <c r="Q29" s="494">
        <v>5800</v>
      </c>
      <c r="R29" s="495"/>
      <c r="S29" s="495"/>
      <c r="T29" s="495"/>
      <c r="U29" s="495"/>
      <c r="V29" s="537"/>
      <c r="W29" s="592"/>
      <c r="X29" s="593"/>
      <c r="Y29" s="594"/>
      <c r="Z29" s="493" t="s">
        <v>190</v>
      </c>
      <c r="AA29" s="473"/>
      <c r="AB29" s="473"/>
      <c r="AC29" s="473"/>
      <c r="AD29" s="473"/>
      <c r="AE29" s="473"/>
      <c r="AF29" s="473"/>
      <c r="AG29" s="474"/>
      <c r="AH29" s="494">
        <v>1440</v>
      </c>
      <c r="AI29" s="495"/>
      <c r="AJ29" s="495"/>
      <c r="AK29" s="495"/>
      <c r="AL29" s="537"/>
      <c r="AM29" s="494">
        <v>4606318</v>
      </c>
      <c r="AN29" s="495"/>
      <c r="AO29" s="495"/>
      <c r="AP29" s="495"/>
      <c r="AQ29" s="495"/>
      <c r="AR29" s="537"/>
      <c r="AS29" s="494">
        <v>3199</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257662</v>
      </c>
      <c r="BO29" s="444"/>
      <c r="BP29" s="444"/>
      <c r="BQ29" s="444"/>
      <c r="BR29" s="444"/>
      <c r="BS29" s="444"/>
      <c r="BT29" s="444"/>
      <c r="BU29" s="445"/>
      <c r="BV29" s="443">
        <v>257657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3">
        <v>96.8</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51</v>
      </c>
      <c r="BD30" s="563"/>
      <c r="BE30" s="563"/>
      <c r="BF30" s="563"/>
      <c r="BG30" s="563"/>
      <c r="BH30" s="563"/>
      <c r="BI30" s="563"/>
      <c r="BJ30" s="563"/>
      <c r="BK30" s="563"/>
      <c r="BL30" s="563"/>
      <c r="BM30" s="564"/>
      <c r="BN30" s="565">
        <v>4212208</v>
      </c>
      <c r="BO30" s="566"/>
      <c r="BP30" s="566"/>
      <c r="BQ30" s="566"/>
      <c r="BR30" s="566"/>
      <c r="BS30" s="566"/>
      <c r="BT30" s="566"/>
      <c r="BU30" s="567"/>
      <c r="BV30" s="565">
        <v>4140654</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199</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競輪事業特別会計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IF('各会計、関係団体の財政状況及び健全化判断比率'!B33="","",'各会計、関係団体の財政状況及び健全化判断比率'!B33)</f>
        <v>病院事業会計</v>
      </c>
      <c r="AP34" s="634"/>
      <c r="AQ34" s="634"/>
      <c r="AR34" s="634"/>
      <c r="AS34" s="634"/>
      <c r="AT34" s="634"/>
      <c r="AU34" s="634"/>
      <c r="AV34" s="634"/>
      <c r="AW34" s="634"/>
      <c r="AX34" s="634"/>
      <c r="AY34" s="634"/>
      <c r="AZ34" s="634"/>
      <c r="BA34" s="634"/>
      <c r="BB34" s="634"/>
      <c r="BC34" s="634"/>
      <c r="BD34" s="181"/>
      <c r="BE34" s="633">
        <f>IF(BG34="","",MAX(C34:D43,U34:V43,AM34:AN43)+1)</f>
        <v>13</v>
      </c>
      <c r="BF34" s="633"/>
      <c r="BG34" s="634" t="str">
        <f>IF('各会計、関係団体の財政状況及び健全化判断比率'!B38="","",'各会計、関係団体の財政状況及び健全化判断比率'!B38)</f>
        <v>卸売市場事業特別会計</v>
      </c>
      <c r="BH34" s="634"/>
      <c r="BI34" s="634"/>
      <c r="BJ34" s="634"/>
      <c r="BK34" s="634"/>
      <c r="BL34" s="634"/>
      <c r="BM34" s="634"/>
      <c r="BN34" s="634"/>
      <c r="BO34" s="634"/>
      <c r="BP34" s="634"/>
      <c r="BQ34" s="634"/>
      <c r="BR34" s="634"/>
      <c r="BS34" s="634"/>
      <c r="BT34" s="634"/>
      <c r="BU34" s="634"/>
      <c r="BV34" s="181"/>
      <c r="BW34" s="633">
        <f>IF(BY34="","",MAX(C34:D43,U34:V43,AM34:AN43,BE34:BF43)+1)</f>
        <v>15</v>
      </c>
      <c r="BX34" s="633"/>
      <c r="BY34" s="634" t="str">
        <f>IF('各会計、関係団体の財政状況及び健全化判断比率'!B68="","",'各会計、関係団体の財政状況及び健全化判断比率'!B68)</f>
        <v>青森地域広域事務組合</v>
      </c>
      <c r="BZ34" s="634"/>
      <c r="CA34" s="634"/>
      <c r="CB34" s="634"/>
      <c r="CC34" s="634"/>
      <c r="CD34" s="634"/>
      <c r="CE34" s="634"/>
      <c r="CF34" s="634"/>
      <c r="CG34" s="634"/>
      <c r="CH34" s="634"/>
      <c r="CI34" s="634"/>
      <c r="CJ34" s="634"/>
      <c r="CK34" s="634"/>
      <c r="CL34" s="634"/>
      <c r="CM34" s="634"/>
      <c r="CN34" s="181"/>
      <c r="CO34" s="633">
        <f>IF(CQ34="","",MAX(C34:D43,U34:V43,AM34:AN43,BE34:BF43,BW34:BX43)+1)</f>
        <v>22</v>
      </c>
      <c r="CP34" s="633"/>
      <c r="CQ34" s="634" t="str">
        <f>IF('各会計、関係団体の財政状況及び健全化判断比率'!BS7="","",'各会計、関係団体の財政状況及び健全化判断比率'!BS7)</f>
        <v>一般財団法人青森市文化観光振興財団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母子父子寡婦福祉資金貸付金特別会計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国民健康保険事業特別会計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IF('各会計、関係団体の財政状況及び健全化判断比率'!B34="","",'各会計、関係団体の財政状況及び健全化判断比率'!B34)</f>
        <v>自動車運送事業会計</v>
      </c>
      <c r="AP35" s="634"/>
      <c r="AQ35" s="634"/>
      <c r="AR35" s="634"/>
      <c r="AS35" s="634"/>
      <c r="AT35" s="634"/>
      <c r="AU35" s="634"/>
      <c r="AV35" s="634"/>
      <c r="AW35" s="634"/>
      <c r="AX35" s="634"/>
      <c r="AY35" s="634"/>
      <c r="AZ35" s="634"/>
      <c r="BA35" s="634"/>
      <c r="BB35" s="634"/>
      <c r="BC35" s="634"/>
      <c r="BD35" s="181"/>
      <c r="BE35" s="633">
        <f t="shared" ref="BE35:BE43" si="1">IF(BG35="","",BE34+1)</f>
        <v>14</v>
      </c>
      <c r="BF35" s="633"/>
      <c r="BG35" s="634" t="str">
        <f>IF('各会計、関係団体の財政状況及び健全化判断比率'!B39="","",'各会計、関係団体の財政状況及び健全化判断比率'!B39)</f>
        <v>宅地造成事業特別会計</v>
      </c>
      <c r="BH35" s="634"/>
      <c r="BI35" s="634"/>
      <c r="BJ35" s="634"/>
      <c r="BK35" s="634"/>
      <c r="BL35" s="634"/>
      <c r="BM35" s="634"/>
      <c r="BN35" s="634"/>
      <c r="BO35" s="634"/>
      <c r="BP35" s="634"/>
      <c r="BQ35" s="634"/>
      <c r="BR35" s="634"/>
      <c r="BS35" s="634"/>
      <c r="BT35" s="634"/>
      <c r="BU35" s="634"/>
      <c r="BV35" s="181"/>
      <c r="BW35" s="633">
        <f t="shared" ref="BW35:BW43" si="2">IF(BY35="","",BW34+1)</f>
        <v>16</v>
      </c>
      <c r="BX35" s="633"/>
      <c r="BY35" s="634" t="str">
        <f>IF('各会計、関係団体の財政状況及び健全化判断比率'!B69="","",'各会計、関係団体の財政状況及び健全化判断比率'!B69)</f>
        <v>津軽広域水道企業団津軽事業部</v>
      </c>
      <c r="BZ35" s="634"/>
      <c r="CA35" s="634"/>
      <c r="CB35" s="634"/>
      <c r="CC35" s="634"/>
      <c r="CD35" s="634"/>
      <c r="CE35" s="634"/>
      <c r="CF35" s="634"/>
      <c r="CG35" s="634"/>
      <c r="CH35" s="634"/>
      <c r="CI35" s="634"/>
      <c r="CJ35" s="634"/>
      <c r="CK35" s="634"/>
      <c r="CL35" s="634"/>
      <c r="CM35" s="634"/>
      <c r="CN35" s="181"/>
      <c r="CO35" s="633">
        <f t="shared" ref="CO35:CO43" si="3">IF(CQ35="","",CO34+1)</f>
        <v>23</v>
      </c>
      <c r="CP35" s="633"/>
      <c r="CQ35" s="634" t="str">
        <f>IF('各会計、関係団体の財政状況及び健全化判断比率'!BS8="","",'各会計、関係団体の財政状況及び健全化判断比率'!BS8)</f>
        <v>株式会社アップルヒル</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介護保険事業特別会計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IF('各会計、関係団体の財政状況及び健全化判断比率'!B35="","",'各会計、関係団体の財政状況及び健全化判断比率'!B35)</f>
        <v>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17</v>
      </c>
      <c r="BX36" s="633"/>
      <c r="BY36" s="634" t="str">
        <f>IF('各会計、関係団体の財政状況及び健全化判断比率'!B70="","",'各会計、関係団体の財政状況及び健全化判断比率'!B70)</f>
        <v>黒石地区清掃施設組合</v>
      </c>
      <c r="BZ36" s="634"/>
      <c r="CA36" s="634"/>
      <c r="CB36" s="634"/>
      <c r="CC36" s="634"/>
      <c r="CD36" s="634"/>
      <c r="CE36" s="634"/>
      <c r="CF36" s="634"/>
      <c r="CG36" s="634"/>
      <c r="CH36" s="634"/>
      <c r="CI36" s="634"/>
      <c r="CJ36" s="634"/>
      <c r="CK36" s="634"/>
      <c r="CL36" s="634"/>
      <c r="CM36" s="634"/>
      <c r="CN36" s="181"/>
      <c r="CO36" s="633">
        <f t="shared" si="3"/>
        <v>24</v>
      </c>
      <c r="CP36" s="633"/>
      <c r="CQ36" s="634" t="str">
        <f>IF('各会計、関係団体の財政状況及び健全化判断比率'!BS9="","",'各会計、関係団体の財政状況及び健全化判断比率'!BS9)</f>
        <v>公益財団法人青森学術文化振興財団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f t="shared" si="0"/>
        <v>11</v>
      </c>
      <c r="AN37" s="633"/>
      <c r="AO37" s="634" t="str">
        <f>IF('各会計、関係団体の財政状況及び健全化判断比率'!B36="","",'各会計、関係団体の財政状況及び健全化判断比率'!B36)</f>
        <v>下水道事業会計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18</v>
      </c>
      <c r="BX37" s="633"/>
      <c r="BY37" s="634" t="str">
        <f>IF('各会計、関係団体の財政状況及び健全化判断比率'!B71="","",'各会計、関係団体の財政状況及び健全化判断比率'!B71)</f>
        <v>青森県後期高齢者広域連合（一般会計）</v>
      </c>
      <c r="BZ37" s="634"/>
      <c r="CA37" s="634"/>
      <c r="CB37" s="634"/>
      <c r="CC37" s="634"/>
      <c r="CD37" s="634"/>
      <c r="CE37" s="634"/>
      <c r="CF37" s="634"/>
      <c r="CG37" s="634"/>
      <c r="CH37" s="634"/>
      <c r="CI37" s="634"/>
      <c r="CJ37" s="634"/>
      <c r="CK37" s="634"/>
      <c r="CL37" s="634"/>
      <c r="CM37" s="634"/>
      <c r="CN37" s="181"/>
      <c r="CO37" s="633">
        <f t="shared" si="3"/>
        <v>25</v>
      </c>
      <c r="CP37" s="633"/>
      <c r="CQ37" s="634" t="str">
        <f>IF('各会計、関係団体の財政状況及び健全化判断比率'!BS10="","",'各会計、関係団体の財政状況及び健全化判断比率'!BS10)</f>
        <v>公立大学法人青森公立大学</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7</v>
      </c>
      <c r="V38" s="633"/>
      <c r="W38" s="634" t="str">
        <f>IF('各会計、関係団体の財政状況及び健全化判断比率'!B32="","",'各会計、関係団体の財政状況及び健全化判断比率'!B32)</f>
        <v>駐車場事業特別会計</v>
      </c>
      <c r="X38" s="634"/>
      <c r="Y38" s="634"/>
      <c r="Z38" s="634"/>
      <c r="AA38" s="634"/>
      <c r="AB38" s="634"/>
      <c r="AC38" s="634"/>
      <c r="AD38" s="634"/>
      <c r="AE38" s="634"/>
      <c r="AF38" s="634"/>
      <c r="AG38" s="634"/>
      <c r="AH38" s="634"/>
      <c r="AI38" s="634"/>
      <c r="AJ38" s="634"/>
      <c r="AK38" s="634"/>
      <c r="AL38" s="181"/>
      <c r="AM38" s="633">
        <f t="shared" si="0"/>
        <v>12</v>
      </c>
      <c r="AN38" s="633"/>
      <c r="AO38" s="634" t="str">
        <f>IF('各会計、関係団体の財政状況及び健全化判断比率'!B37="","",'各会計、関係団体の財政状況及び健全化判断比率'!B37)</f>
        <v>農業集落排水事業会計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19</v>
      </c>
      <c r="BX38" s="633"/>
      <c r="BY38" s="634" t="str">
        <f>IF('各会計、関係団体の財政状況及び健全化判断比率'!B72="","",'各会計、関係団体の財政状況及び健全化判断比率'!B72)</f>
        <v>青森県後期高齢者広域連合（特別会計）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20</v>
      </c>
      <c r="BX39" s="633"/>
      <c r="BY39" s="634" t="str">
        <f>IF('各会計、関係団体の財政状況及び健全化判断比率'!B73="","",'各会計、関係団体の財政状況及び健全化判断比率'!B73)</f>
        <v>青森県市長会館管理組合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21</v>
      </c>
      <c r="BX40" s="633"/>
      <c r="BY40" s="634" t="str">
        <f>IF('各会計、関係団体の財政状況及び健全化判断比率'!B74="","",'各会計、関係団体の財政状況及び健全化判断比率'!B74)</f>
        <v>青森県交通災害共済組合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gJN8u68z99dV22i0wyvjZwQvjTvADeyQaPyOStY2QilOcDmtddbG8MOxxUZr+HC+Mlkw9M+yNeUMjWeB2Wou7A==" saltValue="oTMZsCZpc9e6/aqGL7F9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34298236</v>
      </c>
      <c r="S5" s="649"/>
      <c r="T5" s="649"/>
      <c r="U5" s="649"/>
      <c r="V5" s="649"/>
      <c r="W5" s="649"/>
      <c r="X5" s="649"/>
      <c r="Y5" s="650"/>
      <c r="Z5" s="651">
        <v>24.9</v>
      </c>
      <c r="AA5" s="651"/>
      <c r="AB5" s="651"/>
      <c r="AC5" s="651"/>
      <c r="AD5" s="652">
        <v>34298236</v>
      </c>
      <c r="AE5" s="652"/>
      <c r="AF5" s="652"/>
      <c r="AG5" s="652"/>
      <c r="AH5" s="652"/>
      <c r="AI5" s="652"/>
      <c r="AJ5" s="652"/>
      <c r="AK5" s="652"/>
      <c r="AL5" s="653">
        <v>49.8</v>
      </c>
      <c r="AM5" s="654"/>
      <c r="AN5" s="654"/>
      <c r="AO5" s="655"/>
      <c r="AP5" s="645" t="s">
        <v>230</v>
      </c>
      <c r="AQ5" s="646"/>
      <c r="AR5" s="646"/>
      <c r="AS5" s="646"/>
      <c r="AT5" s="646"/>
      <c r="AU5" s="646"/>
      <c r="AV5" s="646"/>
      <c r="AW5" s="646"/>
      <c r="AX5" s="646"/>
      <c r="AY5" s="646"/>
      <c r="AZ5" s="646"/>
      <c r="BA5" s="646"/>
      <c r="BB5" s="646"/>
      <c r="BC5" s="646"/>
      <c r="BD5" s="646"/>
      <c r="BE5" s="646"/>
      <c r="BF5" s="647"/>
      <c r="BG5" s="659">
        <v>34261278</v>
      </c>
      <c r="BH5" s="660"/>
      <c r="BI5" s="660"/>
      <c r="BJ5" s="660"/>
      <c r="BK5" s="660"/>
      <c r="BL5" s="660"/>
      <c r="BM5" s="660"/>
      <c r="BN5" s="661"/>
      <c r="BO5" s="662">
        <v>99.9</v>
      </c>
      <c r="BP5" s="662"/>
      <c r="BQ5" s="662"/>
      <c r="BR5" s="662"/>
      <c r="BS5" s="663">
        <v>2506966</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935656</v>
      </c>
      <c r="S6" s="660"/>
      <c r="T6" s="660"/>
      <c r="U6" s="660"/>
      <c r="V6" s="660"/>
      <c r="W6" s="660"/>
      <c r="X6" s="660"/>
      <c r="Y6" s="661"/>
      <c r="Z6" s="662">
        <v>0.7</v>
      </c>
      <c r="AA6" s="662"/>
      <c r="AB6" s="662"/>
      <c r="AC6" s="662"/>
      <c r="AD6" s="663">
        <v>935656</v>
      </c>
      <c r="AE6" s="663"/>
      <c r="AF6" s="663"/>
      <c r="AG6" s="663"/>
      <c r="AH6" s="663"/>
      <c r="AI6" s="663"/>
      <c r="AJ6" s="663"/>
      <c r="AK6" s="663"/>
      <c r="AL6" s="664">
        <v>1.4</v>
      </c>
      <c r="AM6" s="665"/>
      <c r="AN6" s="665"/>
      <c r="AO6" s="666"/>
      <c r="AP6" s="656" t="s">
        <v>235</v>
      </c>
      <c r="AQ6" s="657"/>
      <c r="AR6" s="657"/>
      <c r="AS6" s="657"/>
      <c r="AT6" s="657"/>
      <c r="AU6" s="657"/>
      <c r="AV6" s="657"/>
      <c r="AW6" s="657"/>
      <c r="AX6" s="657"/>
      <c r="AY6" s="657"/>
      <c r="AZ6" s="657"/>
      <c r="BA6" s="657"/>
      <c r="BB6" s="657"/>
      <c r="BC6" s="657"/>
      <c r="BD6" s="657"/>
      <c r="BE6" s="657"/>
      <c r="BF6" s="658"/>
      <c r="BG6" s="659">
        <v>34261278</v>
      </c>
      <c r="BH6" s="660"/>
      <c r="BI6" s="660"/>
      <c r="BJ6" s="660"/>
      <c r="BK6" s="660"/>
      <c r="BL6" s="660"/>
      <c r="BM6" s="660"/>
      <c r="BN6" s="661"/>
      <c r="BO6" s="662">
        <v>99.9</v>
      </c>
      <c r="BP6" s="662"/>
      <c r="BQ6" s="662"/>
      <c r="BR6" s="662"/>
      <c r="BS6" s="663">
        <v>2506966</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618776</v>
      </c>
      <c r="CS6" s="660"/>
      <c r="CT6" s="660"/>
      <c r="CU6" s="660"/>
      <c r="CV6" s="660"/>
      <c r="CW6" s="660"/>
      <c r="CX6" s="660"/>
      <c r="CY6" s="661"/>
      <c r="CZ6" s="653">
        <v>0.5</v>
      </c>
      <c r="DA6" s="654"/>
      <c r="DB6" s="654"/>
      <c r="DC6" s="670"/>
      <c r="DD6" s="668">
        <v>29700</v>
      </c>
      <c r="DE6" s="660"/>
      <c r="DF6" s="660"/>
      <c r="DG6" s="660"/>
      <c r="DH6" s="660"/>
      <c r="DI6" s="660"/>
      <c r="DJ6" s="660"/>
      <c r="DK6" s="660"/>
      <c r="DL6" s="660"/>
      <c r="DM6" s="660"/>
      <c r="DN6" s="660"/>
      <c r="DO6" s="660"/>
      <c r="DP6" s="661"/>
      <c r="DQ6" s="668">
        <v>596338</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13640</v>
      </c>
      <c r="S7" s="660"/>
      <c r="T7" s="660"/>
      <c r="U7" s="660"/>
      <c r="V7" s="660"/>
      <c r="W7" s="660"/>
      <c r="X7" s="660"/>
      <c r="Y7" s="661"/>
      <c r="Z7" s="662">
        <v>0</v>
      </c>
      <c r="AA7" s="662"/>
      <c r="AB7" s="662"/>
      <c r="AC7" s="662"/>
      <c r="AD7" s="663">
        <v>13640</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15023664</v>
      </c>
      <c r="BH7" s="660"/>
      <c r="BI7" s="660"/>
      <c r="BJ7" s="660"/>
      <c r="BK7" s="660"/>
      <c r="BL7" s="660"/>
      <c r="BM7" s="660"/>
      <c r="BN7" s="661"/>
      <c r="BO7" s="662">
        <v>43.8</v>
      </c>
      <c r="BP7" s="662"/>
      <c r="BQ7" s="662"/>
      <c r="BR7" s="662"/>
      <c r="BS7" s="663">
        <v>527330</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9761184</v>
      </c>
      <c r="CS7" s="660"/>
      <c r="CT7" s="660"/>
      <c r="CU7" s="660"/>
      <c r="CV7" s="660"/>
      <c r="CW7" s="660"/>
      <c r="CX7" s="660"/>
      <c r="CY7" s="661"/>
      <c r="CZ7" s="662">
        <v>7.4</v>
      </c>
      <c r="DA7" s="662"/>
      <c r="DB7" s="662"/>
      <c r="DC7" s="662"/>
      <c r="DD7" s="668">
        <v>154318</v>
      </c>
      <c r="DE7" s="660"/>
      <c r="DF7" s="660"/>
      <c r="DG7" s="660"/>
      <c r="DH7" s="660"/>
      <c r="DI7" s="660"/>
      <c r="DJ7" s="660"/>
      <c r="DK7" s="660"/>
      <c r="DL7" s="660"/>
      <c r="DM7" s="660"/>
      <c r="DN7" s="660"/>
      <c r="DO7" s="660"/>
      <c r="DP7" s="661"/>
      <c r="DQ7" s="668">
        <v>7839168</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77201</v>
      </c>
      <c r="S8" s="660"/>
      <c r="T8" s="660"/>
      <c r="U8" s="660"/>
      <c r="V8" s="660"/>
      <c r="W8" s="660"/>
      <c r="X8" s="660"/>
      <c r="Y8" s="661"/>
      <c r="Z8" s="662">
        <v>0.1</v>
      </c>
      <c r="AA8" s="662"/>
      <c r="AB8" s="662"/>
      <c r="AC8" s="662"/>
      <c r="AD8" s="663">
        <v>77201</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464312</v>
      </c>
      <c r="BH8" s="660"/>
      <c r="BI8" s="660"/>
      <c r="BJ8" s="660"/>
      <c r="BK8" s="660"/>
      <c r="BL8" s="660"/>
      <c r="BM8" s="660"/>
      <c r="BN8" s="661"/>
      <c r="BO8" s="662">
        <v>1.4</v>
      </c>
      <c r="BP8" s="662"/>
      <c r="BQ8" s="662"/>
      <c r="BR8" s="662"/>
      <c r="BS8" s="663" t="s">
        <v>242</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58669827</v>
      </c>
      <c r="CS8" s="660"/>
      <c r="CT8" s="660"/>
      <c r="CU8" s="660"/>
      <c r="CV8" s="660"/>
      <c r="CW8" s="660"/>
      <c r="CX8" s="660"/>
      <c r="CY8" s="661"/>
      <c r="CZ8" s="662">
        <v>44.4</v>
      </c>
      <c r="DA8" s="662"/>
      <c r="DB8" s="662"/>
      <c r="DC8" s="662"/>
      <c r="DD8" s="668">
        <v>619531</v>
      </c>
      <c r="DE8" s="660"/>
      <c r="DF8" s="660"/>
      <c r="DG8" s="660"/>
      <c r="DH8" s="660"/>
      <c r="DI8" s="660"/>
      <c r="DJ8" s="660"/>
      <c r="DK8" s="660"/>
      <c r="DL8" s="660"/>
      <c r="DM8" s="660"/>
      <c r="DN8" s="660"/>
      <c r="DO8" s="660"/>
      <c r="DP8" s="661"/>
      <c r="DQ8" s="668">
        <v>23858893</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51622</v>
      </c>
      <c r="S9" s="660"/>
      <c r="T9" s="660"/>
      <c r="U9" s="660"/>
      <c r="V9" s="660"/>
      <c r="W9" s="660"/>
      <c r="X9" s="660"/>
      <c r="Y9" s="661"/>
      <c r="Z9" s="662">
        <v>0</v>
      </c>
      <c r="AA9" s="662"/>
      <c r="AB9" s="662"/>
      <c r="AC9" s="662"/>
      <c r="AD9" s="663">
        <v>51622</v>
      </c>
      <c r="AE9" s="663"/>
      <c r="AF9" s="663"/>
      <c r="AG9" s="663"/>
      <c r="AH9" s="663"/>
      <c r="AI9" s="663"/>
      <c r="AJ9" s="663"/>
      <c r="AK9" s="663"/>
      <c r="AL9" s="664">
        <v>0.1</v>
      </c>
      <c r="AM9" s="665"/>
      <c r="AN9" s="665"/>
      <c r="AO9" s="666"/>
      <c r="AP9" s="656" t="s">
        <v>245</v>
      </c>
      <c r="AQ9" s="657"/>
      <c r="AR9" s="657"/>
      <c r="AS9" s="657"/>
      <c r="AT9" s="657"/>
      <c r="AU9" s="657"/>
      <c r="AV9" s="657"/>
      <c r="AW9" s="657"/>
      <c r="AX9" s="657"/>
      <c r="AY9" s="657"/>
      <c r="AZ9" s="657"/>
      <c r="BA9" s="657"/>
      <c r="BB9" s="657"/>
      <c r="BC9" s="657"/>
      <c r="BD9" s="657"/>
      <c r="BE9" s="657"/>
      <c r="BF9" s="658"/>
      <c r="BG9" s="659">
        <v>11821853</v>
      </c>
      <c r="BH9" s="660"/>
      <c r="BI9" s="660"/>
      <c r="BJ9" s="660"/>
      <c r="BK9" s="660"/>
      <c r="BL9" s="660"/>
      <c r="BM9" s="660"/>
      <c r="BN9" s="661"/>
      <c r="BO9" s="662">
        <v>34.5</v>
      </c>
      <c r="BP9" s="662"/>
      <c r="BQ9" s="662"/>
      <c r="BR9" s="662"/>
      <c r="BS9" s="663" t="s">
        <v>242</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10435958</v>
      </c>
      <c r="CS9" s="660"/>
      <c r="CT9" s="660"/>
      <c r="CU9" s="660"/>
      <c r="CV9" s="660"/>
      <c r="CW9" s="660"/>
      <c r="CX9" s="660"/>
      <c r="CY9" s="661"/>
      <c r="CZ9" s="662">
        <v>7.9</v>
      </c>
      <c r="DA9" s="662"/>
      <c r="DB9" s="662"/>
      <c r="DC9" s="662"/>
      <c r="DD9" s="668">
        <v>158320</v>
      </c>
      <c r="DE9" s="660"/>
      <c r="DF9" s="660"/>
      <c r="DG9" s="660"/>
      <c r="DH9" s="660"/>
      <c r="DI9" s="660"/>
      <c r="DJ9" s="660"/>
      <c r="DK9" s="660"/>
      <c r="DL9" s="660"/>
      <c r="DM9" s="660"/>
      <c r="DN9" s="660"/>
      <c r="DO9" s="660"/>
      <c r="DP9" s="661"/>
      <c r="DQ9" s="668">
        <v>6843869</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185</v>
      </c>
      <c r="S10" s="660"/>
      <c r="T10" s="660"/>
      <c r="U10" s="660"/>
      <c r="V10" s="660"/>
      <c r="W10" s="660"/>
      <c r="X10" s="660"/>
      <c r="Y10" s="661"/>
      <c r="Z10" s="662" t="s">
        <v>242</v>
      </c>
      <c r="AA10" s="662"/>
      <c r="AB10" s="662"/>
      <c r="AC10" s="662"/>
      <c r="AD10" s="663" t="s">
        <v>242</v>
      </c>
      <c r="AE10" s="663"/>
      <c r="AF10" s="663"/>
      <c r="AG10" s="663"/>
      <c r="AH10" s="663"/>
      <c r="AI10" s="663"/>
      <c r="AJ10" s="663"/>
      <c r="AK10" s="663"/>
      <c r="AL10" s="664" t="s">
        <v>242</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884731</v>
      </c>
      <c r="BH10" s="660"/>
      <c r="BI10" s="660"/>
      <c r="BJ10" s="660"/>
      <c r="BK10" s="660"/>
      <c r="BL10" s="660"/>
      <c r="BM10" s="660"/>
      <c r="BN10" s="661"/>
      <c r="BO10" s="662">
        <v>2.6</v>
      </c>
      <c r="BP10" s="662"/>
      <c r="BQ10" s="662"/>
      <c r="BR10" s="662"/>
      <c r="BS10" s="663" t="s">
        <v>185</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70429</v>
      </c>
      <c r="CS10" s="660"/>
      <c r="CT10" s="660"/>
      <c r="CU10" s="660"/>
      <c r="CV10" s="660"/>
      <c r="CW10" s="660"/>
      <c r="CX10" s="660"/>
      <c r="CY10" s="661"/>
      <c r="CZ10" s="662">
        <v>0.1</v>
      </c>
      <c r="DA10" s="662"/>
      <c r="DB10" s="662"/>
      <c r="DC10" s="662"/>
      <c r="DD10" s="668" t="s">
        <v>242</v>
      </c>
      <c r="DE10" s="660"/>
      <c r="DF10" s="660"/>
      <c r="DG10" s="660"/>
      <c r="DH10" s="660"/>
      <c r="DI10" s="660"/>
      <c r="DJ10" s="660"/>
      <c r="DK10" s="660"/>
      <c r="DL10" s="660"/>
      <c r="DM10" s="660"/>
      <c r="DN10" s="660"/>
      <c r="DO10" s="660"/>
      <c r="DP10" s="661"/>
      <c r="DQ10" s="668">
        <v>68516</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7081423</v>
      </c>
      <c r="S11" s="660"/>
      <c r="T11" s="660"/>
      <c r="U11" s="660"/>
      <c r="V11" s="660"/>
      <c r="W11" s="660"/>
      <c r="X11" s="660"/>
      <c r="Y11" s="661"/>
      <c r="Z11" s="664">
        <v>5.0999999999999996</v>
      </c>
      <c r="AA11" s="665"/>
      <c r="AB11" s="665"/>
      <c r="AC11" s="671"/>
      <c r="AD11" s="668">
        <v>7081423</v>
      </c>
      <c r="AE11" s="660"/>
      <c r="AF11" s="660"/>
      <c r="AG11" s="660"/>
      <c r="AH11" s="660"/>
      <c r="AI11" s="660"/>
      <c r="AJ11" s="660"/>
      <c r="AK11" s="661"/>
      <c r="AL11" s="664">
        <v>10.3</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1852768</v>
      </c>
      <c r="BH11" s="660"/>
      <c r="BI11" s="660"/>
      <c r="BJ11" s="660"/>
      <c r="BK11" s="660"/>
      <c r="BL11" s="660"/>
      <c r="BM11" s="660"/>
      <c r="BN11" s="661"/>
      <c r="BO11" s="662">
        <v>5.4</v>
      </c>
      <c r="BP11" s="662"/>
      <c r="BQ11" s="662"/>
      <c r="BR11" s="662"/>
      <c r="BS11" s="663">
        <v>527330</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1449532</v>
      </c>
      <c r="CS11" s="660"/>
      <c r="CT11" s="660"/>
      <c r="CU11" s="660"/>
      <c r="CV11" s="660"/>
      <c r="CW11" s="660"/>
      <c r="CX11" s="660"/>
      <c r="CY11" s="661"/>
      <c r="CZ11" s="662">
        <v>1.1000000000000001</v>
      </c>
      <c r="DA11" s="662"/>
      <c r="DB11" s="662"/>
      <c r="DC11" s="662"/>
      <c r="DD11" s="668">
        <v>172209</v>
      </c>
      <c r="DE11" s="660"/>
      <c r="DF11" s="660"/>
      <c r="DG11" s="660"/>
      <c r="DH11" s="660"/>
      <c r="DI11" s="660"/>
      <c r="DJ11" s="660"/>
      <c r="DK11" s="660"/>
      <c r="DL11" s="660"/>
      <c r="DM11" s="660"/>
      <c r="DN11" s="660"/>
      <c r="DO11" s="660"/>
      <c r="DP11" s="661"/>
      <c r="DQ11" s="668">
        <v>1040264</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22686</v>
      </c>
      <c r="S12" s="660"/>
      <c r="T12" s="660"/>
      <c r="U12" s="660"/>
      <c r="V12" s="660"/>
      <c r="W12" s="660"/>
      <c r="X12" s="660"/>
      <c r="Y12" s="661"/>
      <c r="Z12" s="662">
        <v>0</v>
      </c>
      <c r="AA12" s="662"/>
      <c r="AB12" s="662"/>
      <c r="AC12" s="662"/>
      <c r="AD12" s="663">
        <v>22686</v>
      </c>
      <c r="AE12" s="663"/>
      <c r="AF12" s="663"/>
      <c r="AG12" s="663"/>
      <c r="AH12" s="663"/>
      <c r="AI12" s="663"/>
      <c r="AJ12" s="663"/>
      <c r="AK12" s="663"/>
      <c r="AL12" s="664">
        <v>0</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16127946</v>
      </c>
      <c r="BH12" s="660"/>
      <c r="BI12" s="660"/>
      <c r="BJ12" s="660"/>
      <c r="BK12" s="660"/>
      <c r="BL12" s="660"/>
      <c r="BM12" s="660"/>
      <c r="BN12" s="661"/>
      <c r="BO12" s="662">
        <v>47</v>
      </c>
      <c r="BP12" s="662"/>
      <c r="BQ12" s="662"/>
      <c r="BR12" s="662"/>
      <c r="BS12" s="663">
        <v>1979636</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5316806</v>
      </c>
      <c r="CS12" s="660"/>
      <c r="CT12" s="660"/>
      <c r="CU12" s="660"/>
      <c r="CV12" s="660"/>
      <c r="CW12" s="660"/>
      <c r="CX12" s="660"/>
      <c r="CY12" s="661"/>
      <c r="CZ12" s="662">
        <v>4</v>
      </c>
      <c r="DA12" s="662"/>
      <c r="DB12" s="662"/>
      <c r="DC12" s="662"/>
      <c r="DD12" s="668">
        <v>46535</v>
      </c>
      <c r="DE12" s="660"/>
      <c r="DF12" s="660"/>
      <c r="DG12" s="660"/>
      <c r="DH12" s="660"/>
      <c r="DI12" s="660"/>
      <c r="DJ12" s="660"/>
      <c r="DK12" s="660"/>
      <c r="DL12" s="660"/>
      <c r="DM12" s="660"/>
      <c r="DN12" s="660"/>
      <c r="DO12" s="660"/>
      <c r="DP12" s="661"/>
      <c r="DQ12" s="668">
        <v>4391387</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185</v>
      </c>
      <c r="S13" s="660"/>
      <c r="T13" s="660"/>
      <c r="U13" s="660"/>
      <c r="V13" s="660"/>
      <c r="W13" s="660"/>
      <c r="X13" s="660"/>
      <c r="Y13" s="661"/>
      <c r="Z13" s="662" t="s">
        <v>185</v>
      </c>
      <c r="AA13" s="662"/>
      <c r="AB13" s="662"/>
      <c r="AC13" s="662"/>
      <c r="AD13" s="663" t="s">
        <v>185</v>
      </c>
      <c r="AE13" s="663"/>
      <c r="AF13" s="663"/>
      <c r="AG13" s="663"/>
      <c r="AH13" s="663"/>
      <c r="AI13" s="663"/>
      <c r="AJ13" s="663"/>
      <c r="AK13" s="663"/>
      <c r="AL13" s="664" t="s">
        <v>185</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15986171</v>
      </c>
      <c r="BH13" s="660"/>
      <c r="BI13" s="660"/>
      <c r="BJ13" s="660"/>
      <c r="BK13" s="660"/>
      <c r="BL13" s="660"/>
      <c r="BM13" s="660"/>
      <c r="BN13" s="661"/>
      <c r="BO13" s="662">
        <v>46.6</v>
      </c>
      <c r="BP13" s="662"/>
      <c r="BQ13" s="662"/>
      <c r="BR13" s="662"/>
      <c r="BS13" s="663">
        <v>1979636</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14109268</v>
      </c>
      <c r="CS13" s="660"/>
      <c r="CT13" s="660"/>
      <c r="CU13" s="660"/>
      <c r="CV13" s="660"/>
      <c r="CW13" s="660"/>
      <c r="CX13" s="660"/>
      <c r="CY13" s="661"/>
      <c r="CZ13" s="662">
        <v>10.7</v>
      </c>
      <c r="DA13" s="662"/>
      <c r="DB13" s="662"/>
      <c r="DC13" s="662"/>
      <c r="DD13" s="668">
        <v>4014837</v>
      </c>
      <c r="DE13" s="660"/>
      <c r="DF13" s="660"/>
      <c r="DG13" s="660"/>
      <c r="DH13" s="660"/>
      <c r="DI13" s="660"/>
      <c r="DJ13" s="660"/>
      <c r="DK13" s="660"/>
      <c r="DL13" s="660"/>
      <c r="DM13" s="660"/>
      <c r="DN13" s="660"/>
      <c r="DO13" s="660"/>
      <c r="DP13" s="661"/>
      <c r="DQ13" s="668">
        <v>9458169</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3805</v>
      </c>
      <c r="S14" s="660"/>
      <c r="T14" s="660"/>
      <c r="U14" s="660"/>
      <c r="V14" s="660"/>
      <c r="W14" s="660"/>
      <c r="X14" s="660"/>
      <c r="Y14" s="661"/>
      <c r="Z14" s="662">
        <v>0</v>
      </c>
      <c r="AA14" s="662"/>
      <c r="AB14" s="662"/>
      <c r="AC14" s="662"/>
      <c r="AD14" s="663">
        <v>3805</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855112</v>
      </c>
      <c r="BH14" s="660"/>
      <c r="BI14" s="660"/>
      <c r="BJ14" s="660"/>
      <c r="BK14" s="660"/>
      <c r="BL14" s="660"/>
      <c r="BM14" s="660"/>
      <c r="BN14" s="661"/>
      <c r="BO14" s="662">
        <v>2.5</v>
      </c>
      <c r="BP14" s="662"/>
      <c r="BQ14" s="662"/>
      <c r="BR14" s="662"/>
      <c r="BS14" s="663" t="s">
        <v>185</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4134448</v>
      </c>
      <c r="CS14" s="660"/>
      <c r="CT14" s="660"/>
      <c r="CU14" s="660"/>
      <c r="CV14" s="660"/>
      <c r="CW14" s="660"/>
      <c r="CX14" s="660"/>
      <c r="CY14" s="661"/>
      <c r="CZ14" s="662">
        <v>3.1</v>
      </c>
      <c r="DA14" s="662"/>
      <c r="DB14" s="662"/>
      <c r="DC14" s="662"/>
      <c r="DD14" s="668" t="s">
        <v>242</v>
      </c>
      <c r="DE14" s="660"/>
      <c r="DF14" s="660"/>
      <c r="DG14" s="660"/>
      <c r="DH14" s="660"/>
      <c r="DI14" s="660"/>
      <c r="DJ14" s="660"/>
      <c r="DK14" s="660"/>
      <c r="DL14" s="660"/>
      <c r="DM14" s="660"/>
      <c r="DN14" s="660"/>
      <c r="DO14" s="660"/>
      <c r="DP14" s="661"/>
      <c r="DQ14" s="668">
        <v>4049714</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185</v>
      </c>
      <c r="S15" s="660"/>
      <c r="T15" s="660"/>
      <c r="U15" s="660"/>
      <c r="V15" s="660"/>
      <c r="W15" s="660"/>
      <c r="X15" s="660"/>
      <c r="Y15" s="661"/>
      <c r="Z15" s="662" t="s">
        <v>185</v>
      </c>
      <c r="AA15" s="662"/>
      <c r="AB15" s="662"/>
      <c r="AC15" s="662"/>
      <c r="AD15" s="663" t="s">
        <v>185</v>
      </c>
      <c r="AE15" s="663"/>
      <c r="AF15" s="663"/>
      <c r="AG15" s="663"/>
      <c r="AH15" s="663"/>
      <c r="AI15" s="663"/>
      <c r="AJ15" s="663"/>
      <c r="AK15" s="663"/>
      <c r="AL15" s="664" t="s">
        <v>242</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2254231</v>
      </c>
      <c r="BH15" s="660"/>
      <c r="BI15" s="660"/>
      <c r="BJ15" s="660"/>
      <c r="BK15" s="660"/>
      <c r="BL15" s="660"/>
      <c r="BM15" s="660"/>
      <c r="BN15" s="661"/>
      <c r="BO15" s="662">
        <v>6.6</v>
      </c>
      <c r="BP15" s="662"/>
      <c r="BQ15" s="662"/>
      <c r="BR15" s="662"/>
      <c r="BS15" s="663" t="s">
        <v>185</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13624464</v>
      </c>
      <c r="CS15" s="660"/>
      <c r="CT15" s="660"/>
      <c r="CU15" s="660"/>
      <c r="CV15" s="660"/>
      <c r="CW15" s="660"/>
      <c r="CX15" s="660"/>
      <c r="CY15" s="661"/>
      <c r="CZ15" s="662">
        <v>10.3</v>
      </c>
      <c r="DA15" s="662"/>
      <c r="DB15" s="662"/>
      <c r="DC15" s="662"/>
      <c r="DD15" s="668">
        <v>3797428</v>
      </c>
      <c r="DE15" s="660"/>
      <c r="DF15" s="660"/>
      <c r="DG15" s="660"/>
      <c r="DH15" s="660"/>
      <c r="DI15" s="660"/>
      <c r="DJ15" s="660"/>
      <c r="DK15" s="660"/>
      <c r="DL15" s="660"/>
      <c r="DM15" s="660"/>
      <c r="DN15" s="660"/>
      <c r="DO15" s="660"/>
      <c r="DP15" s="661"/>
      <c r="DQ15" s="668">
        <v>8116476</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66963</v>
      </c>
      <c r="S16" s="660"/>
      <c r="T16" s="660"/>
      <c r="U16" s="660"/>
      <c r="V16" s="660"/>
      <c r="W16" s="660"/>
      <c r="X16" s="660"/>
      <c r="Y16" s="661"/>
      <c r="Z16" s="662">
        <v>0</v>
      </c>
      <c r="AA16" s="662"/>
      <c r="AB16" s="662"/>
      <c r="AC16" s="662"/>
      <c r="AD16" s="663">
        <v>66963</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v>325</v>
      </c>
      <c r="BH16" s="660"/>
      <c r="BI16" s="660"/>
      <c r="BJ16" s="660"/>
      <c r="BK16" s="660"/>
      <c r="BL16" s="660"/>
      <c r="BM16" s="660"/>
      <c r="BN16" s="661"/>
      <c r="BO16" s="662">
        <v>0</v>
      </c>
      <c r="BP16" s="662"/>
      <c r="BQ16" s="662"/>
      <c r="BR16" s="662"/>
      <c r="BS16" s="663" t="s">
        <v>242</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v>26659</v>
      </c>
      <c r="CS16" s="660"/>
      <c r="CT16" s="660"/>
      <c r="CU16" s="660"/>
      <c r="CV16" s="660"/>
      <c r="CW16" s="660"/>
      <c r="CX16" s="660"/>
      <c r="CY16" s="661"/>
      <c r="CZ16" s="662">
        <v>0</v>
      </c>
      <c r="DA16" s="662"/>
      <c r="DB16" s="662"/>
      <c r="DC16" s="662"/>
      <c r="DD16" s="668" t="s">
        <v>131</v>
      </c>
      <c r="DE16" s="660"/>
      <c r="DF16" s="660"/>
      <c r="DG16" s="660"/>
      <c r="DH16" s="660"/>
      <c r="DI16" s="660"/>
      <c r="DJ16" s="660"/>
      <c r="DK16" s="660"/>
      <c r="DL16" s="660"/>
      <c r="DM16" s="660"/>
      <c r="DN16" s="660"/>
      <c r="DO16" s="660"/>
      <c r="DP16" s="661"/>
      <c r="DQ16" s="668">
        <v>1238</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526095</v>
      </c>
      <c r="S17" s="660"/>
      <c r="T17" s="660"/>
      <c r="U17" s="660"/>
      <c r="V17" s="660"/>
      <c r="W17" s="660"/>
      <c r="X17" s="660"/>
      <c r="Y17" s="661"/>
      <c r="Z17" s="662">
        <v>0.4</v>
      </c>
      <c r="AA17" s="662"/>
      <c r="AB17" s="662"/>
      <c r="AC17" s="662"/>
      <c r="AD17" s="663">
        <v>526095</v>
      </c>
      <c r="AE17" s="663"/>
      <c r="AF17" s="663"/>
      <c r="AG17" s="663"/>
      <c r="AH17" s="663"/>
      <c r="AI17" s="663"/>
      <c r="AJ17" s="663"/>
      <c r="AK17" s="663"/>
      <c r="AL17" s="664">
        <v>0.8</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242</v>
      </c>
      <c r="BH17" s="660"/>
      <c r="BI17" s="660"/>
      <c r="BJ17" s="660"/>
      <c r="BK17" s="660"/>
      <c r="BL17" s="660"/>
      <c r="BM17" s="660"/>
      <c r="BN17" s="661"/>
      <c r="BO17" s="662" t="s">
        <v>185</v>
      </c>
      <c r="BP17" s="662"/>
      <c r="BQ17" s="662"/>
      <c r="BR17" s="662"/>
      <c r="BS17" s="663" t="s">
        <v>185</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12925817</v>
      </c>
      <c r="CS17" s="660"/>
      <c r="CT17" s="660"/>
      <c r="CU17" s="660"/>
      <c r="CV17" s="660"/>
      <c r="CW17" s="660"/>
      <c r="CX17" s="660"/>
      <c r="CY17" s="661"/>
      <c r="CZ17" s="662">
        <v>9.8000000000000007</v>
      </c>
      <c r="DA17" s="662"/>
      <c r="DB17" s="662"/>
      <c r="DC17" s="662"/>
      <c r="DD17" s="668" t="s">
        <v>242</v>
      </c>
      <c r="DE17" s="660"/>
      <c r="DF17" s="660"/>
      <c r="DG17" s="660"/>
      <c r="DH17" s="660"/>
      <c r="DI17" s="660"/>
      <c r="DJ17" s="660"/>
      <c r="DK17" s="660"/>
      <c r="DL17" s="660"/>
      <c r="DM17" s="660"/>
      <c r="DN17" s="660"/>
      <c r="DO17" s="660"/>
      <c r="DP17" s="661"/>
      <c r="DQ17" s="668">
        <v>12707941</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291289</v>
      </c>
      <c r="S18" s="660"/>
      <c r="T18" s="660"/>
      <c r="U18" s="660"/>
      <c r="V18" s="660"/>
      <c r="W18" s="660"/>
      <c r="X18" s="660"/>
      <c r="Y18" s="661"/>
      <c r="Z18" s="662">
        <v>0.2</v>
      </c>
      <c r="AA18" s="662"/>
      <c r="AB18" s="662"/>
      <c r="AC18" s="662"/>
      <c r="AD18" s="663">
        <v>291289</v>
      </c>
      <c r="AE18" s="663"/>
      <c r="AF18" s="663"/>
      <c r="AG18" s="663"/>
      <c r="AH18" s="663"/>
      <c r="AI18" s="663"/>
      <c r="AJ18" s="663"/>
      <c r="AK18" s="663"/>
      <c r="AL18" s="664">
        <v>0.4</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242</v>
      </c>
      <c r="BH18" s="660"/>
      <c r="BI18" s="660"/>
      <c r="BJ18" s="660"/>
      <c r="BK18" s="660"/>
      <c r="BL18" s="660"/>
      <c r="BM18" s="660"/>
      <c r="BN18" s="661"/>
      <c r="BO18" s="662" t="s">
        <v>185</v>
      </c>
      <c r="BP18" s="662"/>
      <c r="BQ18" s="662"/>
      <c r="BR18" s="662"/>
      <c r="BS18" s="663" t="s">
        <v>131</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v>876385</v>
      </c>
      <c r="CS18" s="660"/>
      <c r="CT18" s="660"/>
      <c r="CU18" s="660"/>
      <c r="CV18" s="660"/>
      <c r="CW18" s="660"/>
      <c r="CX18" s="660"/>
      <c r="CY18" s="661"/>
      <c r="CZ18" s="662">
        <v>0.7</v>
      </c>
      <c r="DA18" s="662"/>
      <c r="DB18" s="662"/>
      <c r="DC18" s="662"/>
      <c r="DD18" s="668" t="s">
        <v>131</v>
      </c>
      <c r="DE18" s="660"/>
      <c r="DF18" s="660"/>
      <c r="DG18" s="660"/>
      <c r="DH18" s="660"/>
      <c r="DI18" s="660"/>
      <c r="DJ18" s="660"/>
      <c r="DK18" s="660"/>
      <c r="DL18" s="660"/>
      <c r="DM18" s="660"/>
      <c r="DN18" s="660"/>
      <c r="DO18" s="660"/>
      <c r="DP18" s="661"/>
      <c r="DQ18" s="668">
        <v>872360</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284827</v>
      </c>
      <c r="S19" s="660"/>
      <c r="T19" s="660"/>
      <c r="U19" s="660"/>
      <c r="V19" s="660"/>
      <c r="W19" s="660"/>
      <c r="X19" s="660"/>
      <c r="Y19" s="661"/>
      <c r="Z19" s="662">
        <v>0.2</v>
      </c>
      <c r="AA19" s="662"/>
      <c r="AB19" s="662"/>
      <c r="AC19" s="662"/>
      <c r="AD19" s="663">
        <v>284827</v>
      </c>
      <c r="AE19" s="663"/>
      <c r="AF19" s="663"/>
      <c r="AG19" s="663"/>
      <c r="AH19" s="663"/>
      <c r="AI19" s="663"/>
      <c r="AJ19" s="663"/>
      <c r="AK19" s="663"/>
      <c r="AL19" s="664">
        <v>0.4</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36958</v>
      </c>
      <c r="BH19" s="660"/>
      <c r="BI19" s="660"/>
      <c r="BJ19" s="660"/>
      <c r="BK19" s="660"/>
      <c r="BL19" s="660"/>
      <c r="BM19" s="660"/>
      <c r="BN19" s="661"/>
      <c r="BO19" s="662">
        <v>0.1</v>
      </c>
      <c r="BP19" s="662"/>
      <c r="BQ19" s="662"/>
      <c r="BR19" s="662"/>
      <c r="BS19" s="663" t="s">
        <v>185</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185</v>
      </c>
      <c r="CS19" s="660"/>
      <c r="CT19" s="660"/>
      <c r="CU19" s="660"/>
      <c r="CV19" s="660"/>
      <c r="CW19" s="660"/>
      <c r="CX19" s="660"/>
      <c r="CY19" s="661"/>
      <c r="CZ19" s="662" t="s">
        <v>131</v>
      </c>
      <c r="DA19" s="662"/>
      <c r="DB19" s="662"/>
      <c r="DC19" s="662"/>
      <c r="DD19" s="668" t="s">
        <v>185</v>
      </c>
      <c r="DE19" s="660"/>
      <c r="DF19" s="660"/>
      <c r="DG19" s="660"/>
      <c r="DH19" s="660"/>
      <c r="DI19" s="660"/>
      <c r="DJ19" s="660"/>
      <c r="DK19" s="660"/>
      <c r="DL19" s="660"/>
      <c r="DM19" s="660"/>
      <c r="DN19" s="660"/>
      <c r="DO19" s="660"/>
      <c r="DP19" s="661"/>
      <c r="DQ19" s="668" t="s">
        <v>242</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6462</v>
      </c>
      <c r="S20" s="660"/>
      <c r="T20" s="660"/>
      <c r="U20" s="660"/>
      <c r="V20" s="660"/>
      <c r="W20" s="660"/>
      <c r="X20" s="660"/>
      <c r="Y20" s="661"/>
      <c r="Z20" s="662">
        <v>0</v>
      </c>
      <c r="AA20" s="662"/>
      <c r="AB20" s="662"/>
      <c r="AC20" s="662"/>
      <c r="AD20" s="663">
        <v>6462</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36958</v>
      </c>
      <c r="BH20" s="660"/>
      <c r="BI20" s="660"/>
      <c r="BJ20" s="660"/>
      <c r="BK20" s="660"/>
      <c r="BL20" s="660"/>
      <c r="BM20" s="660"/>
      <c r="BN20" s="661"/>
      <c r="BO20" s="662">
        <v>0.1</v>
      </c>
      <c r="BP20" s="662"/>
      <c r="BQ20" s="662"/>
      <c r="BR20" s="662"/>
      <c r="BS20" s="663" t="s">
        <v>185</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132019553</v>
      </c>
      <c r="CS20" s="660"/>
      <c r="CT20" s="660"/>
      <c r="CU20" s="660"/>
      <c r="CV20" s="660"/>
      <c r="CW20" s="660"/>
      <c r="CX20" s="660"/>
      <c r="CY20" s="661"/>
      <c r="CZ20" s="662">
        <v>100</v>
      </c>
      <c r="DA20" s="662"/>
      <c r="DB20" s="662"/>
      <c r="DC20" s="662"/>
      <c r="DD20" s="668">
        <v>8992878</v>
      </c>
      <c r="DE20" s="660"/>
      <c r="DF20" s="660"/>
      <c r="DG20" s="660"/>
      <c r="DH20" s="660"/>
      <c r="DI20" s="660"/>
      <c r="DJ20" s="660"/>
      <c r="DK20" s="660"/>
      <c r="DL20" s="660"/>
      <c r="DM20" s="660"/>
      <c r="DN20" s="660"/>
      <c r="DO20" s="660"/>
      <c r="DP20" s="661"/>
      <c r="DQ20" s="668">
        <v>79844333</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29229794</v>
      </c>
      <c r="S21" s="660"/>
      <c r="T21" s="660"/>
      <c r="U21" s="660"/>
      <c r="V21" s="660"/>
      <c r="W21" s="660"/>
      <c r="X21" s="660"/>
      <c r="Y21" s="661"/>
      <c r="Z21" s="662">
        <v>21.3</v>
      </c>
      <c r="AA21" s="662"/>
      <c r="AB21" s="662"/>
      <c r="AC21" s="662"/>
      <c r="AD21" s="663">
        <v>25230411</v>
      </c>
      <c r="AE21" s="663"/>
      <c r="AF21" s="663"/>
      <c r="AG21" s="663"/>
      <c r="AH21" s="663"/>
      <c r="AI21" s="663"/>
      <c r="AJ21" s="663"/>
      <c r="AK21" s="663"/>
      <c r="AL21" s="664">
        <v>36.6</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36958</v>
      </c>
      <c r="BH21" s="660"/>
      <c r="BI21" s="660"/>
      <c r="BJ21" s="660"/>
      <c r="BK21" s="660"/>
      <c r="BL21" s="660"/>
      <c r="BM21" s="660"/>
      <c r="BN21" s="661"/>
      <c r="BO21" s="662">
        <v>0.1</v>
      </c>
      <c r="BP21" s="662"/>
      <c r="BQ21" s="662"/>
      <c r="BR21" s="662"/>
      <c r="BS21" s="663" t="s">
        <v>185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25230411</v>
      </c>
      <c r="S22" s="660"/>
      <c r="T22" s="660"/>
      <c r="U22" s="660"/>
      <c r="V22" s="660"/>
      <c r="W22" s="660"/>
      <c r="X22" s="660"/>
      <c r="Y22" s="661"/>
      <c r="Z22" s="662">
        <v>18.3</v>
      </c>
      <c r="AA22" s="662"/>
      <c r="AB22" s="662"/>
      <c r="AC22" s="662"/>
      <c r="AD22" s="663">
        <v>25230411</v>
      </c>
      <c r="AE22" s="663"/>
      <c r="AF22" s="663"/>
      <c r="AG22" s="663"/>
      <c r="AH22" s="663"/>
      <c r="AI22" s="663"/>
      <c r="AJ22" s="663"/>
      <c r="AK22" s="663"/>
      <c r="AL22" s="664">
        <v>36.6</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185</v>
      </c>
      <c r="BH22" s="660"/>
      <c r="BI22" s="660"/>
      <c r="BJ22" s="660"/>
      <c r="BK22" s="660"/>
      <c r="BL22" s="660"/>
      <c r="BM22" s="660"/>
      <c r="BN22" s="661"/>
      <c r="BO22" s="662" t="s">
        <v>242</v>
      </c>
      <c r="BP22" s="662"/>
      <c r="BQ22" s="662"/>
      <c r="BR22" s="662"/>
      <c r="BS22" s="663" t="s">
        <v>242</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3999230</v>
      </c>
      <c r="S23" s="660"/>
      <c r="T23" s="660"/>
      <c r="U23" s="660"/>
      <c r="V23" s="660"/>
      <c r="W23" s="660"/>
      <c r="X23" s="660"/>
      <c r="Y23" s="661"/>
      <c r="Z23" s="662">
        <v>2.9</v>
      </c>
      <c r="AA23" s="662"/>
      <c r="AB23" s="662"/>
      <c r="AC23" s="662"/>
      <c r="AD23" s="663" t="s">
        <v>131</v>
      </c>
      <c r="AE23" s="663"/>
      <c r="AF23" s="663"/>
      <c r="AG23" s="663"/>
      <c r="AH23" s="663"/>
      <c r="AI23" s="663"/>
      <c r="AJ23" s="663"/>
      <c r="AK23" s="663"/>
      <c r="AL23" s="664" t="s">
        <v>242</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185</v>
      </c>
      <c r="BH23" s="660"/>
      <c r="BI23" s="660"/>
      <c r="BJ23" s="660"/>
      <c r="BK23" s="660"/>
      <c r="BL23" s="660"/>
      <c r="BM23" s="660"/>
      <c r="BN23" s="661"/>
      <c r="BO23" s="662" t="s">
        <v>185</v>
      </c>
      <c r="BP23" s="662"/>
      <c r="BQ23" s="662"/>
      <c r="BR23" s="662"/>
      <c r="BS23" s="663" t="s">
        <v>185</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v>153</v>
      </c>
      <c r="S24" s="660"/>
      <c r="T24" s="660"/>
      <c r="U24" s="660"/>
      <c r="V24" s="660"/>
      <c r="W24" s="660"/>
      <c r="X24" s="660"/>
      <c r="Y24" s="661"/>
      <c r="Z24" s="662">
        <v>0</v>
      </c>
      <c r="AA24" s="662"/>
      <c r="AB24" s="662"/>
      <c r="AC24" s="662"/>
      <c r="AD24" s="663" t="s">
        <v>242</v>
      </c>
      <c r="AE24" s="663"/>
      <c r="AF24" s="663"/>
      <c r="AG24" s="663"/>
      <c r="AH24" s="663"/>
      <c r="AI24" s="663"/>
      <c r="AJ24" s="663"/>
      <c r="AK24" s="663"/>
      <c r="AL24" s="664" t="s">
        <v>242</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185</v>
      </c>
      <c r="BH24" s="660"/>
      <c r="BI24" s="660"/>
      <c r="BJ24" s="660"/>
      <c r="BK24" s="660"/>
      <c r="BL24" s="660"/>
      <c r="BM24" s="660"/>
      <c r="BN24" s="661"/>
      <c r="BO24" s="662" t="s">
        <v>185</v>
      </c>
      <c r="BP24" s="662"/>
      <c r="BQ24" s="662"/>
      <c r="BR24" s="662"/>
      <c r="BS24" s="663" t="s">
        <v>242</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70879599</v>
      </c>
      <c r="CS24" s="649"/>
      <c r="CT24" s="649"/>
      <c r="CU24" s="649"/>
      <c r="CV24" s="649"/>
      <c r="CW24" s="649"/>
      <c r="CX24" s="649"/>
      <c r="CY24" s="650"/>
      <c r="CZ24" s="653">
        <v>53.7</v>
      </c>
      <c r="DA24" s="654"/>
      <c r="DB24" s="654"/>
      <c r="DC24" s="670"/>
      <c r="DD24" s="693">
        <v>37643783</v>
      </c>
      <c r="DE24" s="649"/>
      <c r="DF24" s="649"/>
      <c r="DG24" s="649"/>
      <c r="DH24" s="649"/>
      <c r="DI24" s="649"/>
      <c r="DJ24" s="649"/>
      <c r="DK24" s="650"/>
      <c r="DL24" s="693">
        <v>35953647</v>
      </c>
      <c r="DM24" s="649"/>
      <c r="DN24" s="649"/>
      <c r="DO24" s="649"/>
      <c r="DP24" s="649"/>
      <c r="DQ24" s="649"/>
      <c r="DR24" s="649"/>
      <c r="DS24" s="649"/>
      <c r="DT24" s="649"/>
      <c r="DU24" s="649"/>
      <c r="DV24" s="650"/>
      <c r="DW24" s="653">
        <v>50.6</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72598410</v>
      </c>
      <c r="S25" s="660"/>
      <c r="T25" s="660"/>
      <c r="U25" s="660"/>
      <c r="V25" s="660"/>
      <c r="W25" s="660"/>
      <c r="X25" s="660"/>
      <c r="Y25" s="661"/>
      <c r="Z25" s="662">
        <v>52.8</v>
      </c>
      <c r="AA25" s="662"/>
      <c r="AB25" s="662"/>
      <c r="AC25" s="662"/>
      <c r="AD25" s="663">
        <v>68599027</v>
      </c>
      <c r="AE25" s="663"/>
      <c r="AF25" s="663"/>
      <c r="AG25" s="663"/>
      <c r="AH25" s="663"/>
      <c r="AI25" s="663"/>
      <c r="AJ25" s="663"/>
      <c r="AK25" s="663"/>
      <c r="AL25" s="664">
        <v>99.6</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242</v>
      </c>
      <c r="BH25" s="660"/>
      <c r="BI25" s="660"/>
      <c r="BJ25" s="660"/>
      <c r="BK25" s="660"/>
      <c r="BL25" s="660"/>
      <c r="BM25" s="660"/>
      <c r="BN25" s="661"/>
      <c r="BO25" s="662" t="s">
        <v>242</v>
      </c>
      <c r="BP25" s="662"/>
      <c r="BQ25" s="662"/>
      <c r="BR25" s="662"/>
      <c r="BS25" s="663" t="s">
        <v>185</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13623549</v>
      </c>
      <c r="CS25" s="689"/>
      <c r="CT25" s="689"/>
      <c r="CU25" s="689"/>
      <c r="CV25" s="689"/>
      <c r="CW25" s="689"/>
      <c r="CX25" s="689"/>
      <c r="CY25" s="690"/>
      <c r="CZ25" s="664">
        <v>10.3</v>
      </c>
      <c r="DA25" s="691"/>
      <c r="DB25" s="691"/>
      <c r="DC25" s="694"/>
      <c r="DD25" s="668">
        <v>12293979</v>
      </c>
      <c r="DE25" s="689"/>
      <c r="DF25" s="689"/>
      <c r="DG25" s="689"/>
      <c r="DH25" s="689"/>
      <c r="DI25" s="689"/>
      <c r="DJ25" s="689"/>
      <c r="DK25" s="690"/>
      <c r="DL25" s="668">
        <v>11172720</v>
      </c>
      <c r="DM25" s="689"/>
      <c r="DN25" s="689"/>
      <c r="DO25" s="689"/>
      <c r="DP25" s="689"/>
      <c r="DQ25" s="689"/>
      <c r="DR25" s="689"/>
      <c r="DS25" s="689"/>
      <c r="DT25" s="689"/>
      <c r="DU25" s="689"/>
      <c r="DV25" s="690"/>
      <c r="DW25" s="664">
        <v>15.7</v>
      </c>
      <c r="DX25" s="691"/>
      <c r="DY25" s="691"/>
      <c r="DZ25" s="691"/>
      <c r="EA25" s="691"/>
      <c r="EB25" s="691"/>
      <c r="EC25" s="692"/>
    </row>
    <row r="26" spans="2:133" ht="11.25" customHeight="1" x14ac:dyDescent="0.15">
      <c r="B26" s="656" t="s">
        <v>298</v>
      </c>
      <c r="C26" s="657"/>
      <c r="D26" s="657"/>
      <c r="E26" s="657"/>
      <c r="F26" s="657"/>
      <c r="G26" s="657"/>
      <c r="H26" s="657"/>
      <c r="I26" s="657"/>
      <c r="J26" s="657"/>
      <c r="K26" s="657"/>
      <c r="L26" s="657"/>
      <c r="M26" s="657"/>
      <c r="N26" s="657"/>
      <c r="O26" s="657"/>
      <c r="P26" s="657"/>
      <c r="Q26" s="658"/>
      <c r="R26" s="659">
        <v>36326</v>
      </c>
      <c r="S26" s="660"/>
      <c r="T26" s="660"/>
      <c r="U26" s="660"/>
      <c r="V26" s="660"/>
      <c r="W26" s="660"/>
      <c r="X26" s="660"/>
      <c r="Y26" s="661"/>
      <c r="Z26" s="662">
        <v>0</v>
      </c>
      <c r="AA26" s="662"/>
      <c r="AB26" s="662"/>
      <c r="AC26" s="662"/>
      <c r="AD26" s="663">
        <v>36326</v>
      </c>
      <c r="AE26" s="663"/>
      <c r="AF26" s="663"/>
      <c r="AG26" s="663"/>
      <c r="AH26" s="663"/>
      <c r="AI26" s="663"/>
      <c r="AJ26" s="663"/>
      <c r="AK26" s="663"/>
      <c r="AL26" s="664">
        <v>0.1</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185</v>
      </c>
      <c r="BH26" s="660"/>
      <c r="BI26" s="660"/>
      <c r="BJ26" s="660"/>
      <c r="BK26" s="660"/>
      <c r="BL26" s="660"/>
      <c r="BM26" s="660"/>
      <c r="BN26" s="661"/>
      <c r="BO26" s="662" t="s">
        <v>185</v>
      </c>
      <c r="BP26" s="662"/>
      <c r="BQ26" s="662"/>
      <c r="BR26" s="662"/>
      <c r="BS26" s="663" t="s">
        <v>242</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8620415</v>
      </c>
      <c r="CS26" s="660"/>
      <c r="CT26" s="660"/>
      <c r="CU26" s="660"/>
      <c r="CV26" s="660"/>
      <c r="CW26" s="660"/>
      <c r="CX26" s="660"/>
      <c r="CY26" s="661"/>
      <c r="CZ26" s="664">
        <v>6.5</v>
      </c>
      <c r="DA26" s="691"/>
      <c r="DB26" s="691"/>
      <c r="DC26" s="694"/>
      <c r="DD26" s="668">
        <v>7939346</v>
      </c>
      <c r="DE26" s="660"/>
      <c r="DF26" s="660"/>
      <c r="DG26" s="660"/>
      <c r="DH26" s="660"/>
      <c r="DI26" s="660"/>
      <c r="DJ26" s="660"/>
      <c r="DK26" s="661"/>
      <c r="DL26" s="668" t="s">
        <v>185</v>
      </c>
      <c r="DM26" s="660"/>
      <c r="DN26" s="660"/>
      <c r="DO26" s="660"/>
      <c r="DP26" s="660"/>
      <c r="DQ26" s="660"/>
      <c r="DR26" s="660"/>
      <c r="DS26" s="660"/>
      <c r="DT26" s="660"/>
      <c r="DU26" s="660"/>
      <c r="DV26" s="661"/>
      <c r="DW26" s="664" t="s">
        <v>185</v>
      </c>
      <c r="DX26" s="691"/>
      <c r="DY26" s="691"/>
      <c r="DZ26" s="691"/>
      <c r="EA26" s="691"/>
      <c r="EB26" s="691"/>
      <c r="EC26" s="692"/>
    </row>
    <row r="27" spans="2:133" ht="11.25" customHeight="1" x14ac:dyDescent="0.15">
      <c r="B27" s="656" t="s">
        <v>301</v>
      </c>
      <c r="C27" s="657"/>
      <c r="D27" s="657"/>
      <c r="E27" s="657"/>
      <c r="F27" s="657"/>
      <c r="G27" s="657"/>
      <c r="H27" s="657"/>
      <c r="I27" s="657"/>
      <c r="J27" s="657"/>
      <c r="K27" s="657"/>
      <c r="L27" s="657"/>
      <c r="M27" s="657"/>
      <c r="N27" s="657"/>
      <c r="O27" s="657"/>
      <c r="P27" s="657"/>
      <c r="Q27" s="658"/>
      <c r="R27" s="659">
        <v>441451</v>
      </c>
      <c r="S27" s="660"/>
      <c r="T27" s="660"/>
      <c r="U27" s="660"/>
      <c r="V27" s="660"/>
      <c r="W27" s="660"/>
      <c r="X27" s="660"/>
      <c r="Y27" s="661"/>
      <c r="Z27" s="662">
        <v>0.3</v>
      </c>
      <c r="AA27" s="662"/>
      <c r="AB27" s="662"/>
      <c r="AC27" s="662"/>
      <c r="AD27" s="663" t="s">
        <v>185</v>
      </c>
      <c r="AE27" s="663"/>
      <c r="AF27" s="663"/>
      <c r="AG27" s="663"/>
      <c r="AH27" s="663"/>
      <c r="AI27" s="663"/>
      <c r="AJ27" s="663"/>
      <c r="AK27" s="663"/>
      <c r="AL27" s="664" t="s">
        <v>242</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34298236</v>
      </c>
      <c r="BH27" s="660"/>
      <c r="BI27" s="660"/>
      <c r="BJ27" s="660"/>
      <c r="BK27" s="660"/>
      <c r="BL27" s="660"/>
      <c r="BM27" s="660"/>
      <c r="BN27" s="661"/>
      <c r="BO27" s="662">
        <v>100</v>
      </c>
      <c r="BP27" s="662"/>
      <c r="BQ27" s="662"/>
      <c r="BR27" s="662"/>
      <c r="BS27" s="663">
        <v>2506966</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44330233</v>
      </c>
      <c r="CS27" s="689"/>
      <c r="CT27" s="689"/>
      <c r="CU27" s="689"/>
      <c r="CV27" s="689"/>
      <c r="CW27" s="689"/>
      <c r="CX27" s="689"/>
      <c r="CY27" s="690"/>
      <c r="CZ27" s="664">
        <v>33.6</v>
      </c>
      <c r="DA27" s="691"/>
      <c r="DB27" s="691"/>
      <c r="DC27" s="694"/>
      <c r="DD27" s="668">
        <v>12641863</v>
      </c>
      <c r="DE27" s="689"/>
      <c r="DF27" s="689"/>
      <c r="DG27" s="689"/>
      <c r="DH27" s="689"/>
      <c r="DI27" s="689"/>
      <c r="DJ27" s="689"/>
      <c r="DK27" s="690"/>
      <c r="DL27" s="668">
        <v>12072986</v>
      </c>
      <c r="DM27" s="689"/>
      <c r="DN27" s="689"/>
      <c r="DO27" s="689"/>
      <c r="DP27" s="689"/>
      <c r="DQ27" s="689"/>
      <c r="DR27" s="689"/>
      <c r="DS27" s="689"/>
      <c r="DT27" s="689"/>
      <c r="DU27" s="689"/>
      <c r="DV27" s="690"/>
      <c r="DW27" s="664">
        <v>17</v>
      </c>
      <c r="DX27" s="691"/>
      <c r="DY27" s="691"/>
      <c r="DZ27" s="691"/>
      <c r="EA27" s="691"/>
      <c r="EB27" s="691"/>
      <c r="EC27" s="692"/>
    </row>
    <row r="28" spans="2:133" ht="11.25" customHeight="1" x14ac:dyDescent="0.15">
      <c r="B28" s="656" t="s">
        <v>304</v>
      </c>
      <c r="C28" s="657"/>
      <c r="D28" s="657"/>
      <c r="E28" s="657"/>
      <c r="F28" s="657"/>
      <c r="G28" s="657"/>
      <c r="H28" s="657"/>
      <c r="I28" s="657"/>
      <c r="J28" s="657"/>
      <c r="K28" s="657"/>
      <c r="L28" s="657"/>
      <c r="M28" s="657"/>
      <c r="N28" s="657"/>
      <c r="O28" s="657"/>
      <c r="P28" s="657"/>
      <c r="Q28" s="658"/>
      <c r="R28" s="659">
        <v>1160151</v>
      </c>
      <c r="S28" s="660"/>
      <c r="T28" s="660"/>
      <c r="U28" s="660"/>
      <c r="V28" s="660"/>
      <c r="W28" s="660"/>
      <c r="X28" s="660"/>
      <c r="Y28" s="661"/>
      <c r="Z28" s="662">
        <v>0.8</v>
      </c>
      <c r="AA28" s="662"/>
      <c r="AB28" s="662"/>
      <c r="AC28" s="662"/>
      <c r="AD28" s="663">
        <v>70999</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12925817</v>
      </c>
      <c r="CS28" s="660"/>
      <c r="CT28" s="660"/>
      <c r="CU28" s="660"/>
      <c r="CV28" s="660"/>
      <c r="CW28" s="660"/>
      <c r="CX28" s="660"/>
      <c r="CY28" s="661"/>
      <c r="CZ28" s="664">
        <v>9.8000000000000007</v>
      </c>
      <c r="DA28" s="691"/>
      <c r="DB28" s="691"/>
      <c r="DC28" s="694"/>
      <c r="DD28" s="668">
        <v>12707941</v>
      </c>
      <c r="DE28" s="660"/>
      <c r="DF28" s="660"/>
      <c r="DG28" s="660"/>
      <c r="DH28" s="660"/>
      <c r="DI28" s="660"/>
      <c r="DJ28" s="660"/>
      <c r="DK28" s="661"/>
      <c r="DL28" s="668">
        <v>12707941</v>
      </c>
      <c r="DM28" s="660"/>
      <c r="DN28" s="660"/>
      <c r="DO28" s="660"/>
      <c r="DP28" s="660"/>
      <c r="DQ28" s="660"/>
      <c r="DR28" s="660"/>
      <c r="DS28" s="660"/>
      <c r="DT28" s="660"/>
      <c r="DU28" s="660"/>
      <c r="DV28" s="661"/>
      <c r="DW28" s="664">
        <v>17.899999999999999</v>
      </c>
      <c r="DX28" s="691"/>
      <c r="DY28" s="691"/>
      <c r="DZ28" s="691"/>
      <c r="EA28" s="691"/>
      <c r="EB28" s="691"/>
      <c r="EC28" s="692"/>
    </row>
    <row r="29" spans="2:133" ht="11.25" customHeight="1" x14ac:dyDescent="0.15">
      <c r="B29" s="656" t="s">
        <v>306</v>
      </c>
      <c r="C29" s="657"/>
      <c r="D29" s="657"/>
      <c r="E29" s="657"/>
      <c r="F29" s="657"/>
      <c r="G29" s="657"/>
      <c r="H29" s="657"/>
      <c r="I29" s="657"/>
      <c r="J29" s="657"/>
      <c r="K29" s="657"/>
      <c r="L29" s="657"/>
      <c r="M29" s="657"/>
      <c r="N29" s="657"/>
      <c r="O29" s="657"/>
      <c r="P29" s="657"/>
      <c r="Q29" s="658"/>
      <c r="R29" s="659">
        <v>600271</v>
      </c>
      <c r="S29" s="660"/>
      <c r="T29" s="660"/>
      <c r="U29" s="660"/>
      <c r="V29" s="660"/>
      <c r="W29" s="660"/>
      <c r="X29" s="660"/>
      <c r="Y29" s="661"/>
      <c r="Z29" s="662">
        <v>0.4</v>
      </c>
      <c r="AA29" s="662"/>
      <c r="AB29" s="662"/>
      <c r="AC29" s="662"/>
      <c r="AD29" s="663">
        <v>2021</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12925799</v>
      </c>
      <c r="CS29" s="689"/>
      <c r="CT29" s="689"/>
      <c r="CU29" s="689"/>
      <c r="CV29" s="689"/>
      <c r="CW29" s="689"/>
      <c r="CX29" s="689"/>
      <c r="CY29" s="690"/>
      <c r="CZ29" s="664">
        <v>9.8000000000000007</v>
      </c>
      <c r="DA29" s="691"/>
      <c r="DB29" s="691"/>
      <c r="DC29" s="694"/>
      <c r="DD29" s="668">
        <v>12707923</v>
      </c>
      <c r="DE29" s="689"/>
      <c r="DF29" s="689"/>
      <c r="DG29" s="689"/>
      <c r="DH29" s="689"/>
      <c r="DI29" s="689"/>
      <c r="DJ29" s="689"/>
      <c r="DK29" s="690"/>
      <c r="DL29" s="668">
        <v>12707923</v>
      </c>
      <c r="DM29" s="689"/>
      <c r="DN29" s="689"/>
      <c r="DO29" s="689"/>
      <c r="DP29" s="689"/>
      <c r="DQ29" s="689"/>
      <c r="DR29" s="689"/>
      <c r="DS29" s="689"/>
      <c r="DT29" s="689"/>
      <c r="DU29" s="689"/>
      <c r="DV29" s="690"/>
      <c r="DW29" s="664">
        <v>17.899999999999999</v>
      </c>
      <c r="DX29" s="691"/>
      <c r="DY29" s="691"/>
      <c r="DZ29" s="691"/>
      <c r="EA29" s="691"/>
      <c r="EB29" s="691"/>
      <c r="EC29" s="692"/>
    </row>
    <row r="30" spans="2:133" ht="11.25" customHeight="1" x14ac:dyDescent="0.15">
      <c r="B30" s="656" t="s">
        <v>309</v>
      </c>
      <c r="C30" s="657"/>
      <c r="D30" s="657"/>
      <c r="E30" s="657"/>
      <c r="F30" s="657"/>
      <c r="G30" s="657"/>
      <c r="H30" s="657"/>
      <c r="I30" s="657"/>
      <c r="J30" s="657"/>
      <c r="K30" s="657"/>
      <c r="L30" s="657"/>
      <c r="M30" s="657"/>
      <c r="N30" s="657"/>
      <c r="O30" s="657"/>
      <c r="P30" s="657"/>
      <c r="Q30" s="658"/>
      <c r="R30" s="659">
        <v>36506375</v>
      </c>
      <c r="S30" s="660"/>
      <c r="T30" s="660"/>
      <c r="U30" s="660"/>
      <c r="V30" s="660"/>
      <c r="W30" s="660"/>
      <c r="X30" s="660"/>
      <c r="Y30" s="661"/>
      <c r="Z30" s="662">
        <v>26.5</v>
      </c>
      <c r="AA30" s="662"/>
      <c r="AB30" s="662"/>
      <c r="AC30" s="662"/>
      <c r="AD30" s="663" t="s">
        <v>242</v>
      </c>
      <c r="AE30" s="663"/>
      <c r="AF30" s="663"/>
      <c r="AG30" s="663"/>
      <c r="AH30" s="663"/>
      <c r="AI30" s="663"/>
      <c r="AJ30" s="663"/>
      <c r="AK30" s="663"/>
      <c r="AL30" s="664" t="s">
        <v>242</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12370155</v>
      </c>
      <c r="CS30" s="660"/>
      <c r="CT30" s="660"/>
      <c r="CU30" s="660"/>
      <c r="CV30" s="660"/>
      <c r="CW30" s="660"/>
      <c r="CX30" s="660"/>
      <c r="CY30" s="661"/>
      <c r="CZ30" s="664">
        <v>9.4</v>
      </c>
      <c r="DA30" s="691"/>
      <c r="DB30" s="691"/>
      <c r="DC30" s="694"/>
      <c r="DD30" s="668">
        <v>12160671</v>
      </c>
      <c r="DE30" s="660"/>
      <c r="DF30" s="660"/>
      <c r="DG30" s="660"/>
      <c r="DH30" s="660"/>
      <c r="DI30" s="660"/>
      <c r="DJ30" s="660"/>
      <c r="DK30" s="661"/>
      <c r="DL30" s="668">
        <v>12160671</v>
      </c>
      <c r="DM30" s="660"/>
      <c r="DN30" s="660"/>
      <c r="DO30" s="660"/>
      <c r="DP30" s="660"/>
      <c r="DQ30" s="660"/>
      <c r="DR30" s="660"/>
      <c r="DS30" s="660"/>
      <c r="DT30" s="660"/>
      <c r="DU30" s="660"/>
      <c r="DV30" s="661"/>
      <c r="DW30" s="664">
        <v>17.100000000000001</v>
      </c>
      <c r="DX30" s="691"/>
      <c r="DY30" s="691"/>
      <c r="DZ30" s="691"/>
      <c r="EA30" s="691"/>
      <c r="EB30" s="691"/>
      <c r="EC30" s="692"/>
    </row>
    <row r="31" spans="2:133" ht="11.25" customHeight="1" x14ac:dyDescent="0.15">
      <c r="B31" s="672" t="s">
        <v>313</v>
      </c>
      <c r="C31" s="673"/>
      <c r="D31" s="673"/>
      <c r="E31" s="673"/>
      <c r="F31" s="673"/>
      <c r="G31" s="673"/>
      <c r="H31" s="673"/>
      <c r="I31" s="673"/>
      <c r="J31" s="673"/>
      <c r="K31" s="673"/>
      <c r="L31" s="673"/>
      <c r="M31" s="673"/>
      <c r="N31" s="673"/>
      <c r="O31" s="673"/>
      <c r="P31" s="673"/>
      <c r="Q31" s="674"/>
      <c r="R31" s="659">
        <v>3254</v>
      </c>
      <c r="S31" s="660"/>
      <c r="T31" s="660"/>
      <c r="U31" s="660"/>
      <c r="V31" s="660"/>
      <c r="W31" s="660"/>
      <c r="X31" s="660"/>
      <c r="Y31" s="661"/>
      <c r="Z31" s="662">
        <v>0</v>
      </c>
      <c r="AA31" s="662"/>
      <c r="AB31" s="662"/>
      <c r="AC31" s="662"/>
      <c r="AD31" s="663">
        <v>3254</v>
      </c>
      <c r="AE31" s="663"/>
      <c r="AF31" s="663"/>
      <c r="AG31" s="663"/>
      <c r="AH31" s="663"/>
      <c r="AI31" s="663"/>
      <c r="AJ31" s="663"/>
      <c r="AK31" s="663"/>
      <c r="AL31" s="664">
        <v>0</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99.2</v>
      </c>
      <c r="BH31" s="703"/>
      <c r="BI31" s="703"/>
      <c r="BJ31" s="703"/>
      <c r="BK31" s="703"/>
      <c r="BL31" s="703"/>
      <c r="BM31" s="654">
        <v>95.4</v>
      </c>
      <c r="BN31" s="703"/>
      <c r="BO31" s="703"/>
      <c r="BP31" s="703"/>
      <c r="BQ31" s="704"/>
      <c r="BR31" s="706">
        <v>99.2</v>
      </c>
      <c r="BS31" s="703"/>
      <c r="BT31" s="703"/>
      <c r="BU31" s="703"/>
      <c r="BV31" s="703"/>
      <c r="BW31" s="703"/>
      <c r="BX31" s="654">
        <v>95</v>
      </c>
      <c r="BY31" s="703"/>
      <c r="BZ31" s="703"/>
      <c r="CA31" s="703"/>
      <c r="CB31" s="704"/>
      <c r="CD31" s="699"/>
      <c r="CE31" s="700"/>
      <c r="CF31" s="656" t="s">
        <v>316</v>
      </c>
      <c r="CG31" s="657"/>
      <c r="CH31" s="657"/>
      <c r="CI31" s="657"/>
      <c r="CJ31" s="657"/>
      <c r="CK31" s="657"/>
      <c r="CL31" s="657"/>
      <c r="CM31" s="657"/>
      <c r="CN31" s="657"/>
      <c r="CO31" s="657"/>
      <c r="CP31" s="657"/>
      <c r="CQ31" s="658"/>
      <c r="CR31" s="659">
        <v>555644</v>
      </c>
      <c r="CS31" s="689"/>
      <c r="CT31" s="689"/>
      <c r="CU31" s="689"/>
      <c r="CV31" s="689"/>
      <c r="CW31" s="689"/>
      <c r="CX31" s="689"/>
      <c r="CY31" s="690"/>
      <c r="CZ31" s="664">
        <v>0.4</v>
      </c>
      <c r="DA31" s="691"/>
      <c r="DB31" s="691"/>
      <c r="DC31" s="694"/>
      <c r="DD31" s="668">
        <v>547252</v>
      </c>
      <c r="DE31" s="689"/>
      <c r="DF31" s="689"/>
      <c r="DG31" s="689"/>
      <c r="DH31" s="689"/>
      <c r="DI31" s="689"/>
      <c r="DJ31" s="689"/>
      <c r="DK31" s="690"/>
      <c r="DL31" s="668">
        <v>547252</v>
      </c>
      <c r="DM31" s="689"/>
      <c r="DN31" s="689"/>
      <c r="DO31" s="689"/>
      <c r="DP31" s="689"/>
      <c r="DQ31" s="689"/>
      <c r="DR31" s="689"/>
      <c r="DS31" s="689"/>
      <c r="DT31" s="689"/>
      <c r="DU31" s="689"/>
      <c r="DV31" s="690"/>
      <c r="DW31" s="664">
        <v>0.8</v>
      </c>
      <c r="DX31" s="691"/>
      <c r="DY31" s="691"/>
      <c r="DZ31" s="691"/>
      <c r="EA31" s="691"/>
      <c r="EB31" s="691"/>
      <c r="EC31" s="692"/>
    </row>
    <row r="32" spans="2:133" ht="11.25" customHeight="1" x14ac:dyDescent="0.15">
      <c r="B32" s="656" t="s">
        <v>317</v>
      </c>
      <c r="C32" s="657"/>
      <c r="D32" s="657"/>
      <c r="E32" s="657"/>
      <c r="F32" s="657"/>
      <c r="G32" s="657"/>
      <c r="H32" s="657"/>
      <c r="I32" s="657"/>
      <c r="J32" s="657"/>
      <c r="K32" s="657"/>
      <c r="L32" s="657"/>
      <c r="M32" s="657"/>
      <c r="N32" s="657"/>
      <c r="O32" s="657"/>
      <c r="P32" s="657"/>
      <c r="Q32" s="658"/>
      <c r="R32" s="659">
        <v>10381233</v>
      </c>
      <c r="S32" s="660"/>
      <c r="T32" s="660"/>
      <c r="U32" s="660"/>
      <c r="V32" s="660"/>
      <c r="W32" s="660"/>
      <c r="X32" s="660"/>
      <c r="Y32" s="661"/>
      <c r="Z32" s="662">
        <v>7.5</v>
      </c>
      <c r="AA32" s="662"/>
      <c r="AB32" s="662"/>
      <c r="AC32" s="662"/>
      <c r="AD32" s="663" t="s">
        <v>185</v>
      </c>
      <c r="AE32" s="663"/>
      <c r="AF32" s="663"/>
      <c r="AG32" s="663"/>
      <c r="AH32" s="663"/>
      <c r="AI32" s="663"/>
      <c r="AJ32" s="663"/>
      <c r="AK32" s="663"/>
      <c r="AL32" s="664" t="s">
        <v>242</v>
      </c>
      <c r="AM32" s="665"/>
      <c r="AN32" s="665"/>
      <c r="AO32" s="666"/>
      <c r="AP32" s="709"/>
      <c r="AQ32" s="710"/>
      <c r="AR32" s="710"/>
      <c r="AS32" s="710"/>
      <c r="AT32" s="714"/>
      <c r="AU32" s="214" t="s">
        <v>318</v>
      </c>
      <c r="AX32" s="656" t="s">
        <v>319</v>
      </c>
      <c r="AY32" s="657"/>
      <c r="AZ32" s="657"/>
      <c r="BA32" s="657"/>
      <c r="BB32" s="657"/>
      <c r="BC32" s="657"/>
      <c r="BD32" s="657"/>
      <c r="BE32" s="657"/>
      <c r="BF32" s="658"/>
      <c r="BG32" s="716">
        <v>99.3</v>
      </c>
      <c r="BH32" s="689"/>
      <c r="BI32" s="689"/>
      <c r="BJ32" s="689"/>
      <c r="BK32" s="689"/>
      <c r="BL32" s="689"/>
      <c r="BM32" s="665">
        <v>96.3</v>
      </c>
      <c r="BN32" s="689"/>
      <c r="BO32" s="689"/>
      <c r="BP32" s="689"/>
      <c r="BQ32" s="705"/>
      <c r="BR32" s="716">
        <v>99.5</v>
      </c>
      <c r="BS32" s="689"/>
      <c r="BT32" s="689"/>
      <c r="BU32" s="689"/>
      <c r="BV32" s="689"/>
      <c r="BW32" s="689"/>
      <c r="BX32" s="665">
        <v>96.3</v>
      </c>
      <c r="BY32" s="689"/>
      <c r="BZ32" s="689"/>
      <c r="CA32" s="689"/>
      <c r="CB32" s="705"/>
      <c r="CD32" s="701"/>
      <c r="CE32" s="702"/>
      <c r="CF32" s="656" t="s">
        <v>320</v>
      </c>
      <c r="CG32" s="657"/>
      <c r="CH32" s="657"/>
      <c r="CI32" s="657"/>
      <c r="CJ32" s="657"/>
      <c r="CK32" s="657"/>
      <c r="CL32" s="657"/>
      <c r="CM32" s="657"/>
      <c r="CN32" s="657"/>
      <c r="CO32" s="657"/>
      <c r="CP32" s="657"/>
      <c r="CQ32" s="658"/>
      <c r="CR32" s="659">
        <v>18</v>
      </c>
      <c r="CS32" s="660"/>
      <c r="CT32" s="660"/>
      <c r="CU32" s="660"/>
      <c r="CV32" s="660"/>
      <c r="CW32" s="660"/>
      <c r="CX32" s="660"/>
      <c r="CY32" s="661"/>
      <c r="CZ32" s="664">
        <v>0</v>
      </c>
      <c r="DA32" s="691"/>
      <c r="DB32" s="691"/>
      <c r="DC32" s="694"/>
      <c r="DD32" s="668">
        <v>18</v>
      </c>
      <c r="DE32" s="660"/>
      <c r="DF32" s="660"/>
      <c r="DG32" s="660"/>
      <c r="DH32" s="660"/>
      <c r="DI32" s="660"/>
      <c r="DJ32" s="660"/>
      <c r="DK32" s="661"/>
      <c r="DL32" s="668">
        <v>18</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15">
      <c r="B33" s="656" t="s">
        <v>321</v>
      </c>
      <c r="C33" s="657"/>
      <c r="D33" s="657"/>
      <c r="E33" s="657"/>
      <c r="F33" s="657"/>
      <c r="G33" s="657"/>
      <c r="H33" s="657"/>
      <c r="I33" s="657"/>
      <c r="J33" s="657"/>
      <c r="K33" s="657"/>
      <c r="L33" s="657"/>
      <c r="M33" s="657"/>
      <c r="N33" s="657"/>
      <c r="O33" s="657"/>
      <c r="P33" s="657"/>
      <c r="Q33" s="658"/>
      <c r="R33" s="659">
        <v>249688</v>
      </c>
      <c r="S33" s="660"/>
      <c r="T33" s="660"/>
      <c r="U33" s="660"/>
      <c r="V33" s="660"/>
      <c r="W33" s="660"/>
      <c r="X33" s="660"/>
      <c r="Y33" s="661"/>
      <c r="Z33" s="662">
        <v>0.2</v>
      </c>
      <c r="AA33" s="662"/>
      <c r="AB33" s="662"/>
      <c r="AC33" s="662"/>
      <c r="AD33" s="663">
        <v>124929</v>
      </c>
      <c r="AE33" s="663"/>
      <c r="AF33" s="663"/>
      <c r="AG33" s="663"/>
      <c r="AH33" s="663"/>
      <c r="AI33" s="663"/>
      <c r="AJ33" s="663"/>
      <c r="AK33" s="663"/>
      <c r="AL33" s="664">
        <v>0.2</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v>
      </c>
      <c r="BH33" s="718"/>
      <c r="BI33" s="718"/>
      <c r="BJ33" s="718"/>
      <c r="BK33" s="718"/>
      <c r="BL33" s="718"/>
      <c r="BM33" s="719">
        <v>94</v>
      </c>
      <c r="BN33" s="718"/>
      <c r="BO33" s="718"/>
      <c r="BP33" s="718"/>
      <c r="BQ33" s="720"/>
      <c r="BR33" s="717">
        <v>98.8</v>
      </c>
      <c r="BS33" s="718"/>
      <c r="BT33" s="718"/>
      <c r="BU33" s="718"/>
      <c r="BV33" s="718"/>
      <c r="BW33" s="718"/>
      <c r="BX33" s="719">
        <v>93.1</v>
      </c>
      <c r="BY33" s="718"/>
      <c r="BZ33" s="718"/>
      <c r="CA33" s="718"/>
      <c r="CB33" s="720"/>
      <c r="CD33" s="656" t="s">
        <v>323</v>
      </c>
      <c r="CE33" s="657"/>
      <c r="CF33" s="657"/>
      <c r="CG33" s="657"/>
      <c r="CH33" s="657"/>
      <c r="CI33" s="657"/>
      <c r="CJ33" s="657"/>
      <c r="CK33" s="657"/>
      <c r="CL33" s="657"/>
      <c r="CM33" s="657"/>
      <c r="CN33" s="657"/>
      <c r="CO33" s="657"/>
      <c r="CP33" s="657"/>
      <c r="CQ33" s="658"/>
      <c r="CR33" s="659">
        <v>52120417</v>
      </c>
      <c r="CS33" s="689"/>
      <c r="CT33" s="689"/>
      <c r="CU33" s="689"/>
      <c r="CV33" s="689"/>
      <c r="CW33" s="689"/>
      <c r="CX33" s="689"/>
      <c r="CY33" s="690"/>
      <c r="CZ33" s="664">
        <v>39.5</v>
      </c>
      <c r="DA33" s="691"/>
      <c r="DB33" s="691"/>
      <c r="DC33" s="694"/>
      <c r="DD33" s="668">
        <v>41095144</v>
      </c>
      <c r="DE33" s="689"/>
      <c r="DF33" s="689"/>
      <c r="DG33" s="689"/>
      <c r="DH33" s="689"/>
      <c r="DI33" s="689"/>
      <c r="DJ33" s="689"/>
      <c r="DK33" s="690"/>
      <c r="DL33" s="668">
        <v>27877334</v>
      </c>
      <c r="DM33" s="689"/>
      <c r="DN33" s="689"/>
      <c r="DO33" s="689"/>
      <c r="DP33" s="689"/>
      <c r="DQ33" s="689"/>
      <c r="DR33" s="689"/>
      <c r="DS33" s="689"/>
      <c r="DT33" s="689"/>
      <c r="DU33" s="689"/>
      <c r="DV33" s="690"/>
      <c r="DW33" s="664">
        <v>39.200000000000003</v>
      </c>
      <c r="DX33" s="691"/>
      <c r="DY33" s="691"/>
      <c r="DZ33" s="691"/>
      <c r="EA33" s="691"/>
      <c r="EB33" s="691"/>
      <c r="EC33" s="692"/>
    </row>
    <row r="34" spans="2:133" ht="11.25" customHeight="1" x14ac:dyDescent="0.15">
      <c r="B34" s="656" t="s">
        <v>324</v>
      </c>
      <c r="C34" s="657"/>
      <c r="D34" s="657"/>
      <c r="E34" s="657"/>
      <c r="F34" s="657"/>
      <c r="G34" s="657"/>
      <c r="H34" s="657"/>
      <c r="I34" s="657"/>
      <c r="J34" s="657"/>
      <c r="K34" s="657"/>
      <c r="L34" s="657"/>
      <c r="M34" s="657"/>
      <c r="N34" s="657"/>
      <c r="O34" s="657"/>
      <c r="P34" s="657"/>
      <c r="Q34" s="658"/>
      <c r="R34" s="659">
        <v>657159</v>
      </c>
      <c r="S34" s="660"/>
      <c r="T34" s="660"/>
      <c r="U34" s="660"/>
      <c r="V34" s="660"/>
      <c r="W34" s="660"/>
      <c r="X34" s="660"/>
      <c r="Y34" s="661"/>
      <c r="Z34" s="662">
        <v>0.5</v>
      </c>
      <c r="AA34" s="662"/>
      <c r="AB34" s="662"/>
      <c r="AC34" s="662"/>
      <c r="AD34" s="663" t="s">
        <v>242</v>
      </c>
      <c r="AE34" s="663"/>
      <c r="AF34" s="663"/>
      <c r="AG34" s="663"/>
      <c r="AH34" s="663"/>
      <c r="AI34" s="663"/>
      <c r="AJ34" s="663"/>
      <c r="AK34" s="663"/>
      <c r="AL34" s="664" t="s">
        <v>185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15770306</v>
      </c>
      <c r="CS34" s="660"/>
      <c r="CT34" s="660"/>
      <c r="CU34" s="660"/>
      <c r="CV34" s="660"/>
      <c r="CW34" s="660"/>
      <c r="CX34" s="660"/>
      <c r="CY34" s="661"/>
      <c r="CZ34" s="664">
        <v>11.9</v>
      </c>
      <c r="DA34" s="691"/>
      <c r="DB34" s="691"/>
      <c r="DC34" s="694"/>
      <c r="DD34" s="668">
        <v>10932712</v>
      </c>
      <c r="DE34" s="660"/>
      <c r="DF34" s="660"/>
      <c r="DG34" s="660"/>
      <c r="DH34" s="660"/>
      <c r="DI34" s="660"/>
      <c r="DJ34" s="660"/>
      <c r="DK34" s="661"/>
      <c r="DL34" s="668">
        <v>9361839</v>
      </c>
      <c r="DM34" s="660"/>
      <c r="DN34" s="660"/>
      <c r="DO34" s="660"/>
      <c r="DP34" s="660"/>
      <c r="DQ34" s="660"/>
      <c r="DR34" s="660"/>
      <c r="DS34" s="660"/>
      <c r="DT34" s="660"/>
      <c r="DU34" s="660"/>
      <c r="DV34" s="661"/>
      <c r="DW34" s="664">
        <v>13.2</v>
      </c>
      <c r="DX34" s="691"/>
      <c r="DY34" s="691"/>
      <c r="DZ34" s="691"/>
      <c r="EA34" s="691"/>
      <c r="EB34" s="691"/>
      <c r="EC34" s="692"/>
    </row>
    <row r="35" spans="2:133" ht="11.25" customHeight="1" x14ac:dyDescent="0.15">
      <c r="B35" s="656" t="s">
        <v>326</v>
      </c>
      <c r="C35" s="657"/>
      <c r="D35" s="657"/>
      <c r="E35" s="657"/>
      <c r="F35" s="657"/>
      <c r="G35" s="657"/>
      <c r="H35" s="657"/>
      <c r="I35" s="657"/>
      <c r="J35" s="657"/>
      <c r="K35" s="657"/>
      <c r="L35" s="657"/>
      <c r="M35" s="657"/>
      <c r="N35" s="657"/>
      <c r="O35" s="657"/>
      <c r="P35" s="657"/>
      <c r="Q35" s="658"/>
      <c r="R35" s="659">
        <v>1937962</v>
      </c>
      <c r="S35" s="660"/>
      <c r="T35" s="660"/>
      <c r="U35" s="660"/>
      <c r="V35" s="660"/>
      <c r="W35" s="660"/>
      <c r="X35" s="660"/>
      <c r="Y35" s="661"/>
      <c r="Z35" s="662">
        <v>1.4</v>
      </c>
      <c r="AA35" s="662"/>
      <c r="AB35" s="662"/>
      <c r="AC35" s="662"/>
      <c r="AD35" s="663" t="s">
        <v>242</v>
      </c>
      <c r="AE35" s="663"/>
      <c r="AF35" s="663"/>
      <c r="AG35" s="663"/>
      <c r="AH35" s="663"/>
      <c r="AI35" s="663"/>
      <c r="AJ35" s="663"/>
      <c r="AK35" s="663"/>
      <c r="AL35" s="664" t="s">
        <v>242</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5993355</v>
      </c>
      <c r="CS35" s="689"/>
      <c r="CT35" s="689"/>
      <c r="CU35" s="689"/>
      <c r="CV35" s="689"/>
      <c r="CW35" s="689"/>
      <c r="CX35" s="689"/>
      <c r="CY35" s="690"/>
      <c r="CZ35" s="664">
        <v>4.5</v>
      </c>
      <c r="DA35" s="691"/>
      <c r="DB35" s="691"/>
      <c r="DC35" s="694"/>
      <c r="DD35" s="668">
        <v>5046558</v>
      </c>
      <c r="DE35" s="689"/>
      <c r="DF35" s="689"/>
      <c r="DG35" s="689"/>
      <c r="DH35" s="689"/>
      <c r="DI35" s="689"/>
      <c r="DJ35" s="689"/>
      <c r="DK35" s="690"/>
      <c r="DL35" s="668">
        <v>2413094</v>
      </c>
      <c r="DM35" s="689"/>
      <c r="DN35" s="689"/>
      <c r="DO35" s="689"/>
      <c r="DP35" s="689"/>
      <c r="DQ35" s="689"/>
      <c r="DR35" s="689"/>
      <c r="DS35" s="689"/>
      <c r="DT35" s="689"/>
      <c r="DU35" s="689"/>
      <c r="DV35" s="690"/>
      <c r="DW35" s="664">
        <v>3.4</v>
      </c>
      <c r="DX35" s="691"/>
      <c r="DY35" s="691"/>
      <c r="DZ35" s="691"/>
      <c r="EA35" s="691"/>
      <c r="EB35" s="691"/>
      <c r="EC35" s="692"/>
    </row>
    <row r="36" spans="2:133" ht="11.25" customHeight="1" x14ac:dyDescent="0.15">
      <c r="B36" s="656" t="s">
        <v>330</v>
      </c>
      <c r="C36" s="657"/>
      <c r="D36" s="657"/>
      <c r="E36" s="657"/>
      <c r="F36" s="657"/>
      <c r="G36" s="657"/>
      <c r="H36" s="657"/>
      <c r="I36" s="657"/>
      <c r="J36" s="657"/>
      <c r="K36" s="657"/>
      <c r="L36" s="657"/>
      <c r="M36" s="657"/>
      <c r="N36" s="657"/>
      <c r="O36" s="657"/>
      <c r="P36" s="657"/>
      <c r="Q36" s="658"/>
      <c r="R36" s="659">
        <v>2723967</v>
      </c>
      <c r="S36" s="660"/>
      <c r="T36" s="660"/>
      <c r="U36" s="660"/>
      <c r="V36" s="660"/>
      <c r="W36" s="660"/>
      <c r="X36" s="660"/>
      <c r="Y36" s="661"/>
      <c r="Z36" s="662">
        <v>2</v>
      </c>
      <c r="AA36" s="662"/>
      <c r="AB36" s="662"/>
      <c r="AC36" s="662"/>
      <c r="AD36" s="663" t="s">
        <v>131</v>
      </c>
      <c r="AE36" s="663"/>
      <c r="AF36" s="663"/>
      <c r="AG36" s="663"/>
      <c r="AH36" s="663"/>
      <c r="AI36" s="663"/>
      <c r="AJ36" s="663"/>
      <c r="AK36" s="663"/>
      <c r="AL36" s="664" t="s">
        <v>185</v>
      </c>
      <c r="AM36" s="665"/>
      <c r="AN36" s="665"/>
      <c r="AO36" s="666"/>
      <c r="AP36" s="222"/>
      <c r="AQ36" s="721" t="s">
        <v>331</v>
      </c>
      <c r="AR36" s="722"/>
      <c r="AS36" s="722"/>
      <c r="AT36" s="722"/>
      <c r="AU36" s="722"/>
      <c r="AV36" s="722"/>
      <c r="AW36" s="722"/>
      <c r="AX36" s="722"/>
      <c r="AY36" s="723"/>
      <c r="AZ36" s="648">
        <v>16854050</v>
      </c>
      <c r="BA36" s="649"/>
      <c r="BB36" s="649"/>
      <c r="BC36" s="649"/>
      <c r="BD36" s="649"/>
      <c r="BE36" s="649"/>
      <c r="BF36" s="724"/>
      <c r="BG36" s="645" t="s">
        <v>332</v>
      </c>
      <c r="BH36" s="646"/>
      <c r="BI36" s="646"/>
      <c r="BJ36" s="646"/>
      <c r="BK36" s="646"/>
      <c r="BL36" s="646"/>
      <c r="BM36" s="646"/>
      <c r="BN36" s="646"/>
      <c r="BO36" s="646"/>
      <c r="BP36" s="646"/>
      <c r="BQ36" s="646"/>
      <c r="BR36" s="646"/>
      <c r="BS36" s="646"/>
      <c r="BT36" s="646"/>
      <c r="BU36" s="647"/>
      <c r="BV36" s="648">
        <v>23973</v>
      </c>
      <c r="BW36" s="649"/>
      <c r="BX36" s="649"/>
      <c r="BY36" s="649"/>
      <c r="BZ36" s="649"/>
      <c r="CA36" s="649"/>
      <c r="CB36" s="724"/>
      <c r="CD36" s="656" t="s">
        <v>333</v>
      </c>
      <c r="CE36" s="657"/>
      <c r="CF36" s="657"/>
      <c r="CG36" s="657"/>
      <c r="CH36" s="657"/>
      <c r="CI36" s="657"/>
      <c r="CJ36" s="657"/>
      <c r="CK36" s="657"/>
      <c r="CL36" s="657"/>
      <c r="CM36" s="657"/>
      <c r="CN36" s="657"/>
      <c r="CO36" s="657"/>
      <c r="CP36" s="657"/>
      <c r="CQ36" s="658"/>
      <c r="CR36" s="659">
        <v>17874494</v>
      </c>
      <c r="CS36" s="660"/>
      <c r="CT36" s="660"/>
      <c r="CU36" s="660"/>
      <c r="CV36" s="660"/>
      <c r="CW36" s="660"/>
      <c r="CX36" s="660"/>
      <c r="CY36" s="661"/>
      <c r="CZ36" s="664">
        <v>13.5</v>
      </c>
      <c r="DA36" s="691"/>
      <c r="DB36" s="691"/>
      <c r="DC36" s="694"/>
      <c r="DD36" s="668">
        <v>15675643</v>
      </c>
      <c r="DE36" s="660"/>
      <c r="DF36" s="660"/>
      <c r="DG36" s="660"/>
      <c r="DH36" s="660"/>
      <c r="DI36" s="660"/>
      <c r="DJ36" s="660"/>
      <c r="DK36" s="661"/>
      <c r="DL36" s="668">
        <v>7365417</v>
      </c>
      <c r="DM36" s="660"/>
      <c r="DN36" s="660"/>
      <c r="DO36" s="660"/>
      <c r="DP36" s="660"/>
      <c r="DQ36" s="660"/>
      <c r="DR36" s="660"/>
      <c r="DS36" s="660"/>
      <c r="DT36" s="660"/>
      <c r="DU36" s="660"/>
      <c r="DV36" s="661"/>
      <c r="DW36" s="664">
        <v>10.4</v>
      </c>
      <c r="DX36" s="691"/>
      <c r="DY36" s="691"/>
      <c r="DZ36" s="691"/>
      <c r="EA36" s="691"/>
      <c r="EB36" s="691"/>
      <c r="EC36" s="692"/>
    </row>
    <row r="37" spans="2:133" ht="11.25" customHeight="1" x14ac:dyDescent="0.15">
      <c r="B37" s="656" t="s">
        <v>334</v>
      </c>
      <c r="C37" s="657"/>
      <c r="D37" s="657"/>
      <c r="E37" s="657"/>
      <c r="F37" s="657"/>
      <c r="G37" s="657"/>
      <c r="H37" s="657"/>
      <c r="I37" s="657"/>
      <c r="J37" s="657"/>
      <c r="K37" s="657"/>
      <c r="L37" s="657"/>
      <c r="M37" s="657"/>
      <c r="N37" s="657"/>
      <c r="O37" s="657"/>
      <c r="P37" s="657"/>
      <c r="Q37" s="658"/>
      <c r="R37" s="659">
        <v>3439919</v>
      </c>
      <c r="S37" s="660"/>
      <c r="T37" s="660"/>
      <c r="U37" s="660"/>
      <c r="V37" s="660"/>
      <c r="W37" s="660"/>
      <c r="X37" s="660"/>
      <c r="Y37" s="661"/>
      <c r="Z37" s="662">
        <v>2.5</v>
      </c>
      <c r="AA37" s="662"/>
      <c r="AB37" s="662"/>
      <c r="AC37" s="662"/>
      <c r="AD37" s="663">
        <v>61834</v>
      </c>
      <c r="AE37" s="663"/>
      <c r="AF37" s="663"/>
      <c r="AG37" s="663"/>
      <c r="AH37" s="663"/>
      <c r="AI37" s="663"/>
      <c r="AJ37" s="663"/>
      <c r="AK37" s="663"/>
      <c r="AL37" s="664">
        <v>0.1</v>
      </c>
      <c r="AM37" s="665"/>
      <c r="AN37" s="665"/>
      <c r="AO37" s="666"/>
      <c r="AQ37" s="725" t="s">
        <v>335</v>
      </c>
      <c r="AR37" s="726"/>
      <c r="AS37" s="726"/>
      <c r="AT37" s="726"/>
      <c r="AU37" s="726"/>
      <c r="AV37" s="726"/>
      <c r="AW37" s="726"/>
      <c r="AX37" s="726"/>
      <c r="AY37" s="727"/>
      <c r="AZ37" s="659">
        <v>2444830</v>
      </c>
      <c r="BA37" s="660"/>
      <c r="BB37" s="660"/>
      <c r="BC37" s="660"/>
      <c r="BD37" s="689"/>
      <c r="BE37" s="689"/>
      <c r="BF37" s="705"/>
      <c r="BG37" s="656" t="s">
        <v>336</v>
      </c>
      <c r="BH37" s="657"/>
      <c r="BI37" s="657"/>
      <c r="BJ37" s="657"/>
      <c r="BK37" s="657"/>
      <c r="BL37" s="657"/>
      <c r="BM37" s="657"/>
      <c r="BN37" s="657"/>
      <c r="BO37" s="657"/>
      <c r="BP37" s="657"/>
      <c r="BQ37" s="657"/>
      <c r="BR37" s="657"/>
      <c r="BS37" s="657"/>
      <c r="BT37" s="657"/>
      <c r="BU37" s="658"/>
      <c r="BV37" s="659">
        <v>-474068</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4504785</v>
      </c>
      <c r="CS37" s="689"/>
      <c r="CT37" s="689"/>
      <c r="CU37" s="689"/>
      <c r="CV37" s="689"/>
      <c r="CW37" s="689"/>
      <c r="CX37" s="689"/>
      <c r="CY37" s="690"/>
      <c r="CZ37" s="664">
        <v>3.4</v>
      </c>
      <c r="DA37" s="691"/>
      <c r="DB37" s="691"/>
      <c r="DC37" s="694"/>
      <c r="DD37" s="668">
        <v>4403268</v>
      </c>
      <c r="DE37" s="689"/>
      <c r="DF37" s="689"/>
      <c r="DG37" s="689"/>
      <c r="DH37" s="689"/>
      <c r="DI37" s="689"/>
      <c r="DJ37" s="689"/>
      <c r="DK37" s="690"/>
      <c r="DL37" s="668">
        <v>4371094</v>
      </c>
      <c r="DM37" s="689"/>
      <c r="DN37" s="689"/>
      <c r="DO37" s="689"/>
      <c r="DP37" s="689"/>
      <c r="DQ37" s="689"/>
      <c r="DR37" s="689"/>
      <c r="DS37" s="689"/>
      <c r="DT37" s="689"/>
      <c r="DU37" s="689"/>
      <c r="DV37" s="690"/>
      <c r="DW37" s="664">
        <v>6.1</v>
      </c>
      <c r="DX37" s="691"/>
      <c r="DY37" s="691"/>
      <c r="DZ37" s="691"/>
      <c r="EA37" s="691"/>
      <c r="EB37" s="691"/>
      <c r="EC37" s="692"/>
    </row>
    <row r="38" spans="2:133" ht="11.25" customHeight="1" x14ac:dyDescent="0.15">
      <c r="B38" s="656" t="s">
        <v>338</v>
      </c>
      <c r="C38" s="657"/>
      <c r="D38" s="657"/>
      <c r="E38" s="657"/>
      <c r="F38" s="657"/>
      <c r="G38" s="657"/>
      <c r="H38" s="657"/>
      <c r="I38" s="657"/>
      <c r="J38" s="657"/>
      <c r="K38" s="657"/>
      <c r="L38" s="657"/>
      <c r="M38" s="657"/>
      <c r="N38" s="657"/>
      <c r="O38" s="657"/>
      <c r="P38" s="657"/>
      <c r="Q38" s="658"/>
      <c r="R38" s="659">
        <v>6809654</v>
      </c>
      <c r="S38" s="660"/>
      <c r="T38" s="660"/>
      <c r="U38" s="660"/>
      <c r="V38" s="660"/>
      <c r="W38" s="660"/>
      <c r="X38" s="660"/>
      <c r="Y38" s="661"/>
      <c r="Z38" s="662">
        <v>5</v>
      </c>
      <c r="AA38" s="662"/>
      <c r="AB38" s="662"/>
      <c r="AC38" s="662"/>
      <c r="AD38" s="663" t="s">
        <v>185</v>
      </c>
      <c r="AE38" s="663"/>
      <c r="AF38" s="663"/>
      <c r="AG38" s="663"/>
      <c r="AH38" s="663"/>
      <c r="AI38" s="663"/>
      <c r="AJ38" s="663"/>
      <c r="AK38" s="663"/>
      <c r="AL38" s="664" t="s">
        <v>242</v>
      </c>
      <c r="AM38" s="665"/>
      <c r="AN38" s="665"/>
      <c r="AO38" s="666"/>
      <c r="AQ38" s="725" t="s">
        <v>339</v>
      </c>
      <c r="AR38" s="726"/>
      <c r="AS38" s="726"/>
      <c r="AT38" s="726"/>
      <c r="AU38" s="726"/>
      <c r="AV38" s="726"/>
      <c r="AW38" s="726"/>
      <c r="AX38" s="726"/>
      <c r="AY38" s="727"/>
      <c r="AZ38" s="659">
        <v>1823142</v>
      </c>
      <c r="BA38" s="660"/>
      <c r="BB38" s="660"/>
      <c r="BC38" s="660"/>
      <c r="BD38" s="689"/>
      <c r="BE38" s="689"/>
      <c r="BF38" s="705"/>
      <c r="BG38" s="656" t="s">
        <v>340</v>
      </c>
      <c r="BH38" s="657"/>
      <c r="BI38" s="657"/>
      <c r="BJ38" s="657"/>
      <c r="BK38" s="657"/>
      <c r="BL38" s="657"/>
      <c r="BM38" s="657"/>
      <c r="BN38" s="657"/>
      <c r="BO38" s="657"/>
      <c r="BP38" s="657"/>
      <c r="BQ38" s="657"/>
      <c r="BR38" s="657"/>
      <c r="BS38" s="657"/>
      <c r="BT38" s="657"/>
      <c r="BU38" s="658"/>
      <c r="BV38" s="659">
        <v>36970</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11699369</v>
      </c>
      <c r="CS38" s="660"/>
      <c r="CT38" s="660"/>
      <c r="CU38" s="660"/>
      <c r="CV38" s="660"/>
      <c r="CW38" s="660"/>
      <c r="CX38" s="660"/>
      <c r="CY38" s="661"/>
      <c r="CZ38" s="664">
        <v>8.9</v>
      </c>
      <c r="DA38" s="691"/>
      <c r="DB38" s="691"/>
      <c r="DC38" s="694"/>
      <c r="DD38" s="668">
        <v>9439600</v>
      </c>
      <c r="DE38" s="660"/>
      <c r="DF38" s="660"/>
      <c r="DG38" s="660"/>
      <c r="DH38" s="660"/>
      <c r="DI38" s="660"/>
      <c r="DJ38" s="660"/>
      <c r="DK38" s="661"/>
      <c r="DL38" s="668">
        <v>8736530</v>
      </c>
      <c r="DM38" s="660"/>
      <c r="DN38" s="660"/>
      <c r="DO38" s="660"/>
      <c r="DP38" s="660"/>
      <c r="DQ38" s="660"/>
      <c r="DR38" s="660"/>
      <c r="DS38" s="660"/>
      <c r="DT38" s="660"/>
      <c r="DU38" s="660"/>
      <c r="DV38" s="661"/>
      <c r="DW38" s="664">
        <v>12.3</v>
      </c>
      <c r="DX38" s="691"/>
      <c r="DY38" s="691"/>
      <c r="DZ38" s="691"/>
      <c r="EA38" s="691"/>
      <c r="EB38" s="691"/>
      <c r="EC38" s="692"/>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185</v>
      </c>
      <c r="S39" s="660"/>
      <c r="T39" s="660"/>
      <c r="U39" s="660"/>
      <c r="V39" s="660"/>
      <c r="W39" s="660"/>
      <c r="X39" s="660"/>
      <c r="Y39" s="661"/>
      <c r="Z39" s="662" t="s">
        <v>185</v>
      </c>
      <c r="AA39" s="662"/>
      <c r="AB39" s="662"/>
      <c r="AC39" s="662"/>
      <c r="AD39" s="663" t="s">
        <v>185</v>
      </c>
      <c r="AE39" s="663"/>
      <c r="AF39" s="663"/>
      <c r="AG39" s="663"/>
      <c r="AH39" s="663"/>
      <c r="AI39" s="663"/>
      <c r="AJ39" s="663"/>
      <c r="AK39" s="663"/>
      <c r="AL39" s="664" t="s">
        <v>185</v>
      </c>
      <c r="AM39" s="665"/>
      <c r="AN39" s="665"/>
      <c r="AO39" s="666"/>
      <c r="AQ39" s="725" t="s">
        <v>343</v>
      </c>
      <c r="AR39" s="726"/>
      <c r="AS39" s="726"/>
      <c r="AT39" s="726"/>
      <c r="AU39" s="726"/>
      <c r="AV39" s="726"/>
      <c r="AW39" s="726"/>
      <c r="AX39" s="726"/>
      <c r="AY39" s="727"/>
      <c r="AZ39" s="659">
        <v>876385</v>
      </c>
      <c r="BA39" s="660"/>
      <c r="BB39" s="660"/>
      <c r="BC39" s="660"/>
      <c r="BD39" s="689"/>
      <c r="BE39" s="689"/>
      <c r="BF39" s="705"/>
      <c r="BG39" s="656" t="s">
        <v>344</v>
      </c>
      <c r="BH39" s="657"/>
      <c r="BI39" s="657"/>
      <c r="BJ39" s="657"/>
      <c r="BK39" s="657"/>
      <c r="BL39" s="657"/>
      <c r="BM39" s="657"/>
      <c r="BN39" s="657"/>
      <c r="BO39" s="657"/>
      <c r="BP39" s="657"/>
      <c r="BQ39" s="657"/>
      <c r="BR39" s="657"/>
      <c r="BS39" s="657"/>
      <c r="BT39" s="657"/>
      <c r="BU39" s="658"/>
      <c r="BV39" s="659">
        <v>53677</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352917</v>
      </c>
      <c r="CS39" s="689"/>
      <c r="CT39" s="689"/>
      <c r="CU39" s="689"/>
      <c r="CV39" s="689"/>
      <c r="CW39" s="689"/>
      <c r="CX39" s="689"/>
      <c r="CY39" s="690"/>
      <c r="CZ39" s="664">
        <v>0.3</v>
      </c>
      <c r="DA39" s="691"/>
      <c r="DB39" s="691"/>
      <c r="DC39" s="694"/>
      <c r="DD39" s="668">
        <v>177</v>
      </c>
      <c r="DE39" s="689"/>
      <c r="DF39" s="689"/>
      <c r="DG39" s="689"/>
      <c r="DH39" s="689"/>
      <c r="DI39" s="689"/>
      <c r="DJ39" s="689"/>
      <c r="DK39" s="690"/>
      <c r="DL39" s="668" t="s">
        <v>185</v>
      </c>
      <c r="DM39" s="689"/>
      <c r="DN39" s="689"/>
      <c r="DO39" s="689"/>
      <c r="DP39" s="689"/>
      <c r="DQ39" s="689"/>
      <c r="DR39" s="689"/>
      <c r="DS39" s="689"/>
      <c r="DT39" s="689"/>
      <c r="DU39" s="689"/>
      <c r="DV39" s="690"/>
      <c r="DW39" s="664" t="s">
        <v>185</v>
      </c>
      <c r="DX39" s="691"/>
      <c r="DY39" s="691"/>
      <c r="DZ39" s="691"/>
      <c r="EA39" s="691"/>
      <c r="EB39" s="691"/>
      <c r="EC39" s="692"/>
    </row>
    <row r="40" spans="2:133" ht="11.25" customHeight="1" x14ac:dyDescent="0.15">
      <c r="B40" s="656" t="s">
        <v>346</v>
      </c>
      <c r="C40" s="657"/>
      <c r="D40" s="657"/>
      <c r="E40" s="657"/>
      <c r="F40" s="657"/>
      <c r="G40" s="657"/>
      <c r="H40" s="657"/>
      <c r="I40" s="657"/>
      <c r="J40" s="657"/>
      <c r="K40" s="657"/>
      <c r="L40" s="657"/>
      <c r="M40" s="657"/>
      <c r="N40" s="657"/>
      <c r="O40" s="657"/>
      <c r="P40" s="657"/>
      <c r="Q40" s="658"/>
      <c r="R40" s="659">
        <v>2215254</v>
      </c>
      <c r="S40" s="660"/>
      <c r="T40" s="660"/>
      <c r="U40" s="660"/>
      <c r="V40" s="660"/>
      <c r="W40" s="660"/>
      <c r="X40" s="660"/>
      <c r="Y40" s="661"/>
      <c r="Z40" s="662">
        <v>1.6</v>
      </c>
      <c r="AA40" s="662"/>
      <c r="AB40" s="662"/>
      <c r="AC40" s="662"/>
      <c r="AD40" s="663" t="s">
        <v>242</v>
      </c>
      <c r="AE40" s="663"/>
      <c r="AF40" s="663"/>
      <c r="AG40" s="663"/>
      <c r="AH40" s="663"/>
      <c r="AI40" s="663"/>
      <c r="AJ40" s="663"/>
      <c r="AK40" s="663"/>
      <c r="AL40" s="664" t="s">
        <v>185</v>
      </c>
      <c r="AM40" s="665"/>
      <c r="AN40" s="665"/>
      <c r="AO40" s="666"/>
      <c r="AQ40" s="725" t="s">
        <v>347</v>
      </c>
      <c r="AR40" s="726"/>
      <c r="AS40" s="726"/>
      <c r="AT40" s="726"/>
      <c r="AU40" s="726"/>
      <c r="AV40" s="726"/>
      <c r="AW40" s="726"/>
      <c r="AX40" s="726"/>
      <c r="AY40" s="727"/>
      <c r="AZ40" s="659">
        <v>254868</v>
      </c>
      <c r="BA40" s="660"/>
      <c r="BB40" s="660"/>
      <c r="BC40" s="660"/>
      <c r="BD40" s="689"/>
      <c r="BE40" s="689"/>
      <c r="BF40" s="705"/>
      <c r="BG40" s="709" t="s">
        <v>348</v>
      </c>
      <c r="BH40" s="710"/>
      <c r="BI40" s="710"/>
      <c r="BJ40" s="710"/>
      <c r="BK40" s="710"/>
      <c r="BL40" s="223"/>
      <c r="BM40" s="657" t="s">
        <v>349</v>
      </c>
      <c r="BN40" s="657"/>
      <c r="BO40" s="657"/>
      <c r="BP40" s="657"/>
      <c r="BQ40" s="657"/>
      <c r="BR40" s="657"/>
      <c r="BS40" s="657"/>
      <c r="BT40" s="657"/>
      <c r="BU40" s="658"/>
      <c r="BV40" s="659">
        <v>86</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429976</v>
      </c>
      <c r="CS40" s="660"/>
      <c r="CT40" s="660"/>
      <c r="CU40" s="660"/>
      <c r="CV40" s="660"/>
      <c r="CW40" s="660"/>
      <c r="CX40" s="660"/>
      <c r="CY40" s="661"/>
      <c r="CZ40" s="664">
        <v>0.3</v>
      </c>
      <c r="DA40" s="691"/>
      <c r="DB40" s="691"/>
      <c r="DC40" s="694"/>
      <c r="DD40" s="668">
        <v>454</v>
      </c>
      <c r="DE40" s="660"/>
      <c r="DF40" s="660"/>
      <c r="DG40" s="660"/>
      <c r="DH40" s="660"/>
      <c r="DI40" s="660"/>
      <c r="DJ40" s="660"/>
      <c r="DK40" s="661"/>
      <c r="DL40" s="668">
        <v>454</v>
      </c>
      <c r="DM40" s="660"/>
      <c r="DN40" s="660"/>
      <c r="DO40" s="660"/>
      <c r="DP40" s="660"/>
      <c r="DQ40" s="660"/>
      <c r="DR40" s="660"/>
      <c r="DS40" s="660"/>
      <c r="DT40" s="660"/>
      <c r="DU40" s="660"/>
      <c r="DV40" s="661"/>
      <c r="DW40" s="664">
        <v>0</v>
      </c>
      <c r="DX40" s="691"/>
      <c r="DY40" s="691"/>
      <c r="DZ40" s="691"/>
      <c r="EA40" s="691"/>
      <c r="EB40" s="691"/>
      <c r="EC40" s="692"/>
    </row>
    <row r="41" spans="2:133" ht="11.25" customHeight="1" x14ac:dyDescent="0.15">
      <c r="B41" s="680" t="s">
        <v>351</v>
      </c>
      <c r="C41" s="681"/>
      <c r="D41" s="681"/>
      <c r="E41" s="681"/>
      <c r="F41" s="681"/>
      <c r="G41" s="681"/>
      <c r="H41" s="681"/>
      <c r="I41" s="681"/>
      <c r="J41" s="681"/>
      <c r="K41" s="681"/>
      <c r="L41" s="681"/>
      <c r="M41" s="681"/>
      <c r="N41" s="681"/>
      <c r="O41" s="681"/>
      <c r="P41" s="681"/>
      <c r="Q41" s="682"/>
      <c r="R41" s="734">
        <v>137545820</v>
      </c>
      <c r="S41" s="735"/>
      <c r="T41" s="735"/>
      <c r="U41" s="735"/>
      <c r="V41" s="735"/>
      <c r="W41" s="735"/>
      <c r="X41" s="735"/>
      <c r="Y41" s="736"/>
      <c r="Z41" s="737">
        <v>100</v>
      </c>
      <c r="AA41" s="737"/>
      <c r="AB41" s="737"/>
      <c r="AC41" s="737"/>
      <c r="AD41" s="738">
        <v>68898390</v>
      </c>
      <c r="AE41" s="738"/>
      <c r="AF41" s="738"/>
      <c r="AG41" s="738"/>
      <c r="AH41" s="738"/>
      <c r="AI41" s="738"/>
      <c r="AJ41" s="738"/>
      <c r="AK41" s="738"/>
      <c r="AL41" s="739">
        <v>100</v>
      </c>
      <c r="AM41" s="719"/>
      <c r="AN41" s="719"/>
      <c r="AO41" s="740"/>
      <c r="AQ41" s="725" t="s">
        <v>352</v>
      </c>
      <c r="AR41" s="726"/>
      <c r="AS41" s="726"/>
      <c r="AT41" s="726"/>
      <c r="AU41" s="726"/>
      <c r="AV41" s="726"/>
      <c r="AW41" s="726"/>
      <c r="AX41" s="726"/>
      <c r="AY41" s="727"/>
      <c r="AZ41" s="659">
        <v>2594849</v>
      </c>
      <c r="BA41" s="660"/>
      <c r="BB41" s="660"/>
      <c r="BC41" s="660"/>
      <c r="BD41" s="689"/>
      <c r="BE41" s="689"/>
      <c r="BF41" s="705"/>
      <c r="BG41" s="709"/>
      <c r="BH41" s="710"/>
      <c r="BI41" s="710"/>
      <c r="BJ41" s="710"/>
      <c r="BK41" s="710"/>
      <c r="BL41" s="223"/>
      <c r="BM41" s="657" t="s">
        <v>353</v>
      </c>
      <c r="BN41" s="657"/>
      <c r="BO41" s="657"/>
      <c r="BP41" s="657"/>
      <c r="BQ41" s="657"/>
      <c r="BR41" s="657"/>
      <c r="BS41" s="657"/>
      <c r="BT41" s="657"/>
      <c r="BU41" s="658"/>
      <c r="BV41" s="659" t="s">
        <v>185</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185</v>
      </c>
      <c r="CS41" s="689"/>
      <c r="CT41" s="689"/>
      <c r="CU41" s="689"/>
      <c r="CV41" s="689"/>
      <c r="CW41" s="689"/>
      <c r="CX41" s="689"/>
      <c r="CY41" s="690"/>
      <c r="CZ41" s="664" t="s">
        <v>185</v>
      </c>
      <c r="DA41" s="691"/>
      <c r="DB41" s="691"/>
      <c r="DC41" s="694"/>
      <c r="DD41" s="668" t="s">
        <v>185</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355</v>
      </c>
      <c r="AR42" s="742"/>
      <c r="AS42" s="742"/>
      <c r="AT42" s="742"/>
      <c r="AU42" s="742"/>
      <c r="AV42" s="742"/>
      <c r="AW42" s="742"/>
      <c r="AX42" s="742"/>
      <c r="AY42" s="743"/>
      <c r="AZ42" s="734">
        <v>8859976</v>
      </c>
      <c r="BA42" s="735"/>
      <c r="BB42" s="735"/>
      <c r="BC42" s="735"/>
      <c r="BD42" s="718"/>
      <c r="BE42" s="718"/>
      <c r="BF42" s="720"/>
      <c r="BG42" s="711"/>
      <c r="BH42" s="712"/>
      <c r="BI42" s="712"/>
      <c r="BJ42" s="712"/>
      <c r="BK42" s="712"/>
      <c r="BL42" s="224"/>
      <c r="BM42" s="681" t="s">
        <v>356</v>
      </c>
      <c r="BN42" s="681"/>
      <c r="BO42" s="681"/>
      <c r="BP42" s="681"/>
      <c r="BQ42" s="681"/>
      <c r="BR42" s="681"/>
      <c r="BS42" s="681"/>
      <c r="BT42" s="681"/>
      <c r="BU42" s="682"/>
      <c r="BV42" s="734">
        <v>347</v>
      </c>
      <c r="BW42" s="735"/>
      <c r="BX42" s="735"/>
      <c r="BY42" s="735"/>
      <c r="BZ42" s="735"/>
      <c r="CA42" s="735"/>
      <c r="CB42" s="744"/>
      <c r="CD42" s="656" t="s">
        <v>357</v>
      </c>
      <c r="CE42" s="657"/>
      <c r="CF42" s="657"/>
      <c r="CG42" s="657"/>
      <c r="CH42" s="657"/>
      <c r="CI42" s="657"/>
      <c r="CJ42" s="657"/>
      <c r="CK42" s="657"/>
      <c r="CL42" s="657"/>
      <c r="CM42" s="657"/>
      <c r="CN42" s="657"/>
      <c r="CO42" s="657"/>
      <c r="CP42" s="657"/>
      <c r="CQ42" s="658"/>
      <c r="CR42" s="659">
        <v>9019537</v>
      </c>
      <c r="CS42" s="689"/>
      <c r="CT42" s="689"/>
      <c r="CU42" s="689"/>
      <c r="CV42" s="689"/>
      <c r="CW42" s="689"/>
      <c r="CX42" s="689"/>
      <c r="CY42" s="690"/>
      <c r="CZ42" s="664">
        <v>6.8</v>
      </c>
      <c r="DA42" s="691"/>
      <c r="DB42" s="691"/>
      <c r="DC42" s="694"/>
      <c r="DD42" s="668">
        <v>1105406</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308078</v>
      </c>
      <c r="CS43" s="689"/>
      <c r="CT43" s="689"/>
      <c r="CU43" s="689"/>
      <c r="CV43" s="689"/>
      <c r="CW43" s="689"/>
      <c r="CX43" s="689"/>
      <c r="CY43" s="690"/>
      <c r="CZ43" s="664">
        <v>0.2</v>
      </c>
      <c r="DA43" s="691"/>
      <c r="DB43" s="691"/>
      <c r="DC43" s="694"/>
      <c r="DD43" s="668">
        <v>307629</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8992878</v>
      </c>
      <c r="CS44" s="660"/>
      <c r="CT44" s="660"/>
      <c r="CU44" s="660"/>
      <c r="CV44" s="660"/>
      <c r="CW44" s="660"/>
      <c r="CX44" s="660"/>
      <c r="CY44" s="661"/>
      <c r="CZ44" s="664">
        <v>6.8</v>
      </c>
      <c r="DA44" s="665"/>
      <c r="DB44" s="665"/>
      <c r="DC44" s="671"/>
      <c r="DD44" s="668">
        <v>1104168</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6267198</v>
      </c>
      <c r="CS45" s="689"/>
      <c r="CT45" s="689"/>
      <c r="CU45" s="689"/>
      <c r="CV45" s="689"/>
      <c r="CW45" s="689"/>
      <c r="CX45" s="689"/>
      <c r="CY45" s="690"/>
      <c r="CZ45" s="664">
        <v>4.7</v>
      </c>
      <c r="DA45" s="691"/>
      <c r="DB45" s="691"/>
      <c r="DC45" s="694"/>
      <c r="DD45" s="668">
        <v>390207</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2495201</v>
      </c>
      <c r="CS46" s="660"/>
      <c r="CT46" s="660"/>
      <c r="CU46" s="660"/>
      <c r="CV46" s="660"/>
      <c r="CW46" s="660"/>
      <c r="CX46" s="660"/>
      <c r="CY46" s="661"/>
      <c r="CZ46" s="664">
        <v>1.9</v>
      </c>
      <c r="DA46" s="665"/>
      <c r="DB46" s="665"/>
      <c r="DC46" s="671"/>
      <c r="DD46" s="668">
        <v>683852</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v>26659</v>
      </c>
      <c r="CS47" s="689"/>
      <c r="CT47" s="689"/>
      <c r="CU47" s="689"/>
      <c r="CV47" s="689"/>
      <c r="CW47" s="689"/>
      <c r="CX47" s="689"/>
      <c r="CY47" s="690"/>
      <c r="CZ47" s="664">
        <v>0</v>
      </c>
      <c r="DA47" s="691"/>
      <c r="DB47" s="691"/>
      <c r="DC47" s="694"/>
      <c r="DD47" s="668">
        <v>1238</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366</v>
      </c>
      <c r="CG48" s="657"/>
      <c r="CH48" s="657"/>
      <c r="CI48" s="657"/>
      <c r="CJ48" s="657"/>
      <c r="CK48" s="657"/>
      <c r="CL48" s="657"/>
      <c r="CM48" s="657"/>
      <c r="CN48" s="657"/>
      <c r="CO48" s="657"/>
      <c r="CP48" s="657"/>
      <c r="CQ48" s="658"/>
      <c r="CR48" s="659" t="s">
        <v>185</v>
      </c>
      <c r="CS48" s="660"/>
      <c r="CT48" s="660"/>
      <c r="CU48" s="660"/>
      <c r="CV48" s="660"/>
      <c r="CW48" s="660"/>
      <c r="CX48" s="660"/>
      <c r="CY48" s="661"/>
      <c r="CZ48" s="664" t="s">
        <v>185</v>
      </c>
      <c r="DA48" s="665"/>
      <c r="DB48" s="665"/>
      <c r="DC48" s="671"/>
      <c r="DD48" s="668" t="s">
        <v>185</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367</v>
      </c>
      <c r="CE49" s="681"/>
      <c r="CF49" s="681"/>
      <c r="CG49" s="681"/>
      <c r="CH49" s="681"/>
      <c r="CI49" s="681"/>
      <c r="CJ49" s="681"/>
      <c r="CK49" s="681"/>
      <c r="CL49" s="681"/>
      <c r="CM49" s="681"/>
      <c r="CN49" s="681"/>
      <c r="CO49" s="681"/>
      <c r="CP49" s="681"/>
      <c r="CQ49" s="682"/>
      <c r="CR49" s="734">
        <v>132019553</v>
      </c>
      <c r="CS49" s="718"/>
      <c r="CT49" s="718"/>
      <c r="CU49" s="718"/>
      <c r="CV49" s="718"/>
      <c r="CW49" s="718"/>
      <c r="CX49" s="718"/>
      <c r="CY49" s="747"/>
      <c r="CZ49" s="739">
        <v>100</v>
      </c>
      <c r="DA49" s="748"/>
      <c r="DB49" s="748"/>
      <c r="DC49" s="749"/>
      <c r="DD49" s="750">
        <v>79844333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2LxnRddOXhyliPtThCMURz2N/D1BzQ8yH1ZzHYiXxKZJWKrksTVu9NZsKwRlXzazOK/LBiMjY508P7ttA/49Q==" saltValue="lY3+mF88NnDHgnfLdx3EJ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137355</v>
      </c>
      <c r="R7" s="789"/>
      <c r="S7" s="789"/>
      <c r="T7" s="789"/>
      <c r="U7" s="789"/>
      <c r="V7" s="789">
        <v>131976</v>
      </c>
      <c r="W7" s="789"/>
      <c r="X7" s="789"/>
      <c r="Y7" s="789"/>
      <c r="Z7" s="789"/>
      <c r="AA7" s="789">
        <v>5379</v>
      </c>
      <c r="AB7" s="789"/>
      <c r="AC7" s="789"/>
      <c r="AD7" s="789"/>
      <c r="AE7" s="790"/>
      <c r="AF7" s="791">
        <v>5160</v>
      </c>
      <c r="AG7" s="792"/>
      <c r="AH7" s="792"/>
      <c r="AI7" s="792"/>
      <c r="AJ7" s="793"/>
      <c r="AK7" s="794">
        <v>1938</v>
      </c>
      <c r="AL7" s="795"/>
      <c r="AM7" s="795"/>
      <c r="AN7" s="795"/>
      <c r="AO7" s="795"/>
      <c r="AP7" s="795">
        <v>123425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607</v>
      </c>
      <c r="BT7" s="783"/>
      <c r="BU7" s="783"/>
      <c r="BV7" s="783"/>
      <c r="BW7" s="783"/>
      <c r="BX7" s="783"/>
      <c r="BY7" s="783"/>
      <c r="BZ7" s="783"/>
      <c r="CA7" s="783"/>
      <c r="CB7" s="783"/>
      <c r="CC7" s="783"/>
      <c r="CD7" s="783"/>
      <c r="CE7" s="783"/>
      <c r="CF7" s="783"/>
      <c r="CG7" s="798"/>
      <c r="CH7" s="779">
        <v>6</v>
      </c>
      <c r="CI7" s="780"/>
      <c r="CJ7" s="780"/>
      <c r="CK7" s="780"/>
      <c r="CL7" s="781"/>
      <c r="CM7" s="779">
        <v>54</v>
      </c>
      <c r="CN7" s="780"/>
      <c r="CO7" s="780"/>
      <c r="CP7" s="780"/>
      <c r="CQ7" s="781"/>
      <c r="CR7" s="779">
        <v>51</v>
      </c>
      <c r="CS7" s="780"/>
      <c r="CT7" s="780"/>
      <c r="CU7" s="780"/>
      <c r="CV7" s="781"/>
      <c r="CW7" s="779">
        <v>30</v>
      </c>
      <c r="CX7" s="780"/>
      <c r="CY7" s="780"/>
      <c r="CZ7" s="780"/>
      <c r="DA7" s="781"/>
      <c r="DB7" s="779" t="s">
        <v>519</v>
      </c>
      <c r="DC7" s="780"/>
      <c r="DD7" s="780"/>
      <c r="DE7" s="780"/>
      <c r="DF7" s="781"/>
      <c r="DG7" s="779" t="s">
        <v>519</v>
      </c>
      <c r="DH7" s="780"/>
      <c r="DI7" s="780"/>
      <c r="DJ7" s="780"/>
      <c r="DK7" s="781"/>
      <c r="DL7" s="779" t="s">
        <v>519</v>
      </c>
      <c r="DM7" s="780"/>
      <c r="DN7" s="780"/>
      <c r="DO7" s="780"/>
      <c r="DP7" s="781"/>
      <c r="DQ7" s="779" t="s">
        <v>519</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191</v>
      </c>
      <c r="R8" s="820"/>
      <c r="S8" s="820"/>
      <c r="T8" s="820"/>
      <c r="U8" s="820"/>
      <c r="V8" s="820">
        <v>43</v>
      </c>
      <c r="W8" s="820"/>
      <c r="X8" s="820"/>
      <c r="Y8" s="820"/>
      <c r="Z8" s="820"/>
      <c r="AA8" s="820">
        <v>148</v>
      </c>
      <c r="AB8" s="820"/>
      <c r="AC8" s="820"/>
      <c r="AD8" s="820"/>
      <c r="AE8" s="821"/>
      <c r="AF8" s="822">
        <v>-9</v>
      </c>
      <c r="AG8" s="823"/>
      <c r="AH8" s="823"/>
      <c r="AI8" s="823"/>
      <c r="AJ8" s="824"/>
      <c r="AK8" s="805" t="s">
        <v>519</v>
      </c>
      <c r="AL8" s="806"/>
      <c r="AM8" s="806"/>
      <c r="AN8" s="806"/>
      <c r="AO8" s="806"/>
      <c r="AP8" s="806" t="s">
        <v>519</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608</v>
      </c>
      <c r="BT8" s="810"/>
      <c r="BU8" s="810"/>
      <c r="BV8" s="810"/>
      <c r="BW8" s="810"/>
      <c r="BX8" s="810"/>
      <c r="BY8" s="810"/>
      <c r="BZ8" s="810"/>
      <c r="CA8" s="810"/>
      <c r="CB8" s="810"/>
      <c r="CC8" s="810"/>
      <c r="CD8" s="810"/>
      <c r="CE8" s="810"/>
      <c r="CF8" s="810"/>
      <c r="CG8" s="811"/>
      <c r="CH8" s="812">
        <v>8</v>
      </c>
      <c r="CI8" s="813"/>
      <c r="CJ8" s="813"/>
      <c r="CK8" s="813"/>
      <c r="CL8" s="814"/>
      <c r="CM8" s="812">
        <v>124</v>
      </c>
      <c r="CN8" s="813"/>
      <c r="CO8" s="813"/>
      <c r="CP8" s="813"/>
      <c r="CQ8" s="814"/>
      <c r="CR8" s="812">
        <v>30</v>
      </c>
      <c r="CS8" s="813"/>
      <c r="CT8" s="813"/>
      <c r="CU8" s="813"/>
      <c r="CV8" s="814"/>
      <c r="CW8" s="812" t="s">
        <v>519</v>
      </c>
      <c r="CX8" s="813"/>
      <c r="CY8" s="813"/>
      <c r="CZ8" s="813"/>
      <c r="DA8" s="814"/>
      <c r="DB8" s="812" t="s">
        <v>519</v>
      </c>
      <c r="DC8" s="813"/>
      <c r="DD8" s="813"/>
      <c r="DE8" s="813"/>
      <c r="DF8" s="814"/>
      <c r="DG8" s="812" t="s">
        <v>519</v>
      </c>
      <c r="DH8" s="813"/>
      <c r="DI8" s="813"/>
      <c r="DJ8" s="813"/>
      <c r="DK8" s="814"/>
      <c r="DL8" s="812" t="s">
        <v>519</v>
      </c>
      <c r="DM8" s="813"/>
      <c r="DN8" s="813"/>
      <c r="DO8" s="813"/>
      <c r="DP8" s="814"/>
      <c r="DQ8" s="812" t="s">
        <v>519</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609</v>
      </c>
      <c r="BT9" s="810"/>
      <c r="BU9" s="810"/>
      <c r="BV9" s="810"/>
      <c r="BW9" s="810"/>
      <c r="BX9" s="810"/>
      <c r="BY9" s="810"/>
      <c r="BZ9" s="810"/>
      <c r="CA9" s="810"/>
      <c r="CB9" s="810"/>
      <c r="CC9" s="810"/>
      <c r="CD9" s="810"/>
      <c r="CE9" s="810"/>
      <c r="CF9" s="810"/>
      <c r="CG9" s="811"/>
      <c r="CH9" s="812">
        <v>-3</v>
      </c>
      <c r="CI9" s="813"/>
      <c r="CJ9" s="813"/>
      <c r="CK9" s="813"/>
      <c r="CL9" s="814"/>
      <c r="CM9" s="812">
        <v>2997</v>
      </c>
      <c r="CN9" s="813"/>
      <c r="CO9" s="813"/>
      <c r="CP9" s="813"/>
      <c r="CQ9" s="814"/>
      <c r="CR9" s="812">
        <v>1000</v>
      </c>
      <c r="CS9" s="813"/>
      <c r="CT9" s="813"/>
      <c r="CU9" s="813"/>
      <c r="CV9" s="814"/>
      <c r="CW9" s="812" t="s">
        <v>519</v>
      </c>
      <c r="CX9" s="813"/>
      <c r="CY9" s="813"/>
      <c r="CZ9" s="813"/>
      <c r="DA9" s="814"/>
      <c r="DB9" s="812" t="s">
        <v>519</v>
      </c>
      <c r="DC9" s="813"/>
      <c r="DD9" s="813"/>
      <c r="DE9" s="813"/>
      <c r="DF9" s="814"/>
      <c r="DG9" s="812" t="s">
        <v>519</v>
      </c>
      <c r="DH9" s="813"/>
      <c r="DI9" s="813"/>
      <c r="DJ9" s="813"/>
      <c r="DK9" s="814"/>
      <c r="DL9" s="812" t="s">
        <v>519</v>
      </c>
      <c r="DM9" s="813"/>
      <c r="DN9" s="813"/>
      <c r="DO9" s="813"/>
      <c r="DP9" s="814"/>
      <c r="DQ9" s="812" t="s">
        <v>519</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610</v>
      </c>
      <c r="BT10" s="810"/>
      <c r="BU10" s="810"/>
      <c r="BV10" s="810"/>
      <c r="BW10" s="810"/>
      <c r="BX10" s="810"/>
      <c r="BY10" s="810"/>
      <c r="BZ10" s="810"/>
      <c r="CA10" s="810"/>
      <c r="CB10" s="810"/>
      <c r="CC10" s="810"/>
      <c r="CD10" s="810"/>
      <c r="CE10" s="810"/>
      <c r="CF10" s="810"/>
      <c r="CG10" s="811"/>
      <c r="CH10" s="812">
        <v>39</v>
      </c>
      <c r="CI10" s="813"/>
      <c r="CJ10" s="813"/>
      <c r="CK10" s="813"/>
      <c r="CL10" s="814"/>
      <c r="CM10" s="812">
        <v>4995</v>
      </c>
      <c r="CN10" s="813"/>
      <c r="CO10" s="813"/>
      <c r="CP10" s="813"/>
      <c r="CQ10" s="814"/>
      <c r="CR10" s="812">
        <v>6396</v>
      </c>
      <c r="CS10" s="813"/>
      <c r="CT10" s="813"/>
      <c r="CU10" s="813"/>
      <c r="CV10" s="814"/>
      <c r="CW10" s="812">
        <v>526</v>
      </c>
      <c r="CX10" s="813"/>
      <c r="CY10" s="813"/>
      <c r="CZ10" s="813"/>
      <c r="DA10" s="814"/>
      <c r="DB10" s="812" t="s">
        <v>519</v>
      </c>
      <c r="DC10" s="813"/>
      <c r="DD10" s="813"/>
      <c r="DE10" s="813"/>
      <c r="DF10" s="814"/>
      <c r="DG10" s="812" t="s">
        <v>519</v>
      </c>
      <c r="DH10" s="813"/>
      <c r="DI10" s="813"/>
      <c r="DJ10" s="813"/>
      <c r="DK10" s="814"/>
      <c r="DL10" s="812" t="s">
        <v>519</v>
      </c>
      <c r="DM10" s="813"/>
      <c r="DN10" s="813"/>
      <c r="DO10" s="813"/>
      <c r="DP10" s="814"/>
      <c r="DQ10" s="812" t="s">
        <v>519</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v>137546</v>
      </c>
      <c r="R23" s="829"/>
      <c r="S23" s="829"/>
      <c r="T23" s="829"/>
      <c r="U23" s="829"/>
      <c r="V23" s="829">
        <v>132019</v>
      </c>
      <c r="W23" s="829"/>
      <c r="X23" s="829"/>
      <c r="Y23" s="829"/>
      <c r="Z23" s="829"/>
      <c r="AA23" s="829">
        <v>5527</v>
      </c>
      <c r="AB23" s="829"/>
      <c r="AC23" s="829"/>
      <c r="AD23" s="829"/>
      <c r="AE23" s="830"/>
      <c r="AF23" s="831">
        <v>5151</v>
      </c>
      <c r="AG23" s="829"/>
      <c r="AH23" s="829"/>
      <c r="AI23" s="829"/>
      <c r="AJ23" s="832"/>
      <c r="AK23" s="833"/>
      <c r="AL23" s="834"/>
      <c r="AM23" s="834"/>
      <c r="AN23" s="834"/>
      <c r="AO23" s="834"/>
      <c r="AP23" s="829">
        <v>123425</v>
      </c>
      <c r="AQ23" s="829"/>
      <c r="AR23" s="829"/>
      <c r="AS23" s="829"/>
      <c r="AT23" s="829"/>
      <c r="AU23" s="845"/>
      <c r="AV23" s="845"/>
      <c r="AW23" s="845"/>
      <c r="AX23" s="845"/>
      <c r="AY23" s="846"/>
      <c r="AZ23" s="847" t="s">
        <v>185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33918</v>
      </c>
      <c r="R28" s="859"/>
      <c r="S28" s="859"/>
      <c r="T28" s="859"/>
      <c r="U28" s="859"/>
      <c r="V28" s="859">
        <v>33614</v>
      </c>
      <c r="W28" s="859"/>
      <c r="X28" s="859"/>
      <c r="Y28" s="859"/>
      <c r="Z28" s="859"/>
      <c r="AA28" s="859">
        <v>304</v>
      </c>
      <c r="AB28" s="859"/>
      <c r="AC28" s="859"/>
      <c r="AD28" s="859"/>
      <c r="AE28" s="860"/>
      <c r="AF28" s="861">
        <v>304</v>
      </c>
      <c r="AG28" s="859"/>
      <c r="AH28" s="859"/>
      <c r="AI28" s="859"/>
      <c r="AJ28" s="862"/>
      <c r="AK28" s="863">
        <v>0</v>
      </c>
      <c r="AL28" s="864"/>
      <c r="AM28" s="864"/>
      <c r="AN28" s="864"/>
      <c r="AO28" s="864"/>
      <c r="AP28" s="864" t="s">
        <v>519</v>
      </c>
      <c r="AQ28" s="864"/>
      <c r="AR28" s="864"/>
      <c r="AS28" s="864"/>
      <c r="AT28" s="864"/>
      <c r="AU28" s="864" t="s">
        <v>519</v>
      </c>
      <c r="AV28" s="864"/>
      <c r="AW28" s="864"/>
      <c r="AX28" s="864"/>
      <c r="AY28" s="864"/>
      <c r="AZ28" s="865" t="s">
        <v>519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26642</v>
      </c>
      <c r="R29" s="820"/>
      <c r="S29" s="820"/>
      <c r="T29" s="820"/>
      <c r="U29" s="820"/>
      <c r="V29" s="820">
        <v>26618</v>
      </c>
      <c r="W29" s="820"/>
      <c r="X29" s="820"/>
      <c r="Y29" s="820"/>
      <c r="Z29" s="820"/>
      <c r="AA29" s="820">
        <v>24</v>
      </c>
      <c r="AB29" s="820"/>
      <c r="AC29" s="820"/>
      <c r="AD29" s="820"/>
      <c r="AE29" s="821"/>
      <c r="AF29" s="822">
        <v>24</v>
      </c>
      <c r="AG29" s="823"/>
      <c r="AH29" s="823"/>
      <c r="AI29" s="823"/>
      <c r="AJ29" s="824"/>
      <c r="AK29" s="870">
        <v>2673</v>
      </c>
      <c r="AL29" s="866"/>
      <c r="AM29" s="866"/>
      <c r="AN29" s="866"/>
      <c r="AO29" s="866"/>
      <c r="AP29" s="866" t="s">
        <v>519</v>
      </c>
      <c r="AQ29" s="866"/>
      <c r="AR29" s="866"/>
      <c r="AS29" s="866"/>
      <c r="AT29" s="866"/>
      <c r="AU29" s="866" t="s">
        <v>519</v>
      </c>
      <c r="AV29" s="866"/>
      <c r="AW29" s="866"/>
      <c r="AX29" s="866"/>
      <c r="AY29" s="866"/>
      <c r="AZ29" s="867" t="s">
        <v>519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31201</v>
      </c>
      <c r="R30" s="820"/>
      <c r="S30" s="820"/>
      <c r="T30" s="820"/>
      <c r="U30" s="820"/>
      <c r="V30" s="820">
        <v>30779</v>
      </c>
      <c r="W30" s="820"/>
      <c r="X30" s="820"/>
      <c r="Y30" s="820"/>
      <c r="Z30" s="820"/>
      <c r="AA30" s="820">
        <v>422</v>
      </c>
      <c r="AB30" s="820"/>
      <c r="AC30" s="820"/>
      <c r="AD30" s="820"/>
      <c r="AE30" s="821"/>
      <c r="AF30" s="822">
        <v>422</v>
      </c>
      <c r="AG30" s="823"/>
      <c r="AH30" s="823"/>
      <c r="AI30" s="823"/>
      <c r="AJ30" s="824"/>
      <c r="AK30" s="870">
        <v>4669</v>
      </c>
      <c r="AL30" s="866"/>
      <c r="AM30" s="866"/>
      <c r="AN30" s="866"/>
      <c r="AO30" s="866"/>
      <c r="AP30" s="866" t="s">
        <v>519</v>
      </c>
      <c r="AQ30" s="866"/>
      <c r="AR30" s="866"/>
      <c r="AS30" s="866"/>
      <c r="AT30" s="866"/>
      <c r="AU30" s="866" t="s">
        <v>519</v>
      </c>
      <c r="AV30" s="866"/>
      <c r="AW30" s="866"/>
      <c r="AX30" s="866"/>
      <c r="AY30" s="866"/>
      <c r="AZ30" s="867" t="s">
        <v>519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3900</v>
      </c>
      <c r="R31" s="820"/>
      <c r="S31" s="820"/>
      <c r="T31" s="820"/>
      <c r="U31" s="820"/>
      <c r="V31" s="820">
        <v>3800</v>
      </c>
      <c r="W31" s="820"/>
      <c r="X31" s="820"/>
      <c r="Y31" s="820"/>
      <c r="Z31" s="820"/>
      <c r="AA31" s="820">
        <v>100</v>
      </c>
      <c r="AB31" s="820"/>
      <c r="AC31" s="820"/>
      <c r="AD31" s="820"/>
      <c r="AE31" s="821"/>
      <c r="AF31" s="822">
        <v>100</v>
      </c>
      <c r="AG31" s="823"/>
      <c r="AH31" s="823"/>
      <c r="AI31" s="823"/>
      <c r="AJ31" s="824"/>
      <c r="AK31" s="870">
        <v>4009</v>
      </c>
      <c r="AL31" s="866"/>
      <c r="AM31" s="866"/>
      <c r="AN31" s="866"/>
      <c r="AO31" s="866"/>
      <c r="AP31" s="866" t="s">
        <v>519</v>
      </c>
      <c r="AQ31" s="866"/>
      <c r="AR31" s="866"/>
      <c r="AS31" s="866"/>
      <c r="AT31" s="866"/>
      <c r="AU31" s="866" t="s">
        <v>519</v>
      </c>
      <c r="AV31" s="866"/>
      <c r="AW31" s="866"/>
      <c r="AX31" s="866"/>
      <c r="AY31" s="866"/>
      <c r="AZ31" s="867" t="s">
        <v>519</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273</v>
      </c>
      <c r="R32" s="820"/>
      <c r="S32" s="820"/>
      <c r="T32" s="820"/>
      <c r="U32" s="820"/>
      <c r="V32" s="820">
        <v>242</v>
      </c>
      <c r="W32" s="820"/>
      <c r="X32" s="820"/>
      <c r="Y32" s="820"/>
      <c r="Z32" s="820"/>
      <c r="AA32" s="820">
        <v>31</v>
      </c>
      <c r="AB32" s="820"/>
      <c r="AC32" s="820"/>
      <c r="AD32" s="820"/>
      <c r="AE32" s="821"/>
      <c r="AF32" s="822">
        <v>31</v>
      </c>
      <c r="AG32" s="823"/>
      <c r="AH32" s="823"/>
      <c r="AI32" s="823"/>
      <c r="AJ32" s="824"/>
      <c r="AK32" s="870">
        <v>172</v>
      </c>
      <c r="AL32" s="866"/>
      <c r="AM32" s="866"/>
      <c r="AN32" s="866"/>
      <c r="AO32" s="866"/>
      <c r="AP32" s="866">
        <v>30</v>
      </c>
      <c r="AQ32" s="866"/>
      <c r="AR32" s="866"/>
      <c r="AS32" s="866"/>
      <c r="AT32" s="866"/>
      <c r="AU32" s="866">
        <v>23</v>
      </c>
      <c r="AV32" s="866"/>
      <c r="AW32" s="866"/>
      <c r="AX32" s="866"/>
      <c r="AY32" s="866"/>
      <c r="AZ32" s="867" t="s">
        <v>519</v>
      </c>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11676</v>
      </c>
      <c r="R33" s="820"/>
      <c r="S33" s="820"/>
      <c r="T33" s="820"/>
      <c r="U33" s="820"/>
      <c r="V33" s="820">
        <v>11693</v>
      </c>
      <c r="W33" s="820"/>
      <c r="X33" s="820"/>
      <c r="Y33" s="820"/>
      <c r="Z33" s="820"/>
      <c r="AA33" s="820">
        <v>-18</v>
      </c>
      <c r="AB33" s="820"/>
      <c r="AC33" s="820"/>
      <c r="AD33" s="820"/>
      <c r="AE33" s="821"/>
      <c r="AF33" s="822">
        <v>-42</v>
      </c>
      <c r="AG33" s="823"/>
      <c r="AH33" s="823"/>
      <c r="AI33" s="823"/>
      <c r="AJ33" s="824"/>
      <c r="AK33" s="870">
        <v>1797</v>
      </c>
      <c r="AL33" s="866"/>
      <c r="AM33" s="866"/>
      <c r="AN33" s="866"/>
      <c r="AO33" s="866"/>
      <c r="AP33" s="866">
        <v>4860</v>
      </c>
      <c r="AQ33" s="866"/>
      <c r="AR33" s="866"/>
      <c r="AS33" s="866"/>
      <c r="AT33" s="866"/>
      <c r="AU33" s="866">
        <v>2547</v>
      </c>
      <c r="AV33" s="866"/>
      <c r="AW33" s="866"/>
      <c r="AX33" s="866"/>
      <c r="AY33" s="866"/>
      <c r="AZ33" s="867">
        <v>0.5</v>
      </c>
      <c r="BA33" s="867"/>
      <c r="BB33" s="867"/>
      <c r="BC33" s="867"/>
      <c r="BD33" s="867"/>
      <c r="BE33" s="868" t="s">
        <v>596</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411</v>
      </c>
      <c r="C34" s="817"/>
      <c r="D34" s="817"/>
      <c r="E34" s="817"/>
      <c r="F34" s="817"/>
      <c r="G34" s="817"/>
      <c r="H34" s="817"/>
      <c r="I34" s="817"/>
      <c r="J34" s="817"/>
      <c r="K34" s="817"/>
      <c r="L34" s="817"/>
      <c r="M34" s="817"/>
      <c r="N34" s="817"/>
      <c r="O34" s="817"/>
      <c r="P34" s="818"/>
      <c r="Q34" s="819">
        <v>2300</v>
      </c>
      <c r="R34" s="820"/>
      <c r="S34" s="820"/>
      <c r="T34" s="820"/>
      <c r="U34" s="820"/>
      <c r="V34" s="820">
        <v>2396</v>
      </c>
      <c r="W34" s="820"/>
      <c r="X34" s="820"/>
      <c r="Y34" s="820"/>
      <c r="Z34" s="820"/>
      <c r="AA34" s="820">
        <v>-97</v>
      </c>
      <c r="AB34" s="820"/>
      <c r="AC34" s="820"/>
      <c r="AD34" s="820"/>
      <c r="AE34" s="821"/>
      <c r="AF34" s="822">
        <v>-129</v>
      </c>
      <c r="AG34" s="823"/>
      <c r="AH34" s="823"/>
      <c r="AI34" s="823"/>
      <c r="AJ34" s="824"/>
      <c r="AK34" s="870">
        <v>447</v>
      </c>
      <c r="AL34" s="866"/>
      <c r="AM34" s="866"/>
      <c r="AN34" s="866"/>
      <c r="AO34" s="866"/>
      <c r="AP34" s="866">
        <v>1516</v>
      </c>
      <c r="AQ34" s="866"/>
      <c r="AR34" s="866"/>
      <c r="AS34" s="866"/>
      <c r="AT34" s="866"/>
      <c r="AU34" s="866">
        <v>1515</v>
      </c>
      <c r="AV34" s="866"/>
      <c r="AW34" s="866"/>
      <c r="AX34" s="866"/>
      <c r="AY34" s="866"/>
      <c r="AZ34" s="867">
        <v>7.9</v>
      </c>
      <c r="BA34" s="867"/>
      <c r="BB34" s="867"/>
      <c r="BC34" s="867"/>
      <c r="BD34" s="867"/>
      <c r="BE34" s="868" t="s">
        <v>596</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412</v>
      </c>
      <c r="C35" s="817"/>
      <c r="D35" s="817"/>
      <c r="E35" s="817"/>
      <c r="F35" s="817"/>
      <c r="G35" s="817"/>
      <c r="H35" s="817"/>
      <c r="I35" s="817"/>
      <c r="J35" s="817"/>
      <c r="K35" s="817"/>
      <c r="L35" s="817"/>
      <c r="M35" s="817"/>
      <c r="N35" s="817"/>
      <c r="O35" s="817"/>
      <c r="P35" s="818"/>
      <c r="Q35" s="819">
        <v>5778</v>
      </c>
      <c r="R35" s="820"/>
      <c r="S35" s="820"/>
      <c r="T35" s="820"/>
      <c r="U35" s="820"/>
      <c r="V35" s="820">
        <v>5488</v>
      </c>
      <c r="W35" s="820"/>
      <c r="X35" s="820"/>
      <c r="Y35" s="820"/>
      <c r="Z35" s="820"/>
      <c r="AA35" s="820">
        <v>290</v>
      </c>
      <c r="AB35" s="820"/>
      <c r="AC35" s="820"/>
      <c r="AD35" s="820"/>
      <c r="AE35" s="821"/>
      <c r="AF35" s="822">
        <v>5338</v>
      </c>
      <c r="AG35" s="823"/>
      <c r="AH35" s="823"/>
      <c r="AI35" s="823"/>
      <c r="AJ35" s="824"/>
      <c r="AK35" s="870">
        <v>10</v>
      </c>
      <c r="AL35" s="866"/>
      <c r="AM35" s="866"/>
      <c r="AN35" s="866"/>
      <c r="AO35" s="866"/>
      <c r="AP35" s="866">
        <v>14476</v>
      </c>
      <c r="AQ35" s="866"/>
      <c r="AR35" s="866"/>
      <c r="AS35" s="866"/>
      <c r="AT35" s="866"/>
      <c r="AU35" s="866" t="s">
        <v>519</v>
      </c>
      <c r="AV35" s="866"/>
      <c r="AW35" s="866"/>
      <c r="AX35" s="866"/>
      <c r="AY35" s="866"/>
      <c r="AZ35" s="867" t="s">
        <v>519</v>
      </c>
      <c r="BA35" s="867"/>
      <c r="BB35" s="867"/>
      <c r="BC35" s="867"/>
      <c r="BD35" s="867"/>
      <c r="BE35" s="868" t="s">
        <v>596</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413</v>
      </c>
      <c r="C36" s="817"/>
      <c r="D36" s="817"/>
      <c r="E36" s="817"/>
      <c r="F36" s="817"/>
      <c r="G36" s="817"/>
      <c r="H36" s="817"/>
      <c r="I36" s="817"/>
      <c r="J36" s="817"/>
      <c r="K36" s="817"/>
      <c r="L36" s="817"/>
      <c r="M36" s="817"/>
      <c r="N36" s="817"/>
      <c r="O36" s="817"/>
      <c r="P36" s="818"/>
      <c r="Q36" s="819">
        <v>8070</v>
      </c>
      <c r="R36" s="820"/>
      <c r="S36" s="820"/>
      <c r="T36" s="820"/>
      <c r="U36" s="820"/>
      <c r="V36" s="820">
        <v>7497</v>
      </c>
      <c r="W36" s="820"/>
      <c r="X36" s="820"/>
      <c r="Y36" s="820"/>
      <c r="Z36" s="820"/>
      <c r="AA36" s="820">
        <v>574</v>
      </c>
      <c r="AB36" s="820"/>
      <c r="AC36" s="820"/>
      <c r="AD36" s="820"/>
      <c r="AE36" s="821"/>
      <c r="AF36" s="822" t="s">
        <v>519</v>
      </c>
      <c r="AG36" s="823"/>
      <c r="AH36" s="823"/>
      <c r="AI36" s="823"/>
      <c r="AJ36" s="824"/>
      <c r="AK36" s="870">
        <v>2273</v>
      </c>
      <c r="AL36" s="866"/>
      <c r="AM36" s="866"/>
      <c r="AN36" s="866"/>
      <c r="AO36" s="866"/>
      <c r="AP36" s="866">
        <v>64018</v>
      </c>
      <c r="AQ36" s="866"/>
      <c r="AR36" s="866"/>
      <c r="AS36" s="866"/>
      <c r="AT36" s="866"/>
      <c r="AU36" s="866">
        <v>23687</v>
      </c>
      <c r="AV36" s="866"/>
      <c r="AW36" s="866"/>
      <c r="AX36" s="866"/>
      <c r="AY36" s="866"/>
      <c r="AZ36" s="867" t="s">
        <v>519</v>
      </c>
      <c r="BA36" s="867"/>
      <c r="BB36" s="867"/>
      <c r="BC36" s="867"/>
      <c r="BD36" s="867"/>
      <c r="BE36" s="868" t="s">
        <v>596</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t="s">
        <v>415</v>
      </c>
      <c r="C37" s="817"/>
      <c r="D37" s="817"/>
      <c r="E37" s="817"/>
      <c r="F37" s="817"/>
      <c r="G37" s="817"/>
      <c r="H37" s="817"/>
      <c r="I37" s="817"/>
      <c r="J37" s="817"/>
      <c r="K37" s="817"/>
      <c r="L37" s="817"/>
      <c r="M37" s="817"/>
      <c r="N37" s="817"/>
      <c r="O37" s="817"/>
      <c r="P37" s="818"/>
      <c r="Q37" s="819">
        <v>366</v>
      </c>
      <c r="R37" s="820"/>
      <c r="S37" s="820"/>
      <c r="T37" s="820"/>
      <c r="U37" s="820"/>
      <c r="V37" s="820">
        <v>319</v>
      </c>
      <c r="W37" s="820"/>
      <c r="X37" s="820"/>
      <c r="Y37" s="820"/>
      <c r="Z37" s="820"/>
      <c r="AA37" s="820">
        <v>46</v>
      </c>
      <c r="AB37" s="820"/>
      <c r="AC37" s="820"/>
      <c r="AD37" s="820"/>
      <c r="AE37" s="821"/>
      <c r="AF37" s="822">
        <v>19</v>
      </c>
      <c r="AG37" s="823"/>
      <c r="AH37" s="823"/>
      <c r="AI37" s="823"/>
      <c r="AJ37" s="824"/>
      <c r="AK37" s="870">
        <v>172</v>
      </c>
      <c r="AL37" s="866"/>
      <c r="AM37" s="866"/>
      <c r="AN37" s="866"/>
      <c r="AO37" s="866"/>
      <c r="AP37" s="866">
        <v>2092</v>
      </c>
      <c r="AQ37" s="866"/>
      <c r="AR37" s="866"/>
      <c r="AS37" s="866"/>
      <c r="AT37" s="866"/>
      <c r="AU37" s="866">
        <v>1998</v>
      </c>
      <c r="AV37" s="866"/>
      <c r="AW37" s="866"/>
      <c r="AX37" s="866"/>
      <c r="AY37" s="866"/>
      <c r="AZ37" s="867" t="s">
        <v>519</v>
      </c>
      <c r="BA37" s="867"/>
      <c r="BB37" s="867"/>
      <c r="BC37" s="867"/>
      <c r="BD37" s="867"/>
      <c r="BE37" s="868" t="s">
        <v>596</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t="s">
        <v>416</v>
      </c>
      <c r="C38" s="817"/>
      <c r="D38" s="817"/>
      <c r="E38" s="817"/>
      <c r="F38" s="817"/>
      <c r="G38" s="817"/>
      <c r="H38" s="817"/>
      <c r="I38" s="817"/>
      <c r="J38" s="817"/>
      <c r="K38" s="817"/>
      <c r="L38" s="817"/>
      <c r="M38" s="817"/>
      <c r="N38" s="817"/>
      <c r="O38" s="817"/>
      <c r="P38" s="818"/>
      <c r="Q38" s="819">
        <v>865</v>
      </c>
      <c r="R38" s="820"/>
      <c r="S38" s="820"/>
      <c r="T38" s="820"/>
      <c r="U38" s="820"/>
      <c r="V38" s="820">
        <v>859</v>
      </c>
      <c r="W38" s="820"/>
      <c r="X38" s="820"/>
      <c r="Y38" s="820"/>
      <c r="Z38" s="820"/>
      <c r="AA38" s="820">
        <v>6</v>
      </c>
      <c r="AB38" s="820"/>
      <c r="AC38" s="820"/>
      <c r="AD38" s="820"/>
      <c r="AE38" s="821"/>
      <c r="AF38" s="822">
        <v>6</v>
      </c>
      <c r="AG38" s="823"/>
      <c r="AH38" s="823"/>
      <c r="AI38" s="823"/>
      <c r="AJ38" s="824"/>
      <c r="AK38" s="870">
        <v>255</v>
      </c>
      <c r="AL38" s="866"/>
      <c r="AM38" s="866"/>
      <c r="AN38" s="866"/>
      <c r="AO38" s="866"/>
      <c r="AP38" s="866">
        <v>1959</v>
      </c>
      <c r="AQ38" s="866"/>
      <c r="AR38" s="866"/>
      <c r="AS38" s="866"/>
      <c r="AT38" s="866"/>
      <c r="AU38" s="866">
        <v>1115</v>
      </c>
      <c r="AV38" s="866"/>
      <c r="AW38" s="866"/>
      <c r="AX38" s="866"/>
      <c r="AY38" s="866"/>
      <c r="AZ38" s="867" t="s">
        <v>519</v>
      </c>
      <c r="BA38" s="867"/>
      <c r="BB38" s="867"/>
      <c r="BC38" s="867"/>
      <c r="BD38" s="867"/>
      <c r="BE38" s="868" t="s">
        <v>597</v>
      </c>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t="s">
        <v>417</v>
      </c>
      <c r="C39" s="817"/>
      <c r="D39" s="817"/>
      <c r="E39" s="817"/>
      <c r="F39" s="817"/>
      <c r="G39" s="817"/>
      <c r="H39" s="817"/>
      <c r="I39" s="817"/>
      <c r="J39" s="817"/>
      <c r="K39" s="817"/>
      <c r="L39" s="817"/>
      <c r="M39" s="817"/>
      <c r="N39" s="817"/>
      <c r="O39" s="817"/>
      <c r="P39" s="818"/>
      <c r="Q39" s="819">
        <v>319</v>
      </c>
      <c r="R39" s="820"/>
      <c r="S39" s="820"/>
      <c r="T39" s="820"/>
      <c r="U39" s="820"/>
      <c r="V39" s="820">
        <v>225</v>
      </c>
      <c r="W39" s="820"/>
      <c r="X39" s="820"/>
      <c r="Y39" s="820"/>
      <c r="Z39" s="820"/>
      <c r="AA39" s="820">
        <v>94</v>
      </c>
      <c r="AB39" s="820"/>
      <c r="AC39" s="820"/>
      <c r="AD39" s="820"/>
      <c r="AE39" s="821"/>
      <c r="AF39" s="822">
        <v>94</v>
      </c>
      <c r="AG39" s="823"/>
      <c r="AH39" s="823"/>
      <c r="AI39" s="823"/>
      <c r="AJ39" s="824"/>
      <c r="AK39" s="870" t="s">
        <v>519</v>
      </c>
      <c r="AL39" s="866"/>
      <c r="AM39" s="866"/>
      <c r="AN39" s="866"/>
      <c r="AO39" s="866"/>
      <c r="AP39" s="866" t="s">
        <v>519</v>
      </c>
      <c r="AQ39" s="866"/>
      <c r="AR39" s="866"/>
      <c r="AS39" s="866"/>
      <c r="AT39" s="866"/>
      <c r="AU39" s="866" t="s">
        <v>519</v>
      </c>
      <c r="AV39" s="866"/>
      <c r="AW39" s="866"/>
      <c r="AX39" s="866"/>
      <c r="AY39" s="866"/>
      <c r="AZ39" s="867" t="s">
        <v>519</v>
      </c>
      <c r="BA39" s="867"/>
      <c r="BB39" s="867"/>
      <c r="BC39" s="867"/>
      <c r="BD39" s="867"/>
      <c r="BE39" s="868" t="s">
        <v>597</v>
      </c>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6168</v>
      </c>
      <c r="AG63" s="880"/>
      <c r="AH63" s="880"/>
      <c r="AI63" s="880"/>
      <c r="AJ63" s="881"/>
      <c r="AK63" s="882"/>
      <c r="AL63" s="877"/>
      <c r="AM63" s="877"/>
      <c r="AN63" s="877"/>
      <c r="AO63" s="877"/>
      <c r="AP63" s="880">
        <v>88951</v>
      </c>
      <c r="AQ63" s="880"/>
      <c r="AR63" s="880"/>
      <c r="AS63" s="880"/>
      <c r="AT63" s="880"/>
      <c r="AU63" s="880">
        <v>30885</v>
      </c>
      <c r="AV63" s="880"/>
      <c r="AW63" s="880"/>
      <c r="AX63" s="880"/>
      <c r="AY63" s="880"/>
      <c r="AZ63" s="884"/>
      <c r="BA63" s="884"/>
      <c r="BB63" s="884"/>
      <c r="BC63" s="884"/>
      <c r="BD63" s="884"/>
      <c r="BE63" s="885"/>
      <c r="BF63" s="885"/>
      <c r="BG63" s="885"/>
      <c r="BH63" s="885"/>
      <c r="BI63" s="886"/>
      <c r="BJ63" s="887" t="s">
        <v>420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422</v>
      </c>
      <c r="B66" s="764"/>
      <c r="C66" s="764"/>
      <c r="D66" s="764"/>
      <c r="E66" s="764"/>
      <c r="F66" s="764"/>
      <c r="G66" s="764"/>
      <c r="H66" s="764"/>
      <c r="I66" s="764"/>
      <c r="J66" s="764"/>
      <c r="K66" s="764"/>
      <c r="L66" s="764"/>
      <c r="M66" s="764"/>
      <c r="N66" s="764"/>
      <c r="O66" s="764"/>
      <c r="P66" s="765"/>
      <c r="Q66" s="769" t="s">
        <v>423</v>
      </c>
      <c r="R66" s="770"/>
      <c r="S66" s="770"/>
      <c r="T66" s="770"/>
      <c r="U66" s="771"/>
      <c r="V66" s="769" t="s">
        <v>398</v>
      </c>
      <c r="W66" s="770"/>
      <c r="X66" s="770"/>
      <c r="Y66" s="770"/>
      <c r="Z66" s="771"/>
      <c r="AA66" s="769" t="s">
        <v>424</v>
      </c>
      <c r="AB66" s="770"/>
      <c r="AC66" s="770"/>
      <c r="AD66" s="770"/>
      <c r="AE66" s="771"/>
      <c r="AF66" s="890" t="s">
        <v>425</v>
      </c>
      <c r="AG66" s="851"/>
      <c r="AH66" s="851"/>
      <c r="AI66" s="851"/>
      <c r="AJ66" s="891"/>
      <c r="AK66" s="769" t="s">
        <v>401</v>
      </c>
      <c r="AL66" s="764"/>
      <c r="AM66" s="764"/>
      <c r="AN66" s="764"/>
      <c r="AO66" s="765"/>
      <c r="AP66" s="769" t="s">
        <v>402</v>
      </c>
      <c r="AQ66" s="770"/>
      <c r="AR66" s="770"/>
      <c r="AS66" s="770"/>
      <c r="AT66" s="771"/>
      <c r="AU66" s="769" t="s">
        <v>426</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598</v>
      </c>
      <c r="C68" s="906"/>
      <c r="D68" s="906"/>
      <c r="E68" s="906"/>
      <c r="F68" s="906"/>
      <c r="G68" s="906"/>
      <c r="H68" s="906"/>
      <c r="I68" s="906"/>
      <c r="J68" s="906"/>
      <c r="K68" s="906"/>
      <c r="L68" s="906"/>
      <c r="M68" s="906"/>
      <c r="N68" s="906"/>
      <c r="O68" s="906"/>
      <c r="P68" s="907"/>
      <c r="Q68" s="908">
        <v>6920</v>
      </c>
      <c r="R68" s="902"/>
      <c r="S68" s="902"/>
      <c r="T68" s="902"/>
      <c r="U68" s="902"/>
      <c r="V68" s="902">
        <v>6618</v>
      </c>
      <c r="W68" s="902"/>
      <c r="X68" s="902"/>
      <c r="Y68" s="902"/>
      <c r="Z68" s="902"/>
      <c r="AA68" s="902">
        <v>302</v>
      </c>
      <c r="AB68" s="902"/>
      <c r="AC68" s="902"/>
      <c r="AD68" s="902"/>
      <c r="AE68" s="902"/>
      <c r="AF68" s="902">
        <v>213</v>
      </c>
      <c r="AG68" s="902"/>
      <c r="AH68" s="902"/>
      <c r="AI68" s="902"/>
      <c r="AJ68" s="902"/>
      <c r="AK68" s="902">
        <v>1074</v>
      </c>
      <c r="AL68" s="902"/>
      <c r="AM68" s="902"/>
      <c r="AN68" s="902"/>
      <c r="AO68" s="902"/>
      <c r="AP68" s="902">
        <v>2870</v>
      </c>
      <c r="AQ68" s="902"/>
      <c r="AR68" s="902"/>
      <c r="AS68" s="902"/>
      <c r="AT68" s="902"/>
      <c r="AU68" s="902">
        <v>2002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599</v>
      </c>
      <c r="C69" s="910"/>
      <c r="D69" s="910"/>
      <c r="E69" s="910"/>
      <c r="F69" s="910"/>
      <c r="G69" s="910"/>
      <c r="H69" s="910"/>
      <c r="I69" s="910"/>
      <c r="J69" s="910"/>
      <c r="K69" s="910"/>
      <c r="L69" s="910"/>
      <c r="M69" s="910"/>
      <c r="N69" s="910"/>
      <c r="O69" s="910"/>
      <c r="P69" s="911"/>
      <c r="Q69" s="912">
        <v>2406</v>
      </c>
      <c r="R69" s="866"/>
      <c r="S69" s="866"/>
      <c r="T69" s="866"/>
      <c r="U69" s="866"/>
      <c r="V69" s="866">
        <v>1838</v>
      </c>
      <c r="W69" s="866"/>
      <c r="X69" s="866"/>
      <c r="Y69" s="866"/>
      <c r="Z69" s="866"/>
      <c r="AA69" s="866">
        <v>568</v>
      </c>
      <c r="AB69" s="866"/>
      <c r="AC69" s="866"/>
      <c r="AD69" s="866"/>
      <c r="AE69" s="866"/>
      <c r="AF69" s="866">
        <v>6151</v>
      </c>
      <c r="AG69" s="866"/>
      <c r="AH69" s="866"/>
      <c r="AI69" s="866"/>
      <c r="AJ69" s="866"/>
      <c r="AK69" s="866" t="s">
        <v>519</v>
      </c>
      <c r="AL69" s="866"/>
      <c r="AM69" s="866"/>
      <c r="AN69" s="866"/>
      <c r="AO69" s="866"/>
      <c r="AP69" s="866">
        <v>2430</v>
      </c>
      <c r="AQ69" s="866"/>
      <c r="AR69" s="866"/>
      <c r="AS69" s="866"/>
      <c r="AT69" s="866"/>
      <c r="AU69" s="866" t="s">
        <v>519</v>
      </c>
      <c r="AV69" s="866"/>
      <c r="AW69" s="866"/>
      <c r="AX69" s="866"/>
      <c r="AY69" s="866"/>
      <c r="AZ69" s="868" t="s">
        <v>605</v>
      </c>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600</v>
      </c>
      <c r="C70" s="910"/>
      <c r="D70" s="910"/>
      <c r="E70" s="910"/>
      <c r="F70" s="910"/>
      <c r="G70" s="910"/>
      <c r="H70" s="910"/>
      <c r="I70" s="910"/>
      <c r="J70" s="910"/>
      <c r="K70" s="910"/>
      <c r="L70" s="910"/>
      <c r="M70" s="910"/>
      <c r="N70" s="910"/>
      <c r="O70" s="910"/>
      <c r="P70" s="911"/>
      <c r="Q70" s="912">
        <v>789</v>
      </c>
      <c r="R70" s="866"/>
      <c r="S70" s="866"/>
      <c r="T70" s="866"/>
      <c r="U70" s="866"/>
      <c r="V70" s="866">
        <v>780</v>
      </c>
      <c r="W70" s="866"/>
      <c r="X70" s="866"/>
      <c r="Y70" s="866"/>
      <c r="Z70" s="866"/>
      <c r="AA70" s="866">
        <v>8</v>
      </c>
      <c r="AB70" s="866"/>
      <c r="AC70" s="866"/>
      <c r="AD70" s="866"/>
      <c r="AE70" s="866"/>
      <c r="AF70" s="866">
        <v>8</v>
      </c>
      <c r="AG70" s="866"/>
      <c r="AH70" s="866"/>
      <c r="AI70" s="866"/>
      <c r="AJ70" s="866"/>
      <c r="AK70" s="866">
        <v>33</v>
      </c>
      <c r="AL70" s="866"/>
      <c r="AM70" s="866"/>
      <c r="AN70" s="866"/>
      <c r="AO70" s="866"/>
      <c r="AP70" s="866">
        <v>155</v>
      </c>
      <c r="AQ70" s="866"/>
      <c r="AR70" s="866"/>
      <c r="AS70" s="866"/>
      <c r="AT70" s="866"/>
      <c r="AU70" s="866">
        <v>31</v>
      </c>
      <c r="AV70" s="866"/>
      <c r="AW70" s="866"/>
      <c r="AX70" s="866"/>
      <c r="AY70" s="866"/>
      <c r="AZ70" s="868" t="s">
        <v>606</v>
      </c>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601</v>
      </c>
      <c r="C71" s="910"/>
      <c r="D71" s="910"/>
      <c r="E71" s="910"/>
      <c r="F71" s="910"/>
      <c r="G71" s="910"/>
      <c r="H71" s="910"/>
      <c r="I71" s="910"/>
      <c r="J71" s="910"/>
      <c r="K71" s="910"/>
      <c r="L71" s="910"/>
      <c r="M71" s="910"/>
      <c r="N71" s="910"/>
      <c r="O71" s="910"/>
      <c r="P71" s="911"/>
      <c r="Q71" s="912">
        <v>532</v>
      </c>
      <c r="R71" s="866"/>
      <c r="S71" s="866"/>
      <c r="T71" s="866"/>
      <c r="U71" s="866"/>
      <c r="V71" s="866">
        <v>514</v>
      </c>
      <c r="W71" s="866"/>
      <c r="X71" s="866"/>
      <c r="Y71" s="866"/>
      <c r="Z71" s="866"/>
      <c r="AA71" s="866">
        <v>17</v>
      </c>
      <c r="AB71" s="866"/>
      <c r="AC71" s="866"/>
      <c r="AD71" s="866"/>
      <c r="AE71" s="866"/>
      <c r="AF71" s="866">
        <v>17</v>
      </c>
      <c r="AG71" s="866"/>
      <c r="AH71" s="866"/>
      <c r="AI71" s="866"/>
      <c r="AJ71" s="866"/>
      <c r="AK71" s="866">
        <v>8801</v>
      </c>
      <c r="AL71" s="866"/>
      <c r="AM71" s="866"/>
      <c r="AN71" s="866"/>
      <c r="AO71" s="866"/>
      <c r="AP71" s="866" t="s">
        <v>519</v>
      </c>
      <c r="AQ71" s="866"/>
      <c r="AR71" s="866"/>
      <c r="AS71" s="866"/>
      <c r="AT71" s="866"/>
      <c r="AU71" s="866" t="s">
        <v>519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602</v>
      </c>
      <c r="C72" s="910"/>
      <c r="D72" s="910"/>
      <c r="E72" s="910"/>
      <c r="F72" s="910"/>
      <c r="G72" s="910"/>
      <c r="H72" s="910"/>
      <c r="I72" s="910"/>
      <c r="J72" s="910"/>
      <c r="K72" s="910"/>
      <c r="L72" s="910"/>
      <c r="M72" s="910"/>
      <c r="N72" s="910"/>
      <c r="O72" s="910"/>
      <c r="P72" s="911"/>
      <c r="Q72" s="912">
        <v>170790</v>
      </c>
      <c r="R72" s="866"/>
      <c r="S72" s="866"/>
      <c r="T72" s="866"/>
      <c r="U72" s="866"/>
      <c r="V72" s="866">
        <v>165043</v>
      </c>
      <c r="W72" s="866"/>
      <c r="X72" s="866"/>
      <c r="Y72" s="866"/>
      <c r="Z72" s="866"/>
      <c r="AA72" s="866">
        <v>5747</v>
      </c>
      <c r="AB72" s="866"/>
      <c r="AC72" s="866"/>
      <c r="AD72" s="866"/>
      <c r="AE72" s="866"/>
      <c r="AF72" s="866">
        <v>5743</v>
      </c>
      <c r="AG72" s="866"/>
      <c r="AH72" s="866"/>
      <c r="AI72" s="866"/>
      <c r="AJ72" s="866"/>
      <c r="AK72" s="866">
        <v>6172</v>
      </c>
      <c r="AL72" s="866"/>
      <c r="AM72" s="866"/>
      <c r="AN72" s="866"/>
      <c r="AO72" s="866"/>
      <c r="AP72" s="866" t="s">
        <v>519</v>
      </c>
      <c r="AQ72" s="866"/>
      <c r="AR72" s="866"/>
      <c r="AS72" s="866"/>
      <c r="AT72" s="866"/>
      <c r="AU72" s="866" t="s">
        <v>519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603</v>
      </c>
      <c r="C73" s="910"/>
      <c r="D73" s="910"/>
      <c r="E73" s="910"/>
      <c r="F73" s="910"/>
      <c r="G73" s="910"/>
      <c r="H73" s="910"/>
      <c r="I73" s="910"/>
      <c r="J73" s="910"/>
      <c r="K73" s="910"/>
      <c r="L73" s="910"/>
      <c r="M73" s="910"/>
      <c r="N73" s="910"/>
      <c r="O73" s="910"/>
      <c r="P73" s="911"/>
      <c r="Q73" s="912">
        <v>7</v>
      </c>
      <c r="R73" s="866"/>
      <c r="S73" s="866"/>
      <c r="T73" s="866"/>
      <c r="U73" s="866"/>
      <c r="V73" s="866">
        <v>6</v>
      </c>
      <c r="W73" s="866"/>
      <c r="X73" s="866"/>
      <c r="Y73" s="866"/>
      <c r="Z73" s="866"/>
      <c r="AA73" s="866">
        <v>1</v>
      </c>
      <c r="AB73" s="866"/>
      <c r="AC73" s="866"/>
      <c r="AD73" s="866"/>
      <c r="AE73" s="866"/>
      <c r="AF73" s="866">
        <v>1</v>
      </c>
      <c r="AG73" s="866"/>
      <c r="AH73" s="866"/>
      <c r="AI73" s="866"/>
      <c r="AJ73" s="866"/>
      <c r="AK73" s="866" t="s">
        <v>519</v>
      </c>
      <c r="AL73" s="866"/>
      <c r="AM73" s="866"/>
      <c r="AN73" s="866"/>
      <c r="AO73" s="866"/>
      <c r="AP73" s="866" t="s">
        <v>519</v>
      </c>
      <c r="AQ73" s="866"/>
      <c r="AR73" s="866"/>
      <c r="AS73" s="866"/>
      <c r="AT73" s="866"/>
      <c r="AU73" s="866" t="s">
        <v>519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604</v>
      </c>
      <c r="C74" s="910"/>
      <c r="D74" s="910"/>
      <c r="E74" s="910"/>
      <c r="F74" s="910"/>
      <c r="G74" s="910"/>
      <c r="H74" s="910"/>
      <c r="I74" s="910"/>
      <c r="J74" s="910"/>
      <c r="K74" s="910"/>
      <c r="L74" s="910"/>
      <c r="M74" s="910"/>
      <c r="N74" s="910"/>
      <c r="O74" s="910"/>
      <c r="P74" s="911"/>
      <c r="Q74" s="912">
        <v>149</v>
      </c>
      <c r="R74" s="866"/>
      <c r="S74" s="866"/>
      <c r="T74" s="866"/>
      <c r="U74" s="866"/>
      <c r="V74" s="866">
        <v>138</v>
      </c>
      <c r="W74" s="866"/>
      <c r="X74" s="866"/>
      <c r="Y74" s="866"/>
      <c r="Z74" s="866"/>
      <c r="AA74" s="866">
        <v>10</v>
      </c>
      <c r="AB74" s="866"/>
      <c r="AC74" s="866"/>
      <c r="AD74" s="866"/>
      <c r="AE74" s="866"/>
      <c r="AF74" s="866">
        <v>10</v>
      </c>
      <c r="AG74" s="866"/>
      <c r="AH74" s="866"/>
      <c r="AI74" s="866"/>
      <c r="AJ74" s="866"/>
      <c r="AK74" s="866">
        <v>5</v>
      </c>
      <c r="AL74" s="866"/>
      <c r="AM74" s="866"/>
      <c r="AN74" s="866"/>
      <c r="AO74" s="866"/>
      <c r="AP74" s="866" t="s">
        <v>519</v>
      </c>
      <c r="AQ74" s="866"/>
      <c r="AR74" s="866"/>
      <c r="AS74" s="866"/>
      <c r="AT74" s="866"/>
      <c r="AU74" s="866" t="s">
        <v>519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12143</v>
      </c>
      <c r="AG88" s="880"/>
      <c r="AH88" s="880"/>
      <c r="AI88" s="880"/>
      <c r="AJ88" s="880"/>
      <c r="AK88" s="877"/>
      <c r="AL88" s="877"/>
      <c r="AM88" s="877"/>
      <c r="AN88" s="877"/>
      <c r="AO88" s="877"/>
      <c r="AP88" s="880">
        <v>5455</v>
      </c>
      <c r="AQ88" s="880"/>
      <c r="AR88" s="880"/>
      <c r="AS88" s="880"/>
      <c r="AT88" s="880"/>
      <c r="AU88" s="880">
        <v>2033</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7477</v>
      </c>
      <c r="CS102" s="888"/>
      <c r="CT102" s="888"/>
      <c r="CU102" s="888"/>
      <c r="CV102" s="927"/>
      <c r="CW102" s="926">
        <v>556</v>
      </c>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310</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310</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310</v>
      </c>
      <c r="DR109" s="929"/>
      <c r="DS109" s="929"/>
      <c r="DT109" s="929"/>
      <c r="DU109" s="930"/>
      <c r="DV109" s="928" t="s">
        <v>438</v>
      </c>
      <c r="DW109" s="929"/>
      <c r="DX109" s="929"/>
      <c r="DY109" s="929"/>
      <c r="DZ109" s="931"/>
    </row>
    <row r="110" spans="1:131" s="230"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14307435</v>
      </c>
      <c r="AB110" s="936"/>
      <c r="AC110" s="936"/>
      <c r="AD110" s="936"/>
      <c r="AE110" s="937"/>
      <c r="AF110" s="938">
        <v>13603460</v>
      </c>
      <c r="AG110" s="936"/>
      <c r="AH110" s="936"/>
      <c r="AI110" s="936"/>
      <c r="AJ110" s="937"/>
      <c r="AK110" s="938">
        <v>12924277</v>
      </c>
      <c r="AL110" s="936"/>
      <c r="AM110" s="936"/>
      <c r="AN110" s="936"/>
      <c r="AO110" s="937"/>
      <c r="AP110" s="939">
        <v>22.1</v>
      </c>
      <c r="AQ110" s="940"/>
      <c r="AR110" s="940"/>
      <c r="AS110" s="940"/>
      <c r="AT110" s="941"/>
      <c r="AU110" s="942" t="s">
        <v>74</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133005809</v>
      </c>
      <c r="BR110" s="967"/>
      <c r="BS110" s="967"/>
      <c r="BT110" s="967"/>
      <c r="BU110" s="967"/>
      <c r="BV110" s="967">
        <v>128985654</v>
      </c>
      <c r="BW110" s="967"/>
      <c r="BX110" s="967"/>
      <c r="BY110" s="967"/>
      <c r="BZ110" s="967"/>
      <c r="CA110" s="967">
        <v>123425153</v>
      </c>
      <c r="CB110" s="967"/>
      <c r="CC110" s="967"/>
      <c r="CD110" s="967"/>
      <c r="CE110" s="967"/>
      <c r="CF110" s="980">
        <v>210.8</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185</v>
      </c>
      <c r="DH110" s="967"/>
      <c r="DI110" s="967"/>
      <c r="DJ110" s="967"/>
      <c r="DK110" s="967"/>
      <c r="DL110" s="967" t="s">
        <v>185</v>
      </c>
      <c r="DM110" s="967"/>
      <c r="DN110" s="967"/>
      <c r="DO110" s="967"/>
      <c r="DP110" s="967"/>
      <c r="DQ110" s="967" t="s">
        <v>420</v>
      </c>
      <c r="DR110" s="967"/>
      <c r="DS110" s="967"/>
      <c r="DT110" s="967"/>
      <c r="DU110" s="967"/>
      <c r="DV110" s="968" t="s">
        <v>185</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185</v>
      </c>
      <c r="AB111" s="974"/>
      <c r="AC111" s="974"/>
      <c r="AD111" s="974"/>
      <c r="AE111" s="975"/>
      <c r="AF111" s="976" t="s">
        <v>185</v>
      </c>
      <c r="AG111" s="974"/>
      <c r="AH111" s="974"/>
      <c r="AI111" s="974"/>
      <c r="AJ111" s="975"/>
      <c r="AK111" s="976" t="s">
        <v>185</v>
      </c>
      <c r="AL111" s="974"/>
      <c r="AM111" s="974"/>
      <c r="AN111" s="974"/>
      <c r="AO111" s="975"/>
      <c r="AP111" s="977" t="s">
        <v>185</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414</v>
      </c>
      <c r="BR111" s="962"/>
      <c r="BS111" s="962"/>
      <c r="BT111" s="962"/>
      <c r="BU111" s="962"/>
      <c r="BV111" s="962" t="s">
        <v>420</v>
      </c>
      <c r="BW111" s="962"/>
      <c r="BX111" s="962"/>
      <c r="BY111" s="962"/>
      <c r="BZ111" s="962"/>
      <c r="CA111" s="962" t="s">
        <v>185</v>
      </c>
      <c r="CB111" s="962"/>
      <c r="CC111" s="962"/>
      <c r="CD111" s="962"/>
      <c r="CE111" s="962"/>
      <c r="CF111" s="956" t="s">
        <v>185</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185</v>
      </c>
      <c r="DH111" s="962"/>
      <c r="DI111" s="962"/>
      <c r="DJ111" s="962"/>
      <c r="DK111" s="962"/>
      <c r="DL111" s="962" t="s">
        <v>185</v>
      </c>
      <c r="DM111" s="962"/>
      <c r="DN111" s="962"/>
      <c r="DO111" s="962"/>
      <c r="DP111" s="962"/>
      <c r="DQ111" s="962" t="s">
        <v>185</v>
      </c>
      <c r="DR111" s="962"/>
      <c r="DS111" s="962"/>
      <c r="DT111" s="962"/>
      <c r="DU111" s="962"/>
      <c r="DV111" s="963" t="s">
        <v>414</v>
      </c>
      <c r="DW111" s="963"/>
      <c r="DX111" s="963"/>
      <c r="DY111" s="963"/>
      <c r="DZ111" s="964"/>
    </row>
    <row r="112" spans="1:131" s="230" customFormat="1" ht="26.25" customHeight="1" x14ac:dyDescent="0.15">
      <c r="A112" s="988" t="s">
        <v>447</v>
      </c>
      <c r="B112" s="989"/>
      <c r="C112" s="959" t="s">
        <v>448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414</v>
      </c>
      <c r="AB112" s="995"/>
      <c r="AC112" s="995"/>
      <c r="AD112" s="995"/>
      <c r="AE112" s="996"/>
      <c r="AF112" s="997" t="s">
        <v>185</v>
      </c>
      <c r="AG112" s="995"/>
      <c r="AH112" s="995"/>
      <c r="AI112" s="995"/>
      <c r="AJ112" s="996"/>
      <c r="AK112" s="997" t="s">
        <v>414</v>
      </c>
      <c r="AL112" s="995"/>
      <c r="AM112" s="995"/>
      <c r="AN112" s="995"/>
      <c r="AO112" s="996"/>
      <c r="AP112" s="998" t="s">
        <v>185</v>
      </c>
      <c r="AQ112" s="999"/>
      <c r="AR112" s="999"/>
      <c r="AS112" s="999"/>
      <c r="AT112" s="1000"/>
      <c r="AU112" s="944"/>
      <c r="AV112" s="945"/>
      <c r="AW112" s="945"/>
      <c r="AX112" s="945"/>
      <c r="AY112" s="945"/>
      <c r="AZ112" s="958" t="s">
        <v>449</v>
      </c>
      <c r="BA112" s="959"/>
      <c r="BB112" s="959"/>
      <c r="BC112" s="959"/>
      <c r="BD112" s="959"/>
      <c r="BE112" s="959"/>
      <c r="BF112" s="959"/>
      <c r="BG112" s="959"/>
      <c r="BH112" s="959"/>
      <c r="BI112" s="959"/>
      <c r="BJ112" s="959"/>
      <c r="BK112" s="959"/>
      <c r="BL112" s="959"/>
      <c r="BM112" s="959"/>
      <c r="BN112" s="959"/>
      <c r="BO112" s="959"/>
      <c r="BP112" s="960"/>
      <c r="BQ112" s="961">
        <v>34638700</v>
      </c>
      <c r="BR112" s="962"/>
      <c r="BS112" s="962"/>
      <c r="BT112" s="962"/>
      <c r="BU112" s="962"/>
      <c r="BV112" s="962">
        <v>32422931</v>
      </c>
      <c r="BW112" s="962"/>
      <c r="BX112" s="962"/>
      <c r="BY112" s="962"/>
      <c r="BZ112" s="962"/>
      <c r="CA112" s="962">
        <v>30883312</v>
      </c>
      <c r="CB112" s="962"/>
      <c r="CC112" s="962"/>
      <c r="CD112" s="962"/>
      <c r="CE112" s="962"/>
      <c r="CF112" s="956">
        <v>52.7</v>
      </c>
      <c r="CG112" s="957"/>
      <c r="CH112" s="957"/>
      <c r="CI112" s="957"/>
      <c r="CJ112" s="957"/>
      <c r="CK112" s="984"/>
      <c r="CL112" s="985"/>
      <c r="CM112" s="958" t="s">
        <v>450</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185</v>
      </c>
      <c r="DH112" s="962"/>
      <c r="DI112" s="962"/>
      <c r="DJ112" s="962"/>
      <c r="DK112" s="962"/>
      <c r="DL112" s="962" t="s">
        <v>185</v>
      </c>
      <c r="DM112" s="962"/>
      <c r="DN112" s="962"/>
      <c r="DO112" s="962"/>
      <c r="DP112" s="962"/>
      <c r="DQ112" s="962" t="s">
        <v>420</v>
      </c>
      <c r="DR112" s="962"/>
      <c r="DS112" s="962"/>
      <c r="DT112" s="962"/>
      <c r="DU112" s="962"/>
      <c r="DV112" s="963" t="s">
        <v>414</v>
      </c>
      <c r="DW112" s="963"/>
      <c r="DX112" s="963"/>
      <c r="DY112" s="963"/>
      <c r="DZ112" s="964"/>
    </row>
    <row r="113" spans="1:130" s="230" customFormat="1" ht="26.25" customHeight="1" x14ac:dyDescent="0.15">
      <c r="A113" s="990"/>
      <c r="B113" s="991"/>
      <c r="C113" s="959" t="s">
        <v>451</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3100709</v>
      </c>
      <c r="AB113" s="974"/>
      <c r="AC113" s="974"/>
      <c r="AD113" s="974"/>
      <c r="AE113" s="975"/>
      <c r="AF113" s="976">
        <v>3005940</v>
      </c>
      <c r="AG113" s="974"/>
      <c r="AH113" s="974"/>
      <c r="AI113" s="974"/>
      <c r="AJ113" s="975"/>
      <c r="AK113" s="976">
        <v>3084050</v>
      </c>
      <c r="AL113" s="974"/>
      <c r="AM113" s="974"/>
      <c r="AN113" s="974"/>
      <c r="AO113" s="975"/>
      <c r="AP113" s="977">
        <v>5.3</v>
      </c>
      <c r="AQ113" s="978"/>
      <c r="AR113" s="978"/>
      <c r="AS113" s="978"/>
      <c r="AT113" s="979"/>
      <c r="AU113" s="944"/>
      <c r="AV113" s="945"/>
      <c r="AW113" s="945"/>
      <c r="AX113" s="945"/>
      <c r="AY113" s="945"/>
      <c r="AZ113" s="958" t="s">
        <v>452</v>
      </c>
      <c r="BA113" s="959"/>
      <c r="BB113" s="959"/>
      <c r="BC113" s="959"/>
      <c r="BD113" s="959"/>
      <c r="BE113" s="959"/>
      <c r="BF113" s="959"/>
      <c r="BG113" s="959"/>
      <c r="BH113" s="959"/>
      <c r="BI113" s="959"/>
      <c r="BJ113" s="959"/>
      <c r="BK113" s="959"/>
      <c r="BL113" s="959"/>
      <c r="BM113" s="959"/>
      <c r="BN113" s="959"/>
      <c r="BO113" s="959"/>
      <c r="BP113" s="960"/>
      <c r="BQ113" s="961">
        <v>2315908</v>
      </c>
      <c r="BR113" s="962"/>
      <c r="BS113" s="962"/>
      <c r="BT113" s="962"/>
      <c r="BU113" s="962"/>
      <c r="BV113" s="962">
        <v>2236646</v>
      </c>
      <c r="BW113" s="962"/>
      <c r="BX113" s="962"/>
      <c r="BY113" s="962"/>
      <c r="BZ113" s="962"/>
      <c r="CA113" s="962">
        <v>2033254</v>
      </c>
      <c r="CB113" s="962"/>
      <c r="CC113" s="962"/>
      <c r="CD113" s="962"/>
      <c r="CE113" s="962"/>
      <c r="CF113" s="956">
        <v>3.5</v>
      </c>
      <c r="CG113" s="957"/>
      <c r="CH113" s="957"/>
      <c r="CI113" s="957"/>
      <c r="CJ113" s="957"/>
      <c r="CK113" s="984"/>
      <c r="CL113" s="985"/>
      <c r="CM113" s="958" t="s">
        <v>453</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185</v>
      </c>
      <c r="DH113" s="995"/>
      <c r="DI113" s="995"/>
      <c r="DJ113" s="995"/>
      <c r="DK113" s="996"/>
      <c r="DL113" s="997" t="s">
        <v>185</v>
      </c>
      <c r="DM113" s="995"/>
      <c r="DN113" s="995"/>
      <c r="DO113" s="995"/>
      <c r="DP113" s="996"/>
      <c r="DQ113" s="997" t="s">
        <v>185</v>
      </c>
      <c r="DR113" s="995"/>
      <c r="DS113" s="995"/>
      <c r="DT113" s="995"/>
      <c r="DU113" s="996"/>
      <c r="DV113" s="998" t="s">
        <v>420</v>
      </c>
      <c r="DW113" s="999"/>
      <c r="DX113" s="999"/>
      <c r="DY113" s="999"/>
      <c r="DZ113" s="1000"/>
    </row>
    <row r="114" spans="1:130" s="230" customFormat="1" ht="26.25" customHeight="1" x14ac:dyDescent="0.15">
      <c r="A114" s="990"/>
      <c r="B114" s="991"/>
      <c r="C114" s="959" t="s">
        <v>454</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205832</v>
      </c>
      <c r="AB114" s="995"/>
      <c r="AC114" s="995"/>
      <c r="AD114" s="995"/>
      <c r="AE114" s="996"/>
      <c r="AF114" s="997">
        <v>216508</v>
      </c>
      <c r="AG114" s="995"/>
      <c r="AH114" s="995"/>
      <c r="AI114" s="995"/>
      <c r="AJ114" s="996"/>
      <c r="AK114" s="997">
        <v>203119</v>
      </c>
      <c r="AL114" s="995"/>
      <c r="AM114" s="995"/>
      <c r="AN114" s="995"/>
      <c r="AO114" s="996"/>
      <c r="AP114" s="998">
        <v>0.3</v>
      </c>
      <c r="AQ114" s="999"/>
      <c r="AR114" s="999"/>
      <c r="AS114" s="999"/>
      <c r="AT114" s="1000"/>
      <c r="AU114" s="944"/>
      <c r="AV114" s="945"/>
      <c r="AW114" s="945"/>
      <c r="AX114" s="945"/>
      <c r="AY114" s="945"/>
      <c r="AZ114" s="958" t="s">
        <v>455</v>
      </c>
      <c r="BA114" s="959"/>
      <c r="BB114" s="959"/>
      <c r="BC114" s="959"/>
      <c r="BD114" s="959"/>
      <c r="BE114" s="959"/>
      <c r="BF114" s="959"/>
      <c r="BG114" s="959"/>
      <c r="BH114" s="959"/>
      <c r="BI114" s="959"/>
      <c r="BJ114" s="959"/>
      <c r="BK114" s="959"/>
      <c r="BL114" s="959"/>
      <c r="BM114" s="959"/>
      <c r="BN114" s="959"/>
      <c r="BO114" s="959"/>
      <c r="BP114" s="960"/>
      <c r="BQ114" s="961">
        <v>13102501</v>
      </c>
      <c r="BR114" s="962"/>
      <c r="BS114" s="962"/>
      <c r="BT114" s="962"/>
      <c r="BU114" s="962"/>
      <c r="BV114" s="962">
        <v>13474075</v>
      </c>
      <c r="BW114" s="962"/>
      <c r="BX114" s="962"/>
      <c r="BY114" s="962"/>
      <c r="BZ114" s="962"/>
      <c r="CA114" s="962">
        <v>13696027</v>
      </c>
      <c r="CB114" s="962"/>
      <c r="CC114" s="962"/>
      <c r="CD114" s="962"/>
      <c r="CE114" s="962"/>
      <c r="CF114" s="956">
        <v>23.4</v>
      </c>
      <c r="CG114" s="957"/>
      <c r="CH114" s="957"/>
      <c r="CI114" s="957"/>
      <c r="CJ114" s="957"/>
      <c r="CK114" s="984"/>
      <c r="CL114" s="985"/>
      <c r="CM114" s="958" t="s">
        <v>456</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185</v>
      </c>
      <c r="DH114" s="995"/>
      <c r="DI114" s="995"/>
      <c r="DJ114" s="995"/>
      <c r="DK114" s="996"/>
      <c r="DL114" s="997" t="s">
        <v>414</v>
      </c>
      <c r="DM114" s="995"/>
      <c r="DN114" s="995"/>
      <c r="DO114" s="995"/>
      <c r="DP114" s="996"/>
      <c r="DQ114" s="997" t="s">
        <v>185</v>
      </c>
      <c r="DR114" s="995"/>
      <c r="DS114" s="995"/>
      <c r="DT114" s="995"/>
      <c r="DU114" s="996"/>
      <c r="DV114" s="998" t="s">
        <v>414</v>
      </c>
      <c r="DW114" s="999"/>
      <c r="DX114" s="999"/>
      <c r="DY114" s="999"/>
      <c r="DZ114" s="1000"/>
    </row>
    <row r="115" spans="1:130" s="230" customFormat="1" ht="26.25" customHeight="1" x14ac:dyDescent="0.15">
      <c r="A115" s="990"/>
      <c r="B115" s="991"/>
      <c r="C115" s="959" t="s">
        <v>457</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53211</v>
      </c>
      <c r="AB115" s="974"/>
      <c r="AC115" s="974"/>
      <c r="AD115" s="974"/>
      <c r="AE115" s="975"/>
      <c r="AF115" s="976">
        <v>63065</v>
      </c>
      <c r="AG115" s="974"/>
      <c r="AH115" s="974"/>
      <c r="AI115" s="974"/>
      <c r="AJ115" s="975"/>
      <c r="AK115" s="976">
        <v>62011</v>
      </c>
      <c r="AL115" s="974"/>
      <c r="AM115" s="974"/>
      <c r="AN115" s="974"/>
      <c r="AO115" s="975"/>
      <c r="AP115" s="977">
        <v>0.1</v>
      </c>
      <c r="AQ115" s="978"/>
      <c r="AR115" s="978"/>
      <c r="AS115" s="978"/>
      <c r="AT115" s="979"/>
      <c r="AU115" s="944"/>
      <c r="AV115" s="945"/>
      <c r="AW115" s="945"/>
      <c r="AX115" s="945"/>
      <c r="AY115" s="945"/>
      <c r="AZ115" s="958" t="s">
        <v>458</v>
      </c>
      <c r="BA115" s="959"/>
      <c r="BB115" s="959"/>
      <c r="BC115" s="959"/>
      <c r="BD115" s="959"/>
      <c r="BE115" s="959"/>
      <c r="BF115" s="959"/>
      <c r="BG115" s="959"/>
      <c r="BH115" s="959"/>
      <c r="BI115" s="959"/>
      <c r="BJ115" s="959"/>
      <c r="BK115" s="959"/>
      <c r="BL115" s="959"/>
      <c r="BM115" s="959"/>
      <c r="BN115" s="959"/>
      <c r="BO115" s="959"/>
      <c r="BP115" s="960"/>
      <c r="BQ115" s="961" t="s">
        <v>459</v>
      </c>
      <c r="BR115" s="962"/>
      <c r="BS115" s="962"/>
      <c r="BT115" s="962"/>
      <c r="BU115" s="962"/>
      <c r="BV115" s="962" t="s">
        <v>459</v>
      </c>
      <c r="BW115" s="962"/>
      <c r="BX115" s="962"/>
      <c r="BY115" s="962"/>
      <c r="BZ115" s="962"/>
      <c r="CA115" s="962" t="s">
        <v>459</v>
      </c>
      <c r="CB115" s="962"/>
      <c r="CC115" s="962"/>
      <c r="CD115" s="962"/>
      <c r="CE115" s="962"/>
      <c r="CF115" s="956" t="s">
        <v>185</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185</v>
      </c>
      <c r="DH115" s="995"/>
      <c r="DI115" s="995"/>
      <c r="DJ115" s="995"/>
      <c r="DK115" s="996"/>
      <c r="DL115" s="997" t="s">
        <v>185</v>
      </c>
      <c r="DM115" s="995"/>
      <c r="DN115" s="995"/>
      <c r="DO115" s="995"/>
      <c r="DP115" s="996"/>
      <c r="DQ115" s="997" t="s">
        <v>459</v>
      </c>
      <c r="DR115" s="995"/>
      <c r="DS115" s="995"/>
      <c r="DT115" s="995"/>
      <c r="DU115" s="996"/>
      <c r="DV115" s="998" t="s">
        <v>185</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185</v>
      </c>
      <c r="AB116" s="995"/>
      <c r="AC116" s="995"/>
      <c r="AD116" s="995"/>
      <c r="AE116" s="996"/>
      <c r="AF116" s="997" t="s">
        <v>185</v>
      </c>
      <c r="AG116" s="995"/>
      <c r="AH116" s="995"/>
      <c r="AI116" s="995"/>
      <c r="AJ116" s="996"/>
      <c r="AK116" s="997" t="s">
        <v>185</v>
      </c>
      <c r="AL116" s="995"/>
      <c r="AM116" s="995"/>
      <c r="AN116" s="995"/>
      <c r="AO116" s="996"/>
      <c r="AP116" s="998" t="s">
        <v>414</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185</v>
      </c>
      <c r="BR116" s="962"/>
      <c r="BS116" s="962"/>
      <c r="BT116" s="962"/>
      <c r="BU116" s="962"/>
      <c r="BV116" s="962" t="s">
        <v>185</v>
      </c>
      <c r="BW116" s="962"/>
      <c r="BX116" s="962"/>
      <c r="BY116" s="962"/>
      <c r="BZ116" s="962"/>
      <c r="CA116" s="962" t="s">
        <v>414</v>
      </c>
      <c r="CB116" s="962"/>
      <c r="CC116" s="962"/>
      <c r="CD116" s="962"/>
      <c r="CE116" s="962"/>
      <c r="CF116" s="956" t="s">
        <v>185</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185</v>
      </c>
      <c r="DH116" s="995"/>
      <c r="DI116" s="995"/>
      <c r="DJ116" s="995"/>
      <c r="DK116" s="996"/>
      <c r="DL116" s="997" t="s">
        <v>414</v>
      </c>
      <c r="DM116" s="995"/>
      <c r="DN116" s="995"/>
      <c r="DO116" s="995"/>
      <c r="DP116" s="996"/>
      <c r="DQ116" s="997" t="s">
        <v>185</v>
      </c>
      <c r="DR116" s="995"/>
      <c r="DS116" s="995"/>
      <c r="DT116" s="995"/>
      <c r="DU116" s="996"/>
      <c r="DV116" s="998" t="s">
        <v>414</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17667187</v>
      </c>
      <c r="AB117" s="1015"/>
      <c r="AC117" s="1015"/>
      <c r="AD117" s="1015"/>
      <c r="AE117" s="1016"/>
      <c r="AF117" s="1017">
        <v>16888973</v>
      </c>
      <c r="AG117" s="1015"/>
      <c r="AH117" s="1015"/>
      <c r="AI117" s="1015"/>
      <c r="AJ117" s="1016"/>
      <c r="AK117" s="1017">
        <v>16273457</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420</v>
      </c>
      <c r="BR117" s="962"/>
      <c r="BS117" s="962"/>
      <c r="BT117" s="962"/>
      <c r="BU117" s="962"/>
      <c r="BV117" s="962" t="s">
        <v>420</v>
      </c>
      <c r="BW117" s="962"/>
      <c r="BX117" s="962"/>
      <c r="BY117" s="962"/>
      <c r="BZ117" s="962"/>
      <c r="CA117" s="962" t="s">
        <v>420</v>
      </c>
      <c r="CB117" s="962"/>
      <c r="CC117" s="962"/>
      <c r="CD117" s="962"/>
      <c r="CE117" s="962"/>
      <c r="CF117" s="956" t="s">
        <v>420</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420</v>
      </c>
      <c r="DH117" s="995"/>
      <c r="DI117" s="995"/>
      <c r="DJ117" s="995"/>
      <c r="DK117" s="996"/>
      <c r="DL117" s="997" t="s">
        <v>420</v>
      </c>
      <c r="DM117" s="995"/>
      <c r="DN117" s="995"/>
      <c r="DO117" s="995"/>
      <c r="DP117" s="996"/>
      <c r="DQ117" s="997" t="s">
        <v>420</v>
      </c>
      <c r="DR117" s="995"/>
      <c r="DS117" s="995"/>
      <c r="DT117" s="995"/>
      <c r="DU117" s="996"/>
      <c r="DV117" s="998" t="s">
        <v>420</v>
      </c>
      <c r="DW117" s="999"/>
      <c r="DX117" s="999"/>
      <c r="DY117" s="999"/>
      <c r="DZ117" s="1000"/>
    </row>
    <row r="118" spans="1:130" s="230"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310</v>
      </c>
      <c r="AL118" s="929"/>
      <c r="AM118" s="929"/>
      <c r="AN118" s="929"/>
      <c r="AO118" s="930"/>
      <c r="AP118" s="1006" t="s">
        <v>438</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459</v>
      </c>
      <c r="BR118" s="1036"/>
      <c r="BS118" s="1036"/>
      <c r="BT118" s="1036"/>
      <c r="BU118" s="1036"/>
      <c r="BV118" s="1036" t="s">
        <v>459</v>
      </c>
      <c r="BW118" s="1036"/>
      <c r="BX118" s="1036"/>
      <c r="BY118" s="1036"/>
      <c r="BZ118" s="1036"/>
      <c r="CA118" s="1036" t="s">
        <v>459</v>
      </c>
      <c r="CB118" s="1036"/>
      <c r="CC118" s="1036"/>
      <c r="CD118" s="1036"/>
      <c r="CE118" s="1036"/>
      <c r="CF118" s="956" t="s">
        <v>459</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459</v>
      </c>
      <c r="DH118" s="995"/>
      <c r="DI118" s="995"/>
      <c r="DJ118" s="995"/>
      <c r="DK118" s="996"/>
      <c r="DL118" s="997" t="s">
        <v>459</v>
      </c>
      <c r="DM118" s="995"/>
      <c r="DN118" s="995"/>
      <c r="DO118" s="995"/>
      <c r="DP118" s="996"/>
      <c r="DQ118" s="997" t="s">
        <v>459</v>
      </c>
      <c r="DR118" s="995"/>
      <c r="DS118" s="995"/>
      <c r="DT118" s="995"/>
      <c r="DU118" s="996"/>
      <c r="DV118" s="998" t="s">
        <v>420</v>
      </c>
      <c r="DW118" s="999"/>
      <c r="DX118" s="999"/>
      <c r="DY118" s="999"/>
      <c r="DZ118" s="1000"/>
    </row>
    <row r="119" spans="1:130" s="230" customFormat="1" ht="26.25" customHeight="1" x14ac:dyDescent="0.15">
      <c r="A119" s="1093"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459</v>
      </c>
      <c r="AB119" s="936"/>
      <c r="AC119" s="936"/>
      <c r="AD119" s="936"/>
      <c r="AE119" s="937"/>
      <c r="AF119" s="938" t="s">
        <v>459</v>
      </c>
      <c r="AG119" s="936"/>
      <c r="AH119" s="936"/>
      <c r="AI119" s="936"/>
      <c r="AJ119" s="937"/>
      <c r="AK119" s="938" t="s">
        <v>459</v>
      </c>
      <c r="AL119" s="936"/>
      <c r="AM119" s="936"/>
      <c r="AN119" s="936"/>
      <c r="AO119" s="937"/>
      <c r="AP119" s="939" t="s">
        <v>459</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469</v>
      </c>
      <c r="BP119" s="1041"/>
      <c r="BQ119" s="1035">
        <v>183062918</v>
      </c>
      <c r="BR119" s="1036"/>
      <c r="BS119" s="1036"/>
      <c r="BT119" s="1036"/>
      <c r="BU119" s="1036"/>
      <c r="BV119" s="1036">
        <v>177119306</v>
      </c>
      <c r="BW119" s="1036"/>
      <c r="BX119" s="1036"/>
      <c r="BY119" s="1036"/>
      <c r="BZ119" s="1036"/>
      <c r="CA119" s="1036">
        <v>170037746</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459</v>
      </c>
      <c r="DH119" s="1022"/>
      <c r="DI119" s="1022"/>
      <c r="DJ119" s="1022"/>
      <c r="DK119" s="1023"/>
      <c r="DL119" s="1021" t="s">
        <v>459</v>
      </c>
      <c r="DM119" s="1022"/>
      <c r="DN119" s="1022"/>
      <c r="DO119" s="1022"/>
      <c r="DP119" s="1023"/>
      <c r="DQ119" s="1021" t="s">
        <v>459</v>
      </c>
      <c r="DR119" s="1022"/>
      <c r="DS119" s="1022"/>
      <c r="DT119" s="1022"/>
      <c r="DU119" s="1023"/>
      <c r="DV119" s="1024" t="s">
        <v>459</v>
      </c>
      <c r="DW119" s="1025"/>
      <c r="DX119" s="1025"/>
      <c r="DY119" s="1025"/>
      <c r="DZ119" s="1026"/>
    </row>
    <row r="120" spans="1:130" s="230" customFormat="1" ht="26.25" customHeight="1" x14ac:dyDescent="0.15">
      <c r="A120" s="1094"/>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459</v>
      </c>
      <c r="AB120" s="995"/>
      <c r="AC120" s="995"/>
      <c r="AD120" s="995"/>
      <c r="AE120" s="996"/>
      <c r="AF120" s="997" t="s">
        <v>459</v>
      </c>
      <c r="AG120" s="995"/>
      <c r="AH120" s="995"/>
      <c r="AI120" s="995"/>
      <c r="AJ120" s="996"/>
      <c r="AK120" s="997" t="s">
        <v>459</v>
      </c>
      <c r="AL120" s="995"/>
      <c r="AM120" s="995"/>
      <c r="AN120" s="995"/>
      <c r="AO120" s="996"/>
      <c r="AP120" s="998" t="s">
        <v>459</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9448571</v>
      </c>
      <c r="BR120" s="967"/>
      <c r="BS120" s="967"/>
      <c r="BT120" s="967"/>
      <c r="BU120" s="967"/>
      <c r="BV120" s="967">
        <v>10438497</v>
      </c>
      <c r="BW120" s="967"/>
      <c r="BX120" s="967"/>
      <c r="BY120" s="967"/>
      <c r="BZ120" s="967"/>
      <c r="CA120" s="967">
        <v>12326069</v>
      </c>
      <c r="CB120" s="967"/>
      <c r="CC120" s="967"/>
      <c r="CD120" s="967"/>
      <c r="CE120" s="967"/>
      <c r="CF120" s="980">
        <v>21</v>
      </c>
      <c r="CG120" s="981"/>
      <c r="CH120" s="981"/>
      <c r="CI120" s="981"/>
      <c r="CJ120" s="981"/>
      <c r="CK120" s="1042" t="s">
        <v>473</v>
      </c>
      <c r="CL120" s="1043"/>
      <c r="CM120" s="1043"/>
      <c r="CN120" s="1043"/>
      <c r="CO120" s="1044"/>
      <c r="CP120" s="1050" t="s">
        <v>474</v>
      </c>
      <c r="CQ120" s="1051"/>
      <c r="CR120" s="1051"/>
      <c r="CS120" s="1051"/>
      <c r="CT120" s="1051"/>
      <c r="CU120" s="1051"/>
      <c r="CV120" s="1051"/>
      <c r="CW120" s="1051"/>
      <c r="CX120" s="1051"/>
      <c r="CY120" s="1051"/>
      <c r="CZ120" s="1051"/>
      <c r="DA120" s="1051"/>
      <c r="DB120" s="1051"/>
      <c r="DC120" s="1051"/>
      <c r="DD120" s="1051"/>
      <c r="DE120" s="1051"/>
      <c r="DF120" s="1052"/>
      <c r="DG120" s="966">
        <v>27325831</v>
      </c>
      <c r="DH120" s="967"/>
      <c r="DI120" s="967"/>
      <c r="DJ120" s="967"/>
      <c r="DK120" s="967"/>
      <c r="DL120" s="967">
        <v>24927336</v>
      </c>
      <c r="DM120" s="967"/>
      <c r="DN120" s="967"/>
      <c r="DO120" s="967"/>
      <c r="DP120" s="967"/>
      <c r="DQ120" s="967">
        <v>23686678</v>
      </c>
      <c r="DR120" s="967"/>
      <c r="DS120" s="967"/>
      <c r="DT120" s="967"/>
      <c r="DU120" s="967"/>
      <c r="DV120" s="968">
        <v>40.4</v>
      </c>
      <c r="DW120" s="968"/>
      <c r="DX120" s="968"/>
      <c r="DY120" s="968"/>
      <c r="DZ120" s="969"/>
    </row>
    <row r="121" spans="1:130" s="230" customFormat="1" ht="26.25" customHeight="1" x14ac:dyDescent="0.15">
      <c r="A121" s="1094"/>
      <c r="B121" s="985"/>
      <c r="C121" s="1010" t="s">
        <v>475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459</v>
      </c>
      <c r="AB121" s="995"/>
      <c r="AC121" s="995"/>
      <c r="AD121" s="995"/>
      <c r="AE121" s="996"/>
      <c r="AF121" s="997" t="s">
        <v>459</v>
      </c>
      <c r="AG121" s="995"/>
      <c r="AH121" s="995"/>
      <c r="AI121" s="995"/>
      <c r="AJ121" s="996"/>
      <c r="AK121" s="997" t="s">
        <v>459</v>
      </c>
      <c r="AL121" s="995"/>
      <c r="AM121" s="995"/>
      <c r="AN121" s="995"/>
      <c r="AO121" s="996"/>
      <c r="AP121" s="998" t="s">
        <v>459</v>
      </c>
      <c r="AQ121" s="999"/>
      <c r="AR121" s="999"/>
      <c r="AS121" s="999"/>
      <c r="AT121" s="1000"/>
      <c r="AU121" s="1030"/>
      <c r="AV121" s="1031"/>
      <c r="AW121" s="1031"/>
      <c r="AX121" s="1031"/>
      <c r="AY121" s="1032"/>
      <c r="AZ121" s="958" t="s">
        <v>476</v>
      </c>
      <c r="BA121" s="959"/>
      <c r="BB121" s="959"/>
      <c r="BC121" s="959"/>
      <c r="BD121" s="959"/>
      <c r="BE121" s="959"/>
      <c r="BF121" s="959"/>
      <c r="BG121" s="959"/>
      <c r="BH121" s="959"/>
      <c r="BI121" s="959"/>
      <c r="BJ121" s="959"/>
      <c r="BK121" s="959"/>
      <c r="BL121" s="959"/>
      <c r="BM121" s="959"/>
      <c r="BN121" s="959"/>
      <c r="BO121" s="959"/>
      <c r="BP121" s="960"/>
      <c r="BQ121" s="961">
        <v>4238999</v>
      </c>
      <c r="BR121" s="962"/>
      <c r="BS121" s="962"/>
      <c r="BT121" s="962"/>
      <c r="BU121" s="962"/>
      <c r="BV121" s="962">
        <v>3484950</v>
      </c>
      <c r="BW121" s="962"/>
      <c r="BX121" s="962"/>
      <c r="BY121" s="962"/>
      <c r="BZ121" s="962"/>
      <c r="CA121" s="962">
        <v>2664840</v>
      </c>
      <c r="CB121" s="962"/>
      <c r="CC121" s="962"/>
      <c r="CD121" s="962"/>
      <c r="CE121" s="962"/>
      <c r="CF121" s="956">
        <v>4.5999999999999996</v>
      </c>
      <c r="CG121" s="957"/>
      <c r="CH121" s="957"/>
      <c r="CI121" s="957"/>
      <c r="CJ121" s="957"/>
      <c r="CK121" s="1045"/>
      <c r="CL121" s="1046"/>
      <c r="CM121" s="1046"/>
      <c r="CN121" s="1046"/>
      <c r="CO121" s="1047"/>
      <c r="CP121" s="1055" t="s">
        <v>477</v>
      </c>
      <c r="CQ121" s="1056"/>
      <c r="CR121" s="1056"/>
      <c r="CS121" s="1056"/>
      <c r="CT121" s="1056"/>
      <c r="CU121" s="1056"/>
      <c r="CV121" s="1056"/>
      <c r="CW121" s="1056"/>
      <c r="CX121" s="1056"/>
      <c r="CY121" s="1056"/>
      <c r="CZ121" s="1056"/>
      <c r="DA121" s="1056"/>
      <c r="DB121" s="1056"/>
      <c r="DC121" s="1056"/>
      <c r="DD121" s="1056"/>
      <c r="DE121" s="1056"/>
      <c r="DF121" s="1057"/>
      <c r="DG121" s="961">
        <v>2343772</v>
      </c>
      <c r="DH121" s="962"/>
      <c r="DI121" s="962"/>
      <c r="DJ121" s="962"/>
      <c r="DK121" s="962"/>
      <c r="DL121" s="962">
        <v>2656270</v>
      </c>
      <c r="DM121" s="962"/>
      <c r="DN121" s="962"/>
      <c r="DO121" s="962"/>
      <c r="DP121" s="962"/>
      <c r="DQ121" s="962">
        <v>2546807</v>
      </c>
      <c r="DR121" s="962"/>
      <c r="DS121" s="962"/>
      <c r="DT121" s="962"/>
      <c r="DU121" s="962"/>
      <c r="DV121" s="963">
        <v>4.3</v>
      </c>
      <c r="DW121" s="963"/>
      <c r="DX121" s="963"/>
      <c r="DY121" s="963"/>
      <c r="DZ121" s="964"/>
    </row>
    <row r="122" spans="1:130" s="230" customFormat="1" ht="26.25" customHeight="1" x14ac:dyDescent="0.15">
      <c r="A122" s="1094"/>
      <c r="B122" s="985"/>
      <c r="C122" s="958" t="s">
        <v>456</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459</v>
      </c>
      <c r="AB122" s="995"/>
      <c r="AC122" s="995"/>
      <c r="AD122" s="995"/>
      <c r="AE122" s="996"/>
      <c r="AF122" s="997" t="s">
        <v>459</v>
      </c>
      <c r="AG122" s="995"/>
      <c r="AH122" s="995"/>
      <c r="AI122" s="995"/>
      <c r="AJ122" s="996"/>
      <c r="AK122" s="997" t="s">
        <v>459</v>
      </c>
      <c r="AL122" s="995"/>
      <c r="AM122" s="995"/>
      <c r="AN122" s="995"/>
      <c r="AO122" s="996"/>
      <c r="AP122" s="998" t="s">
        <v>459</v>
      </c>
      <c r="AQ122" s="999"/>
      <c r="AR122" s="999"/>
      <c r="AS122" s="999"/>
      <c r="AT122" s="1000"/>
      <c r="AU122" s="1030"/>
      <c r="AV122" s="1031"/>
      <c r="AW122" s="1031"/>
      <c r="AX122" s="1031"/>
      <c r="AY122" s="1032"/>
      <c r="AZ122" s="1009" t="s">
        <v>478</v>
      </c>
      <c r="BA122" s="1001"/>
      <c r="BB122" s="1001"/>
      <c r="BC122" s="1001"/>
      <c r="BD122" s="1001"/>
      <c r="BE122" s="1001"/>
      <c r="BF122" s="1001"/>
      <c r="BG122" s="1001"/>
      <c r="BH122" s="1001"/>
      <c r="BI122" s="1001"/>
      <c r="BJ122" s="1001"/>
      <c r="BK122" s="1001"/>
      <c r="BL122" s="1001"/>
      <c r="BM122" s="1001"/>
      <c r="BN122" s="1001"/>
      <c r="BO122" s="1001"/>
      <c r="BP122" s="1002"/>
      <c r="BQ122" s="1035">
        <v>117443480</v>
      </c>
      <c r="BR122" s="1036"/>
      <c r="BS122" s="1036"/>
      <c r="BT122" s="1036"/>
      <c r="BU122" s="1036"/>
      <c r="BV122" s="1036">
        <v>113808490</v>
      </c>
      <c r="BW122" s="1036"/>
      <c r="BX122" s="1036"/>
      <c r="BY122" s="1036"/>
      <c r="BZ122" s="1036"/>
      <c r="CA122" s="1036">
        <v>109546780</v>
      </c>
      <c r="CB122" s="1036"/>
      <c r="CC122" s="1036"/>
      <c r="CD122" s="1036"/>
      <c r="CE122" s="1036"/>
      <c r="CF122" s="1053">
        <v>187.1</v>
      </c>
      <c r="CG122" s="1054"/>
      <c r="CH122" s="1054"/>
      <c r="CI122" s="1054"/>
      <c r="CJ122" s="1054"/>
      <c r="CK122" s="1045"/>
      <c r="CL122" s="1046"/>
      <c r="CM122" s="1046"/>
      <c r="CN122" s="1046"/>
      <c r="CO122" s="1047"/>
      <c r="CP122" s="1055" t="s">
        <v>479</v>
      </c>
      <c r="CQ122" s="1056"/>
      <c r="CR122" s="1056"/>
      <c r="CS122" s="1056"/>
      <c r="CT122" s="1056"/>
      <c r="CU122" s="1056"/>
      <c r="CV122" s="1056"/>
      <c r="CW122" s="1056"/>
      <c r="CX122" s="1056"/>
      <c r="CY122" s="1056"/>
      <c r="CZ122" s="1056"/>
      <c r="DA122" s="1056"/>
      <c r="DB122" s="1056"/>
      <c r="DC122" s="1056"/>
      <c r="DD122" s="1056"/>
      <c r="DE122" s="1056"/>
      <c r="DF122" s="1057"/>
      <c r="DG122" s="961">
        <v>2326829</v>
      </c>
      <c r="DH122" s="962"/>
      <c r="DI122" s="962"/>
      <c r="DJ122" s="962"/>
      <c r="DK122" s="962"/>
      <c r="DL122" s="962">
        <v>2179941</v>
      </c>
      <c r="DM122" s="962"/>
      <c r="DN122" s="962"/>
      <c r="DO122" s="962"/>
      <c r="DP122" s="962"/>
      <c r="DQ122" s="962">
        <v>1997596</v>
      </c>
      <c r="DR122" s="962"/>
      <c r="DS122" s="962"/>
      <c r="DT122" s="962"/>
      <c r="DU122" s="962"/>
      <c r="DV122" s="963">
        <v>3.4</v>
      </c>
      <c r="DW122" s="963"/>
      <c r="DX122" s="963"/>
      <c r="DY122" s="963"/>
      <c r="DZ122" s="964"/>
    </row>
    <row r="123" spans="1:130" s="230" customFormat="1" ht="26.25" customHeight="1" x14ac:dyDescent="0.15">
      <c r="A123" s="1094"/>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185</v>
      </c>
      <c r="AB123" s="995"/>
      <c r="AC123" s="995"/>
      <c r="AD123" s="995"/>
      <c r="AE123" s="996"/>
      <c r="AF123" s="997" t="s">
        <v>185</v>
      </c>
      <c r="AG123" s="995"/>
      <c r="AH123" s="995"/>
      <c r="AI123" s="995"/>
      <c r="AJ123" s="996"/>
      <c r="AK123" s="997" t="s">
        <v>185</v>
      </c>
      <c r="AL123" s="995"/>
      <c r="AM123" s="995"/>
      <c r="AN123" s="995"/>
      <c r="AO123" s="996"/>
      <c r="AP123" s="998" t="s">
        <v>185</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480</v>
      </c>
      <c r="BP123" s="1041"/>
      <c r="BQ123" s="1100">
        <v>131131050</v>
      </c>
      <c r="BR123" s="1067"/>
      <c r="BS123" s="1067"/>
      <c r="BT123" s="1067"/>
      <c r="BU123" s="1067"/>
      <c r="BV123" s="1067">
        <v>127731937</v>
      </c>
      <c r="BW123" s="1067"/>
      <c r="BX123" s="1067"/>
      <c r="BY123" s="1067"/>
      <c r="BZ123" s="1067"/>
      <c r="CA123" s="1067">
        <v>124537689</v>
      </c>
      <c r="CB123" s="1067"/>
      <c r="CC123" s="1067"/>
      <c r="CD123" s="1067"/>
      <c r="CE123" s="1067"/>
      <c r="CF123" s="1037"/>
      <c r="CG123" s="1038"/>
      <c r="CH123" s="1038"/>
      <c r="CI123" s="1038"/>
      <c r="CJ123" s="1039"/>
      <c r="CK123" s="1045"/>
      <c r="CL123" s="1046"/>
      <c r="CM123" s="1046"/>
      <c r="CN123" s="1046"/>
      <c r="CO123" s="1047"/>
      <c r="CP123" s="1055" t="s">
        <v>481</v>
      </c>
      <c r="CQ123" s="1056"/>
      <c r="CR123" s="1056"/>
      <c r="CS123" s="1056"/>
      <c r="CT123" s="1056"/>
      <c r="CU123" s="1056"/>
      <c r="CV123" s="1056"/>
      <c r="CW123" s="1056"/>
      <c r="CX123" s="1056"/>
      <c r="CY123" s="1056"/>
      <c r="CZ123" s="1056"/>
      <c r="DA123" s="1056"/>
      <c r="DB123" s="1056"/>
      <c r="DC123" s="1056"/>
      <c r="DD123" s="1056"/>
      <c r="DE123" s="1056"/>
      <c r="DF123" s="1057"/>
      <c r="DG123" s="994">
        <v>1085061</v>
      </c>
      <c r="DH123" s="995"/>
      <c r="DI123" s="995"/>
      <c r="DJ123" s="995"/>
      <c r="DK123" s="996"/>
      <c r="DL123" s="997">
        <v>1299833</v>
      </c>
      <c r="DM123" s="995"/>
      <c r="DN123" s="995"/>
      <c r="DO123" s="995"/>
      <c r="DP123" s="996"/>
      <c r="DQ123" s="997">
        <v>1514793</v>
      </c>
      <c r="DR123" s="995"/>
      <c r="DS123" s="995"/>
      <c r="DT123" s="995"/>
      <c r="DU123" s="996"/>
      <c r="DV123" s="998">
        <v>2.6</v>
      </c>
      <c r="DW123" s="999"/>
      <c r="DX123" s="999"/>
      <c r="DY123" s="999"/>
      <c r="DZ123" s="1000"/>
    </row>
    <row r="124" spans="1:130" s="230" customFormat="1" ht="26.25" customHeight="1" thickBot="1" x14ac:dyDescent="0.2">
      <c r="A124" s="1094"/>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185</v>
      </c>
      <c r="AB124" s="995"/>
      <c r="AC124" s="995"/>
      <c r="AD124" s="995"/>
      <c r="AE124" s="996"/>
      <c r="AF124" s="997" t="s">
        <v>414</v>
      </c>
      <c r="AG124" s="995"/>
      <c r="AH124" s="995"/>
      <c r="AI124" s="995"/>
      <c r="AJ124" s="996"/>
      <c r="AK124" s="997" t="s">
        <v>185</v>
      </c>
      <c r="AL124" s="995"/>
      <c r="AM124" s="995"/>
      <c r="AN124" s="995"/>
      <c r="AO124" s="996"/>
      <c r="AP124" s="998" t="s">
        <v>414</v>
      </c>
      <c r="AQ124" s="999"/>
      <c r="AR124" s="999"/>
      <c r="AS124" s="999"/>
      <c r="AT124" s="1000"/>
      <c r="AU124" s="1096" t="s">
        <v>482</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89.3</v>
      </c>
      <c r="BR124" s="1063"/>
      <c r="BS124" s="1063"/>
      <c r="BT124" s="1063"/>
      <c r="BU124" s="1063"/>
      <c r="BV124" s="1063">
        <v>82.3</v>
      </c>
      <c r="BW124" s="1063"/>
      <c r="BX124" s="1063"/>
      <c r="BY124" s="1063"/>
      <c r="BZ124" s="1063"/>
      <c r="CA124" s="1063">
        <v>77.599999999999994</v>
      </c>
      <c r="CB124" s="1063"/>
      <c r="CC124" s="1063"/>
      <c r="CD124" s="1063"/>
      <c r="CE124" s="1063"/>
      <c r="CF124" s="1064"/>
      <c r="CG124" s="1065"/>
      <c r="CH124" s="1065"/>
      <c r="CI124" s="1065"/>
      <c r="CJ124" s="1066"/>
      <c r="CK124" s="1048"/>
      <c r="CL124" s="1048"/>
      <c r="CM124" s="1048"/>
      <c r="CN124" s="1048"/>
      <c r="CO124" s="1049"/>
      <c r="CP124" s="1055" t="s">
        <v>483</v>
      </c>
      <c r="CQ124" s="1056"/>
      <c r="CR124" s="1056"/>
      <c r="CS124" s="1056"/>
      <c r="CT124" s="1056"/>
      <c r="CU124" s="1056"/>
      <c r="CV124" s="1056"/>
      <c r="CW124" s="1056"/>
      <c r="CX124" s="1056"/>
      <c r="CY124" s="1056"/>
      <c r="CZ124" s="1056"/>
      <c r="DA124" s="1056"/>
      <c r="DB124" s="1056"/>
      <c r="DC124" s="1056"/>
      <c r="DD124" s="1056"/>
      <c r="DE124" s="1056"/>
      <c r="DF124" s="1057"/>
      <c r="DG124" s="1040">
        <v>1557207</v>
      </c>
      <c r="DH124" s="1022"/>
      <c r="DI124" s="1022"/>
      <c r="DJ124" s="1022"/>
      <c r="DK124" s="1023"/>
      <c r="DL124" s="1021">
        <v>1359551</v>
      </c>
      <c r="DM124" s="1022"/>
      <c r="DN124" s="1022"/>
      <c r="DO124" s="1022"/>
      <c r="DP124" s="1023"/>
      <c r="DQ124" s="1021">
        <v>1114612</v>
      </c>
      <c r="DR124" s="1022"/>
      <c r="DS124" s="1022"/>
      <c r="DT124" s="1022"/>
      <c r="DU124" s="1023"/>
      <c r="DV124" s="1024">
        <v>1.9</v>
      </c>
      <c r="DW124" s="1025"/>
      <c r="DX124" s="1025"/>
      <c r="DY124" s="1025"/>
      <c r="DZ124" s="1026"/>
    </row>
    <row r="125" spans="1:130" s="230" customFormat="1" ht="26.25" customHeight="1" x14ac:dyDescent="0.15">
      <c r="A125" s="1094"/>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185</v>
      </c>
      <c r="AB125" s="995"/>
      <c r="AC125" s="995"/>
      <c r="AD125" s="995"/>
      <c r="AE125" s="996"/>
      <c r="AF125" s="997" t="s">
        <v>185</v>
      </c>
      <c r="AG125" s="995"/>
      <c r="AH125" s="995"/>
      <c r="AI125" s="995"/>
      <c r="AJ125" s="996"/>
      <c r="AK125" s="997" t="s">
        <v>414</v>
      </c>
      <c r="AL125" s="995"/>
      <c r="AM125" s="995"/>
      <c r="AN125" s="995"/>
      <c r="AO125" s="996"/>
      <c r="AP125" s="998" t="s">
        <v>185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484</v>
      </c>
      <c r="CL125" s="1043"/>
      <c r="CM125" s="1043"/>
      <c r="CN125" s="1043"/>
      <c r="CO125" s="1044"/>
      <c r="CP125" s="965" t="s">
        <v>485</v>
      </c>
      <c r="CQ125" s="933"/>
      <c r="CR125" s="933"/>
      <c r="CS125" s="933"/>
      <c r="CT125" s="933"/>
      <c r="CU125" s="933"/>
      <c r="CV125" s="933"/>
      <c r="CW125" s="933"/>
      <c r="CX125" s="933"/>
      <c r="CY125" s="933"/>
      <c r="CZ125" s="933"/>
      <c r="DA125" s="933"/>
      <c r="DB125" s="933"/>
      <c r="DC125" s="933"/>
      <c r="DD125" s="933"/>
      <c r="DE125" s="933"/>
      <c r="DF125" s="934"/>
      <c r="DG125" s="966" t="s">
        <v>185</v>
      </c>
      <c r="DH125" s="967"/>
      <c r="DI125" s="967"/>
      <c r="DJ125" s="967"/>
      <c r="DK125" s="967"/>
      <c r="DL125" s="967" t="s">
        <v>185</v>
      </c>
      <c r="DM125" s="967"/>
      <c r="DN125" s="967"/>
      <c r="DO125" s="967"/>
      <c r="DP125" s="967"/>
      <c r="DQ125" s="967" t="s">
        <v>414</v>
      </c>
      <c r="DR125" s="967"/>
      <c r="DS125" s="967"/>
      <c r="DT125" s="967"/>
      <c r="DU125" s="967"/>
      <c r="DV125" s="968" t="s">
        <v>185</v>
      </c>
      <c r="DW125" s="968"/>
      <c r="DX125" s="968"/>
      <c r="DY125" s="968"/>
      <c r="DZ125" s="969"/>
    </row>
    <row r="126" spans="1:130" s="230" customFormat="1" ht="26.25" customHeight="1" thickBot="1" x14ac:dyDescent="0.2">
      <c r="A126" s="1094"/>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414</v>
      </c>
      <c r="AB126" s="995"/>
      <c r="AC126" s="995"/>
      <c r="AD126" s="995"/>
      <c r="AE126" s="996"/>
      <c r="AF126" s="997" t="s">
        <v>185</v>
      </c>
      <c r="AG126" s="995"/>
      <c r="AH126" s="995"/>
      <c r="AI126" s="995"/>
      <c r="AJ126" s="996"/>
      <c r="AK126" s="997" t="s">
        <v>185</v>
      </c>
      <c r="AL126" s="995"/>
      <c r="AM126" s="995"/>
      <c r="AN126" s="995"/>
      <c r="AO126" s="996"/>
      <c r="AP126" s="998" t="s">
        <v>185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486</v>
      </c>
      <c r="CQ126" s="959"/>
      <c r="CR126" s="959"/>
      <c r="CS126" s="959"/>
      <c r="CT126" s="959"/>
      <c r="CU126" s="959"/>
      <c r="CV126" s="959"/>
      <c r="CW126" s="959"/>
      <c r="CX126" s="959"/>
      <c r="CY126" s="959"/>
      <c r="CZ126" s="959"/>
      <c r="DA126" s="959"/>
      <c r="DB126" s="959"/>
      <c r="DC126" s="959"/>
      <c r="DD126" s="959"/>
      <c r="DE126" s="959"/>
      <c r="DF126" s="960"/>
      <c r="DG126" s="961" t="s">
        <v>185</v>
      </c>
      <c r="DH126" s="962"/>
      <c r="DI126" s="962"/>
      <c r="DJ126" s="962"/>
      <c r="DK126" s="962"/>
      <c r="DL126" s="962" t="s">
        <v>414</v>
      </c>
      <c r="DM126" s="962"/>
      <c r="DN126" s="962"/>
      <c r="DO126" s="962"/>
      <c r="DP126" s="962"/>
      <c r="DQ126" s="962" t="s">
        <v>185</v>
      </c>
      <c r="DR126" s="962"/>
      <c r="DS126" s="962"/>
      <c r="DT126" s="962"/>
      <c r="DU126" s="962"/>
      <c r="DV126" s="963" t="s">
        <v>185</v>
      </c>
      <c r="DW126" s="963"/>
      <c r="DX126" s="963"/>
      <c r="DY126" s="963"/>
      <c r="DZ126" s="964"/>
    </row>
    <row r="127" spans="1:130" s="230" customFormat="1" ht="26.25" customHeight="1" x14ac:dyDescent="0.15">
      <c r="A127" s="1095"/>
      <c r="B127" s="987"/>
      <c r="C127" s="1009" t="s">
        <v>487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53211</v>
      </c>
      <c r="AB127" s="995"/>
      <c r="AC127" s="995"/>
      <c r="AD127" s="995"/>
      <c r="AE127" s="996"/>
      <c r="AF127" s="997">
        <v>63065</v>
      </c>
      <c r="AG127" s="995"/>
      <c r="AH127" s="995"/>
      <c r="AI127" s="995"/>
      <c r="AJ127" s="996"/>
      <c r="AK127" s="997">
        <v>62011</v>
      </c>
      <c r="AL127" s="995"/>
      <c r="AM127" s="995"/>
      <c r="AN127" s="995"/>
      <c r="AO127" s="996"/>
      <c r="AP127" s="998">
        <v>0.1</v>
      </c>
      <c r="AQ127" s="999"/>
      <c r="AR127" s="999"/>
      <c r="AS127" s="999"/>
      <c r="AT127" s="1000"/>
      <c r="AU127" s="232"/>
      <c r="AV127" s="232"/>
      <c r="AW127" s="232"/>
      <c r="AX127" s="1068" t="s">
        <v>488</v>
      </c>
      <c r="AY127" s="1069"/>
      <c r="AZ127" s="1069"/>
      <c r="BA127" s="1069"/>
      <c r="BB127" s="1069"/>
      <c r="BC127" s="1069"/>
      <c r="BD127" s="1069"/>
      <c r="BE127" s="1070"/>
      <c r="BF127" s="1071" t="s">
        <v>489</v>
      </c>
      <c r="BG127" s="1069"/>
      <c r="BH127" s="1069"/>
      <c r="BI127" s="1069"/>
      <c r="BJ127" s="1069"/>
      <c r="BK127" s="1069"/>
      <c r="BL127" s="1070"/>
      <c r="BM127" s="1071" t="s">
        <v>490</v>
      </c>
      <c r="BN127" s="1069"/>
      <c r="BO127" s="1069"/>
      <c r="BP127" s="1069"/>
      <c r="BQ127" s="1069"/>
      <c r="BR127" s="1069"/>
      <c r="BS127" s="1070"/>
      <c r="BT127" s="1071" t="s">
        <v>491</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492</v>
      </c>
      <c r="CQ127" s="959"/>
      <c r="CR127" s="959"/>
      <c r="CS127" s="959"/>
      <c r="CT127" s="959"/>
      <c r="CU127" s="959"/>
      <c r="CV127" s="959"/>
      <c r="CW127" s="959"/>
      <c r="CX127" s="959"/>
      <c r="CY127" s="959"/>
      <c r="CZ127" s="959"/>
      <c r="DA127" s="959"/>
      <c r="DB127" s="959"/>
      <c r="DC127" s="959"/>
      <c r="DD127" s="959"/>
      <c r="DE127" s="959"/>
      <c r="DF127" s="960"/>
      <c r="DG127" s="961" t="s">
        <v>185</v>
      </c>
      <c r="DH127" s="962"/>
      <c r="DI127" s="962"/>
      <c r="DJ127" s="962"/>
      <c r="DK127" s="962"/>
      <c r="DL127" s="962" t="s">
        <v>185</v>
      </c>
      <c r="DM127" s="962"/>
      <c r="DN127" s="962"/>
      <c r="DO127" s="962"/>
      <c r="DP127" s="962"/>
      <c r="DQ127" s="962" t="s">
        <v>185</v>
      </c>
      <c r="DR127" s="962"/>
      <c r="DS127" s="962"/>
      <c r="DT127" s="962"/>
      <c r="DU127" s="962"/>
      <c r="DV127" s="963" t="s">
        <v>414</v>
      </c>
      <c r="DW127" s="963"/>
      <c r="DX127" s="963"/>
      <c r="DY127" s="963"/>
      <c r="DZ127" s="964"/>
    </row>
    <row r="128" spans="1:130" s="230" customFormat="1" ht="26.25" customHeight="1" thickBot="1" x14ac:dyDescent="0.2">
      <c r="A128" s="1078" t="s">
        <v>493</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494</v>
      </c>
      <c r="X128" s="1080"/>
      <c r="Y128" s="1080"/>
      <c r="Z128" s="1081"/>
      <c r="AA128" s="1082">
        <v>247151</v>
      </c>
      <c r="AB128" s="1083"/>
      <c r="AC128" s="1083"/>
      <c r="AD128" s="1083"/>
      <c r="AE128" s="1084"/>
      <c r="AF128" s="1085">
        <v>211111</v>
      </c>
      <c r="AG128" s="1083"/>
      <c r="AH128" s="1083"/>
      <c r="AI128" s="1083"/>
      <c r="AJ128" s="1084"/>
      <c r="AK128" s="1085">
        <v>217876</v>
      </c>
      <c r="AL128" s="1083"/>
      <c r="AM128" s="1083"/>
      <c r="AN128" s="1083"/>
      <c r="AO128" s="1084"/>
      <c r="AP128" s="1086"/>
      <c r="AQ128" s="1087"/>
      <c r="AR128" s="1087"/>
      <c r="AS128" s="1087"/>
      <c r="AT128" s="1088"/>
      <c r="AU128" s="232"/>
      <c r="AV128" s="232"/>
      <c r="AW128" s="232"/>
      <c r="AX128" s="932" t="s">
        <v>495</v>
      </c>
      <c r="AY128" s="933"/>
      <c r="AZ128" s="933"/>
      <c r="BA128" s="933"/>
      <c r="BB128" s="933"/>
      <c r="BC128" s="933"/>
      <c r="BD128" s="933"/>
      <c r="BE128" s="934"/>
      <c r="BF128" s="1089" t="s">
        <v>185</v>
      </c>
      <c r="BG128" s="1090"/>
      <c r="BH128" s="1090"/>
      <c r="BI128" s="1090"/>
      <c r="BJ128" s="1090"/>
      <c r="BK128" s="1090"/>
      <c r="BL128" s="1091"/>
      <c r="BM128" s="1089">
        <v>11.25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496</v>
      </c>
      <c r="CQ128" s="762"/>
      <c r="CR128" s="762"/>
      <c r="CS128" s="762"/>
      <c r="CT128" s="762"/>
      <c r="CU128" s="762"/>
      <c r="CV128" s="762"/>
      <c r="CW128" s="762"/>
      <c r="CX128" s="762"/>
      <c r="CY128" s="762"/>
      <c r="CZ128" s="762"/>
      <c r="DA128" s="762"/>
      <c r="DB128" s="762"/>
      <c r="DC128" s="762"/>
      <c r="DD128" s="762"/>
      <c r="DE128" s="762"/>
      <c r="DF128" s="1073"/>
      <c r="DG128" s="1074" t="s">
        <v>185</v>
      </c>
      <c r="DH128" s="1075"/>
      <c r="DI128" s="1075"/>
      <c r="DJ128" s="1075"/>
      <c r="DK128" s="1075"/>
      <c r="DL128" s="1075" t="s">
        <v>414</v>
      </c>
      <c r="DM128" s="1075"/>
      <c r="DN128" s="1075"/>
      <c r="DO128" s="1075"/>
      <c r="DP128" s="1075"/>
      <c r="DQ128" s="1075" t="s">
        <v>414</v>
      </c>
      <c r="DR128" s="1075"/>
      <c r="DS128" s="1075"/>
      <c r="DT128" s="1075"/>
      <c r="DU128" s="1075"/>
      <c r="DV128" s="1076" t="s">
        <v>185</v>
      </c>
      <c r="DW128" s="1076"/>
      <c r="DX128" s="1076"/>
      <c r="DY128" s="1076"/>
      <c r="DZ128" s="1077"/>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497</v>
      </c>
      <c r="X129" s="1107"/>
      <c r="Y129" s="1107"/>
      <c r="Z129" s="1108"/>
      <c r="AA129" s="994">
        <v>67915309</v>
      </c>
      <c r="AB129" s="995"/>
      <c r="AC129" s="995"/>
      <c r="AD129" s="995"/>
      <c r="AE129" s="996"/>
      <c r="AF129" s="997">
        <v>69504745</v>
      </c>
      <c r="AG129" s="995"/>
      <c r="AH129" s="995"/>
      <c r="AI129" s="995"/>
      <c r="AJ129" s="996"/>
      <c r="AK129" s="997">
        <v>68037049</v>
      </c>
      <c r="AL129" s="995"/>
      <c r="AM129" s="995"/>
      <c r="AN129" s="995"/>
      <c r="AO129" s="996"/>
      <c r="AP129" s="1109"/>
      <c r="AQ129" s="1110"/>
      <c r="AR129" s="1110"/>
      <c r="AS129" s="1110"/>
      <c r="AT129" s="1111"/>
      <c r="AU129" s="233"/>
      <c r="AV129" s="233"/>
      <c r="AW129" s="233"/>
      <c r="AX129" s="1101" t="s">
        <v>498</v>
      </c>
      <c r="AY129" s="959"/>
      <c r="AZ129" s="959"/>
      <c r="BA129" s="959"/>
      <c r="BB129" s="959"/>
      <c r="BC129" s="959"/>
      <c r="BD129" s="959"/>
      <c r="BE129" s="960"/>
      <c r="BF129" s="1102" t="s">
        <v>414</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500</v>
      </c>
      <c r="X130" s="1107"/>
      <c r="Y130" s="1107"/>
      <c r="Z130" s="1108"/>
      <c r="AA130" s="994">
        <v>9764180</v>
      </c>
      <c r="AB130" s="995"/>
      <c r="AC130" s="995"/>
      <c r="AD130" s="995"/>
      <c r="AE130" s="996"/>
      <c r="AF130" s="997">
        <v>9496766</v>
      </c>
      <c r="AG130" s="995"/>
      <c r="AH130" s="995"/>
      <c r="AI130" s="995"/>
      <c r="AJ130" s="996"/>
      <c r="AK130" s="997">
        <v>9476619</v>
      </c>
      <c r="AL130" s="995"/>
      <c r="AM130" s="995"/>
      <c r="AN130" s="995"/>
      <c r="AO130" s="996"/>
      <c r="AP130" s="1109"/>
      <c r="AQ130" s="1110"/>
      <c r="AR130" s="1110"/>
      <c r="AS130" s="1110"/>
      <c r="AT130" s="1111"/>
      <c r="AU130" s="233"/>
      <c r="AV130" s="233"/>
      <c r="AW130" s="233"/>
      <c r="AX130" s="1101" t="s">
        <v>501</v>
      </c>
      <c r="AY130" s="959"/>
      <c r="AZ130" s="959"/>
      <c r="BA130" s="959"/>
      <c r="BB130" s="959"/>
      <c r="BC130" s="959"/>
      <c r="BD130" s="959"/>
      <c r="BE130" s="960"/>
      <c r="BF130" s="1137">
        <v>12.1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40">
        <v>58151129</v>
      </c>
      <c r="AB131" s="1022"/>
      <c r="AC131" s="1022"/>
      <c r="AD131" s="1022"/>
      <c r="AE131" s="1023"/>
      <c r="AF131" s="1021">
        <v>60007979</v>
      </c>
      <c r="AG131" s="1022"/>
      <c r="AH131" s="1022"/>
      <c r="AI131" s="1022"/>
      <c r="AJ131" s="1023"/>
      <c r="AK131" s="1021">
        <v>58560430</v>
      </c>
      <c r="AL131" s="1022"/>
      <c r="AM131" s="1022"/>
      <c r="AN131" s="1022"/>
      <c r="AO131" s="1023"/>
      <c r="AP131" s="1146"/>
      <c r="AQ131" s="1147"/>
      <c r="AR131" s="1147"/>
      <c r="AS131" s="1147"/>
      <c r="AT131" s="1148"/>
      <c r="AU131" s="233"/>
      <c r="AV131" s="233"/>
      <c r="AW131" s="233"/>
      <c r="AX131" s="1119" t="s">
        <v>503</v>
      </c>
      <c r="AY131" s="762"/>
      <c r="AZ131" s="762"/>
      <c r="BA131" s="762"/>
      <c r="BB131" s="762"/>
      <c r="BC131" s="762"/>
      <c r="BD131" s="762"/>
      <c r="BE131" s="1073"/>
      <c r="BF131" s="1120">
        <v>77.599999999999994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505</v>
      </c>
      <c r="W132" s="1130"/>
      <c r="X132" s="1130"/>
      <c r="Y132" s="1130"/>
      <c r="Z132" s="1131"/>
      <c r="AA132" s="1132">
        <v>13.165446879999999</v>
      </c>
      <c r="AB132" s="1133"/>
      <c r="AC132" s="1133"/>
      <c r="AD132" s="1133"/>
      <c r="AE132" s="1134"/>
      <c r="AF132" s="1135">
        <v>11.966901930000001</v>
      </c>
      <c r="AG132" s="1133"/>
      <c r="AH132" s="1133"/>
      <c r="AI132" s="1133"/>
      <c r="AJ132" s="1134"/>
      <c r="AK132" s="1135">
        <v>11.23448376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506</v>
      </c>
      <c r="W133" s="1113"/>
      <c r="X133" s="1113"/>
      <c r="Y133" s="1113"/>
      <c r="Z133" s="1114"/>
      <c r="AA133" s="1115">
        <v>14.2</v>
      </c>
      <c r="AB133" s="1116"/>
      <c r="AC133" s="1116"/>
      <c r="AD133" s="1116"/>
      <c r="AE133" s="1117"/>
      <c r="AF133" s="1115">
        <v>13.2</v>
      </c>
      <c r="AG133" s="1116"/>
      <c r="AH133" s="1116"/>
      <c r="AI133" s="1116"/>
      <c r="AJ133" s="1117"/>
      <c r="AK133" s="1115">
        <v>12.1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jQkj3BI+pUBUtyyq22We+H7D66ZgvB01GHfo1k9Ya2vhBPdOuyYJPdST1v6X/SUoqQUrKBKU+H8lSjZ2G1Qkw==" saltValue="in8ewZJLEmztl4YpTEIi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pjtyomymzRTnQNJX71Y3/6T082cVQNqPaWZI0sb7mTGaqcPNE1uVcxtpKwIhDaxunwjzxhQrRTmmA//Yh38FQ==" saltValue="txQLsKi8TSDkMkG/DkPF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9PXu5J850Jy4/eYx9Wdkp/qPhM81XfL+CU6N3N5ApmZuZOn3uOFS985YsZoQNwUWNS0DMZu8/Mw7aAWgH16A==" saltValue="WYvA+w1s+AZ++rY/YCSHL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515</v>
      </c>
      <c r="AL9" s="1153"/>
      <c r="AM9" s="1153"/>
      <c r="AN9" s="1154"/>
      <c r="AO9" s="281">
        <v>13623549</v>
      </c>
      <c r="AP9" s="281">
        <v>50171</v>
      </c>
      <c r="AQ9" s="282">
        <v>63571</v>
      </c>
      <c r="AR9" s="283">
        <v>-21.1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516</v>
      </c>
      <c r="AL10" s="1153"/>
      <c r="AM10" s="1153"/>
      <c r="AN10" s="1154"/>
      <c r="AO10" s="284">
        <v>2809836</v>
      </c>
      <c r="AP10" s="284">
        <v>10348</v>
      </c>
      <c r="AQ10" s="285">
        <v>1690</v>
      </c>
      <c r="AR10" s="286">
        <v>512.29999999999995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517</v>
      </c>
      <c r="AL11" s="1153"/>
      <c r="AM11" s="1153"/>
      <c r="AN11" s="1154"/>
      <c r="AO11" s="284">
        <v>549028</v>
      </c>
      <c r="AP11" s="284">
        <v>2022</v>
      </c>
      <c r="AQ11" s="285">
        <v>679</v>
      </c>
      <c r="AR11" s="286">
        <v>197.8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518</v>
      </c>
      <c r="AL12" s="1153"/>
      <c r="AM12" s="1153"/>
      <c r="AN12" s="1154"/>
      <c r="AO12" s="284" t="s">
        <v>519</v>
      </c>
      <c r="AP12" s="284" t="s">
        <v>519</v>
      </c>
      <c r="AQ12" s="285">
        <v>23</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520</v>
      </c>
      <c r="AL13" s="1153"/>
      <c r="AM13" s="1153"/>
      <c r="AN13" s="1154"/>
      <c r="AO13" s="284">
        <v>539305</v>
      </c>
      <c r="AP13" s="284">
        <v>1986</v>
      </c>
      <c r="AQ13" s="285">
        <v>1992</v>
      </c>
      <c r="AR13" s="286">
        <v>-0.3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521</v>
      </c>
      <c r="AL14" s="1153"/>
      <c r="AM14" s="1153"/>
      <c r="AN14" s="1154"/>
      <c r="AO14" s="284">
        <v>308078</v>
      </c>
      <c r="AP14" s="284">
        <v>1135</v>
      </c>
      <c r="AQ14" s="285">
        <v>1254</v>
      </c>
      <c r="AR14" s="286">
        <v>-9.5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522</v>
      </c>
      <c r="AL15" s="1156"/>
      <c r="AM15" s="1156"/>
      <c r="AN15" s="1157"/>
      <c r="AO15" s="284">
        <v>-933740</v>
      </c>
      <c r="AP15" s="284">
        <v>-3439</v>
      </c>
      <c r="AQ15" s="285">
        <v>-3845</v>
      </c>
      <c r="AR15" s="286">
        <v>-10.6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16896056</v>
      </c>
      <c r="AP16" s="284">
        <v>62222</v>
      </c>
      <c r="AQ16" s="285">
        <v>65365</v>
      </c>
      <c r="AR16" s="286">
        <v>-4.8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527</v>
      </c>
      <c r="AL21" s="1159"/>
      <c r="AM21" s="1159"/>
      <c r="AN21" s="1160"/>
      <c r="AO21" s="297">
        <v>5.3</v>
      </c>
      <c r="AP21" s="298">
        <v>6.46</v>
      </c>
      <c r="AQ21" s="299">
        <v>-1.1599999999999999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528</v>
      </c>
      <c r="AL22" s="1159"/>
      <c r="AM22" s="1159"/>
      <c r="AN22" s="1160"/>
      <c r="AO22" s="302">
        <v>96.8</v>
      </c>
      <c r="AP22" s="303">
        <v>99.4</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532</v>
      </c>
      <c r="AL32" s="1167"/>
      <c r="AM32" s="1167"/>
      <c r="AN32" s="1168"/>
      <c r="AO32" s="312">
        <v>12924277</v>
      </c>
      <c r="AP32" s="312">
        <v>47596</v>
      </c>
      <c r="AQ32" s="313">
        <v>37452</v>
      </c>
      <c r="AR32" s="314">
        <v>27.1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533</v>
      </c>
      <c r="AL33" s="1167"/>
      <c r="AM33" s="1167"/>
      <c r="AN33" s="1168"/>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534</v>
      </c>
      <c r="AL34" s="1167"/>
      <c r="AM34" s="1167"/>
      <c r="AN34" s="1168"/>
      <c r="AO34" s="312" t="s">
        <v>519</v>
      </c>
      <c r="AP34" s="312" t="s">
        <v>519</v>
      </c>
      <c r="AQ34" s="313">
        <v>45</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535</v>
      </c>
      <c r="AL35" s="1167"/>
      <c r="AM35" s="1167"/>
      <c r="AN35" s="1168"/>
      <c r="AO35" s="312">
        <v>3084050</v>
      </c>
      <c r="AP35" s="312">
        <v>11357</v>
      </c>
      <c r="AQ35" s="313">
        <v>8356</v>
      </c>
      <c r="AR35" s="314">
        <v>35.9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536</v>
      </c>
      <c r="AL36" s="1167"/>
      <c r="AM36" s="1167"/>
      <c r="AN36" s="1168"/>
      <c r="AO36" s="312">
        <v>203119</v>
      </c>
      <c r="AP36" s="312">
        <v>748</v>
      </c>
      <c r="AQ36" s="313">
        <v>443</v>
      </c>
      <c r="AR36" s="314">
        <v>68.8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537</v>
      </c>
      <c r="AL37" s="1167"/>
      <c r="AM37" s="1167"/>
      <c r="AN37" s="1168"/>
      <c r="AO37" s="312">
        <v>62011</v>
      </c>
      <c r="AP37" s="312">
        <v>228</v>
      </c>
      <c r="AQ37" s="313">
        <v>649</v>
      </c>
      <c r="AR37" s="314">
        <v>-64.900000000000006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538</v>
      </c>
      <c r="AL38" s="1170"/>
      <c r="AM38" s="1170"/>
      <c r="AN38" s="1171"/>
      <c r="AO38" s="315" t="s">
        <v>519</v>
      </c>
      <c r="AP38" s="315" t="s">
        <v>519</v>
      </c>
      <c r="AQ38" s="316">
        <v>1</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539</v>
      </c>
      <c r="AL39" s="1170"/>
      <c r="AM39" s="1170"/>
      <c r="AN39" s="1171"/>
      <c r="AO39" s="312">
        <v>-217876</v>
      </c>
      <c r="AP39" s="312">
        <v>-802</v>
      </c>
      <c r="AQ39" s="313">
        <v>-7867</v>
      </c>
      <c r="AR39" s="314">
        <v>-89.8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540</v>
      </c>
      <c r="AL40" s="1167"/>
      <c r="AM40" s="1167"/>
      <c r="AN40" s="1168"/>
      <c r="AO40" s="312">
        <v>-9476619</v>
      </c>
      <c r="AP40" s="312">
        <v>-34899</v>
      </c>
      <c r="AQ40" s="313">
        <v>-28343</v>
      </c>
      <c r="AR40" s="314">
        <v>23.1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6578962</v>
      </c>
      <c r="AP41" s="312">
        <v>24228</v>
      </c>
      <c r="AQ41" s="313">
        <v>10736</v>
      </c>
      <c r="AR41" s="314">
        <v>125.7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510</v>
      </c>
      <c r="AN49" s="1163" t="s">
        <v>544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7139326</v>
      </c>
      <c r="AN51" s="334">
        <v>25092</v>
      </c>
      <c r="AO51" s="335">
        <v>-12.3</v>
      </c>
      <c r="AP51" s="336">
        <v>46457</v>
      </c>
      <c r="AQ51" s="337">
        <v>-3.4</v>
      </c>
      <c r="AR51" s="338">
        <v>-8.9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2599037</v>
      </c>
      <c r="AN52" s="342">
        <v>9134</v>
      </c>
      <c r="AO52" s="343">
        <v>-30.8</v>
      </c>
      <c r="AP52" s="344">
        <v>24020</v>
      </c>
      <c r="AQ52" s="345">
        <v>-4.5999999999999996</v>
      </c>
      <c r="AR52" s="346">
        <v>-26.2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13893946</v>
      </c>
      <c r="AN53" s="334">
        <v>49404</v>
      </c>
      <c r="AO53" s="335">
        <v>96.9</v>
      </c>
      <c r="AP53" s="336">
        <v>51849</v>
      </c>
      <c r="AQ53" s="337">
        <v>11.6</v>
      </c>
      <c r="AR53" s="338">
        <v>85.3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3534466</v>
      </c>
      <c r="AN54" s="342">
        <v>12568</v>
      </c>
      <c r="AO54" s="343">
        <v>37.6</v>
      </c>
      <c r="AP54" s="344">
        <v>26326</v>
      </c>
      <c r="AQ54" s="345">
        <v>9.6</v>
      </c>
      <c r="AR54" s="346">
        <v>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10294337</v>
      </c>
      <c r="AN55" s="334">
        <v>36971</v>
      </c>
      <c r="AO55" s="335">
        <v>-25.2</v>
      </c>
      <c r="AP55" s="336">
        <v>52191</v>
      </c>
      <c r="AQ55" s="337">
        <v>0.7</v>
      </c>
      <c r="AR55" s="338">
        <v>-25.9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2469053</v>
      </c>
      <c r="AN56" s="342">
        <v>8867</v>
      </c>
      <c r="AO56" s="343">
        <v>-29.4</v>
      </c>
      <c r="AP56" s="344">
        <v>26807</v>
      </c>
      <c r="AQ56" s="345">
        <v>1.8</v>
      </c>
      <c r="AR56" s="346">
        <v>-31.2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11368879</v>
      </c>
      <c r="AN57" s="334">
        <v>41327</v>
      </c>
      <c r="AO57" s="335">
        <v>11.8</v>
      </c>
      <c r="AP57" s="336">
        <v>48105</v>
      </c>
      <c r="AQ57" s="337">
        <v>-7.8</v>
      </c>
      <c r="AR57" s="338">
        <v>19.600000000000001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3003196</v>
      </c>
      <c r="AN58" s="342">
        <v>10917</v>
      </c>
      <c r="AO58" s="343">
        <v>23.1</v>
      </c>
      <c r="AP58" s="344">
        <v>24072</v>
      </c>
      <c r="AQ58" s="345">
        <v>-10.199999999999999</v>
      </c>
      <c r="AR58" s="346">
        <v>33.299999999999997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8992878</v>
      </c>
      <c r="AN59" s="334">
        <v>33118</v>
      </c>
      <c r="AO59" s="335">
        <v>-19.899999999999999</v>
      </c>
      <c r="AP59" s="336">
        <v>47446</v>
      </c>
      <c r="AQ59" s="337">
        <v>-1.4</v>
      </c>
      <c r="AR59" s="338">
        <v>-18.5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2495201</v>
      </c>
      <c r="AN60" s="342">
        <v>9189</v>
      </c>
      <c r="AO60" s="343">
        <v>-15.8</v>
      </c>
      <c r="AP60" s="344">
        <v>24371</v>
      </c>
      <c r="AQ60" s="345">
        <v>1.2</v>
      </c>
      <c r="AR60" s="346">
        <v>-17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10337873</v>
      </c>
      <c r="AN61" s="349">
        <v>37182</v>
      </c>
      <c r="AO61" s="350">
        <v>10.3</v>
      </c>
      <c r="AP61" s="351">
        <v>49210</v>
      </c>
      <c r="AQ61" s="352">
        <v>-0.1</v>
      </c>
      <c r="AR61" s="338">
        <v>10.4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2820191</v>
      </c>
      <c r="AN62" s="342">
        <v>10135</v>
      </c>
      <c r="AO62" s="343">
        <v>-3.1</v>
      </c>
      <c r="AP62" s="344">
        <v>25119</v>
      </c>
      <c r="AQ62" s="345">
        <v>-0.4</v>
      </c>
      <c r="AR62" s="346">
        <v>-2.7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LRFPWU9DoLMchE6X8VKCf5Pzf++ODDU6DOaz1kRuTexi5dPlMFi7t9oaGSYfdzdyD2nzlm998kmJCfPCpQ6Dw==" saltValue="DACEZhTzwTEt7UbuAnyT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iFLRsY+ltFN4MvHsk0om9KIsrphA38ONqVtihC1CJKco3pbUBa+oN9TtVSaz4x/n1rc2P6sQXPUFRggBP5fE9g==" saltValue="x/W7GFQak5rxCmvSJaHf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J5l2n+uC0becjC1Sv28QLuBvgZEOyER3eJubwTFz21DVdP1jbQYUjFYsArrSFaA+L2T81YsGeINZmbO8F1WkYw==" saltValue="4rOV19a/xllKjpM63OEh9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3.12</v>
      </c>
      <c r="G47" s="12">
        <v>4.18</v>
      </c>
      <c r="H47" s="12">
        <v>5.54</v>
      </c>
      <c r="I47" s="12">
        <v>6.6</v>
      </c>
      <c r="J47" s="13">
        <v>8.2100000000000009</v>
      </c>
    </row>
    <row r="48" spans="2:10" ht="57.75" customHeight="1" x14ac:dyDescent="0.15">
      <c r="B48" s="14"/>
      <c r="C48" s="1177" t="s">
        <v>4</v>
      </c>
      <c r="D48" s="1177"/>
      <c r="E48" s="1178"/>
      <c r="F48" s="15">
        <v>1.84</v>
      </c>
      <c r="G48" s="16">
        <v>3.95</v>
      </c>
      <c r="H48" s="16">
        <v>3.54</v>
      </c>
      <c r="I48" s="16">
        <v>7.01</v>
      </c>
      <c r="J48" s="17">
        <v>7.57</v>
      </c>
    </row>
    <row r="49" spans="2:10" ht="57.75" customHeight="1" thickBot="1" x14ac:dyDescent="0.2">
      <c r="B49" s="18"/>
      <c r="C49" s="1179" t="s">
        <v>5</v>
      </c>
      <c r="D49" s="1179"/>
      <c r="E49" s="1180"/>
      <c r="F49" s="19" t="s">
        <v>565</v>
      </c>
      <c r="G49" s="20">
        <v>2.11</v>
      </c>
      <c r="H49" s="20" t="s">
        <v>566</v>
      </c>
      <c r="I49" s="20">
        <v>2.95</v>
      </c>
      <c r="J49" s="21" t="s">
        <v>567</v>
      </c>
    </row>
    <row r="50" spans="2:10" x14ac:dyDescent="0.15"/>
  </sheetData>
  <sheetProtection algorithmName="SHA-512" hashValue="FeqE9/p2xeOA6gPGPXwjHzyvg/26B1bMyb6FB8N454sIm137muMYnChog9IHq/r6BEgpdNSZ7dlPtajRMhOA5w==" saltValue="Mb3tFDHLtCtcul6jz9OP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568</v>
      </c>
      <c r="D34" s="1187"/>
      <c r="E34" s="1188"/>
      <c r="F34" s="32" t="s">
        <v>569</v>
      </c>
      <c r="G34" s="33" t="s">
        <v>570</v>
      </c>
      <c r="H34" s="33" t="s">
        <v>571</v>
      </c>
      <c r="I34" s="33" t="s">
        <v>572</v>
      </c>
      <c r="J34" s="34" t="s">
        <v>573</v>
      </c>
      <c r="K34" s="22"/>
      <c r="L34" s="22"/>
      <c r="M34" s="22"/>
      <c r="N34" s="22"/>
      <c r="O34" s="22"/>
      <c r="P34" s="22"/>
    </row>
    <row r="35" spans="1:16" ht="39" customHeight="1" x14ac:dyDescent="0.15">
      <c r="A35" s="22"/>
      <c r="B35" s="35"/>
      <c r="C35" s="1181" t="s">
        <v>574</v>
      </c>
      <c r="D35" s="1182"/>
      <c r="E35" s="1183"/>
      <c r="F35" s="36" t="s">
        <v>575</v>
      </c>
      <c r="G35" s="37" t="s">
        <v>576</v>
      </c>
      <c r="H35" s="37" t="s">
        <v>577</v>
      </c>
      <c r="I35" s="37" t="s">
        <v>578</v>
      </c>
      <c r="J35" s="38" t="s">
        <v>579</v>
      </c>
      <c r="K35" s="22"/>
      <c r="L35" s="22"/>
      <c r="M35" s="22"/>
      <c r="N35" s="22"/>
      <c r="O35" s="22"/>
      <c r="P35" s="22"/>
    </row>
    <row r="36" spans="1:16" ht="39" customHeight="1" x14ac:dyDescent="0.15">
      <c r="A36" s="22"/>
      <c r="B36" s="35"/>
      <c r="C36" s="1181" t="s">
        <v>580</v>
      </c>
      <c r="D36" s="1182"/>
      <c r="E36" s="1183"/>
      <c r="F36" s="36" t="s">
        <v>581</v>
      </c>
      <c r="G36" s="37">
        <v>0</v>
      </c>
      <c r="H36" s="37">
        <v>0</v>
      </c>
      <c r="I36" s="37">
        <v>0</v>
      </c>
      <c r="J36" s="38" t="s">
        <v>582</v>
      </c>
      <c r="K36" s="22"/>
      <c r="L36" s="22"/>
      <c r="M36" s="22"/>
      <c r="N36" s="22"/>
      <c r="O36" s="22"/>
      <c r="P36" s="22"/>
    </row>
    <row r="37" spans="1:16" ht="39" customHeight="1" x14ac:dyDescent="0.15">
      <c r="A37" s="22"/>
      <c r="B37" s="35"/>
      <c r="C37" s="1181" t="s">
        <v>583</v>
      </c>
      <c r="D37" s="1182"/>
      <c r="E37" s="1183"/>
      <c r="F37" s="36">
        <v>11.61</v>
      </c>
      <c r="G37" s="37">
        <v>11.66</v>
      </c>
      <c r="H37" s="37">
        <v>9.82</v>
      </c>
      <c r="I37" s="37">
        <v>7.47</v>
      </c>
      <c r="J37" s="38">
        <v>7.84</v>
      </c>
      <c r="K37" s="22"/>
      <c r="L37" s="22"/>
      <c r="M37" s="22"/>
      <c r="N37" s="22"/>
      <c r="O37" s="22"/>
      <c r="P37" s="22"/>
    </row>
    <row r="38" spans="1:16" ht="39" customHeight="1" x14ac:dyDescent="0.15">
      <c r="A38" s="22"/>
      <c r="B38" s="35"/>
      <c r="C38" s="1181" t="s">
        <v>584</v>
      </c>
      <c r="D38" s="1182"/>
      <c r="E38" s="1183"/>
      <c r="F38" s="36">
        <v>1.85</v>
      </c>
      <c r="G38" s="37">
        <v>3.94</v>
      </c>
      <c r="H38" s="37">
        <v>3.54</v>
      </c>
      <c r="I38" s="37">
        <v>7</v>
      </c>
      <c r="J38" s="38">
        <v>7.58</v>
      </c>
      <c r="K38" s="22"/>
      <c r="L38" s="22"/>
      <c r="M38" s="22"/>
      <c r="N38" s="22"/>
      <c r="O38" s="22"/>
      <c r="P38" s="22"/>
    </row>
    <row r="39" spans="1:16" ht="39" customHeight="1" x14ac:dyDescent="0.15">
      <c r="A39" s="22"/>
      <c r="B39" s="35"/>
      <c r="C39" s="1181" t="s">
        <v>585</v>
      </c>
      <c r="D39" s="1182"/>
      <c r="E39" s="1183"/>
      <c r="F39" s="36">
        <v>0.71</v>
      </c>
      <c r="G39" s="37">
        <v>0.28000000000000003</v>
      </c>
      <c r="H39" s="37">
        <v>0.46</v>
      </c>
      <c r="I39" s="37">
        <v>0.54</v>
      </c>
      <c r="J39" s="38">
        <v>0.61</v>
      </c>
      <c r="K39" s="22"/>
      <c r="L39" s="22"/>
      <c r="M39" s="22"/>
      <c r="N39" s="22"/>
      <c r="O39" s="22"/>
      <c r="P39" s="22"/>
    </row>
    <row r="40" spans="1:16" ht="39" customHeight="1" x14ac:dyDescent="0.15">
      <c r="A40" s="22"/>
      <c r="B40" s="35"/>
      <c r="C40" s="1181" t="s">
        <v>586</v>
      </c>
      <c r="D40" s="1182"/>
      <c r="E40" s="1183"/>
      <c r="F40" s="36">
        <v>0.57999999999999996</v>
      </c>
      <c r="G40" s="37">
        <v>0.56000000000000005</v>
      </c>
      <c r="H40" s="37">
        <v>0.55000000000000004</v>
      </c>
      <c r="I40" s="37">
        <v>0.42</v>
      </c>
      <c r="J40" s="38">
        <v>0.44</v>
      </c>
      <c r="K40" s="22"/>
      <c r="L40" s="22"/>
      <c r="M40" s="22"/>
      <c r="N40" s="22"/>
      <c r="O40" s="22"/>
      <c r="P40" s="22"/>
    </row>
    <row r="41" spans="1:16" ht="39" customHeight="1" x14ac:dyDescent="0.15">
      <c r="A41" s="22"/>
      <c r="B41" s="35"/>
      <c r="C41" s="1181" t="s">
        <v>587</v>
      </c>
      <c r="D41" s="1182"/>
      <c r="E41" s="1183"/>
      <c r="F41" s="36">
        <v>0.16</v>
      </c>
      <c r="G41" s="37">
        <v>0.15</v>
      </c>
      <c r="H41" s="37">
        <v>0.09</v>
      </c>
      <c r="I41" s="37">
        <v>0.09</v>
      </c>
      <c r="J41" s="38">
        <v>0.14000000000000001</v>
      </c>
      <c r="K41" s="22"/>
      <c r="L41" s="22"/>
      <c r="M41" s="22"/>
      <c r="N41" s="22"/>
      <c r="O41" s="22"/>
      <c r="P41" s="22"/>
    </row>
    <row r="42" spans="1:16" ht="39" customHeight="1" x14ac:dyDescent="0.15">
      <c r="A42" s="22"/>
      <c r="B42" s="39"/>
      <c r="C42" s="1181" t="s">
        <v>588</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589</v>
      </c>
      <c r="D43" s="1185"/>
      <c r="E43" s="1186"/>
      <c r="F43" s="41">
        <v>0.75</v>
      </c>
      <c r="G43" s="42">
        <v>0.71</v>
      </c>
      <c r="H43" s="42">
        <v>0.41</v>
      </c>
      <c r="I43" s="42">
        <v>0.26</v>
      </c>
      <c r="J43" s="43">
        <v>0.25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LpQW3u+wAD5E00s7aczIznN/QLz5hnSgmE/NNApfiG8VTH5r2lggtJJGOkredpqyPCu/TFNpZWTs+8tCCZgLQ==" saltValue="npysrmr/bueVnPbagmTt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15823</v>
      </c>
      <c r="L45" s="60">
        <v>15107</v>
      </c>
      <c r="M45" s="60">
        <v>14307</v>
      </c>
      <c r="N45" s="60">
        <v>13603</v>
      </c>
      <c r="O45" s="61">
        <v>12924</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519</v>
      </c>
      <c r="L46" s="64" t="s">
        <v>519</v>
      </c>
      <c r="M46" s="64" t="s">
        <v>519</v>
      </c>
      <c r="N46" s="64" t="s">
        <v>519</v>
      </c>
      <c r="O46" s="65" t="s">
        <v>519</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519</v>
      </c>
      <c r="L47" s="64" t="s">
        <v>519</v>
      </c>
      <c r="M47" s="64" t="s">
        <v>519</v>
      </c>
      <c r="N47" s="64" t="s">
        <v>519</v>
      </c>
      <c r="O47" s="65" t="s">
        <v>519</v>
      </c>
      <c r="P47" s="48"/>
      <c r="Q47" s="48"/>
      <c r="R47" s="48"/>
      <c r="S47" s="48"/>
      <c r="T47" s="48"/>
      <c r="U47" s="48"/>
    </row>
    <row r="48" spans="1:21" ht="30.75" customHeight="1" x14ac:dyDescent="0.15">
      <c r="A48" s="48"/>
      <c r="B48" s="1191"/>
      <c r="C48" s="1192"/>
      <c r="D48" s="62"/>
      <c r="E48" s="1197" t="s">
        <v>14</v>
      </c>
      <c r="F48" s="1197"/>
      <c r="G48" s="1197"/>
      <c r="H48" s="1197"/>
      <c r="I48" s="1197"/>
      <c r="J48" s="1198"/>
      <c r="K48" s="63">
        <v>2927</v>
      </c>
      <c r="L48" s="64">
        <v>3066</v>
      </c>
      <c r="M48" s="64">
        <v>3101</v>
      </c>
      <c r="N48" s="64">
        <v>3006</v>
      </c>
      <c r="O48" s="65">
        <v>3084</v>
      </c>
      <c r="P48" s="48"/>
      <c r="Q48" s="48"/>
      <c r="R48" s="48"/>
      <c r="S48" s="48"/>
      <c r="T48" s="48"/>
      <c r="U48" s="48"/>
    </row>
    <row r="49" spans="1:21" ht="30.75" customHeight="1" x14ac:dyDescent="0.15">
      <c r="A49" s="48"/>
      <c r="B49" s="1191"/>
      <c r="C49" s="1192"/>
      <c r="D49" s="62"/>
      <c r="E49" s="1197" t="s">
        <v>15</v>
      </c>
      <c r="F49" s="1197"/>
      <c r="G49" s="1197"/>
      <c r="H49" s="1197"/>
      <c r="I49" s="1197"/>
      <c r="J49" s="1198"/>
      <c r="K49" s="63">
        <v>213</v>
      </c>
      <c r="L49" s="64">
        <v>193</v>
      </c>
      <c r="M49" s="64">
        <v>206</v>
      </c>
      <c r="N49" s="64">
        <v>217</v>
      </c>
      <c r="O49" s="65">
        <v>203</v>
      </c>
      <c r="P49" s="48"/>
      <c r="Q49" s="48"/>
      <c r="R49" s="48"/>
      <c r="S49" s="48"/>
      <c r="T49" s="48"/>
      <c r="U49" s="48"/>
    </row>
    <row r="50" spans="1:21" ht="30.75" customHeight="1" x14ac:dyDescent="0.15">
      <c r="A50" s="48"/>
      <c r="B50" s="1191"/>
      <c r="C50" s="1192"/>
      <c r="D50" s="62"/>
      <c r="E50" s="1197" t="s">
        <v>16</v>
      </c>
      <c r="F50" s="1197"/>
      <c r="G50" s="1197"/>
      <c r="H50" s="1197"/>
      <c r="I50" s="1197"/>
      <c r="J50" s="1198"/>
      <c r="K50" s="63">
        <v>57</v>
      </c>
      <c r="L50" s="64">
        <v>62</v>
      </c>
      <c r="M50" s="64">
        <v>53</v>
      </c>
      <c r="N50" s="64">
        <v>63</v>
      </c>
      <c r="O50" s="65">
        <v>62</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519</v>
      </c>
      <c r="L51" s="64" t="s">
        <v>519</v>
      </c>
      <c r="M51" s="64" t="s">
        <v>519</v>
      </c>
      <c r="N51" s="64" t="s">
        <v>519</v>
      </c>
      <c r="O51" s="65" t="s">
        <v>519</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10493</v>
      </c>
      <c r="L52" s="64">
        <v>10193</v>
      </c>
      <c r="M52" s="64">
        <v>10011</v>
      </c>
      <c r="N52" s="64">
        <v>9708</v>
      </c>
      <c r="O52" s="65">
        <v>9694</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8527</v>
      </c>
      <c r="L53" s="69">
        <v>8235</v>
      </c>
      <c r="M53" s="69">
        <v>7656</v>
      </c>
      <c r="N53" s="69">
        <v>7181</v>
      </c>
      <c r="O53" s="70">
        <v>6579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wgsaT+H49rs6vnrKuCrw3iV4yWer8ojx6WRfzAlTFD47x4ZLPw5PFOMSFhmmAffeTFrd2M1fdMSy0wNST5teQ==" saltValue="0Pv+bH+CGu0mOglDzkp3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220" t="s">
        <v>31</v>
      </c>
      <c r="C41" s="1221"/>
      <c r="D41" s="105"/>
      <c r="E41" s="1226" t="s">
        <v>32</v>
      </c>
      <c r="F41" s="1226"/>
      <c r="G41" s="1226"/>
      <c r="H41" s="1227"/>
      <c r="I41" s="355">
        <v>139382</v>
      </c>
      <c r="J41" s="356">
        <v>136925</v>
      </c>
      <c r="K41" s="356">
        <v>133006</v>
      </c>
      <c r="L41" s="356">
        <v>128986</v>
      </c>
      <c r="M41" s="357">
        <v>123425</v>
      </c>
    </row>
    <row r="42" spans="2:13" ht="27.75" customHeight="1" x14ac:dyDescent="0.15">
      <c r="B42" s="1222"/>
      <c r="C42" s="1223"/>
      <c r="D42" s="106"/>
      <c r="E42" s="1228" t="s">
        <v>33</v>
      </c>
      <c r="F42" s="1228"/>
      <c r="G42" s="1228"/>
      <c r="H42" s="1229"/>
      <c r="I42" s="358">
        <v>3683</v>
      </c>
      <c r="J42" s="359" t="s">
        <v>519</v>
      </c>
      <c r="K42" s="359" t="s">
        <v>519</v>
      </c>
      <c r="L42" s="359" t="s">
        <v>519</v>
      </c>
      <c r="M42" s="360" t="s">
        <v>519</v>
      </c>
    </row>
    <row r="43" spans="2:13" ht="27.75" customHeight="1" x14ac:dyDescent="0.15">
      <c r="B43" s="1222"/>
      <c r="C43" s="1223"/>
      <c r="D43" s="106"/>
      <c r="E43" s="1228" t="s">
        <v>34</v>
      </c>
      <c r="F43" s="1228"/>
      <c r="G43" s="1228"/>
      <c r="H43" s="1229"/>
      <c r="I43" s="358">
        <v>31698</v>
      </c>
      <c r="J43" s="359">
        <v>32509</v>
      </c>
      <c r="K43" s="359">
        <v>34639</v>
      </c>
      <c r="L43" s="359">
        <v>32423</v>
      </c>
      <c r="M43" s="360">
        <v>30883</v>
      </c>
    </row>
    <row r="44" spans="2:13" ht="27.75" customHeight="1" x14ac:dyDescent="0.15">
      <c r="B44" s="1222"/>
      <c r="C44" s="1223"/>
      <c r="D44" s="106"/>
      <c r="E44" s="1228" t="s">
        <v>35</v>
      </c>
      <c r="F44" s="1228"/>
      <c r="G44" s="1228"/>
      <c r="H44" s="1229"/>
      <c r="I44" s="358">
        <v>2236</v>
      </c>
      <c r="J44" s="359">
        <v>2361</v>
      </c>
      <c r="K44" s="359">
        <v>2316</v>
      </c>
      <c r="L44" s="359">
        <v>2237</v>
      </c>
      <c r="M44" s="360">
        <v>2033</v>
      </c>
    </row>
    <row r="45" spans="2:13" ht="27.75" customHeight="1" x14ac:dyDescent="0.15">
      <c r="B45" s="1222"/>
      <c r="C45" s="1223"/>
      <c r="D45" s="106"/>
      <c r="E45" s="1228" t="s">
        <v>36</v>
      </c>
      <c r="F45" s="1228"/>
      <c r="G45" s="1228"/>
      <c r="H45" s="1229"/>
      <c r="I45" s="358">
        <v>12670</v>
      </c>
      <c r="J45" s="359">
        <v>12920</v>
      </c>
      <c r="K45" s="359">
        <v>13103</v>
      </c>
      <c r="L45" s="359">
        <v>13474</v>
      </c>
      <c r="M45" s="360">
        <v>13696</v>
      </c>
    </row>
    <row r="46" spans="2:13" ht="27.75" customHeight="1" x14ac:dyDescent="0.15">
      <c r="B46" s="1222"/>
      <c r="C46" s="1223"/>
      <c r="D46" s="107"/>
      <c r="E46" s="1228" t="s">
        <v>37</v>
      </c>
      <c r="F46" s="1228"/>
      <c r="G46" s="1228"/>
      <c r="H46" s="1229"/>
      <c r="I46" s="358" t="s">
        <v>519</v>
      </c>
      <c r="J46" s="359" t="s">
        <v>519</v>
      </c>
      <c r="K46" s="359" t="s">
        <v>519</v>
      </c>
      <c r="L46" s="359" t="s">
        <v>519</v>
      </c>
      <c r="M46" s="360" t="s">
        <v>519</v>
      </c>
    </row>
    <row r="47" spans="2:13" ht="27.75" customHeight="1" x14ac:dyDescent="0.15">
      <c r="B47" s="1222"/>
      <c r="C47" s="1223"/>
      <c r="D47" s="108"/>
      <c r="E47" s="1230" t="s">
        <v>38</v>
      </c>
      <c r="F47" s="1231"/>
      <c r="G47" s="1231"/>
      <c r="H47" s="1232"/>
      <c r="I47" s="358" t="s">
        <v>519</v>
      </c>
      <c r="J47" s="359" t="s">
        <v>519</v>
      </c>
      <c r="K47" s="359" t="s">
        <v>519</v>
      </c>
      <c r="L47" s="359" t="s">
        <v>519</v>
      </c>
      <c r="M47" s="360" t="s">
        <v>519</v>
      </c>
    </row>
    <row r="48" spans="2:13" ht="27.75" customHeight="1" x14ac:dyDescent="0.15">
      <c r="B48" s="1222"/>
      <c r="C48" s="1223"/>
      <c r="D48" s="106"/>
      <c r="E48" s="1228" t="s">
        <v>39</v>
      </c>
      <c r="F48" s="1228"/>
      <c r="G48" s="1228"/>
      <c r="H48" s="1229"/>
      <c r="I48" s="358" t="s">
        <v>519</v>
      </c>
      <c r="J48" s="359" t="s">
        <v>519</v>
      </c>
      <c r="K48" s="359" t="s">
        <v>519</v>
      </c>
      <c r="L48" s="359" t="s">
        <v>519</v>
      </c>
      <c r="M48" s="360" t="s">
        <v>519</v>
      </c>
    </row>
    <row r="49" spans="2:13" ht="27.75" customHeight="1" x14ac:dyDescent="0.15">
      <c r="B49" s="1224"/>
      <c r="C49" s="1225"/>
      <c r="D49" s="106"/>
      <c r="E49" s="1228" t="s">
        <v>40</v>
      </c>
      <c r="F49" s="1228"/>
      <c r="G49" s="1228"/>
      <c r="H49" s="1229"/>
      <c r="I49" s="358" t="s">
        <v>519</v>
      </c>
      <c r="J49" s="359" t="s">
        <v>519</v>
      </c>
      <c r="K49" s="359" t="s">
        <v>519</v>
      </c>
      <c r="L49" s="359" t="s">
        <v>519</v>
      </c>
      <c r="M49" s="360" t="s">
        <v>519</v>
      </c>
    </row>
    <row r="50" spans="2:13" ht="27.75" customHeight="1" x14ac:dyDescent="0.15">
      <c r="B50" s="1233" t="s">
        <v>41</v>
      </c>
      <c r="C50" s="1234"/>
      <c r="D50" s="109"/>
      <c r="E50" s="1228" t="s">
        <v>42</v>
      </c>
      <c r="F50" s="1228"/>
      <c r="G50" s="1228"/>
      <c r="H50" s="1229"/>
      <c r="I50" s="358">
        <v>10793</v>
      </c>
      <c r="J50" s="359">
        <v>9797</v>
      </c>
      <c r="K50" s="359">
        <v>9449</v>
      </c>
      <c r="L50" s="359">
        <v>10438</v>
      </c>
      <c r="M50" s="360">
        <v>12326</v>
      </c>
    </row>
    <row r="51" spans="2:13" ht="27.75" customHeight="1" x14ac:dyDescent="0.15">
      <c r="B51" s="1222"/>
      <c r="C51" s="1223"/>
      <c r="D51" s="106"/>
      <c r="E51" s="1228" t="s">
        <v>43</v>
      </c>
      <c r="F51" s="1228"/>
      <c r="G51" s="1228"/>
      <c r="H51" s="1229"/>
      <c r="I51" s="358">
        <v>4370</v>
      </c>
      <c r="J51" s="359">
        <v>4469</v>
      </c>
      <c r="K51" s="359">
        <v>4239</v>
      </c>
      <c r="L51" s="359">
        <v>3485</v>
      </c>
      <c r="M51" s="360">
        <v>2665</v>
      </c>
    </row>
    <row r="52" spans="2:13" ht="27.75" customHeight="1" x14ac:dyDescent="0.15">
      <c r="B52" s="1224"/>
      <c r="C52" s="1225"/>
      <c r="D52" s="106"/>
      <c r="E52" s="1228" t="s">
        <v>44</v>
      </c>
      <c r="F52" s="1228"/>
      <c r="G52" s="1228"/>
      <c r="H52" s="1229"/>
      <c r="I52" s="358">
        <v>119288</v>
      </c>
      <c r="J52" s="359">
        <v>117424</v>
      </c>
      <c r="K52" s="359">
        <v>117443</v>
      </c>
      <c r="L52" s="359">
        <v>113808</v>
      </c>
      <c r="M52" s="360">
        <v>109547</v>
      </c>
    </row>
    <row r="53" spans="2:13" ht="27.75" customHeight="1" thickBot="1" x14ac:dyDescent="0.2">
      <c r="B53" s="1235" t="s">
        <v>45</v>
      </c>
      <c r="C53" s="1236"/>
      <c r="D53" s="110"/>
      <c r="E53" s="1237" t="s">
        <v>46</v>
      </c>
      <c r="F53" s="1237"/>
      <c r="G53" s="1237"/>
      <c r="H53" s="1238"/>
      <c r="I53" s="361">
        <v>55217</v>
      </c>
      <c r="J53" s="362">
        <v>53026</v>
      </c>
      <c r="K53" s="362">
        <v>51932</v>
      </c>
      <c r="L53" s="362">
        <v>49387</v>
      </c>
      <c r="M53" s="363">
        <v>45500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KChijUaOas8n80+YGaLcGjTXZfRF6HucW/LaUHIApEtFXinFCdBrHRIw6/Tq0Y91tW8H5KrzS9kw7FJxAJ/8Mw==" saltValue="6HdCS3Xq8TEdDc1xrpcF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47" t="s">
        <v>49</v>
      </c>
      <c r="D55" s="1247"/>
      <c r="E55" s="1248"/>
      <c r="F55" s="122">
        <v>3762</v>
      </c>
      <c r="G55" s="122">
        <v>4585</v>
      </c>
      <c r="H55" s="123">
        <v>5585</v>
      </c>
    </row>
    <row r="56" spans="2:8" ht="52.5" customHeight="1" x14ac:dyDescent="0.15">
      <c r="B56" s="124"/>
      <c r="C56" s="1249" t="s">
        <v>50</v>
      </c>
      <c r="D56" s="1249"/>
      <c r="E56" s="1250"/>
      <c r="F56" s="125">
        <v>258</v>
      </c>
      <c r="G56" s="125">
        <v>258</v>
      </c>
      <c r="H56" s="126">
        <v>258</v>
      </c>
    </row>
    <row r="57" spans="2:8" ht="53.25" customHeight="1" x14ac:dyDescent="0.15">
      <c r="B57" s="124"/>
      <c r="C57" s="1251" t="s">
        <v>51</v>
      </c>
      <c r="D57" s="1251"/>
      <c r="E57" s="1252"/>
      <c r="F57" s="127">
        <v>3950</v>
      </c>
      <c r="G57" s="127">
        <v>4141</v>
      </c>
      <c r="H57" s="128">
        <v>4212</v>
      </c>
    </row>
    <row r="58" spans="2:8" ht="45.75" customHeight="1" x14ac:dyDescent="0.15">
      <c r="B58" s="129"/>
      <c r="C58" s="1239" t="s">
        <v>611</v>
      </c>
      <c r="D58" s="1240"/>
      <c r="E58" s="1241"/>
      <c r="F58" s="130">
        <v>1518</v>
      </c>
      <c r="G58" s="130">
        <v>1518</v>
      </c>
      <c r="H58" s="131">
        <v>1518</v>
      </c>
    </row>
    <row r="59" spans="2:8" ht="45.75" customHeight="1" x14ac:dyDescent="0.15">
      <c r="B59" s="129"/>
      <c r="C59" s="1239" t="s">
        <v>612</v>
      </c>
      <c r="D59" s="1240"/>
      <c r="E59" s="1241"/>
      <c r="F59" s="130">
        <v>1387</v>
      </c>
      <c r="G59" s="130">
        <v>1332</v>
      </c>
      <c r="H59" s="131">
        <v>1219</v>
      </c>
    </row>
    <row r="60" spans="2:8" ht="45.75" customHeight="1" x14ac:dyDescent="0.15">
      <c r="B60" s="129"/>
      <c r="C60" s="1239" t="s">
        <v>613</v>
      </c>
      <c r="D60" s="1240"/>
      <c r="E60" s="1241"/>
      <c r="F60" s="130">
        <v>452</v>
      </c>
      <c r="G60" s="130">
        <v>745</v>
      </c>
      <c r="H60" s="131">
        <v>993</v>
      </c>
    </row>
    <row r="61" spans="2:8" ht="45.75" customHeight="1" x14ac:dyDescent="0.15">
      <c r="B61" s="129"/>
      <c r="C61" s="1239" t="s">
        <v>614</v>
      </c>
      <c r="D61" s="1240"/>
      <c r="E61" s="1241"/>
      <c r="F61" s="130">
        <v>183</v>
      </c>
      <c r="G61" s="130">
        <v>176</v>
      </c>
      <c r="H61" s="131">
        <v>167</v>
      </c>
    </row>
    <row r="62" spans="2:8" ht="45.75" customHeight="1" thickBot="1" x14ac:dyDescent="0.2">
      <c r="B62" s="132"/>
      <c r="C62" s="1242" t="s">
        <v>615</v>
      </c>
      <c r="D62" s="1243"/>
      <c r="E62" s="1244"/>
      <c r="F62" s="133">
        <v>95</v>
      </c>
      <c r="G62" s="133">
        <v>95</v>
      </c>
      <c r="H62" s="134">
        <v>95</v>
      </c>
    </row>
    <row r="63" spans="2:8" ht="52.5" customHeight="1" thickBot="1" x14ac:dyDescent="0.2">
      <c r="B63" s="135"/>
      <c r="C63" s="1245" t="s">
        <v>52</v>
      </c>
      <c r="D63" s="1245"/>
      <c r="E63" s="1246"/>
      <c r="F63" s="136">
        <v>7970</v>
      </c>
      <c r="G63" s="136">
        <v>8983</v>
      </c>
      <c r="H63" s="137">
        <v>10055</v>
      </c>
    </row>
    <row r="64" spans="2:8" x14ac:dyDescent="0.15"/>
  </sheetData>
  <sheetProtection algorithmName="SHA-512" hashValue="QvZEryNjwZ9uX7rijxjnzIcvAloTza7dMhxaLesp6lMcF1GFrGb7cQGGDvKxygCaKS4gYM3fcvgyK7+NEVKvpg==" saltValue="6P1M2NHz1tYy2qeSOP9S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629</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618</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560</v>
      </c>
      <c r="BQ50" s="1266"/>
      <c r="BR50" s="1266"/>
      <c r="BS50" s="1266"/>
      <c r="BT50" s="1266"/>
      <c r="BU50" s="1266"/>
      <c r="BV50" s="1266"/>
      <c r="BW50" s="1266"/>
      <c r="BX50" s="1266" t="s">
        <v>561</v>
      </c>
      <c r="BY50" s="1266"/>
      <c r="BZ50" s="1266"/>
      <c r="CA50" s="1266"/>
      <c r="CB50" s="1266"/>
      <c r="CC50" s="1266"/>
      <c r="CD50" s="1266"/>
      <c r="CE50" s="1266"/>
      <c r="CF50" s="1266" t="s">
        <v>562</v>
      </c>
      <c r="CG50" s="1266"/>
      <c r="CH50" s="1266"/>
      <c r="CI50" s="1266"/>
      <c r="CJ50" s="1266"/>
      <c r="CK50" s="1266"/>
      <c r="CL50" s="1266"/>
      <c r="CM50" s="1266"/>
      <c r="CN50" s="1266" t="s">
        <v>563</v>
      </c>
      <c r="CO50" s="1266"/>
      <c r="CP50" s="1266"/>
      <c r="CQ50" s="1266"/>
      <c r="CR50" s="1266"/>
      <c r="CS50" s="1266"/>
      <c r="CT50" s="1266"/>
      <c r="CU50" s="1266"/>
      <c r="CV50" s="1266" t="s">
        <v>564</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619</v>
      </c>
      <c r="AO51" s="1269"/>
      <c r="AP51" s="1269"/>
      <c r="AQ51" s="1269"/>
      <c r="AR51" s="1269"/>
      <c r="AS51" s="1269"/>
      <c r="AT51" s="1269"/>
      <c r="AU51" s="1269"/>
      <c r="AV51" s="1269"/>
      <c r="AW51" s="1269"/>
      <c r="AX51" s="1269"/>
      <c r="AY51" s="1269"/>
      <c r="AZ51" s="1269"/>
      <c r="BA51" s="1269"/>
      <c r="BB51" s="1269" t="s">
        <v>620</v>
      </c>
      <c r="BC51" s="1269"/>
      <c r="BD51" s="1269"/>
      <c r="BE51" s="1269"/>
      <c r="BF51" s="1269"/>
      <c r="BG51" s="1269"/>
      <c r="BH51" s="1269"/>
      <c r="BI51" s="1269"/>
      <c r="BJ51" s="1269"/>
      <c r="BK51" s="1269"/>
      <c r="BL51" s="1269"/>
      <c r="BM51" s="1269"/>
      <c r="BN51" s="1269"/>
      <c r="BO51" s="1269"/>
      <c r="BP51" s="1267">
        <v>97.5</v>
      </c>
      <c r="BQ51" s="1267"/>
      <c r="BR51" s="1267"/>
      <c r="BS51" s="1267"/>
      <c r="BT51" s="1267"/>
      <c r="BU51" s="1267"/>
      <c r="BV51" s="1267"/>
      <c r="BW51" s="1267"/>
      <c r="BX51" s="1267">
        <v>93.6</v>
      </c>
      <c r="BY51" s="1267"/>
      <c r="BZ51" s="1267"/>
      <c r="CA51" s="1267"/>
      <c r="CB51" s="1267"/>
      <c r="CC51" s="1267"/>
      <c r="CD51" s="1267"/>
      <c r="CE51" s="1267"/>
      <c r="CF51" s="1267">
        <v>89.3</v>
      </c>
      <c r="CG51" s="1267"/>
      <c r="CH51" s="1267"/>
      <c r="CI51" s="1267"/>
      <c r="CJ51" s="1267"/>
      <c r="CK51" s="1267"/>
      <c r="CL51" s="1267"/>
      <c r="CM51" s="1267"/>
      <c r="CN51" s="1267">
        <v>82.3</v>
      </c>
      <c r="CO51" s="1267"/>
      <c r="CP51" s="1267"/>
      <c r="CQ51" s="1267"/>
      <c r="CR51" s="1267"/>
      <c r="CS51" s="1267"/>
      <c r="CT51" s="1267"/>
      <c r="CU51" s="1267"/>
      <c r="CV51" s="1267">
        <v>77.599999999999994</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621</v>
      </c>
      <c r="BC53" s="1269"/>
      <c r="BD53" s="1269"/>
      <c r="BE53" s="1269"/>
      <c r="BF53" s="1269"/>
      <c r="BG53" s="1269"/>
      <c r="BH53" s="1269"/>
      <c r="BI53" s="1269"/>
      <c r="BJ53" s="1269"/>
      <c r="BK53" s="1269"/>
      <c r="BL53" s="1269"/>
      <c r="BM53" s="1269"/>
      <c r="BN53" s="1269"/>
      <c r="BO53" s="1269"/>
      <c r="BP53" s="1267">
        <v>56.8</v>
      </c>
      <c r="BQ53" s="1267"/>
      <c r="BR53" s="1267"/>
      <c r="BS53" s="1267"/>
      <c r="BT53" s="1267"/>
      <c r="BU53" s="1267"/>
      <c r="BV53" s="1267"/>
      <c r="BW53" s="1267"/>
      <c r="BX53" s="1267">
        <v>58.1</v>
      </c>
      <c r="BY53" s="1267"/>
      <c r="BZ53" s="1267"/>
      <c r="CA53" s="1267"/>
      <c r="CB53" s="1267"/>
      <c r="CC53" s="1267"/>
      <c r="CD53" s="1267"/>
      <c r="CE53" s="1267"/>
      <c r="CF53" s="1267">
        <v>59.6</v>
      </c>
      <c r="CG53" s="1267"/>
      <c r="CH53" s="1267"/>
      <c r="CI53" s="1267"/>
      <c r="CJ53" s="1267"/>
      <c r="CK53" s="1267"/>
      <c r="CL53" s="1267"/>
      <c r="CM53" s="1267"/>
      <c r="CN53" s="1267">
        <v>60.3</v>
      </c>
      <c r="CO53" s="1267"/>
      <c r="CP53" s="1267"/>
      <c r="CQ53" s="1267"/>
      <c r="CR53" s="1267"/>
      <c r="CS53" s="1267"/>
      <c r="CT53" s="1267"/>
      <c r="CU53" s="1267"/>
      <c r="CV53" s="1267">
        <v>61.9</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622</v>
      </c>
      <c r="AO55" s="1266"/>
      <c r="AP55" s="1266"/>
      <c r="AQ55" s="1266"/>
      <c r="AR55" s="1266"/>
      <c r="AS55" s="1266"/>
      <c r="AT55" s="1266"/>
      <c r="AU55" s="1266"/>
      <c r="AV55" s="1266"/>
      <c r="AW55" s="1266"/>
      <c r="AX55" s="1266"/>
      <c r="AY55" s="1266"/>
      <c r="AZ55" s="1266"/>
      <c r="BA55" s="1266"/>
      <c r="BB55" s="1269" t="s">
        <v>620</v>
      </c>
      <c r="BC55" s="1269"/>
      <c r="BD55" s="1269"/>
      <c r="BE55" s="1269"/>
      <c r="BF55" s="1269"/>
      <c r="BG55" s="1269"/>
      <c r="BH55" s="1269"/>
      <c r="BI55" s="1269"/>
      <c r="BJ55" s="1269"/>
      <c r="BK55" s="1269"/>
      <c r="BL55" s="1269"/>
      <c r="BM55" s="1269"/>
      <c r="BN55" s="1269"/>
      <c r="BO55" s="1269"/>
      <c r="BP55" s="1267">
        <v>34</v>
      </c>
      <c r="BQ55" s="1267"/>
      <c r="BR55" s="1267"/>
      <c r="BS55" s="1267"/>
      <c r="BT55" s="1267"/>
      <c r="BU55" s="1267"/>
      <c r="BV55" s="1267"/>
      <c r="BW55" s="1267"/>
      <c r="BX55" s="1267">
        <v>33.9</v>
      </c>
      <c r="BY55" s="1267"/>
      <c r="BZ55" s="1267"/>
      <c r="CA55" s="1267"/>
      <c r="CB55" s="1267"/>
      <c r="CC55" s="1267"/>
      <c r="CD55" s="1267"/>
      <c r="CE55" s="1267"/>
      <c r="CF55" s="1267">
        <v>31.5</v>
      </c>
      <c r="CG55" s="1267"/>
      <c r="CH55" s="1267"/>
      <c r="CI55" s="1267"/>
      <c r="CJ55" s="1267"/>
      <c r="CK55" s="1267"/>
      <c r="CL55" s="1267"/>
      <c r="CM55" s="1267"/>
      <c r="CN55" s="1267">
        <v>23.4</v>
      </c>
      <c r="CO55" s="1267"/>
      <c r="CP55" s="1267"/>
      <c r="CQ55" s="1267"/>
      <c r="CR55" s="1267"/>
      <c r="CS55" s="1267"/>
      <c r="CT55" s="1267"/>
      <c r="CU55" s="1267"/>
      <c r="CV55" s="1267">
        <v>18.2</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623</v>
      </c>
      <c r="BC57" s="1269"/>
      <c r="BD57" s="1269"/>
      <c r="BE57" s="1269"/>
      <c r="BF57" s="1269"/>
      <c r="BG57" s="1269"/>
      <c r="BH57" s="1269"/>
      <c r="BI57" s="1269"/>
      <c r="BJ57" s="1269"/>
      <c r="BK57" s="1269"/>
      <c r="BL57" s="1269"/>
      <c r="BM57" s="1269"/>
      <c r="BN57" s="1269"/>
      <c r="BO57" s="1269"/>
      <c r="BP57" s="1267">
        <v>61.1</v>
      </c>
      <c r="BQ57" s="1267"/>
      <c r="BR57" s="1267"/>
      <c r="BS57" s="1267"/>
      <c r="BT57" s="1267"/>
      <c r="BU57" s="1267"/>
      <c r="BV57" s="1267"/>
      <c r="BW57" s="1267"/>
      <c r="BX57" s="1267">
        <v>61.9</v>
      </c>
      <c r="BY57" s="1267"/>
      <c r="BZ57" s="1267"/>
      <c r="CA57" s="1267"/>
      <c r="CB57" s="1267"/>
      <c r="CC57" s="1267"/>
      <c r="CD57" s="1267"/>
      <c r="CE57" s="1267"/>
      <c r="CF57" s="1267">
        <v>62.7</v>
      </c>
      <c r="CG57" s="1267"/>
      <c r="CH57" s="1267"/>
      <c r="CI57" s="1267"/>
      <c r="CJ57" s="1267"/>
      <c r="CK57" s="1267"/>
      <c r="CL57" s="1267"/>
      <c r="CM57" s="1267"/>
      <c r="CN57" s="1267">
        <v>63.9</v>
      </c>
      <c r="CO57" s="1267"/>
      <c r="CP57" s="1267"/>
      <c r="CQ57" s="1267"/>
      <c r="CR57" s="1267"/>
      <c r="CS57" s="1267"/>
      <c r="CT57" s="1267"/>
      <c r="CU57" s="1267"/>
      <c r="CV57" s="1267">
        <v>64.8</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624</v>
      </c>
    </row>
    <row r="64" spans="1:109" x14ac:dyDescent="0.15">
      <c r="B64" s="372"/>
      <c r="G64" s="379"/>
      <c r="I64" s="392"/>
      <c r="J64" s="392"/>
      <c r="K64" s="392"/>
      <c r="L64" s="392"/>
      <c r="M64" s="392"/>
      <c r="N64" s="393"/>
      <c r="AM64" s="379"/>
      <c r="AN64" s="379" t="s">
        <v>617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630</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618</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560</v>
      </c>
      <c r="BQ72" s="1266"/>
      <c r="BR72" s="1266"/>
      <c r="BS72" s="1266"/>
      <c r="BT72" s="1266"/>
      <c r="BU72" s="1266"/>
      <c r="BV72" s="1266"/>
      <c r="BW72" s="1266"/>
      <c r="BX72" s="1266" t="s">
        <v>561</v>
      </c>
      <c r="BY72" s="1266"/>
      <c r="BZ72" s="1266"/>
      <c r="CA72" s="1266"/>
      <c r="CB72" s="1266"/>
      <c r="CC72" s="1266"/>
      <c r="CD72" s="1266"/>
      <c r="CE72" s="1266"/>
      <c r="CF72" s="1266" t="s">
        <v>562</v>
      </c>
      <c r="CG72" s="1266"/>
      <c r="CH72" s="1266"/>
      <c r="CI72" s="1266"/>
      <c r="CJ72" s="1266"/>
      <c r="CK72" s="1266"/>
      <c r="CL72" s="1266"/>
      <c r="CM72" s="1266"/>
      <c r="CN72" s="1266" t="s">
        <v>563</v>
      </c>
      <c r="CO72" s="1266"/>
      <c r="CP72" s="1266"/>
      <c r="CQ72" s="1266"/>
      <c r="CR72" s="1266"/>
      <c r="CS72" s="1266"/>
      <c r="CT72" s="1266"/>
      <c r="CU72" s="1266"/>
      <c r="CV72" s="1266" t="s">
        <v>564</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619</v>
      </c>
      <c r="AO73" s="1269"/>
      <c r="AP73" s="1269"/>
      <c r="AQ73" s="1269"/>
      <c r="AR73" s="1269"/>
      <c r="AS73" s="1269"/>
      <c r="AT73" s="1269"/>
      <c r="AU73" s="1269"/>
      <c r="AV73" s="1269"/>
      <c r="AW73" s="1269"/>
      <c r="AX73" s="1269"/>
      <c r="AY73" s="1269"/>
      <c r="AZ73" s="1269"/>
      <c r="BA73" s="1269"/>
      <c r="BB73" s="1269" t="s">
        <v>625</v>
      </c>
      <c r="BC73" s="1269"/>
      <c r="BD73" s="1269"/>
      <c r="BE73" s="1269"/>
      <c r="BF73" s="1269"/>
      <c r="BG73" s="1269"/>
      <c r="BH73" s="1269"/>
      <c r="BI73" s="1269"/>
      <c r="BJ73" s="1269"/>
      <c r="BK73" s="1269"/>
      <c r="BL73" s="1269"/>
      <c r="BM73" s="1269"/>
      <c r="BN73" s="1269"/>
      <c r="BO73" s="1269"/>
      <c r="BP73" s="1267">
        <v>97.5</v>
      </c>
      <c r="BQ73" s="1267"/>
      <c r="BR73" s="1267"/>
      <c r="BS73" s="1267"/>
      <c r="BT73" s="1267"/>
      <c r="BU73" s="1267"/>
      <c r="BV73" s="1267"/>
      <c r="BW73" s="1267"/>
      <c r="BX73" s="1267">
        <v>93.6</v>
      </c>
      <c r="BY73" s="1267"/>
      <c r="BZ73" s="1267"/>
      <c r="CA73" s="1267"/>
      <c r="CB73" s="1267"/>
      <c r="CC73" s="1267"/>
      <c r="CD73" s="1267"/>
      <c r="CE73" s="1267"/>
      <c r="CF73" s="1267">
        <v>89.3</v>
      </c>
      <c r="CG73" s="1267"/>
      <c r="CH73" s="1267"/>
      <c r="CI73" s="1267"/>
      <c r="CJ73" s="1267"/>
      <c r="CK73" s="1267"/>
      <c r="CL73" s="1267"/>
      <c r="CM73" s="1267"/>
      <c r="CN73" s="1267">
        <v>82.3</v>
      </c>
      <c r="CO73" s="1267"/>
      <c r="CP73" s="1267"/>
      <c r="CQ73" s="1267"/>
      <c r="CR73" s="1267"/>
      <c r="CS73" s="1267"/>
      <c r="CT73" s="1267"/>
      <c r="CU73" s="1267"/>
      <c r="CV73" s="1267">
        <v>77.599999999999994</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626</v>
      </c>
      <c r="BC75" s="1269"/>
      <c r="BD75" s="1269"/>
      <c r="BE75" s="1269"/>
      <c r="BF75" s="1269"/>
      <c r="BG75" s="1269"/>
      <c r="BH75" s="1269"/>
      <c r="BI75" s="1269"/>
      <c r="BJ75" s="1269"/>
      <c r="BK75" s="1269"/>
      <c r="BL75" s="1269"/>
      <c r="BM75" s="1269"/>
      <c r="BN75" s="1269"/>
      <c r="BO75" s="1269"/>
      <c r="BP75" s="1267">
        <v>15.2</v>
      </c>
      <c r="BQ75" s="1267"/>
      <c r="BR75" s="1267"/>
      <c r="BS75" s="1267"/>
      <c r="BT75" s="1267"/>
      <c r="BU75" s="1267"/>
      <c r="BV75" s="1267"/>
      <c r="BW75" s="1267"/>
      <c r="BX75" s="1267">
        <v>15</v>
      </c>
      <c r="BY75" s="1267"/>
      <c r="BZ75" s="1267"/>
      <c r="CA75" s="1267"/>
      <c r="CB75" s="1267"/>
      <c r="CC75" s="1267"/>
      <c r="CD75" s="1267"/>
      <c r="CE75" s="1267"/>
      <c r="CF75" s="1267">
        <v>14.2</v>
      </c>
      <c r="CG75" s="1267"/>
      <c r="CH75" s="1267"/>
      <c r="CI75" s="1267"/>
      <c r="CJ75" s="1267"/>
      <c r="CK75" s="1267"/>
      <c r="CL75" s="1267"/>
      <c r="CM75" s="1267"/>
      <c r="CN75" s="1267">
        <v>13.2</v>
      </c>
      <c r="CO75" s="1267"/>
      <c r="CP75" s="1267"/>
      <c r="CQ75" s="1267"/>
      <c r="CR75" s="1267"/>
      <c r="CS75" s="1267"/>
      <c r="CT75" s="1267"/>
      <c r="CU75" s="1267"/>
      <c r="CV75" s="1267">
        <v>12.1</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622</v>
      </c>
      <c r="AO77" s="1266"/>
      <c r="AP77" s="1266"/>
      <c r="AQ77" s="1266"/>
      <c r="AR77" s="1266"/>
      <c r="AS77" s="1266"/>
      <c r="AT77" s="1266"/>
      <c r="AU77" s="1266"/>
      <c r="AV77" s="1266"/>
      <c r="AW77" s="1266"/>
      <c r="AX77" s="1266"/>
      <c r="AY77" s="1266"/>
      <c r="AZ77" s="1266"/>
      <c r="BA77" s="1266"/>
      <c r="BB77" s="1269" t="s">
        <v>620</v>
      </c>
      <c r="BC77" s="1269"/>
      <c r="BD77" s="1269"/>
      <c r="BE77" s="1269"/>
      <c r="BF77" s="1269"/>
      <c r="BG77" s="1269"/>
      <c r="BH77" s="1269"/>
      <c r="BI77" s="1269"/>
      <c r="BJ77" s="1269"/>
      <c r="BK77" s="1269"/>
      <c r="BL77" s="1269"/>
      <c r="BM77" s="1269"/>
      <c r="BN77" s="1269"/>
      <c r="BO77" s="1269"/>
      <c r="BP77" s="1267">
        <v>34</v>
      </c>
      <c r="BQ77" s="1267"/>
      <c r="BR77" s="1267"/>
      <c r="BS77" s="1267"/>
      <c r="BT77" s="1267"/>
      <c r="BU77" s="1267"/>
      <c r="BV77" s="1267"/>
      <c r="BW77" s="1267"/>
      <c r="BX77" s="1267">
        <v>33.9</v>
      </c>
      <c r="BY77" s="1267"/>
      <c r="BZ77" s="1267"/>
      <c r="CA77" s="1267"/>
      <c r="CB77" s="1267"/>
      <c r="CC77" s="1267"/>
      <c r="CD77" s="1267"/>
      <c r="CE77" s="1267"/>
      <c r="CF77" s="1267">
        <v>31.5</v>
      </c>
      <c r="CG77" s="1267"/>
      <c r="CH77" s="1267"/>
      <c r="CI77" s="1267"/>
      <c r="CJ77" s="1267"/>
      <c r="CK77" s="1267"/>
      <c r="CL77" s="1267"/>
      <c r="CM77" s="1267"/>
      <c r="CN77" s="1267">
        <v>23.4</v>
      </c>
      <c r="CO77" s="1267"/>
      <c r="CP77" s="1267"/>
      <c r="CQ77" s="1267"/>
      <c r="CR77" s="1267"/>
      <c r="CS77" s="1267"/>
      <c r="CT77" s="1267"/>
      <c r="CU77" s="1267"/>
      <c r="CV77" s="1267">
        <v>18.2</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626</v>
      </c>
      <c r="BC79" s="1269"/>
      <c r="BD79" s="1269"/>
      <c r="BE79" s="1269"/>
      <c r="BF79" s="1269"/>
      <c r="BG79" s="1269"/>
      <c r="BH79" s="1269"/>
      <c r="BI79" s="1269"/>
      <c r="BJ79" s="1269"/>
      <c r="BK79" s="1269"/>
      <c r="BL79" s="1269"/>
      <c r="BM79" s="1269"/>
      <c r="BN79" s="1269"/>
      <c r="BO79" s="1269"/>
      <c r="BP79" s="1267">
        <v>5.9</v>
      </c>
      <c r="BQ79" s="1267"/>
      <c r="BR79" s="1267"/>
      <c r="BS79" s="1267"/>
      <c r="BT79" s="1267"/>
      <c r="BU79" s="1267"/>
      <c r="BV79" s="1267"/>
      <c r="BW79" s="1267"/>
      <c r="BX79" s="1267">
        <v>5.7</v>
      </c>
      <c r="BY79" s="1267"/>
      <c r="BZ79" s="1267"/>
      <c r="CA79" s="1267"/>
      <c r="CB79" s="1267"/>
      <c r="CC79" s="1267"/>
      <c r="CD79" s="1267"/>
      <c r="CE79" s="1267"/>
      <c r="CF79" s="1267">
        <v>5.4</v>
      </c>
      <c r="CG79" s="1267"/>
      <c r="CH79" s="1267"/>
      <c r="CI79" s="1267"/>
      <c r="CJ79" s="1267"/>
      <c r="CK79" s="1267"/>
      <c r="CL79" s="1267"/>
      <c r="CM79" s="1267"/>
      <c r="CN79" s="1267">
        <v>5.2</v>
      </c>
      <c r="CO79" s="1267"/>
      <c r="CP79" s="1267"/>
      <c r="CQ79" s="1267"/>
      <c r="CR79" s="1267"/>
      <c r="CS79" s="1267"/>
      <c r="CT79" s="1267"/>
      <c r="CU79" s="1267"/>
      <c r="CV79" s="1267">
        <v>5.2</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JwnaiiXr2Y92nPpTU9M1kbXbvqhfUvKUaz0okACb9P7x6O22FeCOr879xdbLZmSg1ckGlwvqJ6HrhZohrZjyg==" saltValue="U7g2Q2pGCBEOoGsgS2bG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627</v>
      </c>
    </row>
  </sheetData>
  <sheetProtection algorithmName="SHA-512" hashValue="pvRVgWf0xqV1Qm+YwxfiMae96WPgzybknTcvshXBVDWIlYO/r/UY6ohXWldI6iLwn4Ob6xq5HM9JiENbletOkg==" saltValue="fGEwojb2JTIUpqQzBNhz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628</v>
      </c>
    </row>
  </sheetData>
  <sheetProtection algorithmName="SHA-512" hashValue="0rzev80n2H7nBc6pLT+C5ZutMqo2v0qJMgTwi3+3vc2tEVBoJ8hrFQwzlWmSioLuUqG5JiR+3d4KiyG+qPtOkw==" saltValue="do6+CwGkcKVQuYH7QHAf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25092</v>
      </c>
      <c r="E3" s="156"/>
      <c r="F3" s="157">
        <v>46457</v>
      </c>
      <c r="G3" s="158"/>
      <c r="H3" s="159"/>
    </row>
    <row r="4" spans="1:8" x14ac:dyDescent="0.15">
      <c r="A4" s="160"/>
      <c r="B4" s="161"/>
      <c r="C4" s="162"/>
      <c r="D4" s="163">
        <v>9134</v>
      </c>
      <c r="E4" s="164"/>
      <c r="F4" s="165">
        <v>24020</v>
      </c>
      <c r="G4" s="166"/>
      <c r="H4" s="167"/>
    </row>
    <row r="5" spans="1:8" x14ac:dyDescent="0.15">
      <c r="A5" s="148" t="s">
        <v>552</v>
      </c>
      <c r="B5" s="153"/>
      <c r="C5" s="154"/>
      <c r="D5" s="155">
        <v>49404</v>
      </c>
      <c r="E5" s="156"/>
      <c r="F5" s="157">
        <v>51849</v>
      </c>
      <c r="G5" s="158"/>
      <c r="H5" s="159"/>
    </row>
    <row r="6" spans="1:8" x14ac:dyDescent="0.15">
      <c r="A6" s="160"/>
      <c r="B6" s="161"/>
      <c r="C6" s="162"/>
      <c r="D6" s="163">
        <v>12568</v>
      </c>
      <c r="E6" s="164"/>
      <c r="F6" s="165">
        <v>26326</v>
      </c>
      <c r="G6" s="166"/>
      <c r="H6" s="167"/>
    </row>
    <row r="7" spans="1:8" x14ac:dyDescent="0.15">
      <c r="A7" s="148" t="s">
        <v>553</v>
      </c>
      <c r="B7" s="153"/>
      <c r="C7" s="154"/>
      <c r="D7" s="155">
        <v>36971</v>
      </c>
      <c r="E7" s="156"/>
      <c r="F7" s="157">
        <v>52191</v>
      </c>
      <c r="G7" s="158"/>
      <c r="H7" s="159"/>
    </row>
    <row r="8" spans="1:8" x14ac:dyDescent="0.15">
      <c r="A8" s="160"/>
      <c r="B8" s="161"/>
      <c r="C8" s="162"/>
      <c r="D8" s="163">
        <v>8867</v>
      </c>
      <c r="E8" s="164"/>
      <c r="F8" s="165">
        <v>26807</v>
      </c>
      <c r="G8" s="166"/>
      <c r="H8" s="167"/>
    </row>
    <row r="9" spans="1:8" x14ac:dyDescent="0.15">
      <c r="A9" s="148" t="s">
        <v>554</v>
      </c>
      <c r="B9" s="153"/>
      <c r="C9" s="154"/>
      <c r="D9" s="155">
        <v>41327</v>
      </c>
      <c r="E9" s="156"/>
      <c r="F9" s="157">
        <v>48105</v>
      </c>
      <c r="G9" s="158"/>
      <c r="H9" s="159"/>
    </row>
    <row r="10" spans="1:8" x14ac:dyDescent="0.15">
      <c r="A10" s="160"/>
      <c r="B10" s="161"/>
      <c r="C10" s="162"/>
      <c r="D10" s="163">
        <v>10917</v>
      </c>
      <c r="E10" s="164"/>
      <c r="F10" s="165">
        <v>24072</v>
      </c>
      <c r="G10" s="166"/>
      <c r="H10" s="167"/>
    </row>
    <row r="11" spans="1:8" x14ac:dyDescent="0.15">
      <c r="A11" s="148" t="s">
        <v>555</v>
      </c>
      <c r="B11" s="153"/>
      <c r="C11" s="154"/>
      <c r="D11" s="155">
        <v>33118</v>
      </c>
      <c r="E11" s="156"/>
      <c r="F11" s="157">
        <v>47446</v>
      </c>
      <c r="G11" s="158"/>
      <c r="H11" s="159"/>
    </row>
    <row r="12" spans="1:8" x14ac:dyDescent="0.15">
      <c r="A12" s="160"/>
      <c r="B12" s="161"/>
      <c r="C12" s="168"/>
      <c r="D12" s="163">
        <v>9189</v>
      </c>
      <c r="E12" s="164"/>
      <c r="F12" s="165">
        <v>24371</v>
      </c>
      <c r="G12" s="166"/>
      <c r="H12" s="167"/>
    </row>
    <row r="13" spans="1:8" x14ac:dyDescent="0.15">
      <c r="A13" s="148"/>
      <c r="B13" s="153"/>
      <c r="C13" s="169"/>
      <c r="D13" s="170">
        <v>37182</v>
      </c>
      <c r="E13" s="171"/>
      <c r="F13" s="172">
        <v>49210</v>
      </c>
      <c r="G13" s="173"/>
      <c r="H13" s="159"/>
    </row>
    <row r="14" spans="1:8" x14ac:dyDescent="0.15">
      <c r="A14" s="160"/>
      <c r="B14" s="161"/>
      <c r="C14" s="162"/>
      <c r="D14" s="163">
        <v>10135</v>
      </c>
      <c r="E14" s="164"/>
      <c r="F14" s="165">
        <v>25119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1.84</v>
      </c>
      <c r="C19" s="174">
        <f>ROUND(VALUE(SUBSTITUTE(実質収支比率等に係る経年分析!G$48,"▲","-")),2)</f>
        <v>3.95</v>
      </c>
      <c r="D19" s="174">
        <f>ROUND(VALUE(SUBSTITUTE(実質収支比率等に係る経年分析!H$48,"▲","-")),2)</f>
        <v>3.54</v>
      </c>
      <c r="E19" s="174">
        <f>ROUND(VALUE(SUBSTITUTE(実質収支比率等に係る経年分析!I$48,"▲","-")),2)</f>
        <v>7.01</v>
      </c>
      <c r="F19" s="174">
        <f>ROUND(VALUE(SUBSTITUTE(実質収支比率等に係る経年分析!J$48,"▲","-")),2)</f>
        <v>7.57</v>
      </c>
    </row>
    <row r="20" spans="1:11" x14ac:dyDescent="0.15">
      <c r="A20" s="174" t="s">
        <v>56</v>
      </c>
      <c r="B20" s="174">
        <f>ROUND(VALUE(SUBSTITUTE(実質収支比率等に係る経年分析!F$47,"▲","-")),2)</f>
        <v>3.12</v>
      </c>
      <c r="C20" s="174">
        <f>ROUND(VALUE(SUBSTITUTE(実質収支比率等に係る経年分析!G$47,"▲","-")),2)</f>
        <v>4.18</v>
      </c>
      <c r="D20" s="174">
        <f>ROUND(VALUE(SUBSTITUTE(実質収支比率等に係る経年分析!H$47,"▲","-")),2)</f>
        <v>5.54</v>
      </c>
      <c r="E20" s="174">
        <f>ROUND(VALUE(SUBSTITUTE(実質収支比率等に係る経年分析!I$47,"▲","-")),2)</f>
        <v>6.6</v>
      </c>
      <c r="F20" s="174">
        <f>ROUND(VALUE(SUBSTITUTE(実質収支比率等に係る経年分析!J$47,"▲","-")),2)</f>
        <v>8.2100000000000009</v>
      </c>
    </row>
    <row r="21" spans="1:11" x14ac:dyDescent="0.15">
      <c r="A21" s="174" t="s">
        <v>57</v>
      </c>
      <c r="B21" s="174">
        <f>IF(ISNUMBER(VALUE(SUBSTITUTE(実質収支比率等に係る経年分析!F$49,"▲","-"))),ROUND(VALUE(SUBSTITUTE(実質収支比率等に係る経年分析!F$49,"▲","-")),2),NA())</f>
        <v>-3.18</v>
      </c>
      <c r="C21" s="174">
        <f>IF(ISNUMBER(VALUE(SUBSTITUTE(実質収支比率等に係る経年分析!G$49,"▲","-"))),ROUND(VALUE(SUBSTITUTE(実質収支比率等に係る経年分析!G$49,"▲","-")),2),NA())</f>
        <v>2.11</v>
      </c>
      <c r="D21" s="174">
        <f>IF(ISNUMBER(VALUE(SUBSTITUTE(実質収支比率等に係る経年分析!H$49,"▲","-"))),ROUND(VALUE(SUBSTITUTE(実質収支比率等に係る経年分析!H$49,"▲","-")),2),NA())</f>
        <v>-0.93</v>
      </c>
      <c r="E21" s="174">
        <f>IF(ISNUMBER(VALUE(SUBSTITUTE(実質収支比率等に係る経年分析!I$49,"▲","-"))),ROUND(VALUE(SUBSTITUTE(実質収支比率等に係る経年分析!I$49,"▲","-")),2),NA())</f>
        <v>2.95</v>
      </c>
      <c r="F21" s="174">
        <f>IF(ISNUMBER(VALUE(SUBSTITUTE(実質収支比率等に係る経年分析!J$49,"▲","-"))),ROUND(VALUE(SUBSTITUTE(実質収支比率等に係る経年分析!J$49,"▲","-")),2),NA())</f>
        <v>-1.8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競輪事業特別会計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0.57999999999999996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0.56000000000000005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0.55000000000000004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0.44</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0.61</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7.58</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9.82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7.84</v>
      </c>
    </row>
    <row r="34" spans="1:16" x14ac:dyDescent="0.15">
      <c r="A34" s="175" t="str">
        <f>IF(連結実質赤字比率に係る赤字・黒字の構成分析!C$36="",NA(),連結実質赤字比率に係る赤字・黒字の構成分析!C$36)</f>
        <v>母子父子寡婦福祉資金貸付金特別会計</v>
      </c>
      <c r="B34" s="175">
        <f>IF(ROUND(VALUE(SUBSTITUTE(連結実質赤字比率に係る赤字・黒字の構成分析!F$36,"▲", "-")), 2) &lt; 0, ABS(ROUND(VALUE(SUBSTITUTE(連結実質赤字比率に係る赤字・黒字の構成分析!F$36,"▲", "-")), 2)), NA())</f>
        <v>0.02</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f>IF(ROUND(VALUE(SUBSTITUTE(連結実質赤字比率に係る赤字・黒字の構成分析!J$36,"▲", "-")), 2) &lt; 0, ABS(ROUND(VALUE(SUBSTITUTE(連結実質赤字比率に係る赤字・黒字の構成分析!J$36,"▲", "-")), 2)), NA())</f>
        <v>0.01</v>
      </c>
      <c r="K34" s="175" t="e">
        <f>IF(ROUND(VALUE(SUBSTITUTE(連結実質赤字比率に係る赤字・黒字の構成分析!J$36,"▲", "-")), 2) &gt;= 0, ABS(ROUND(VALUE(SUBSTITUTE(連結実質赤字比率に係る赤字・黒字の構成分析!J$36,"▲", "-")), 2)), NA())</f>
        <v>#N/A</v>
      </c>
    </row>
    <row r="35" spans="1:16" x14ac:dyDescent="0.15">
      <c r="A35" s="175" t="str">
        <f>IF(連結実質赤字比率に係る赤字・黒字の構成分析!C$35="",NA(),連結実質赤字比率に係る赤字・黒字の構成分析!C$35)</f>
        <v>病院事業会計</v>
      </c>
      <c r="B35" s="175">
        <f>IF(ROUND(VALUE(SUBSTITUTE(連結実質赤字比率に係る赤字・黒字の構成分析!F$35,"▲", "-")), 2) &lt; 0, ABS(ROUND(VALUE(SUBSTITUTE(連結実質赤字比率に係る赤字・黒字の構成分析!F$35,"▲", "-")), 2)), NA())</f>
        <v>2.72</v>
      </c>
      <c r="C35" s="175" t="e">
        <f>IF(ROUND(VALUE(SUBSTITUTE(連結実質赤字比率に係る赤字・黒字の構成分析!F$35,"▲", "-")), 2) &gt;= 0, ABS(ROUND(VALUE(SUBSTITUTE(連結実質赤字比率に係る赤字・黒字の構成分析!F$35,"▲", "-")), 2)), NA())</f>
        <v>#N/A</v>
      </c>
      <c r="D35" s="175">
        <f>IF(ROUND(VALUE(SUBSTITUTE(連結実質赤字比率に係る赤字・黒字の構成分析!G$35,"▲", "-")), 2) &lt; 0, ABS(ROUND(VALUE(SUBSTITUTE(連結実質赤字比率に係る赤字・黒字の構成分析!G$35,"▲", "-")), 2)), NA())</f>
        <v>2.5</v>
      </c>
      <c r="E35" s="175" t="e">
        <f>IF(ROUND(VALUE(SUBSTITUTE(連結実質赤字比率に係る赤字・黒字の構成分析!G$35,"▲", "-")), 2) &gt;= 0, ABS(ROUND(VALUE(SUBSTITUTE(連結実質赤字比率に係る赤字・黒字の構成分析!G$35,"▲", "-")), 2)), NA())</f>
        <v>#N/A</v>
      </c>
      <c r="F35" s="175">
        <f>IF(ROUND(VALUE(SUBSTITUTE(連結実質赤字比率に係る赤字・黒字の構成分析!H$35,"▲", "-")), 2) &lt; 0, ABS(ROUND(VALUE(SUBSTITUTE(連結実質赤字比率に係る赤字・黒字の構成分析!H$35,"▲", "-")), 2)), NA())</f>
        <v>1.49</v>
      </c>
      <c r="G35" s="175" t="e">
        <f>IF(ROUND(VALUE(SUBSTITUTE(連結実質赤字比率に係る赤字・黒字の構成分析!H$35,"▲", "-")), 2) &gt;= 0, ABS(ROUND(VALUE(SUBSTITUTE(連結実質赤字比率に係る赤字・黒字の構成分析!H$35,"▲", "-")), 2)), NA())</f>
        <v>#N/A</v>
      </c>
      <c r="H35" s="175">
        <f>IF(ROUND(VALUE(SUBSTITUTE(連結実質赤字比率に係る赤字・黒字の構成分析!I$35,"▲", "-")), 2) &lt; 0, ABS(ROUND(VALUE(SUBSTITUTE(連結実質赤字比率に係る赤字・黒字の構成分析!I$35,"▲", "-")), 2)), NA())</f>
        <v>0.27</v>
      </c>
      <c r="I35" s="175" t="e">
        <f>IF(ROUND(VALUE(SUBSTITUTE(連結実質赤字比率に係る赤字・黒字の構成分析!I$35,"▲", "-")), 2) &gt;= 0, ABS(ROUND(VALUE(SUBSTITUTE(連結実質赤字比率に係る赤字・黒字の構成分析!I$35,"▲", "-")), 2)), NA())</f>
        <v>#N/A</v>
      </c>
      <c r="J35" s="175">
        <f>IF(ROUND(VALUE(SUBSTITUTE(連結実質赤字比率に係る赤字・黒字の構成分析!J$35,"▲", "-")), 2) &lt; 0, ABS(ROUND(VALUE(SUBSTITUTE(連結実質赤字比率に係る赤字・黒字の構成分析!J$35,"▲", "-")), 2)), NA())</f>
        <v>0.06</v>
      </c>
      <c r="K35" s="175" t="e">
        <f>IF(ROUND(VALUE(SUBSTITUTE(連結実質赤字比率に係る赤字・黒字の構成分析!J$35,"▲", "-")), 2) &gt;= 0, ABS(ROUND(VALUE(SUBSTITUTE(連結実質赤字比率に係る赤字・黒字の構成分析!J$35,"▲", "-")), 2)), NA())</f>
        <v>#N/A</v>
      </c>
    </row>
    <row r="36" spans="1:16" x14ac:dyDescent="0.15">
      <c r="A36" s="175" t="str">
        <f>IF(連結実質赤字比率に係る赤字・黒字の構成分析!C$34="",NA(),連結実質赤字比率に係る赤字・黒字の構成分析!C$34)</f>
        <v>自動車運送事業会計</v>
      </c>
      <c r="B36" s="175">
        <f>IF(ROUND(VALUE(SUBSTITUTE(連結実質赤字比率に係る赤字・黒字の構成分析!F$34,"▲", "-")), 2) &lt; 0, ABS(ROUND(VALUE(SUBSTITUTE(連結実質赤字比率に係る赤字・黒字の構成分析!F$34,"▲", "-")), 2)), NA())</f>
        <v>7.0000000000000007E-2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0.26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0.22</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0.18</v>
      </c>
      <c r="K36" s="175" t="e">
        <f>IF(ROUND(VALUE(SUBSTITUTE(連結実質赤字比率に係る赤字・黒字の構成分析!J$34,"▲", "-")), 2) &gt;= 0, ABS(ROUND(VALUE(SUBSTITUTE(連結実質赤字比率に係る赤字・黒字の構成分析!J$34,"▲", "-")), 2)), NA())</f>
        <v>#N/A</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10493</v>
      </c>
      <c r="E42" s="176"/>
      <c r="F42" s="176"/>
      <c r="G42" s="176">
        <f>'実質公債費比率（分子）の構造'!L$52</f>
        <v>10193</v>
      </c>
      <c r="H42" s="176"/>
      <c r="I42" s="176"/>
      <c r="J42" s="176">
        <f>'実質公債費比率（分子）の構造'!M$52</f>
        <v>10011</v>
      </c>
      <c r="K42" s="176"/>
      <c r="L42" s="176"/>
      <c r="M42" s="176">
        <f>'実質公債費比率（分子）の構造'!N$52</f>
        <v>9708</v>
      </c>
      <c r="N42" s="176"/>
      <c r="O42" s="176"/>
      <c r="P42" s="176">
        <f>'実質公債費比率（分子）の構造'!O$52</f>
        <v>9694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57</v>
      </c>
      <c r="C44" s="176"/>
      <c r="D44" s="176"/>
      <c r="E44" s="176">
        <f>'実質公債費比率（分子）の構造'!L$50</f>
        <v>62</v>
      </c>
      <c r="F44" s="176"/>
      <c r="G44" s="176"/>
      <c r="H44" s="176">
        <f>'実質公債費比率（分子）の構造'!M$50</f>
        <v>53</v>
      </c>
      <c r="I44" s="176"/>
      <c r="J44" s="176"/>
      <c r="K44" s="176">
        <f>'実質公債費比率（分子）の構造'!N$50</f>
        <v>63</v>
      </c>
      <c r="L44" s="176"/>
      <c r="M44" s="176"/>
      <c r="N44" s="176">
        <f>'実質公債費比率（分子）の構造'!O$50</f>
        <v>62</v>
      </c>
      <c r="O44" s="176"/>
      <c r="P44" s="176"/>
    </row>
    <row r="45" spans="1:16" x14ac:dyDescent="0.15">
      <c r="A45" s="176" t="s">
        <v>67</v>
      </c>
      <c r="B45" s="176">
        <f>'実質公債費比率（分子）の構造'!K$49</f>
        <v>213</v>
      </c>
      <c r="C45" s="176"/>
      <c r="D45" s="176"/>
      <c r="E45" s="176">
        <f>'実質公債費比率（分子）の構造'!L$49</f>
        <v>193</v>
      </c>
      <c r="F45" s="176"/>
      <c r="G45" s="176"/>
      <c r="H45" s="176">
        <f>'実質公債費比率（分子）の構造'!M$49</f>
        <v>206</v>
      </c>
      <c r="I45" s="176"/>
      <c r="J45" s="176"/>
      <c r="K45" s="176">
        <f>'実質公債費比率（分子）の構造'!N$49</f>
        <v>217</v>
      </c>
      <c r="L45" s="176"/>
      <c r="M45" s="176"/>
      <c r="N45" s="176">
        <f>'実質公債費比率（分子）の構造'!O$49</f>
        <v>203</v>
      </c>
      <c r="O45" s="176"/>
      <c r="P45" s="176"/>
    </row>
    <row r="46" spans="1:16" x14ac:dyDescent="0.15">
      <c r="A46" s="176" t="s">
        <v>68</v>
      </c>
      <c r="B46" s="176">
        <f>'実質公債費比率（分子）の構造'!K$48</f>
        <v>2927</v>
      </c>
      <c r="C46" s="176"/>
      <c r="D46" s="176"/>
      <c r="E46" s="176">
        <f>'実質公債費比率（分子）の構造'!L$48</f>
        <v>3066</v>
      </c>
      <c r="F46" s="176"/>
      <c r="G46" s="176"/>
      <c r="H46" s="176">
        <f>'実質公債費比率（分子）の構造'!M$48</f>
        <v>3101</v>
      </c>
      <c r="I46" s="176"/>
      <c r="J46" s="176"/>
      <c r="K46" s="176">
        <f>'実質公債費比率（分子）の構造'!N$48</f>
        <v>3006</v>
      </c>
      <c r="L46" s="176"/>
      <c r="M46" s="176"/>
      <c r="N46" s="176">
        <f>'実質公債費比率（分子）の構造'!O$48</f>
        <v>3084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15823</v>
      </c>
      <c r="C49" s="176"/>
      <c r="D49" s="176"/>
      <c r="E49" s="176">
        <f>'実質公債費比率（分子）の構造'!L$45</f>
        <v>15107</v>
      </c>
      <c r="F49" s="176"/>
      <c r="G49" s="176"/>
      <c r="H49" s="176">
        <f>'実質公債費比率（分子）の構造'!M$45</f>
        <v>14307</v>
      </c>
      <c r="I49" s="176"/>
      <c r="J49" s="176"/>
      <c r="K49" s="176">
        <f>'実質公債費比率（分子）の構造'!N$45</f>
        <v>13603</v>
      </c>
      <c r="L49" s="176"/>
      <c r="M49" s="176"/>
      <c r="N49" s="176">
        <f>'実質公債費比率（分子）の構造'!O$45</f>
        <v>12924</v>
      </c>
      <c r="O49" s="176"/>
      <c r="P49" s="176"/>
    </row>
    <row r="50" spans="1:16" x14ac:dyDescent="0.15">
      <c r="A50" s="176" t="s">
        <v>72</v>
      </c>
      <c r="B50" s="176" t="e">
        <f>NA()</f>
        <v>#N/A</v>
      </c>
      <c r="C50" s="176">
        <f>IF(ISNUMBER('実質公債費比率（分子）の構造'!K$53),'実質公債費比率（分子）の構造'!K$53,NA())</f>
        <v>8527</v>
      </c>
      <c r="D50" s="176" t="e">
        <f>NA()</f>
        <v>#N/A</v>
      </c>
      <c r="E50" s="176" t="e">
        <f>NA()</f>
        <v>#N/A</v>
      </c>
      <c r="F50" s="176">
        <f>IF(ISNUMBER('実質公債費比率（分子）の構造'!L$53),'実質公債費比率（分子）の構造'!L$53,NA())</f>
        <v>8235</v>
      </c>
      <c r="G50" s="176" t="e">
        <f>NA()</f>
        <v>#N/A</v>
      </c>
      <c r="H50" s="176" t="e">
        <f>NA()</f>
        <v>#N/A</v>
      </c>
      <c r="I50" s="176">
        <f>IF(ISNUMBER('実質公債費比率（分子）の構造'!M$53),'実質公債費比率（分子）の構造'!M$53,NA())</f>
        <v>7656</v>
      </c>
      <c r="J50" s="176" t="e">
        <f>NA()</f>
        <v>#N/A</v>
      </c>
      <c r="K50" s="176" t="e">
        <f>NA()</f>
        <v>#N/A</v>
      </c>
      <c r="L50" s="176">
        <f>IF(ISNUMBER('実質公債費比率（分子）の構造'!N$53),'実質公債費比率（分子）の構造'!N$53,NA())</f>
        <v>7181</v>
      </c>
      <c r="M50" s="176" t="e">
        <f>NA()</f>
        <v>#N/A</v>
      </c>
      <c r="N50" s="176" t="e">
        <f>NA()</f>
        <v>#N/A</v>
      </c>
      <c r="O50" s="176">
        <f>IF(ISNUMBER('実質公債費比率（分子）の構造'!O$53),'実質公債費比率（分子）の構造'!O$53,NA())</f>
        <v>6579</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119288</v>
      </c>
      <c r="E56" s="175"/>
      <c r="F56" s="175"/>
      <c r="G56" s="175">
        <f>'将来負担比率（分子）の構造'!J$52</f>
        <v>117424</v>
      </c>
      <c r="H56" s="175"/>
      <c r="I56" s="175"/>
      <c r="J56" s="175">
        <f>'将来負担比率（分子）の構造'!K$52</f>
        <v>117443</v>
      </c>
      <c r="K56" s="175"/>
      <c r="L56" s="175"/>
      <c r="M56" s="175">
        <f>'将来負担比率（分子）の構造'!L$52</f>
        <v>113808</v>
      </c>
      <c r="N56" s="175"/>
      <c r="O56" s="175"/>
      <c r="P56" s="175">
        <f>'将来負担比率（分子）の構造'!M$52</f>
        <v>109547</v>
      </c>
    </row>
    <row r="57" spans="1:16" x14ac:dyDescent="0.15">
      <c r="A57" s="175" t="s">
        <v>43</v>
      </c>
      <c r="B57" s="175"/>
      <c r="C57" s="175"/>
      <c r="D57" s="175">
        <f>'将来負担比率（分子）の構造'!I$51</f>
        <v>4370</v>
      </c>
      <c r="E57" s="175"/>
      <c r="F57" s="175"/>
      <c r="G57" s="175">
        <f>'将来負担比率（分子）の構造'!J$51</f>
        <v>4469</v>
      </c>
      <c r="H57" s="175"/>
      <c r="I57" s="175"/>
      <c r="J57" s="175">
        <f>'将来負担比率（分子）の構造'!K$51</f>
        <v>4239</v>
      </c>
      <c r="K57" s="175"/>
      <c r="L57" s="175"/>
      <c r="M57" s="175">
        <f>'将来負担比率（分子）の構造'!L$51</f>
        <v>3485</v>
      </c>
      <c r="N57" s="175"/>
      <c r="O57" s="175"/>
      <c r="P57" s="175">
        <f>'将来負担比率（分子）の構造'!M$51</f>
        <v>2665</v>
      </c>
    </row>
    <row r="58" spans="1:16" x14ac:dyDescent="0.15">
      <c r="A58" s="175" t="s">
        <v>42</v>
      </c>
      <c r="B58" s="175"/>
      <c r="C58" s="175"/>
      <c r="D58" s="175">
        <f>'将来負担比率（分子）の構造'!I$50</f>
        <v>10793</v>
      </c>
      <c r="E58" s="175"/>
      <c r="F58" s="175"/>
      <c r="G58" s="175">
        <f>'将来負担比率（分子）の構造'!J$50</f>
        <v>9797</v>
      </c>
      <c r="H58" s="175"/>
      <c r="I58" s="175"/>
      <c r="J58" s="175">
        <f>'将来負担比率（分子）の構造'!K$50</f>
        <v>9449</v>
      </c>
      <c r="K58" s="175"/>
      <c r="L58" s="175"/>
      <c r="M58" s="175">
        <f>'将来負担比率（分子）の構造'!L$50</f>
        <v>10438</v>
      </c>
      <c r="N58" s="175"/>
      <c r="O58" s="175"/>
      <c r="P58" s="175">
        <f>'将来負担比率（分子）の構造'!M$50</f>
        <v>12326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12670</v>
      </c>
      <c r="C62" s="175"/>
      <c r="D62" s="175"/>
      <c r="E62" s="175">
        <f>'将来負担比率（分子）の構造'!J$45</f>
        <v>12920</v>
      </c>
      <c r="F62" s="175"/>
      <c r="G62" s="175"/>
      <c r="H62" s="175">
        <f>'将来負担比率（分子）の構造'!K$45</f>
        <v>13103</v>
      </c>
      <c r="I62" s="175"/>
      <c r="J62" s="175"/>
      <c r="K62" s="175">
        <f>'将来負担比率（分子）の構造'!L$45</f>
        <v>13474</v>
      </c>
      <c r="L62" s="175"/>
      <c r="M62" s="175"/>
      <c r="N62" s="175">
        <f>'将来負担比率（分子）の構造'!M$45</f>
        <v>13696</v>
      </c>
      <c r="O62" s="175"/>
      <c r="P62" s="175"/>
    </row>
    <row r="63" spans="1:16" x14ac:dyDescent="0.15">
      <c r="A63" s="175" t="s">
        <v>35</v>
      </c>
      <c r="B63" s="175">
        <f>'将来負担比率（分子）の構造'!I$44</f>
        <v>2236</v>
      </c>
      <c r="C63" s="175"/>
      <c r="D63" s="175"/>
      <c r="E63" s="175">
        <f>'将来負担比率（分子）の構造'!J$44</f>
        <v>2361</v>
      </c>
      <c r="F63" s="175"/>
      <c r="G63" s="175"/>
      <c r="H63" s="175">
        <f>'将来負担比率（分子）の構造'!K$44</f>
        <v>2316</v>
      </c>
      <c r="I63" s="175"/>
      <c r="J63" s="175"/>
      <c r="K63" s="175">
        <f>'将来負担比率（分子）の構造'!L$44</f>
        <v>2237</v>
      </c>
      <c r="L63" s="175"/>
      <c r="M63" s="175"/>
      <c r="N63" s="175">
        <f>'将来負担比率（分子）の構造'!M$44</f>
        <v>2033</v>
      </c>
      <c r="O63" s="175"/>
      <c r="P63" s="175"/>
    </row>
    <row r="64" spans="1:16" x14ac:dyDescent="0.15">
      <c r="A64" s="175" t="s">
        <v>34</v>
      </c>
      <c r="B64" s="175">
        <f>'将来負担比率（分子）の構造'!I$43</f>
        <v>31698</v>
      </c>
      <c r="C64" s="175"/>
      <c r="D64" s="175"/>
      <c r="E64" s="175">
        <f>'将来負担比率（分子）の構造'!J$43</f>
        <v>32509</v>
      </c>
      <c r="F64" s="175"/>
      <c r="G64" s="175"/>
      <c r="H64" s="175">
        <f>'将来負担比率（分子）の構造'!K$43</f>
        <v>34639</v>
      </c>
      <c r="I64" s="175"/>
      <c r="J64" s="175"/>
      <c r="K64" s="175">
        <f>'将来負担比率（分子）の構造'!L$43</f>
        <v>32423</v>
      </c>
      <c r="L64" s="175"/>
      <c r="M64" s="175"/>
      <c r="N64" s="175">
        <f>'将来負担比率（分子）の構造'!M$43</f>
        <v>30883</v>
      </c>
      <c r="O64" s="175"/>
      <c r="P64" s="175"/>
    </row>
    <row r="65" spans="1:16" x14ac:dyDescent="0.15">
      <c r="A65" s="175" t="s">
        <v>33</v>
      </c>
      <c r="B65" s="175">
        <f>'将来負担比率（分子）の構造'!I$42</f>
        <v>3683</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139382</v>
      </c>
      <c r="C66" s="175"/>
      <c r="D66" s="175"/>
      <c r="E66" s="175">
        <f>'将来負担比率（分子）の構造'!J$41</f>
        <v>136925</v>
      </c>
      <c r="F66" s="175"/>
      <c r="G66" s="175"/>
      <c r="H66" s="175">
        <f>'将来負担比率（分子）の構造'!K$41</f>
        <v>133006</v>
      </c>
      <c r="I66" s="175"/>
      <c r="J66" s="175"/>
      <c r="K66" s="175">
        <f>'将来負担比率（分子）の構造'!L$41</f>
        <v>128986</v>
      </c>
      <c r="L66" s="175"/>
      <c r="M66" s="175"/>
      <c r="N66" s="175">
        <f>'将来負担比率（分子）の構造'!M$41</f>
        <v>123425</v>
      </c>
      <c r="O66" s="175"/>
      <c r="P66" s="175"/>
    </row>
    <row r="67" spans="1:16" x14ac:dyDescent="0.15">
      <c r="A67" s="175" t="s">
        <v>76</v>
      </c>
      <c r="B67" s="175" t="e">
        <f>NA()</f>
        <v>#N/A</v>
      </c>
      <c r="C67" s="175">
        <f>IF(ISNUMBER('将来負担比率（分子）の構造'!I$53), IF('将来負担比率（分子）の構造'!I$53 &lt; 0, 0, '将来負担比率（分子）の構造'!I$53), NA())</f>
        <v>55217</v>
      </c>
      <c r="D67" s="175" t="e">
        <f>NA()</f>
        <v>#N/A</v>
      </c>
      <c r="E67" s="175" t="e">
        <f>NA()</f>
        <v>#N/A</v>
      </c>
      <c r="F67" s="175">
        <f>IF(ISNUMBER('将来負担比率（分子）の構造'!J$53), IF('将来負担比率（分子）の構造'!J$53 &lt; 0, 0, '将来負担比率（分子）の構造'!J$53), NA())</f>
        <v>53026</v>
      </c>
      <c r="G67" s="175" t="e">
        <f>NA()</f>
        <v>#N/A</v>
      </c>
      <c r="H67" s="175" t="e">
        <f>NA()</f>
        <v>#N/A</v>
      </c>
      <c r="I67" s="175">
        <f>IF(ISNUMBER('将来負担比率（分子）の構造'!K$53), IF('将来負担比率（分子）の構造'!K$53 &lt; 0, 0, '将来負担比率（分子）の構造'!K$53), NA())</f>
        <v>51932</v>
      </c>
      <c r="J67" s="175" t="e">
        <f>NA()</f>
        <v>#N/A</v>
      </c>
      <c r="K67" s="175" t="e">
        <f>NA()</f>
        <v>#N/A</v>
      </c>
      <c r="L67" s="175">
        <f>IF(ISNUMBER('将来負担比率（分子）の構造'!L$53), IF('将来負担比率（分子）の構造'!L$53 &lt; 0, 0, '将来負担比率（分子）の構造'!L$53), NA())</f>
        <v>49387</v>
      </c>
      <c r="M67" s="175" t="e">
        <f>NA()</f>
        <v>#N/A</v>
      </c>
      <c r="N67" s="175" t="e">
        <f>NA()</f>
        <v>#N/A</v>
      </c>
      <c r="O67" s="175">
        <f>IF(ISNUMBER('将来負担比率（分子）の構造'!M$53), IF('将来負担比率（分子）の構造'!M$53 &lt; 0, 0, '将来負担比率（分子）の構造'!M$53), NA())</f>
        <v>45500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3762</v>
      </c>
      <c r="C72" s="179">
        <f>基金残高に係る経年分析!G55</f>
        <v>4585</v>
      </c>
      <c r="D72" s="179">
        <f>基金残高に係る経年分析!H55</f>
        <v>5585</v>
      </c>
    </row>
    <row r="73" spans="1:16" x14ac:dyDescent="0.15">
      <c r="A73" s="178" t="s">
        <v>79</v>
      </c>
      <c r="B73" s="179">
        <f>基金残高に係る経年分析!F56</f>
        <v>258</v>
      </c>
      <c r="C73" s="179">
        <f>基金残高に係る経年分析!G56</f>
        <v>258</v>
      </c>
      <c r="D73" s="179">
        <f>基金残高に係る経年分析!H56</f>
        <v>258</v>
      </c>
    </row>
    <row r="74" spans="1:16" x14ac:dyDescent="0.15">
      <c r="A74" s="178" t="s">
        <v>80</v>
      </c>
      <c r="B74" s="179">
        <f>基金残高に係る経年分析!F57</f>
        <v>3950</v>
      </c>
      <c r="C74" s="179">
        <f>基金残高に係る経年分析!G57</f>
        <v>4141</v>
      </c>
      <c r="D74" s="179">
        <f>基金残高に係る経年分析!H57</f>
        <v>4212</v>
      </c>
    </row>
  </sheetData>
  <sheetProtection algorithmName="SHA-512" hashValue="v5e9dFtF6MtESPLnTV+7uhgktmbPBMsE8k538GNJQ8J4By7ecGkfEI4H9Plm3cRS1bILvS90zbOLM8sJ4lCcxA==" saltValue="/tUfrqL2brnxuaOusemAU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2024-09-20T06:09:41Z</dcterms:modified>
</cp:coreProperties>
</file>