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AL8" i="4"/>
  <c r="W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<sst xmlns="http://schemas.openxmlformats.org/spreadsheetml/2006/main" count="221" uniqueCount="111">
  <si>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</si>
  <si>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</si>
  <si>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</si>
  <si>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</si>
  <si>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</si>
  <si>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</si>
  <si>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</si>
  <si>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</si>
  <si>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</si>
  <si>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</si>
  <si>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</si>
  <si>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</si>
  <si>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</si>
  <si>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</si>
  <si>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</si>
  <si>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</si>
  <si>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</si>
  <si>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</si>
  <si>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</si>
  <si>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</si>
  <si>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</si>
  <si>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</si>
  <si>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</si>
  <si>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</si>
  <si>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</si>
  <si>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</si>
  <si>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</si>
  <si>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</si>
  <si>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</si>
  <si>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</si>
  <si>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</si>
  <si>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</si>
  <si>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</si>
  <si>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</si>
  <si>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</si>
  <si>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</si>
  <si>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</si>
  <si>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</si>
  <si>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</si>
  <si>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</si>
  <si>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</si>
  <si>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</si>
  <si>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</si>
  <si>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</si>
  <si>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</si>
  <si>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</si>
  <si>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</si>
  <si>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</si>
  <si>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</si>
  <si>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</si>
  <si>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</si>
  <si>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</si>
  <si>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</si>
  <si>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</si>
  <si>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</si>
  <si>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</si>
  <si>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</si>
  <si>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</si>
  <si>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</si>
  <si>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</si>
  <si>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</si>
  <si>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</si>
  <si>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</si>
  <si>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</si>
  <si>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</si>
  <si>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</si>
  <si>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</si>
  <si>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</si>
  <si>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</si>
  <si>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</si>
  <si>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</si>
  <si>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</si>
  <si>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</si>
  <si>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</si>
  <si>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</si>
  <si>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</si>
  <si>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</si>
  <si>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</si>
  <si>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</si>
  <si>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</si>
  <si>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</si>
  <si>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</si>
  <si>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</si>
  <si>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</si>
  <si>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</si>
  <si>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</si>
  <si>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</si>
  <si>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</si>
  <si>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</si>
  <si>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</si>
  <si>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</si>
  <si>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</si>
  <si>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</si>
  <si>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</si>
  <si>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</si>
  <si>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</si>
  <si>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平内町</t>
  </si>
  <si>
    <t>法非適用</t>
  </si>
  <si>
    <t>下水道事業</t>
  </si>
  <si>
    <t>公共下水道</t>
  </si>
  <si>
    <t>Cc3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</si>
  <si>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</si>
  <si>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</si>
  <si>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</si>
  <si>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</si>
  <si>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</si>
  <si>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</si>
  <si>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</si>
  <si>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老朽化に関しては、深刻な状況ではなく、大々的な管渠の入れ替えを行う必要はない。
　今後、管路清掃業務時にカメラ調査により、管渠内の改善が必要な箇所を改修していく。
　管渠の老朽化は進行していく問題であるため、古い管渠から順に改善していく必要がある。</t>
    <phoneticPr fontId="4"/>
  </si>
  <si>
    <t>　経常収支比率が低く、赤字会計だということがはっきりしている。理由としては普及したばかりの地域で料金収入が低いため、使用料と一般会計繰入金で賄えていない。平成２６年度においては、他会計繰入金の増やにより多少改善されたが、根本的な改善のためには、料金収入を向上させなければならない。
　水洗化率は類似団体と比較して劣っているが、今後未加入者を取り込むために、文書配布等を強化していくことで改善できる見込みである。
　料金改定等を検討していかなければならないが消費税増税もあり、利用者の負担も考えると近いうちに改定する予定はないが、検討していかなければならない。
　汚水処理原価に関しては、今後事業終了、年間処理水量の増に伴い減少する見込みである。</t>
    <rPh sb="31" eb="33">
      <t>リユウ</t>
    </rPh>
    <rPh sb="37" eb="39">
      <t>フキュウ</t>
    </rPh>
    <rPh sb="45" eb="47">
      <t>チイキ</t>
    </rPh>
    <rPh sb="48" eb="50">
      <t>リョウキン</t>
    </rPh>
    <rPh sb="50" eb="52">
      <t>シュウニュウ</t>
    </rPh>
    <rPh sb="53" eb="54">
      <t>ヒク</t>
    </rPh>
    <rPh sb="58" eb="61">
      <t>シヨウリョウ</t>
    </rPh>
    <rPh sb="62" eb="64">
      <t>イッパン</t>
    </rPh>
    <rPh sb="64" eb="66">
      <t>カイケイ</t>
    </rPh>
    <rPh sb="66" eb="68">
      <t>クリイレ</t>
    </rPh>
    <rPh sb="68" eb="69">
      <t>キン</t>
    </rPh>
    <rPh sb="70" eb="71">
      <t>マカナ</t>
    </rPh>
    <rPh sb="77" eb="79">
      <t>ヘイセイ</t>
    </rPh>
    <rPh sb="81" eb="83">
      <t>ネンド</t>
    </rPh>
    <rPh sb="89" eb="90">
      <t>タ</t>
    </rPh>
    <rPh sb="90" eb="92">
      <t>カイケイ</t>
    </rPh>
    <rPh sb="92" eb="94">
      <t>クリイレ</t>
    </rPh>
    <rPh sb="94" eb="95">
      <t>キン</t>
    </rPh>
    <rPh sb="96" eb="97">
      <t>フ</t>
    </rPh>
    <rPh sb="101" eb="103">
      <t>タショウ</t>
    </rPh>
    <rPh sb="103" eb="105">
      <t>カイゼン</t>
    </rPh>
    <rPh sb="110" eb="113">
      <t>コンポンテキ</t>
    </rPh>
    <rPh sb="114" eb="116">
      <t>カイゼン</t>
    </rPh>
    <rPh sb="122" eb="124">
      <t>リョウキン</t>
    </rPh>
    <rPh sb="124" eb="126">
      <t>シュウニュウ</t>
    </rPh>
    <rPh sb="127" eb="129">
      <t>コウジョウ</t>
    </rPh>
    <rPh sb="142" eb="145">
      <t>スイセンカ</t>
    </rPh>
    <rPh sb="145" eb="146">
      <t>リツ</t>
    </rPh>
    <rPh sb="147" eb="149">
      <t>ルイジ</t>
    </rPh>
    <rPh sb="149" eb="151">
      <t>ダンタイ</t>
    </rPh>
    <rPh sb="152" eb="154">
      <t>ヒカク</t>
    </rPh>
    <rPh sb="156" eb="157">
      <t>オト</t>
    </rPh>
    <rPh sb="163" eb="165">
      <t>コンゴ</t>
    </rPh>
    <rPh sb="165" eb="169">
      <t>ミカニュウシャ</t>
    </rPh>
    <rPh sb="170" eb="171">
      <t>ト</t>
    </rPh>
    <rPh sb="172" eb="173">
      <t>コ</t>
    </rPh>
    <rPh sb="178" eb="180">
      <t>ブンショ</t>
    </rPh>
    <rPh sb="180" eb="182">
      <t>ハイフ</t>
    </rPh>
    <rPh sb="182" eb="183">
      <t>トウ</t>
    </rPh>
    <rPh sb="184" eb="186">
      <t>キョウカ</t>
    </rPh>
    <rPh sb="193" eb="195">
      <t>カイゼン</t>
    </rPh>
    <rPh sb="198" eb="200">
      <t>ミコ</t>
    </rPh>
    <rPh sb="228" eb="231">
      <t>ショウヒゼイ</t>
    </rPh>
    <rPh sb="231" eb="233">
      <t>ゾウゼイ</t>
    </rPh>
    <rPh sb="237" eb="240">
      <t>リヨウシャ</t>
    </rPh>
    <rPh sb="241" eb="243">
      <t>フタン</t>
    </rPh>
    <rPh sb="244" eb="245">
      <t>カンガ</t>
    </rPh>
    <rPh sb="248" eb="249">
      <t>チカ</t>
    </rPh>
    <rPh sb="253" eb="255">
      <t>カイテイ</t>
    </rPh>
    <rPh sb="257" eb="259">
      <t>ヨテイ</t>
    </rPh>
    <rPh sb="264" eb="266">
      <t>ケントウ</t>
    </rPh>
    <phoneticPr fontId="4"/>
  </si>
  <si>
    <t>　経営比較分析結果により、改善が必要なことが明確である。今後は水洗化率を上げることが、料金収入の増につながり、経費回収率、収益的収支比率等の改善につながる。これまでの取り組みより強化していくことが必要である。管路の老朽化により更新費用がかかる前までに、収益的収支比率を100％以上にし、更新費用を蓄えておくことが望ましい。</t>
    <rPh sb="55" eb="57">
      <t>ケイヒ</t>
    </rPh>
    <rPh sb="57" eb="59">
      <t>カイシュウ</t>
    </rPh>
    <rPh sb="59" eb="60">
      <t>リツ</t>
    </rPh>
    <rPh sb="61" eb="64">
      <t>シュウエキテキ</t>
    </rPh>
    <rPh sb="64" eb="66">
      <t>シュウシ</t>
    </rPh>
    <rPh sb="66" eb="68">
      <t>ヒリツ</t>
    </rPh>
    <rPh sb="68" eb="69">
      <t>トウ</t>
    </rPh>
    <rPh sb="70" eb="72">
      <t>カイゼン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</si>
</sst>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81536"/>
        <c:axId val="100883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0.14000000000000001</c:v>
                </c:pt>
                <c:pt idx="1">
                  <c:v>0.18</c:v>
                </c:pt>
                <c:pt idx="2">
                  <c:v>0.18</c:v>
                </c:pt>
                <c:pt idx="3">
                  <c:v>0.19</c:v>
                </c:pt>
                <c:pt idx="4">
                  <c:v>0.16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81536"/>
        <c:axId val="100883456"/>
      </c:lineChart>
      <c:dateAx>
        <c:axId val="10088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883456"/>
        <c:crosses val="autoZero"/>
        <c:auto val="1"/>
        <c:lblOffset val="100"/>
        <c:baseTimeUnit val="years"/>
      </c:dateAx>
      <c:valAx>
        <c:axId val="100883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88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16.3</c:v>
                </c:pt>
                <c:pt idx="1">
                  <c:v>20.3</c:v>
                </c:pt>
                <c:pt idx="2">
                  <c:v>20.3</c:v>
                </c:pt>
                <c:pt idx="3">
                  <c:v>25.7</c:v>
                </c:pt>
                <c:pt idx="4">
                  <c:v>26.1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37408"/>
        <c:axId val="102739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39.770000000000003</c:v>
                </c:pt>
                <c:pt idx="1">
                  <c:v>38.950000000000003</c:v>
                </c:pt>
                <c:pt idx="2">
                  <c:v>40.07</c:v>
                </c:pt>
                <c:pt idx="3">
                  <c:v>39.92</c:v>
                </c:pt>
                <c:pt idx="4">
                  <c:v>41.63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37408"/>
        <c:axId val="102739328"/>
      </c:lineChart>
      <c:dateAx>
        <c:axId val="102737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739328"/>
        <c:crosses val="autoZero"/>
        <c:auto val="1"/>
        <c:lblOffset val="100"/>
        <c:baseTimeUnit val="years"/>
      </c:dateAx>
      <c:valAx>
        <c:axId val="102739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737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32.159999999999997</c:v>
                </c:pt>
                <c:pt idx="1">
                  <c:v>33.03</c:v>
                </c:pt>
                <c:pt idx="2">
                  <c:v>34.18</c:v>
                </c:pt>
                <c:pt idx="3">
                  <c:v>36.119999999999997</c:v>
                </c:pt>
                <c:pt idx="4">
                  <c:v>34.57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51712"/>
        <c:axId val="10285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65.66</c:v>
                </c:pt>
                <c:pt idx="1">
                  <c:v>65.599999999999994</c:v>
                </c:pt>
                <c:pt idx="2">
                  <c:v>66</c:v>
                </c:pt>
                <c:pt idx="3">
                  <c:v>65.86</c:v>
                </c:pt>
                <c:pt idx="4">
                  <c:v>66.33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51712"/>
        <c:axId val="102853632"/>
      </c:lineChart>
      <c:dateAx>
        <c:axId val="102851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853632"/>
        <c:crosses val="autoZero"/>
        <c:auto val="1"/>
        <c:lblOffset val="100"/>
        <c:baseTimeUnit val="years"/>
      </c:dateAx>
      <c:valAx>
        <c:axId val="10285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851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19.87</c:v>
                </c:pt>
                <c:pt idx="1">
                  <c:v>20.5</c:v>
                </c:pt>
                <c:pt idx="2">
                  <c:v>19.579999999999998</c:v>
                </c:pt>
                <c:pt idx="3">
                  <c:v>19.28</c:v>
                </c:pt>
                <c:pt idx="4">
                  <c:v>57.28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22112"/>
        <c:axId val="10092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22112"/>
        <c:axId val="100924032"/>
      </c:lineChart>
      <c:dateAx>
        <c:axId val="100922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924032"/>
        <c:crosses val="autoZero"/>
        <c:auto val="1"/>
        <c:lblOffset val="100"/>
        <c:baseTimeUnit val="years"/>
      </c:dateAx>
      <c:valAx>
        <c:axId val="10092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922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08576"/>
        <c:axId val="10241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08576"/>
        <c:axId val="102410496"/>
      </c:lineChart>
      <c:dateAx>
        <c:axId val="102408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410496"/>
        <c:crosses val="autoZero"/>
        <c:auto val="1"/>
        <c:lblOffset val="100"/>
        <c:baseTimeUnit val="years"/>
      </c:dateAx>
      <c:valAx>
        <c:axId val="10241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408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2736"/>
        <c:axId val="10277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72736"/>
        <c:axId val="102774656"/>
      </c:lineChart>
      <c:dateAx>
        <c:axId val="10277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774656"/>
        <c:crosses val="autoZero"/>
        <c:auto val="1"/>
        <c:lblOffset val="100"/>
        <c:baseTimeUnit val="years"/>
      </c:dateAx>
      <c:valAx>
        <c:axId val="10277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77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11136"/>
        <c:axId val="10281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11136"/>
        <c:axId val="102813056"/>
      </c:lineChart>
      <c:dateAx>
        <c:axId val="10281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813056"/>
        <c:crosses val="autoZero"/>
        <c:auto val="1"/>
        <c:lblOffset val="100"/>
        <c:baseTimeUnit val="years"/>
      </c:dateAx>
      <c:valAx>
        <c:axId val="10281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811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05856"/>
        <c:axId val="10253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05856"/>
        <c:axId val="102532608"/>
      </c:lineChart>
      <c:dateAx>
        <c:axId val="102505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532608"/>
        <c:crosses val="autoZero"/>
        <c:auto val="1"/>
        <c:lblOffset val="100"/>
        <c:baseTimeUnit val="years"/>
      </c:dateAx>
      <c:valAx>
        <c:axId val="10253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505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13448.2</c:v>
                </c:pt>
                <c:pt idx="1">
                  <c:v>12099.1</c:v>
                </c:pt>
                <c:pt idx="2">
                  <c:v>11399.04</c:v>
                </c:pt>
                <c:pt idx="3">
                  <c:v>11330.1</c:v>
                </c:pt>
                <c:pt idx="4">
                  <c:v>4146.79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46432"/>
        <c:axId val="10256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1882.66</c:v>
                </c:pt>
                <c:pt idx="1">
                  <c:v>1749.66</c:v>
                </c:pt>
                <c:pt idx="2">
                  <c:v>1574.53</c:v>
                </c:pt>
                <c:pt idx="3">
                  <c:v>1506.51</c:v>
                </c:pt>
                <c:pt idx="4">
                  <c:v>1315.67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46432"/>
        <c:axId val="102569088"/>
      </c:lineChart>
      <c:dateAx>
        <c:axId val="102546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569088"/>
        <c:crosses val="autoZero"/>
        <c:auto val="1"/>
        <c:lblOffset val="100"/>
        <c:baseTimeUnit val="years"/>
      </c:dateAx>
      <c:valAx>
        <c:axId val="10256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546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11.26</c:v>
                </c:pt>
                <c:pt idx="1">
                  <c:v>12.2</c:v>
                </c:pt>
                <c:pt idx="2">
                  <c:v>13.47</c:v>
                </c:pt>
                <c:pt idx="3">
                  <c:v>12</c:v>
                </c:pt>
                <c:pt idx="4">
                  <c:v>24.59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99296"/>
        <c:axId val="102601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54.67</c:v>
                </c:pt>
                <c:pt idx="1">
                  <c:v>54.46</c:v>
                </c:pt>
                <c:pt idx="2">
                  <c:v>57.36</c:v>
                </c:pt>
                <c:pt idx="3">
                  <c:v>57.33</c:v>
                </c:pt>
                <c:pt idx="4">
                  <c:v>60.78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99296"/>
        <c:axId val="102601472"/>
      </c:lineChart>
      <c:dateAx>
        <c:axId val="102599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601472"/>
        <c:crosses val="autoZero"/>
        <c:auto val="1"/>
        <c:lblOffset val="100"/>
        <c:baseTimeUnit val="years"/>
      </c:dateAx>
      <c:valAx>
        <c:axId val="102601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599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1427.08</c:v>
                </c:pt>
                <c:pt idx="1">
                  <c:v>1232.18</c:v>
                </c:pt>
                <c:pt idx="2">
                  <c:v>1146.56</c:v>
                </c:pt>
                <c:pt idx="3">
                  <c:v>1270.21</c:v>
                </c:pt>
                <c:pt idx="4">
                  <c:v>633.26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96832"/>
        <c:axId val="10270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290.26</c:v>
                </c:pt>
                <c:pt idx="1">
                  <c:v>293.08999999999997</c:v>
                </c:pt>
                <c:pt idx="2">
                  <c:v>279.91000000000003</c:v>
                </c:pt>
                <c:pt idx="3">
                  <c:v>284.52999999999997</c:v>
                </c:pt>
                <c:pt idx="4">
                  <c:v>276.26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96832"/>
        <c:axId val="102707200"/>
      </c:lineChart>
      <c:dateAx>
        <c:axId val="102696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707200"/>
        <c:crosses val="autoZero"/>
        <c:auto val="1"/>
        <c:lblOffset val="100"/>
        <c:baseTimeUnit val="years"/>
      </c:dateAx>
      <c:valAx>
        <c:axId val="10270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696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Y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青森県　平内町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Cc3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11984</v>
      </c>
      <c r="AM8" s="47"/>
      <c r="AN8" s="47"/>
      <c r="AO8" s="47"/>
      <c r="AP8" s="47"/>
      <c r="AQ8" s="47"/>
      <c r="AR8" s="47"/>
      <c r="AS8" s="47"/>
      <c r="AT8" s="43">
        <f>データ!S6</f>
        <v>217.09</v>
      </c>
      <c r="AU8" s="43"/>
      <c r="AV8" s="43"/>
      <c r="AW8" s="43"/>
      <c r="AX8" s="43"/>
      <c r="AY8" s="43"/>
      <c r="AZ8" s="43"/>
      <c r="BA8" s="43"/>
      <c r="BB8" s="43">
        <f>データ!T6</f>
        <v>55.2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31.44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2980</v>
      </c>
      <c r="AE10" s="47"/>
      <c r="AF10" s="47"/>
      <c r="AG10" s="47"/>
      <c r="AH10" s="47"/>
      <c r="AI10" s="47"/>
      <c r="AJ10" s="47"/>
      <c r="AK10" s="2"/>
      <c r="AL10" s="47">
        <f>データ!U6</f>
        <v>3737</v>
      </c>
      <c r="AM10" s="47"/>
      <c r="AN10" s="47"/>
      <c r="AO10" s="47"/>
      <c r="AP10" s="47"/>
      <c r="AQ10" s="47"/>
      <c r="AR10" s="47"/>
      <c r="AS10" s="47"/>
      <c r="AT10" s="43">
        <f>データ!V6</f>
        <v>1.32</v>
      </c>
      <c r="AU10" s="43"/>
      <c r="AV10" s="43"/>
      <c r="AW10" s="43"/>
      <c r="AX10" s="43"/>
      <c r="AY10" s="43"/>
      <c r="AZ10" s="43"/>
      <c r="BA10" s="43"/>
      <c r="BB10" s="43">
        <f>データ!W6</f>
        <v>2831.06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23019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青森県　平内町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31.44</v>
      </c>
      <c r="P6" s="32">
        <f t="shared" si="3"/>
        <v>100</v>
      </c>
      <c r="Q6" s="32">
        <f t="shared" si="3"/>
        <v>2980</v>
      </c>
      <c r="R6" s="32">
        <f t="shared" si="3"/>
        <v>11984</v>
      </c>
      <c r="S6" s="32">
        <f t="shared" si="3"/>
        <v>217.09</v>
      </c>
      <c r="T6" s="32">
        <f t="shared" si="3"/>
        <v>55.2</v>
      </c>
      <c r="U6" s="32">
        <f t="shared" si="3"/>
        <v>3737</v>
      </c>
      <c r="V6" s="32">
        <f t="shared" si="3"/>
        <v>1.32</v>
      </c>
      <c r="W6" s="32">
        <f t="shared" si="3"/>
        <v>2831.06</v>
      </c>
      <c r="X6" s="33">
        <f>IF(X7="",NA(),X7)</f>
        <v>19.87</v>
      </c>
      <c r="Y6" s="33">
        <f t="shared" ref="Y6:AG6" si="4">IF(Y7="",NA(),Y7)</f>
        <v>20.5</v>
      </c>
      <c r="Z6" s="33">
        <f t="shared" si="4"/>
        <v>19.579999999999998</v>
      </c>
      <c r="AA6" s="33">
        <f t="shared" si="4"/>
        <v>19.28</v>
      </c>
      <c r="AB6" s="33">
        <f t="shared" si="4"/>
        <v>57.28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13448.2</v>
      </c>
      <c r="BF6" s="33">
        <f t="shared" ref="BF6:BN6" si="7">IF(BF7="",NA(),BF7)</f>
        <v>12099.1</v>
      </c>
      <c r="BG6" s="33">
        <f t="shared" si="7"/>
        <v>11399.04</v>
      </c>
      <c r="BH6" s="33">
        <f t="shared" si="7"/>
        <v>11330.1</v>
      </c>
      <c r="BI6" s="33">
        <f t="shared" si="7"/>
        <v>4146.79</v>
      </c>
      <c r="BJ6" s="33">
        <f t="shared" si="7"/>
        <v>1882.66</v>
      </c>
      <c r="BK6" s="33">
        <f t="shared" si="7"/>
        <v>1749.66</v>
      </c>
      <c r="BL6" s="33">
        <f t="shared" si="7"/>
        <v>1574.53</v>
      </c>
      <c r="BM6" s="33">
        <f t="shared" si="7"/>
        <v>1506.51</v>
      </c>
      <c r="BN6" s="33">
        <f t="shared" si="7"/>
        <v>1315.67</v>
      </c>
      <c r="BO6" s="32" t="str">
        <f>IF(BO7="","",IF(BO7="-","【-】","【"&amp;SUBSTITUTE(TEXT(BO7,"#,##0.00"),"-","△")&amp;"】"))</f>
        <v>【776.35】</v>
      </c>
      <c r="BP6" s="33">
        <f>IF(BP7="",NA(),BP7)</f>
        <v>11.26</v>
      </c>
      <c r="BQ6" s="33">
        <f t="shared" ref="BQ6:BY6" si="8">IF(BQ7="",NA(),BQ7)</f>
        <v>12.2</v>
      </c>
      <c r="BR6" s="33">
        <f t="shared" si="8"/>
        <v>13.47</v>
      </c>
      <c r="BS6" s="33">
        <f t="shared" si="8"/>
        <v>12</v>
      </c>
      <c r="BT6" s="33">
        <f t="shared" si="8"/>
        <v>24.59</v>
      </c>
      <c r="BU6" s="33">
        <f t="shared" si="8"/>
        <v>54.67</v>
      </c>
      <c r="BV6" s="33">
        <f t="shared" si="8"/>
        <v>54.46</v>
      </c>
      <c r="BW6" s="33">
        <f t="shared" si="8"/>
        <v>57.36</v>
      </c>
      <c r="BX6" s="33">
        <f t="shared" si="8"/>
        <v>57.33</v>
      </c>
      <c r="BY6" s="33">
        <f t="shared" si="8"/>
        <v>60.78</v>
      </c>
      <c r="BZ6" s="32" t="str">
        <f>IF(BZ7="","",IF(BZ7="-","【-】","【"&amp;SUBSTITUTE(TEXT(BZ7,"#,##0.00"),"-","△")&amp;"】"))</f>
        <v>【96.57】</v>
      </c>
      <c r="CA6" s="33">
        <f>IF(CA7="",NA(),CA7)</f>
        <v>1427.08</v>
      </c>
      <c r="CB6" s="33">
        <f t="shared" ref="CB6:CJ6" si="9">IF(CB7="",NA(),CB7)</f>
        <v>1232.18</v>
      </c>
      <c r="CC6" s="33">
        <f t="shared" si="9"/>
        <v>1146.56</v>
      </c>
      <c r="CD6" s="33">
        <f t="shared" si="9"/>
        <v>1270.21</v>
      </c>
      <c r="CE6" s="33">
        <f t="shared" si="9"/>
        <v>633.26</v>
      </c>
      <c r="CF6" s="33">
        <f t="shared" si="9"/>
        <v>290.26</v>
      </c>
      <c r="CG6" s="33">
        <f t="shared" si="9"/>
        <v>293.08999999999997</v>
      </c>
      <c r="CH6" s="33">
        <f t="shared" si="9"/>
        <v>279.91000000000003</v>
      </c>
      <c r="CI6" s="33">
        <f t="shared" si="9"/>
        <v>284.52999999999997</v>
      </c>
      <c r="CJ6" s="33">
        <f t="shared" si="9"/>
        <v>276.26</v>
      </c>
      <c r="CK6" s="32" t="str">
        <f>IF(CK7="","",IF(CK7="-","【-】","【"&amp;SUBSTITUTE(TEXT(CK7,"#,##0.00"),"-","△")&amp;"】"))</f>
        <v>【142.28】</v>
      </c>
      <c r="CL6" s="33">
        <f>IF(CL7="",NA(),CL7)</f>
        <v>16.3</v>
      </c>
      <c r="CM6" s="33">
        <f t="shared" ref="CM6:CU6" si="10">IF(CM7="",NA(),CM7)</f>
        <v>20.3</v>
      </c>
      <c r="CN6" s="33">
        <f t="shared" si="10"/>
        <v>20.3</v>
      </c>
      <c r="CO6" s="33">
        <f t="shared" si="10"/>
        <v>25.7</v>
      </c>
      <c r="CP6" s="33">
        <f t="shared" si="10"/>
        <v>26.1</v>
      </c>
      <c r="CQ6" s="33">
        <f t="shared" si="10"/>
        <v>39.770000000000003</v>
      </c>
      <c r="CR6" s="33">
        <f t="shared" si="10"/>
        <v>38.950000000000003</v>
      </c>
      <c r="CS6" s="33">
        <f t="shared" si="10"/>
        <v>40.07</v>
      </c>
      <c r="CT6" s="33">
        <f t="shared" si="10"/>
        <v>39.92</v>
      </c>
      <c r="CU6" s="33">
        <f t="shared" si="10"/>
        <v>41.63</v>
      </c>
      <c r="CV6" s="32" t="str">
        <f>IF(CV7="","",IF(CV7="-","【-】","【"&amp;SUBSTITUTE(TEXT(CV7,"#,##0.00"),"-","△")&amp;"】"))</f>
        <v>【60.35】</v>
      </c>
      <c r="CW6" s="33">
        <f>IF(CW7="",NA(),CW7)</f>
        <v>32.159999999999997</v>
      </c>
      <c r="CX6" s="33">
        <f t="shared" ref="CX6:DF6" si="11">IF(CX7="",NA(),CX7)</f>
        <v>33.03</v>
      </c>
      <c r="CY6" s="33">
        <f t="shared" si="11"/>
        <v>34.18</v>
      </c>
      <c r="CZ6" s="33">
        <f t="shared" si="11"/>
        <v>36.119999999999997</v>
      </c>
      <c r="DA6" s="33">
        <f t="shared" si="11"/>
        <v>34.57</v>
      </c>
      <c r="DB6" s="33">
        <f t="shared" si="11"/>
        <v>65.66</v>
      </c>
      <c r="DC6" s="33">
        <f t="shared" si="11"/>
        <v>65.599999999999994</v>
      </c>
      <c r="DD6" s="33">
        <f t="shared" si="11"/>
        <v>66</v>
      </c>
      <c r="DE6" s="33">
        <f t="shared" si="11"/>
        <v>65.86</v>
      </c>
      <c r="DF6" s="33">
        <f t="shared" si="11"/>
        <v>66.33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0.14000000000000001</v>
      </c>
      <c r="EJ6" s="33">
        <f t="shared" si="14"/>
        <v>0.18</v>
      </c>
      <c r="EK6" s="33">
        <f t="shared" si="14"/>
        <v>0.18</v>
      </c>
      <c r="EL6" s="33">
        <f t="shared" si="14"/>
        <v>0.19</v>
      </c>
      <c r="EM6" s="33">
        <f t="shared" si="14"/>
        <v>0.16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23019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31.44</v>
      </c>
      <c r="P7" s="36">
        <v>100</v>
      </c>
      <c r="Q7" s="36">
        <v>2980</v>
      </c>
      <c r="R7" s="36">
        <v>11984</v>
      </c>
      <c r="S7" s="36">
        <v>217.09</v>
      </c>
      <c r="T7" s="36">
        <v>55.2</v>
      </c>
      <c r="U7" s="36">
        <v>3737</v>
      </c>
      <c r="V7" s="36">
        <v>1.32</v>
      </c>
      <c r="W7" s="36">
        <v>2831.06</v>
      </c>
      <c r="X7" s="36">
        <v>19.87</v>
      </c>
      <c r="Y7" s="36">
        <v>20.5</v>
      </c>
      <c r="Z7" s="36">
        <v>19.579999999999998</v>
      </c>
      <c r="AA7" s="36">
        <v>19.28</v>
      </c>
      <c r="AB7" s="36">
        <v>57.28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13448.2</v>
      </c>
      <c r="BF7" s="36">
        <v>12099.1</v>
      </c>
      <c r="BG7" s="36">
        <v>11399.04</v>
      </c>
      <c r="BH7" s="36">
        <v>11330.1</v>
      </c>
      <c r="BI7" s="36">
        <v>4146.79</v>
      </c>
      <c r="BJ7" s="36">
        <v>1882.66</v>
      </c>
      <c r="BK7" s="36">
        <v>1749.66</v>
      </c>
      <c r="BL7" s="36">
        <v>1574.53</v>
      </c>
      <c r="BM7" s="36">
        <v>1506.51</v>
      </c>
      <c r="BN7" s="36">
        <v>1315.67</v>
      </c>
      <c r="BO7" s="36">
        <v>776.35</v>
      </c>
      <c r="BP7" s="36">
        <v>11.26</v>
      </c>
      <c r="BQ7" s="36">
        <v>12.2</v>
      </c>
      <c r="BR7" s="36">
        <v>13.47</v>
      </c>
      <c r="BS7" s="36">
        <v>12</v>
      </c>
      <c r="BT7" s="36">
        <v>24.59</v>
      </c>
      <c r="BU7" s="36">
        <v>54.67</v>
      </c>
      <c r="BV7" s="36">
        <v>54.46</v>
      </c>
      <c r="BW7" s="36">
        <v>57.36</v>
      </c>
      <c r="BX7" s="36">
        <v>57.33</v>
      </c>
      <c r="BY7" s="36">
        <v>60.78</v>
      </c>
      <c r="BZ7" s="36">
        <v>96.57</v>
      </c>
      <c r="CA7" s="36">
        <v>1427.08</v>
      </c>
      <c r="CB7" s="36">
        <v>1232.18</v>
      </c>
      <c r="CC7" s="36">
        <v>1146.56</v>
      </c>
      <c r="CD7" s="36">
        <v>1270.21</v>
      </c>
      <c r="CE7" s="36">
        <v>633.26</v>
      </c>
      <c r="CF7" s="36">
        <v>290.26</v>
      </c>
      <c r="CG7" s="36">
        <v>293.08999999999997</v>
      </c>
      <c r="CH7" s="36">
        <v>279.91000000000003</v>
      </c>
      <c r="CI7" s="36">
        <v>284.52999999999997</v>
      </c>
      <c r="CJ7" s="36">
        <v>276.26</v>
      </c>
      <c r="CK7" s="36">
        <v>142.28</v>
      </c>
      <c r="CL7" s="36">
        <v>16.3</v>
      </c>
      <c r="CM7" s="36">
        <v>20.3</v>
      </c>
      <c r="CN7" s="36">
        <v>20.3</v>
      </c>
      <c r="CO7" s="36">
        <v>25.7</v>
      </c>
      <c r="CP7" s="36">
        <v>26.1</v>
      </c>
      <c r="CQ7" s="36">
        <v>39.770000000000003</v>
      </c>
      <c r="CR7" s="36">
        <v>38.950000000000003</v>
      </c>
      <c r="CS7" s="36">
        <v>40.07</v>
      </c>
      <c r="CT7" s="36">
        <v>39.92</v>
      </c>
      <c r="CU7" s="36">
        <v>41.63</v>
      </c>
      <c r="CV7" s="36">
        <v>60.35</v>
      </c>
      <c r="CW7" s="36">
        <v>32.159999999999997</v>
      </c>
      <c r="CX7" s="36">
        <v>33.03</v>
      </c>
      <c r="CY7" s="36">
        <v>34.18</v>
      </c>
      <c r="CZ7" s="36">
        <v>36.119999999999997</v>
      </c>
      <c r="DA7" s="36">
        <v>34.57</v>
      </c>
      <c r="DB7" s="36">
        <v>65.66</v>
      </c>
      <c r="DC7" s="36">
        <v>65.599999999999994</v>
      </c>
      <c r="DD7" s="36">
        <v>66</v>
      </c>
      <c r="DE7" s="36">
        <v>65.86</v>
      </c>
      <c r="DF7" s="36">
        <v>66.33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0.14000000000000001</v>
      </c>
      <c r="EJ7" s="36">
        <v>0.18</v>
      </c>
      <c r="EK7" s="36">
        <v>0.18</v>
      </c>
      <c r="EL7" s="36">
        <v>0.19</v>
      </c>
      <c r="EM7" s="36">
        <v>0.16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hoken-4</cp:lastModifiedBy>
  <dcterms:created xsi:type="dcterms:W3CDTF">2016-02-03T08:46:31Z</dcterms:created>
  <dcterms:modified xsi:type="dcterms:W3CDTF">2016-02-17T09:17:10Z</dcterms:modified>
  <cp:category/>
</cp:coreProperties>
</file>