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<sst xmlns="http://schemas.openxmlformats.org/spreadsheetml/2006/main" count="232" uniqueCount="111">
  <si>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</si>
  <si>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</si>
  <si>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</si>
  <si>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</si>
  <si>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</si>
  <si>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</si>
  <si>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</si>
  <si>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</si>
  <si>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</si>
  <si>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</si>
  <si>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</si>
  <si>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</si>
  <si>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</si>
  <si>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</si>
  <si>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</si>
  <si>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</si>
  <si>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</si>
  <si>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</si>
  <si>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</si>
  <si>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</si>
  <si>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</si>
  <si>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</si>
  <si>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</si>
  <si>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</si>
  <si>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</si>
  <si>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</si>
  <si>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</si>
  <si>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</si>
  <si>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</si>
  <si>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</si>
  <si>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</si>
  <si>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</si>
  <si>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</si>
  <si>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</si>
  <si>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</si>
  <si>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</si>
  <si>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</si>
  <si>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</si>
  <si>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</si>
  <si>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</si>
  <si>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</si>
  <si>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</si>
  <si>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</si>
  <si>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</si>
  <si>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</si>
  <si>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</si>
  <si>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</si>
  <si>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</si>
  <si>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</si>
  <si>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</si>
  <si>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</si>
  <si>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</si>
  <si>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</si>
  <si>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</si>
  <si>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</si>
  <si>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</si>
  <si>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</si>
  <si>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</si>
  <si>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</si>
  <si>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</si>
  <si>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</si>
  <si>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</si>
  <si>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</si>
  <si>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</si>
  <si>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</si>
  <si>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</si>
  <si>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</si>
  <si>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</si>
  <si>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</si>
  <si>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</si>
  <si>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</si>
  <si>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</si>
  <si>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</si>
  <si>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</si>
  <si>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</si>
  <si>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</si>
  <si>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</si>
  <si>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</si>
  <si>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</si>
  <si>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</si>
  <si>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</si>
  <si>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</si>
  <si>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</si>
  <si>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</si>
  <si>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</si>
  <si>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</si>
  <si>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</si>
  <si>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</si>
  <si>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</si>
  <si>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</si>
  <si>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</si>
  <si>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</si>
  <si>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</si>
  <si>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</si>
  <si>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</si>
  <si>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</si>
  <si>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平内町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</si>
  <si>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</si>
  <si>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</si>
  <si>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</si>
  <si>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</si>
  <si>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</si>
  <si>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</si>
  <si>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</si>
  <si>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</si>
  <si>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</si>
  <si>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</si>
  <si>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</si>
  <si>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新規設置後５年と新しく、修繕を要すれば改修していく。</t>
    <rPh sb="0" eb="2">
      <t>シンキ</t>
    </rPh>
    <rPh sb="2" eb="4">
      <t>セッチ</t>
    </rPh>
    <rPh sb="4" eb="5">
      <t>ゴ</t>
    </rPh>
    <rPh sb="6" eb="7">
      <t>ネン</t>
    </rPh>
    <rPh sb="8" eb="9">
      <t>アタラ</t>
    </rPh>
    <rPh sb="12" eb="14">
      <t>シュウゼン</t>
    </rPh>
    <rPh sb="15" eb="16">
      <t>ヨウ</t>
    </rPh>
    <rPh sb="19" eb="21">
      <t>カイシュウ</t>
    </rPh>
    <phoneticPr fontId="4"/>
  </si>
  <si>
    <t>収益的収支比率については、費用を料金収入と一般会計繰入金でまかなっている。経費回収率については類似団体と比較して低い。理由としては、下水道加入者と平準するため、浄化槽を維持する電気料相当分を使用料から減額していること、浄化槽維持管理費は削れないこと、節水傾向、人口減により料金収入が伸びないためである。料金改定については、消費税増税もあり、利用者の負担を考えると近いうちに改定する予定はないが、検討していかなければならない。水洗化率については、特定地域生活排水事業は平成22年度から始まっており、それ以前の水洗便所を設置している人口は把握していないので、水洗化率は低い。</t>
    <rPh sb="0" eb="2">
      <t>シュウエキ</t>
    </rPh>
    <rPh sb="2" eb="3">
      <t>テキ</t>
    </rPh>
    <rPh sb="3" eb="5">
      <t>シュウシ</t>
    </rPh>
    <rPh sb="5" eb="7">
      <t>ヒリツ</t>
    </rPh>
    <rPh sb="13" eb="15">
      <t>ヒヨウ</t>
    </rPh>
    <rPh sb="16" eb="18">
      <t>リョウキン</t>
    </rPh>
    <rPh sb="18" eb="20">
      <t>シュウニュウ</t>
    </rPh>
    <rPh sb="21" eb="23">
      <t>イッパン</t>
    </rPh>
    <rPh sb="23" eb="25">
      <t>カイケイ</t>
    </rPh>
    <rPh sb="25" eb="28">
      <t>クリイレキン</t>
    </rPh>
    <rPh sb="37" eb="39">
      <t>ケイヒ</t>
    </rPh>
    <rPh sb="39" eb="42">
      <t>カイシュウリツ</t>
    </rPh>
    <rPh sb="47" eb="49">
      <t>ルイジ</t>
    </rPh>
    <rPh sb="49" eb="51">
      <t>ダンタイ</t>
    </rPh>
    <rPh sb="52" eb="54">
      <t>ヒカク</t>
    </rPh>
    <rPh sb="56" eb="57">
      <t>ヒク</t>
    </rPh>
    <rPh sb="59" eb="61">
      <t>リユウ</t>
    </rPh>
    <rPh sb="66" eb="69">
      <t>ゲスイドウ</t>
    </rPh>
    <rPh sb="69" eb="72">
      <t>カニュウシャ</t>
    </rPh>
    <rPh sb="73" eb="75">
      <t>ヘイジュン</t>
    </rPh>
    <rPh sb="80" eb="83">
      <t>ジョウカソウ</t>
    </rPh>
    <rPh sb="84" eb="86">
      <t>イジ</t>
    </rPh>
    <rPh sb="91" eb="94">
      <t>ソウトウブン</t>
    </rPh>
    <rPh sb="95" eb="98">
      <t>シヨウリョウ</t>
    </rPh>
    <rPh sb="100" eb="102">
      <t>ゲンガク</t>
    </rPh>
    <rPh sb="109" eb="112">
      <t>ジョウカソウ</t>
    </rPh>
    <rPh sb="112" eb="114">
      <t>イジ</t>
    </rPh>
    <rPh sb="114" eb="116">
      <t>カンリ</t>
    </rPh>
    <phoneticPr fontId="4"/>
  </si>
  <si>
    <t>経費回収率については、浄化槽維持管理費（維持管理料・薬品料年2回、汚泥汲取料年1回、第11条法定検査検査手数料）は、義務的費用であり、経費節減はできない。水洗化率については、平成22年度以前の実際に水洗便所を設置して汚水処理している人口を含めると割合は増となる。</t>
    <rPh sb="0" eb="2">
      <t>ケイヒ</t>
    </rPh>
    <rPh sb="2" eb="4">
      <t>カイシュウ</t>
    </rPh>
    <rPh sb="4" eb="5">
      <t>リツ</t>
    </rPh>
    <rPh sb="11" eb="14">
      <t>ジョウカソウ</t>
    </rPh>
    <rPh sb="14" eb="16">
      <t>イジ</t>
    </rPh>
    <rPh sb="16" eb="19">
      <t>カンリヒ</t>
    </rPh>
    <rPh sb="20" eb="22">
      <t>イジ</t>
    </rPh>
    <rPh sb="22" eb="25">
      <t>カンリリョウ</t>
    </rPh>
    <rPh sb="26" eb="28">
      <t>ヤクヒン</t>
    </rPh>
    <rPh sb="28" eb="29">
      <t>リョウ</t>
    </rPh>
    <rPh sb="29" eb="30">
      <t>ネン</t>
    </rPh>
    <rPh sb="31" eb="32">
      <t>カイ</t>
    </rPh>
    <rPh sb="33" eb="35">
      <t>オデイ</t>
    </rPh>
    <rPh sb="35" eb="36">
      <t>ク</t>
    </rPh>
    <rPh sb="36" eb="37">
      <t>ト</t>
    </rPh>
    <rPh sb="37" eb="38">
      <t>リョウ</t>
    </rPh>
    <rPh sb="38" eb="39">
      <t>ネン</t>
    </rPh>
    <rPh sb="40" eb="41">
      <t>カイ</t>
    </rPh>
    <rPh sb="42" eb="43">
      <t>ダイ</t>
    </rPh>
    <rPh sb="45" eb="46">
      <t>ジョウ</t>
    </rPh>
    <rPh sb="46" eb="48">
      <t>ホウテイ</t>
    </rPh>
    <rPh sb="48" eb="50">
      <t>ケンサ</t>
    </rPh>
    <rPh sb="50" eb="52">
      <t>ケンサ</t>
    </rPh>
    <rPh sb="52" eb="55">
      <t>テスウリョウ</t>
    </rPh>
    <rPh sb="58" eb="61">
      <t>ギムテキ</t>
    </rPh>
    <rPh sb="61" eb="63">
      <t>ヒヨウ</t>
    </rPh>
    <rPh sb="67" eb="69">
      <t>ケイヒ</t>
    </rPh>
    <rPh sb="69" eb="71">
      <t>セツゲン</t>
    </rPh>
    <rPh sb="77" eb="79">
      <t>スイセン</t>
    </rPh>
    <rPh sb="79" eb="80">
      <t>カ</t>
    </rPh>
    <rPh sb="80" eb="81">
      <t>リツ</t>
    </rPh>
    <rPh sb="87" eb="89">
      <t>ヘイセイ</t>
    </rPh>
    <rPh sb="91" eb="93">
      <t>ネンド</t>
    </rPh>
    <rPh sb="93" eb="95">
      <t>イゼン</t>
    </rPh>
    <rPh sb="96" eb="98">
      <t>ジッサイ</t>
    </rPh>
    <rPh sb="99" eb="101">
      <t>スイセン</t>
    </rPh>
    <rPh sb="101" eb="103">
      <t>ベンジョ</t>
    </rPh>
    <rPh sb="104" eb="106">
      <t>セッチ</t>
    </rPh>
    <rPh sb="108" eb="110">
      <t>オスイ</t>
    </rPh>
    <rPh sb="110" eb="112">
      <t>ショリ</t>
    </rPh>
    <rPh sb="116" eb="118">
      <t>ジンコウ</t>
    </rPh>
    <rPh sb="119" eb="120">
      <t>フク</t>
    </rPh>
    <rPh sb="123" eb="125">
      <t>ワリアイ</t>
    </rPh>
    <rPh sb="126" eb="127">
      <t>ゾウ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</si>
</sst>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8448640"/>
        <c:axId val="4845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8448640"/>
        <c:axId val="48450560"/>
      </c:lineChart>
      <c:dateAx>
        <c:axId val="48448640"/>
        <c:scaling>
          <c:orientation val="minMax"/>
        </c:scaling>
        <c:delete val="1"/>
        <c:axPos val="b"/>
        <c:numFmt formatCode="ge" sourceLinked="1"/>
        <c:majorTickMark val="none"/>
        <c:minorTickMark val="none"/>
        <c:tickLblPos val="none"/>
        <c:crossAx val="48450560"/>
        <c:crosses val="autoZero"/>
        <c:auto val="1"/>
        <c:lblOffset val="100"/>
        <c:baseTimeUnit val="years"/>
      </c:dateAx>
      <c:valAx>
        <c:axId val="4845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4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77243904"/>
        <c:axId val="772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77243904"/>
        <c:axId val="77245824"/>
      </c:lineChart>
      <c:dateAx>
        <c:axId val="77243904"/>
        <c:scaling>
          <c:orientation val="minMax"/>
        </c:scaling>
        <c:delete val="1"/>
        <c:axPos val="b"/>
        <c:numFmt formatCode="ge" sourceLinked="1"/>
        <c:majorTickMark val="none"/>
        <c:minorTickMark val="none"/>
        <c:tickLblPos val="none"/>
        <c:crossAx val="77245824"/>
        <c:crosses val="autoZero"/>
        <c:auto val="1"/>
        <c:lblOffset val="100"/>
        <c:baseTimeUnit val="years"/>
      </c:dateAx>
      <c:valAx>
        <c:axId val="772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2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7.88</c:v>
                </c:pt>
                <c:pt idx="1">
                  <c:v>4.7</c:v>
                </c:pt>
                <c:pt idx="2">
                  <c:v>6.46</c:v>
                </c:pt>
                <c:pt idx="3">
                  <c:v>8.31</c:v>
                </c:pt>
                <c:pt idx="4">
                  <c:v>8.4600000000000009</c:v>
                </c:pt>
              </c:numCache>
            </c:numRef>
          </c:val>
        </c:ser>
        <c:dLbls>
          <c:showLegendKey val="0"/>
          <c:showVal val="0"/>
          <c:showCatName val="0"/>
          <c:showSerName val="0"/>
          <c:showPercent val="0"/>
          <c:showBubbleSize val="0"/>
        </c:dLbls>
        <c:gapWidth val="150"/>
        <c:axId val="77358208"/>
        <c:axId val="7736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77358208"/>
        <c:axId val="77360128"/>
      </c:lineChart>
      <c:dateAx>
        <c:axId val="77358208"/>
        <c:scaling>
          <c:orientation val="minMax"/>
        </c:scaling>
        <c:delete val="1"/>
        <c:axPos val="b"/>
        <c:numFmt formatCode="ge" sourceLinked="1"/>
        <c:majorTickMark val="none"/>
        <c:minorTickMark val="none"/>
        <c:tickLblPos val="none"/>
        <c:crossAx val="77360128"/>
        <c:crosses val="autoZero"/>
        <c:auto val="1"/>
        <c:lblOffset val="100"/>
        <c:baseTimeUnit val="years"/>
      </c:dateAx>
      <c:valAx>
        <c:axId val="77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5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68682496"/>
        <c:axId val="6868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682496"/>
        <c:axId val="68684416"/>
      </c:lineChart>
      <c:dateAx>
        <c:axId val="68682496"/>
        <c:scaling>
          <c:orientation val="minMax"/>
        </c:scaling>
        <c:delete val="1"/>
        <c:axPos val="b"/>
        <c:numFmt formatCode="ge" sourceLinked="1"/>
        <c:majorTickMark val="none"/>
        <c:minorTickMark val="none"/>
        <c:tickLblPos val="none"/>
        <c:crossAx val="68684416"/>
        <c:crosses val="autoZero"/>
        <c:auto val="1"/>
        <c:lblOffset val="100"/>
        <c:baseTimeUnit val="years"/>
      </c:dateAx>
      <c:valAx>
        <c:axId val="6868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8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723072"/>
        <c:axId val="6872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723072"/>
        <c:axId val="68724992"/>
      </c:lineChart>
      <c:dateAx>
        <c:axId val="68723072"/>
        <c:scaling>
          <c:orientation val="minMax"/>
        </c:scaling>
        <c:delete val="1"/>
        <c:axPos val="b"/>
        <c:numFmt formatCode="ge" sourceLinked="1"/>
        <c:majorTickMark val="none"/>
        <c:minorTickMark val="none"/>
        <c:tickLblPos val="none"/>
        <c:crossAx val="68724992"/>
        <c:crosses val="autoZero"/>
        <c:auto val="1"/>
        <c:lblOffset val="100"/>
        <c:baseTimeUnit val="years"/>
      </c:dateAx>
      <c:valAx>
        <c:axId val="6872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287424"/>
        <c:axId val="7728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287424"/>
        <c:axId val="77289344"/>
      </c:lineChart>
      <c:dateAx>
        <c:axId val="77287424"/>
        <c:scaling>
          <c:orientation val="minMax"/>
        </c:scaling>
        <c:delete val="1"/>
        <c:axPos val="b"/>
        <c:numFmt formatCode="ge" sourceLinked="1"/>
        <c:majorTickMark val="none"/>
        <c:minorTickMark val="none"/>
        <c:tickLblPos val="none"/>
        <c:crossAx val="77289344"/>
        <c:crosses val="autoZero"/>
        <c:auto val="1"/>
        <c:lblOffset val="100"/>
        <c:baseTimeUnit val="years"/>
      </c:dateAx>
      <c:valAx>
        <c:axId val="772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2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317632"/>
        <c:axId val="7731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317632"/>
        <c:axId val="77319552"/>
      </c:lineChart>
      <c:dateAx>
        <c:axId val="77317632"/>
        <c:scaling>
          <c:orientation val="minMax"/>
        </c:scaling>
        <c:delete val="1"/>
        <c:axPos val="b"/>
        <c:numFmt formatCode="ge" sourceLinked="1"/>
        <c:majorTickMark val="none"/>
        <c:minorTickMark val="none"/>
        <c:tickLblPos val="none"/>
        <c:crossAx val="77319552"/>
        <c:crosses val="autoZero"/>
        <c:auto val="1"/>
        <c:lblOffset val="100"/>
        <c:baseTimeUnit val="years"/>
      </c:dateAx>
      <c:valAx>
        <c:axId val="7731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039104"/>
        <c:axId val="7704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039104"/>
        <c:axId val="77041024"/>
      </c:lineChart>
      <c:dateAx>
        <c:axId val="77039104"/>
        <c:scaling>
          <c:orientation val="minMax"/>
        </c:scaling>
        <c:delete val="1"/>
        <c:axPos val="b"/>
        <c:numFmt formatCode="ge" sourceLinked="1"/>
        <c:majorTickMark val="none"/>
        <c:minorTickMark val="none"/>
        <c:tickLblPos val="none"/>
        <c:crossAx val="77041024"/>
        <c:crosses val="autoZero"/>
        <c:auto val="1"/>
        <c:lblOffset val="100"/>
        <c:baseTimeUnit val="years"/>
      </c:dateAx>
      <c:valAx>
        <c:axId val="7704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3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11607.14</c:v>
                </c:pt>
                <c:pt idx="1">
                  <c:v>5060.6099999999997</c:v>
                </c:pt>
                <c:pt idx="2">
                  <c:v>3797.05</c:v>
                </c:pt>
                <c:pt idx="3">
                  <c:v>3969.36</c:v>
                </c:pt>
                <c:pt idx="4">
                  <c:v>3589.42</c:v>
                </c:pt>
              </c:numCache>
            </c:numRef>
          </c:val>
        </c:ser>
        <c:dLbls>
          <c:showLegendKey val="0"/>
          <c:showVal val="0"/>
          <c:showCatName val="0"/>
          <c:showSerName val="0"/>
          <c:showPercent val="0"/>
          <c:showBubbleSize val="0"/>
        </c:dLbls>
        <c:gapWidth val="150"/>
        <c:axId val="77075584"/>
        <c:axId val="7707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77075584"/>
        <c:axId val="77077504"/>
      </c:lineChart>
      <c:dateAx>
        <c:axId val="77075584"/>
        <c:scaling>
          <c:orientation val="minMax"/>
        </c:scaling>
        <c:delete val="1"/>
        <c:axPos val="b"/>
        <c:numFmt formatCode="ge" sourceLinked="1"/>
        <c:majorTickMark val="none"/>
        <c:minorTickMark val="none"/>
        <c:tickLblPos val="none"/>
        <c:crossAx val="77077504"/>
        <c:crosses val="autoZero"/>
        <c:auto val="1"/>
        <c:lblOffset val="100"/>
        <c:baseTimeUnit val="years"/>
      </c:dateAx>
      <c:valAx>
        <c:axId val="770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7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1.24</c:v>
                </c:pt>
                <c:pt idx="1">
                  <c:v>8.16</c:v>
                </c:pt>
                <c:pt idx="2">
                  <c:v>24.76</c:v>
                </c:pt>
                <c:pt idx="3">
                  <c:v>17.850000000000001</c:v>
                </c:pt>
                <c:pt idx="4">
                  <c:v>26.7</c:v>
                </c:pt>
              </c:numCache>
            </c:numRef>
          </c:val>
        </c:ser>
        <c:dLbls>
          <c:showLegendKey val="0"/>
          <c:showVal val="0"/>
          <c:showCatName val="0"/>
          <c:showSerName val="0"/>
          <c:showPercent val="0"/>
          <c:showBubbleSize val="0"/>
        </c:dLbls>
        <c:gapWidth val="150"/>
        <c:axId val="77097984"/>
        <c:axId val="7711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77097984"/>
        <c:axId val="77112448"/>
      </c:lineChart>
      <c:dateAx>
        <c:axId val="77097984"/>
        <c:scaling>
          <c:orientation val="minMax"/>
        </c:scaling>
        <c:delete val="1"/>
        <c:axPos val="b"/>
        <c:numFmt formatCode="ge" sourceLinked="1"/>
        <c:majorTickMark val="none"/>
        <c:minorTickMark val="none"/>
        <c:tickLblPos val="none"/>
        <c:crossAx val="77112448"/>
        <c:crosses val="autoZero"/>
        <c:auto val="1"/>
        <c:lblOffset val="100"/>
        <c:baseTimeUnit val="years"/>
      </c:dateAx>
      <c:valAx>
        <c:axId val="771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3213.91</c:v>
                </c:pt>
                <c:pt idx="1">
                  <c:v>1117.0999999999999</c:v>
                </c:pt>
                <c:pt idx="2">
                  <c:v>385.21</c:v>
                </c:pt>
                <c:pt idx="3">
                  <c:v>462.59</c:v>
                </c:pt>
                <c:pt idx="4">
                  <c:v>352.03</c:v>
                </c:pt>
              </c:numCache>
            </c:numRef>
          </c:val>
        </c:ser>
        <c:dLbls>
          <c:showLegendKey val="0"/>
          <c:showVal val="0"/>
          <c:showCatName val="0"/>
          <c:showSerName val="0"/>
          <c:showPercent val="0"/>
          <c:showBubbleSize val="0"/>
        </c:dLbls>
        <c:gapWidth val="150"/>
        <c:axId val="77129984"/>
        <c:axId val="7720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77129984"/>
        <c:axId val="77201792"/>
      </c:lineChart>
      <c:dateAx>
        <c:axId val="77129984"/>
        <c:scaling>
          <c:orientation val="minMax"/>
        </c:scaling>
        <c:delete val="1"/>
        <c:axPos val="b"/>
        <c:numFmt formatCode="ge" sourceLinked="1"/>
        <c:majorTickMark val="none"/>
        <c:minorTickMark val="none"/>
        <c:tickLblPos val="none"/>
        <c:crossAx val="77201792"/>
        <c:crosses val="autoZero"/>
        <c:auto val="1"/>
        <c:lblOffset val="100"/>
        <c:baseTimeUnit val="years"/>
      </c:dateAx>
      <c:valAx>
        <c:axId val="7720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B4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平内町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11984</v>
      </c>
      <c r="AM8" s="64"/>
      <c r="AN8" s="64"/>
      <c r="AO8" s="64"/>
      <c r="AP8" s="64"/>
      <c r="AQ8" s="64"/>
      <c r="AR8" s="64"/>
      <c r="AS8" s="64"/>
      <c r="AT8" s="63">
        <f>データ!S6</f>
        <v>217.09</v>
      </c>
      <c r="AU8" s="63"/>
      <c r="AV8" s="63"/>
      <c r="AW8" s="63"/>
      <c r="AX8" s="63"/>
      <c r="AY8" s="63"/>
      <c r="AZ8" s="63"/>
      <c r="BA8" s="63"/>
      <c r="BB8" s="63">
        <f>データ!T6</f>
        <v>55.2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15.11</v>
      </c>
      <c r="Q10" s="63"/>
      <c r="R10" s="63"/>
      <c r="S10" s="63"/>
      <c r="T10" s="63"/>
      <c r="U10" s="63"/>
      <c r="V10" s="63"/>
      <c r="W10" s="63">
        <f>データ!P6</f>
        <v>100</v>
      </c>
      <c r="X10" s="63"/>
      <c r="Y10" s="63"/>
      <c r="Z10" s="63"/>
      <c r="AA10" s="63"/>
      <c r="AB10" s="63"/>
      <c r="AC10" s="63"/>
      <c r="AD10" s="64">
        <f>データ!Q6</f>
        <v>2980</v>
      </c>
      <c r="AE10" s="64"/>
      <c r="AF10" s="64"/>
      <c r="AG10" s="64"/>
      <c r="AH10" s="64"/>
      <c r="AI10" s="64"/>
      <c r="AJ10" s="64"/>
      <c r="AK10" s="2"/>
      <c r="AL10" s="64">
        <f>データ!U6</f>
        <v>1796</v>
      </c>
      <c r="AM10" s="64"/>
      <c r="AN10" s="64"/>
      <c r="AO10" s="64"/>
      <c r="AP10" s="64"/>
      <c r="AQ10" s="64"/>
      <c r="AR10" s="64"/>
      <c r="AS10" s="64"/>
      <c r="AT10" s="63">
        <f>データ!V6</f>
        <v>0.48</v>
      </c>
      <c r="AU10" s="63"/>
      <c r="AV10" s="63"/>
      <c r="AW10" s="63"/>
      <c r="AX10" s="63"/>
      <c r="AY10" s="63"/>
      <c r="AZ10" s="63"/>
      <c r="BA10" s="63"/>
      <c r="BB10" s="63">
        <f>データ!W6</f>
        <v>3741.67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L1" workbookViewId="0">
      <selection activeCell="CQ12" sqref="CQ12"/>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23019</v>
      </c>
      <c r="D6" s="31">
        <f t="shared" si="3"/>
        <v>47</v>
      </c>
      <c r="E6" s="31">
        <f t="shared" si="3"/>
        <v>18</v>
      </c>
      <c r="F6" s="31">
        <f t="shared" si="3"/>
        <v>0</v>
      </c>
      <c r="G6" s="31">
        <f t="shared" si="3"/>
        <v>0</v>
      </c>
      <c r="H6" s="31" t="str">
        <f t="shared" si="3"/>
        <v>青森県　平内町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15.11</v>
      </c>
      <c r="P6" s="32">
        <f t="shared" si="3"/>
        <v>100</v>
      </c>
      <c r="Q6" s="32">
        <f t="shared" si="3"/>
        <v>2980</v>
      </c>
      <c r="R6" s="32">
        <f t="shared" si="3"/>
        <v>11984</v>
      </c>
      <c r="S6" s="32">
        <f t="shared" si="3"/>
        <v>217.09</v>
      </c>
      <c r="T6" s="32">
        <f t="shared" si="3"/>
        <v>55.2</v>
      </c>
      <c r="U6" s="32">
        <f t="shared" si="3"/>
        <v>1796</v>
      </c>
      <c r="V6" s="32">
        <f t="shared" si="3"/>
        <v>0.48</v>
      </c>
      <c r="W6" s="32">
        <f t="shared" si="3"/>
        <v>3741.67</v>
      </c>
      <c r="X6" s="33">
        <f>IF(X7="",NA(),X7)</f>
        <v>100</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11607.14</v>
      </c>
      <c r="BF6" s="33">
        <f t="shared" ref="BF6:BN6" si="7">IF(BF7="",NA(),BF7)</f>
        <v>5060.6099999999997</v>
      </c>
      <c r="BG6" s="33">
        <f t="shared" si="7"/>
        <v>3797.05</v>
      </c>
      <c r="BH6" s="33">
        <f t="shared" si="7"/>
        <v>3969.36</v>
      </c>
      <c r="BI6" s="33">
        <f t="shared" si="7"/>
        <v>3589.42</v>
      </c>
      <c r="BJ6" s="33">
        <f t="shared" si="7"/>
        <v>442.18</v>
      </c>
      <c r="BK6" s="33">
        <f t="shared" si="7"/>
        <v>421.01</v>
      </c>
      <c r="BL6" s="33">
        <f t="shared" si="7"/>
        <v>430.64</v>
      </c>
      <c r="BM6" s="33">
        <f t="shared" si="7"/>
        <v>446.63</v>
      </c>
      <c r="BN6" s="33">
        <f t="shared" si="7"/>
        <v>416.91</v>
      </c>
      <c r="BO6" s="32" t="str">
        <f>IF(BO7="","",IF(BO7="-","【-】","【"&amp;SUBSTITUTE(TEXT(BO7,"#,##0.00"),"-","△")&amp;"】"))</f>
        <v>【375.36】</v>
      </c>
      <c r="BP6" s="33">
        <f>IF(BP7="",NA(),BP7)</f>
        <v>1.24</v>
      </c>
      <c r="BQ6" s="33">
        <f t="shared" ref="BQ6:BY6" si="8">IF(BQ7="",NA(),BQ7)</f>
        <v>8.16</v>
      </c>
      <c r="BR6" s="33">
        <f t="shared" si="8"/>
        <v>24.76</v>
      </c>
      <c r="BS6" s="33">
        <f t="shared" si="8"/>
        <v>17.850000000000001</v>
      </c>
      <c r="BT6" s="33">
        <f t="shared" si="8"/>
        <v>26.7</v>
      </c>
      <c r="BU6" s="33">
        <f t="shared" si="8"/>
        <v>61.59</v>
      </c>
      <c r="BV6" s="33">
        <f t="shared" si="8"/>
        <v>58.98</v>
      </c>
      <c r="BW6" s="33">
        <f t="shared" si="8"/>
        <v>58.78</v>
      </c>
      <c r="BX6" s="33">
        <f t="shared" si="8"/>
        <v>58.53</v>
      </c>
      <c r="BY6" s="33">
        <f t="shared" si="8"/>
        <v>57.93</v>
      </c>
      <c r="BZ6" s="32" t="str">
        <f>IF(BZ7="","",IF(BZ7="-","【-】","【"&amp;SUBSTITUTE(TEXT(BZ7,"#,##0.00"),"-","△")&amp;"】"))</f>
        <v>【60.44】</v>
      </c>
      <c r="CA6" s="33">
        <f>IF(CA7="",NA(),CA7)</f>
        <v>3213.91</v>
      </c>
      <c r="CB6" s="33">
        <f t="shared" ref="CB6:CJ6" si="9">IF(CB7="",NA(),CB7)</f>
        <v>1117.0999999999999</v>
      </c>
      <c r="CC6" s="33">
        <f t="shared" si="9"/>
        <v>385.21</v>
      </c>
      <c r="CD6" s="33">
        <f t="shared" si="9"/>
        <v>462.59</v>
      </c>
      <c r="CE6" s="33">
        <f t="shared" si="9"/>
        <v>352.03</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100</v>
      </c>
      <c r="CM6" s="33">
        <f t="shared" ref="CM6:CU6" si="10">IF(CM7="",NA(),CM7)</f>
        <v>100</v>
      </c>
      <c r="CN6" s="33">
        <f t="shared" si="10"/>
        <v>100</v>
      </c>
      <c r="CO6" s="33">
        <f t="shared" si="10"/>
        <v>100</v>
      </c>
      <c r="CP6" s="33">
        <f t="shared" si="10"/>
        <v>100</v>
      </c>
      <c r="CQ6" s="33">
        <f t="shared" si="10"/>
        <v>57.53</v>
      </c>
      <c r="CR6" s="33">
        <f t="shared" si="10"/>
        <v>60.03</v>
      </c>
      <c r="CS6" s="33">
        <f t="shared" si="10"/>
        <v>61.93</v>
      </c>
      <c r="CT6" s="33">
        <f t="shared" si="10"/>
        <v>58.06</v>
      </c>
      <c r="CU6" s="33">
        <f t="shared" si="10"/>
        <v>59.08</v>
      </c>
      <c r="CV6" s="32" t="str">
        <f>IF(CV7="","",IF(CV7="-","【-】","【"&amp;SUBSTITUTE(TEXT(CV7,"#,##0.00"),"-","△")&amp;"】"))</f>
        <v>【57.75】</v>
      </c>
      <c r="CW6" s="33">
        <f>IF(CW7="",NA(),CW7)</f>
        <v>7.88</v>
      </c>
      <c r="CX6" s="33">
        <f t="shared" ref="CX6:DF6" si="11">IF(CX7="",NA(),CX7)</f>
        <v>4.7</v>
      </c>
      <c r="CY6" s="33">
        <f t="shared" si="11"/>
        <v>6.46</v>
      </c>
      <c r="CZ6" s="33">
        <f t="shared" si="11"/>
        <v>8.31</v>
      </c>
      <c r="DA6" s="33">
        <f t="shared" si="11"/>
        <v>8.4600000000000009</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23019</v>
      </c>
      <c r="D7" s="35">
        <v>47</v>
      </c>
      <c r="E7" s="35">
        <v>18</v>
      </c>
      <c r="F7" s="35">
        <v>0</v>
      </c>
      <c r="G7" s="35">
        <v>0</v>
      </c>
      <c r="H7" s="35" t="s">
        <v>96</v>
      </c>
      <c r="I7" s="35" t="s">
        <v>97</v>
      </c>
      <c r="J7" s="35" t="s">
        <v>98</v>
      </c>
      <c r="K7" s="35" t="s">
        <v>99</v>
      </c>
      <c r="L7" s="35" t="s">
        <v>100</v>
      </c>
      <c r="M7" s="36" t="s">
        <v>101</v>
      </c>
      <c r="N7" s="36" t="s">
        <v>102</v>
      </c>
      <c r="O7" s="36">
        <v>15.11</v>
      </c>
      <c r="P7" s="36">
        <v>100</v>
      </c>
      <c r="Q7" s="36">
        <v>2980</v>
      </c>
      <c r="R7" s="36">
        <v>11984</v>
      </c>
      <c r="S7" s="36">
        <v>217.09</v>
      </c>
      <c r="T7" s="36">
        <v>55.2</v>
      </c>
      <c r="U7" s="36">
        <v>1796</v>
      </c>
      <c r="V7" s="36">
        <v>0.48</v>
      </c>
      <c r="W7" s="36">
        <v>3741.67</v>
      </c>
      <c r="X7" s="36">
        <v>100</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11607.14</v>
      </c>
      <c r="BF7" s="36">
        <v>5060.6099999999997</v>
      </c>
      <c r="BG7" s="36">
        <v>3797.05</v>
      </c>
      <c r="BH7" s="36">
        <v>3969.36</v>
      </c>
      <c r="BI7" s="36">
        <v>3589.42</v>
      </c>
      <c r="BJ7" s="36">
        <v>442.18</v>
      </c>
      <c r="BK7" s="36">
        <v>421.01</v>
      </c>
      <c r="BL7" s="36">
        <v>430.64</v>
      </c>
      <c r="BM7" s="36">
        <v>446.63</v>
      </c>
      <c r="BN7" s="36">
        <v>416.91</v>
      </c>
      <c r="BO7" s="36">
        <v>375.36</v>
      </c>
      <c r="BP7" s="36">
        <v>1.24</v>
      </c>
      <c r="BQ7" s="36">
        <v>8.16</v>
      </c>
      <c r="BR7" s="36">
        <v>24.76</v>
      </c>
      <c r="BS7" s="36">
        <v>17.850000000000001</v>
      </c>
      <c r="BT7" s="36">
        <v>26.7</v>
      </c>
      <c r="BU7" s="36">
        <v>61.59</v>
      </c>
      <c r="BV7" s="36">
        <v>58.98</v>
      </c>
      <c r="BW7" s="36">
        <v>58.78</v>
      </c>
      <c r="BX7" s="36">
        <v>58.53</v>
      </c>
      <c r="BY7" s="36">
        <v>57.93</v>
      </c>
      <c r="BZ7" s="36">
        <v>60.44</v>
      </c>
      <c r="CA7" s="36">
        <v>3213.91</v>
      </c>
      <c r="CB7" s="36">
        <v>1117.0999999999999</v>
      </c>
      <c r="CC7" s="36">
        <v>385.21</v>
      </c>
      <c r="CD7" s="36">
        <v>462.59</v>
      </c>
      <c r="CE7" s="36">
        <v>352.03</v>
      </c>
      <c r="CF7" s="36">
        <v>242.92</v>
      </c>
      <c r="CG7" s="36">
        <v>253.84</v>
      </c>
      <c r="CH7" s="36">
        <v>257.02999999999997</v>
      </c>
      <c r="CI7" s="36">
        <v>266.57</v>
      </c>
      <c r="CJ7" s="36">
        <v>276.93</v>
      </c>
      <c r="CK7" s="36">
        <v>267.61</v>
      </c>
      <c r="CL7" s="36">
        <v>100</v>
      </c>
      <c r="CM7" s="36">
        <v>100</v>
      </c>
      <c r="CN7" s="36">
        <v>100</v>
      </c>
      <c r="CO7" s="36">
        <v>100</v>
      </c>
      <c r="CP7" s="36">
        <v>100</v>
      </c>
      <c r="CQ7" s="36">
        <v>57.53</v>
      </c>
      <c r="CR7" s="36">
        <v>60.03</v>
      </c>
      <c r="CS7" s="36">
        <v>61.93</v>
      </c>
      <c r="CT7" s="36">
        <v>58.06</v>
      </c>
      <c r="CU7" s="36">
        <v>59.08</v>
      </c>
      <c r="CV7" s="36">
        <v>57.75</v>
      </c>
      <c r="CW7" s="36">
        <v>7.88</v>
      </c>
      <c r="CX7" s="36">
        <v>4.7</v>
      </c>
      <c r="CY7" s="36">
        <v>6.46</v>
      </c>
      <c r="CZ7" s="36">
        <v>8.31</v>
      </c>
      <c r="DA7" s="36">
        <v>8.4600000000000009</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chiiki-24</cp:lastModifiedBy>
  <cp:lastPrinted>2016-02-18T06:03:49Z</cp:lastPrinted>
  <dcterms:created xsi:type="dcterms:W3CDTF">2016-02-03T09:23:45Z</dcterms:created>
  <dcterms:modified xsi:type="dcterms:W3CDTF">2016-02-18T07:23:04Z</dcterms:modified>
  <cp:category/>
</cp:coreProperties>
</file>