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AT8" i="4" s="1"/>
  <c r="R6" i="5"/>
  <c r="Q6" i="5"/>
  <c r="P6" i="5"/>
  <c r="O6" i="5"/>
  <c r="N6" i="5"/>
  <c r="I10" i="4" s="1"/>
  <c r="M6" i="5"/>
  <c r="B10"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D10" i="4"/>
  <c r="W10" i="4"/>
  <c r="P10" i="4"/>
  <c r="BB8" i="4"/>
  <c r="AL8" i="4"/>
  <c r="W8" i="4"/>
  <c r="P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<sst xmlns="http://schemas.openxmlformats.org/spreadsheetml/2006/main" count="220" uniqueCount="110">
  <si>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</si>
  <si>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</si>
  <si>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</si>
  <si>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</si>
  <si>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</si>
  <si>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</si>
  <si>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</si>
  <si>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</si>
  <si>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</si>
  <si>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</si>
  <si>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</si>
  <si>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</si>
  <si>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</si>
  <si>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</si>
  <si>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</si>
  <si>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</si>
  <si>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</si>
  <si>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</si>
  <si>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</si>
  <si>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</si>
  <si>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</si>
  <si>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</si>
  <si>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</si>
  <si>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</si>
  <si>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</si>
  <si>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</si>
  <si>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</si>
  <si>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</si>
  <si>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</si>
  <si>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</si>
  <si>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</si>
  <si>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</si>
  <si>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</si>
  <si>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</si>
  <si>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</si>
  <si>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</si>
  <si>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</si>
  <si>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</si>
  <si>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</si>
  <si>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</si>
  <si>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</si>
  <si>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</si>
  <si>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</si>
  <si>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</si>
  <si>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</si>
  <si>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</si>
  <si>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</si>
  <si>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</si>
  <si>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</si>
  <si>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</si>
  <si>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</si>
  <si>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</si>
  <si>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</si>
  <si>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</si>
  <si>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</si>
  <si>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</si>
  <si>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</si>
  <si>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</si>
  <si>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</si>
  <si>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</si>
  <si>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</si>
  <si>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</si>
  <si>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</si>
  <si>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</si>
  <si>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</si>
  <si>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</si>
  <si>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</si>
  <si>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</si>
  <si>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</si>
  <si>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</si>
  <si>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</si>
  <si>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</si>
  <si>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</si>
  <si>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</si>
  <si>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</si>
  <si>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</si>
  <si>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</si>
  <si>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</si>
  <si>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</si>
  <si>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</si>
  <si>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</si>
  <si>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</si>
  <si>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</si>
  <si>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</si>
  <si>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</si>
  <si>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</si>
  <si>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</si>
  <si>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</si>
  <si>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</si>
  <si>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</si>
  <si>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</si>
  <si>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</si>
  <si>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</si>
  <si>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</si>
  <si>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</si>
  <si>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</si>
  <si>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鶴田町</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</si>
  <si>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</si>
  <si>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</si>
  <si>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</si>
  <si>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</si>
  <si>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</si>
  <si>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</si>
  <si>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</si>
  <si>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</si>
  <si>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</si>
  <si>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</si>
  <si>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当町における経営の健全性・効率性を類似団体と比較すると、累積欠損金及び企業債残高は高推移のまま、また、施設利用率及び水洗化率は低推移のままのという改善すべき点が多々見られる。
　累積欠損金の比率が高い状況に関しては、経常収支比率が向上してきている為、加入促進及び経費削減を進めつつ、一般会計からは基準どおりの繰入を確保し</t>
    </r>
    <r>
      <rPr>
        <sz val="11"/>
        <rFont val="ＭＳ ゴシック"/>
        <family val="3"/>
        <charset val="128"/>
      </rPr>
      <t>、一層の経営改善を図る必要がある。
　施設利用率及び水洗化率の向上は一部の地域においては水洗化率が8割を超えているが、多くの地域ではまだまだ低い状況の為に水洗化率の向上が必要である。しかし、現在進めている管渠の布設整備事業は平成31年度まで管渠の布設が予定されている為、当分の間、水洗化率の大幅な上昇が見込めない状況にある。また、施設の利用率では平成22年から供用開始した施設の利用率が</t>
    </r>
    <r>
      <rPr>
        <sz val="11"/>
        <color theme="1"/>
        <rFont val="ＭＳ ゴシック"/>
        <family val="3"/>
        <charset val="128"/>
      </rPr>
      <t>計画汚水量の2割ほどしか稼働していない状況が一層の利用利率低下の一因となっており、供用開始直後の地区がまだ多い為に接続率が低く料金収入が少ない為、今後は未加入世帯への積極的な加入推進に努め確保していく。
　</t>
    </r>
    <rPh sb="0" eb="2">
      <t>トウチョウ</t>
    </rPh>
    <rPh sb="6" eb="8">
      <t>ケイエイ</t>
    </rPh>
    <rPh sb="9" eb="12">
      <t>ケンゼンセイ</t>
    </rPh>
    <rPh sb="13" eb="16">
      <t>コウリツセイ</t>
    </rPh>
    <rPh sb="17" eb="19">
      <t>ルイジ</t>
    </rPh>
    <rPh sb="19" eb="21">
      <t>ダンタイ</t>
    </rPh>
    <rPh sb="22" eb="24">
      <t>ヒカク</t>
    </rPh>
    <rPh sb="28" eb="30">
      <t>ルイセキ</t>
    </rPh>
    <rPh sb="30" eb="33">
      <t>ケッソンキン</t>
    </rPh>
    <rPh sb="33" eb="34">
      <t>オヨ</t>
    </rPh>
    <rPh sb="35" eb="38">
      <t>キギョウサイ</t>
    </rPh>
    <rPh sb="38" eb="40">
      <t>ザンダカ</t>
    </rPh>
    <rPh sb="41" eb="44">
      <t>コウスイイ</t>
    </rPh>
    <rPh sb="51" eb="53">
      <t>シセツ</t>
    </rPh>
    <rPh sb="53" eb="56">
      <t>リヨウリツ</t>
    </rPh>
    <rPh sb="56" eb="57">
      <t>オヨ</t>
    </rPh>
    <rPh sb="58" eb="61">
      <t>スイセンカ</t>
    </rPh>
    <rPh sb="61" eb="62">
      <t>リツ</t>
    </rPh>
    <rPh sb="63" eb="64">
      <t>ヒク</t>
    </rPh>
    <rPh sb="64" eb="66">
      <t>スイイ</t>
    </rPh>
    <rPh sb="73" eb="75">
      <t>カイゼン</t>
    </rPh>
    <rPh sb="78" eb="79">
      <t>テン</t>
    </rPh>
    <rPh sb="80" eb="82">
      <t>タタ</t>
    </rPh>
    <rPh sb="82" eb="83">
      <t>ミ</t>
    </rPh>
    <rPh sb="89" eb="91">
      <t>ルイセキ</t>
    </rPh>
    <rPh sb="98" eb="99">
      <t>タカ</t>
    </rPh>
    <rPh sb="100" eb="102">
      <t>ジョウキョウ</t>
    </rPh>
    <rPh sb="103" eb="104">
      <t>カン</t>
    </rPh>
    <rPh sb="108" eb="110">
      <t>ケイジョウ</t>
    </rPh>
    <rPh sb="110" eb="112">
      <t>シュウシ</t>
    </rPh>
    <rPh sb="112" eb="114">
      <t>ヒリツ</t>
    </rPh>
    <rPh sb="115" eb="117">
      <t>コウジョウ</t>
    </rPh>
    <rPh sb="123" eb="124">
      <t>タメ</t>
    </rPh>
    <rPh sb="148" eb="150">
      <t>キジュン</t>
    </rPh>
    <rPh sb="154" eb="156">
      <t>クリイレ</t>
    </rPh>
    <rPh sb="157" eb="159">
      <t>カクホ</t>
    </rPh>
    <rPh sb="161" eb="163">
      <t>イッソウ</t>
    </rPh>
    <rPh sb="179" eb="181">
      <t>シセツ</t>
    </rPh>
    <rPh sb="181" eb="184">
      <t>リヨウリツ</t>
    </rPh>
    <rPh sb="184" eb="185">
      <t>オヨ</t>
    </rPh>
    <rPh sb="186" eb="189">
      <t>スイセンカ</t>
    </rPh>
    <rPh sb="189" eb="190">
      <t>リツ</t>
    </rPh>
    <rPh sb="191" eb="193">
      <t>コウジョウ</t>
    </rPh>
    <rPh sb="242" eb="244">
      <t>コウジョウ</t>
    </rPh>
    <rPh sb="245" eb="247">
      <t>ヒツヨウ</t>
    </rPh>
    <rPh sb="255" eb="257">
      <t>ゲンザイ</t>
    </rPh>
    <rPh sb="257" eb="258">
      <t>スス</t>
    </rPh>
    <rPh sb="262" eb="264">
      <t>カンキョ</t>
    </rPh>
    <rPh sb="265" eb="267">
      <t>フセツ</t>
    </rPh>
    <rPh sb="267" eb="269">
      <t>セイビ</t>
    </rPh>
    <rPh sb="269" eb="271">
      <t>ジギョウ</t>
    </rPh>
    <rPh sb="325" eb="327">
      <t>シセツ</t>
    </rPh>
    <rPh sb="328" eb="331">
      <t>リヨウリツ</t>
    </rPh>
    <rPh sb="333" eb="335">
      <t>ヘイセイ</t>
    </rPh>
    <rPh sb="337" eb="338">
      <t>ネン</t>
    </rPh>
    <rPh sb="340" eb="342">
      <t>キョウヨウ</t>
    </rPh>
    <rPh sb="342" eb="344">
      <t>カイシ</t>
    </rPh>
    <rPh sb="346" eb="348">
      <t>シセツ</t>
    </rPh>
    <rPh sb="349" eb="352">
      <t>リヨウリツ</t>
    </rPh>
    <phoneticPr fontId="4"/>
  </si>
  <si>
    <t>農業集落排水の処理施設5箇所のうち、一番古い処理施設が平成3年から供用開始しており管渠布設等も平成元年頃から布設されている為、管渠の改善等の必要性は今現在では発生していない状況である。しかし、今後、管渠の老朽化が始まる頃までには改築等の財源を確保するため経営の健全性・効率性で分析した課題に早急に取り組み経営を改善させ基金の積立ができるように改善を図る。</t>
    <rPh sb="51" eb="52">
      <t>コロ</t>
    </rPh>
    <phoneticPr fontId="4"/>
  </si>
  <si>
    <t>今後の課題として更なる経費削減を進めながら使用料の確保に向け加入促進や料金改定も含め経営の改善を図り、累積欠損金比率の減少や施設利用率の増加に努める必要がある。また、将来的には公共下水道との接続も視野に入れながら老朽化に伴う処理施設の維持更新を見合わせるなど長期計画等作成し無駄なコストを発生させないような経営を目指し事業を進める必要がある。</t>
    <rPh sb="51" eb="53">
      <t>ルイセキ</t>
    </rPh>
    <rPh sb="53" eb="56">
      <t>ケッソンキン</t>
    </rPh>
    <rPh sb="56" eb="58">
      <t>ヒリツ</t>
    </rPh>
    <rPh sb="59" eb="61">
      <t>ゲンショウ</t>
    </rPh>
    <rPh sb="62" eb="64">
      <t>シセツ</t>
    </rPh>
    <rPh sb="64" eb="67">
      <t>リヨウリツ</t>
    </rPh>
    <rPh sb="68" eb="70">
      <t>ゾウカ</t>
    </rPh>
    <rPh sb="71" eb="72">
      <t>ツト</t>
    </rPh>
    <rPh sb="83" eb="86">
      <t>ショウライテキ</t>
    </rPh>
    <rPh sb="88" eb="90">
      <t>コウキョウ</t>
    </rPh>
    <rPh sb="90" eb="93">
      <t>ゲスイドウ</t>
    </rPh>
    <rPh sb="95" eb="97">
      <t>セツゾク</t>
    </rPh>
    <rPh sb="98" eb="100">
      <t>シヤ</t>
    </rPh>
    <rPh sb="101" eb="102">
      <t>イ</t>
    </rPh>
    <rPh sb="106" eb="109">
      <t>ロウキュウカ</t>
    </rPh>
    <rPh sb="110" eb="111">
      <t>トモナ</t>
    </rPh>
    <rPh sb="112" eb="114">
      <t>ショリ</t>
    </rPh>
    <rPh sb="114" eb="116">
      <t>シセツ</t>
    </rPh>
    <rPh sb="117" eb="119">
      <t>イジ</t>
    </rPh>
    <rPh sb="119" eb="121">
      <t>コウシン</t>
    </rPh>
    <rPh sb="122" eb="124">
      <t>ミア</t>
    </rPh>
    <rPh sb="129" eb="131">
      <t>チョウキ</t>
    </rPh>
    <rPh sb="131" eb="133">
      <t>ケイカク</t>
    </rPh>
    <rPh sb="133" eb="134">
      <t>トウ</t>
    </rPh>
    <rPh sb="134" eb="136">
      <t>サクセイ</t>
    </rPh>
    <rPh sb="137" eb="139">
      <t>ムダ</t>
    </rPh>
    <rPh sb="144" eb="146">
      <t>ハッセイ</t>
    </rPh>
    <rPh sb="156" eb="158">
      <t>メザ</t>
    </rPh>
    <rPh sb="159" eb="161">
      <t>ジギョウ</t>
    </rPh>
    <rPh sb="162" eb="163">
      <t>スス</t>
    </rPh>
    <rPh sb="165" eb="1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</si>
</sst>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677248"/>
        <c:axId val="528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52677248"/>
        <c:axId val="52802304"/>
      </c:lineChart>
      <c:dateAx>
        <c:axId val="52677248"/>
        <c:scaling>
          <c:orientation val="minMax"/>
        </c:scaling>
        <c:delete val="1"/>
        <c:axPos val="b"/>
        <c:numFmt formatCode="ge" sourceLinked="1"/>
        <c:majorTickMark val="none"/>
        <c:minorTickMark val="none"/>
        <c:tickLblPos val="none"/>
        <c:crossAx val="52802304"/>
        <c:crosses val="autoZero"/>
        <c:auto val="1"/>
        <c:lblOffset val="100"/>
        <c:baseTimeUnit val="years"/>
      </c:dateAx>
      <c:valAx>
        <c:axId val="528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772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31.61</c:v>
                </c:pt>
                <c:pt idx="1">
                  <c:v>31.61</c:v>
                </c:pt>
                <c:pt idx="2">
                  <c:v>33.619999999999997</c:v>
                </c:pt>
                <c:pt idx="3">
                  <c:v>37.78</c:v>
                </c:pt>
                <c:pt idx="4">
                  <c:v>35.549999999999997</c:v>
                </c:pt>
              </c:numCache>
            </c:numRef>
          </c:val>
        </c:ser>
        <c:dLbls>
          <c:showLegendKey val="0"/>
          <c:showVal val="0"/>
          <c:showCatName val="0"/>
          <c:showSerName val="0"/>
          <c:showPercent val="0"/>
          <c:showBubbleSize val="0"/>
        </c:dLbls>
        <c:gapWidth val="150"/>
        <c:axId val="52452352"/>
        <c:axId val="524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52452352"/>
        <c:axId val="52458624"/>
      </c:lineChart>
      <c:dateAx>
        <c:axId val="52452352"/>
        <c:scaling>
          <c:orientation val="minMax"/>
        </c:scaling>
        <c:delete val="1"/>
        <c:axPos val="b"/>
        <c:numFmt formatCode="ge" sourceLinked="1"/>
        <c:majorTickMark val="none"/>
        <c:minorTickMark val="none"/>
        <c:tickLblPos val="none"/>
        <c:crossAx val="52458624"/>
        <c:crosses val="autoZero"/>
        <c:auto val="1"/>
        <c:lblOffset val="100"/>
        <c:baseTimeUnit val="years"/>
      </c:dateAx>
      <c:valAx>
        <c:axId val="524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50.26</c:v>
                </c:pt>
                <c:pt idx="1">
                  <c:v>56.52</c:v>
                </c:pt>
                <c:pt idx="2">
                  <c:v>57.16</c:v>
                </c:pt>
                <c:pt idx="3">
                  <c:v>59.92</c:v>
                </c:pt>
                <c:pt idx="4">
                  <c:v>56.89</c:v>
                </c:pt>
              </c:numCache>
            </c:numRef>
          </c:val>
        </c:ser>
        <c:dLbls>
          <c:showLegendKey val="0"/>
          <c:showVal val="0"/>
          <c:showCatName val="0"/>
          <c:showSerName val="0"/>
          <c:showPercent val="0"/>
          <c:showBubbleSize val="0"/>
        </c:dLbls>
        <c:gapWidth val="150"/>
        <c:axId val="54151808"/>
        <c:axId val="5416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54151808"/>
        <c:axId val="54166272"/>
      </c:lineChart>
      <c:dateAx>
        <c:axId val="54151808"/>
        <c:scaling>
          <c:orientation val="minMax"/>
        </c:scaling>
        <c:delete val="1"/>
        <c:axPos val="b"/>
        <c:numFmt formatCode="ge" sourceLinked="1"/>
        <c:majorTickMark val="none"/>
        <c:minorTickMark val="none"/>
        <c:tickLblPos val="none"/>
        <c:crossAx val="54166272"/>
        <c:crosses val="autoZero"/>
        <c:auto val="1"/>
        <c:lblOffset val="100"/>
        <c:baseTimeUnit val="years"/>
      </c:dateAx>
      <c:valAx>
        <c:axId val="541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80.23</c:v>
                </c:pt>
                <c:pt idx="1">
                  <c:v>68.59</c:v>
                </c:pt>
                <c:pt idx="2">
                  <c:v>88.59</c:v>
                </c:pt>
                <c:pt idx="3">
                  <c:v>86.61</c:v>
                </c:pt>
                <c:pt idx="4">
                  <c:v>100.89</c:v>
                </c:pt>
              </c:numCache>
            </c:numRef>
          </c:val>
        </c:ser>
        <c:dLbls>
          <c:showLegendKey val="0"/>
          <c:showVal val="0"/>
          <c:showCatName val="0"/>
          <c:showSerName val="0"/>
          <c:showPercent val="0"/>
          <c:showBubbleSize val="0"/>
        </c:dLbls>
        <c:gapWidth val="150"/>
        <c:axId val="133393792"/>
        <c:axId val="1193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133393792"/>
        <c:axId val="119349632"/>
      </c:lineChart>
      <c:dateAx>
        <c:axId val="133393792"/>
        <c:scaling>
          <c:orientation val="minMax"/>
        </c:scaling>
        <c:delete val="1"/>
        <c:axPos val="b"/>
        <c:numFmt formatCode="ge" sourceLinked="1"/>
        <c:majorTickMark val="none"/>
        <c:minorTickMark val="none"/>
        <c:tickLblPos val="none"/>
        <c:crossAx val="119349632"/>
        <c:crosses val="autoZero"/>
        <c:auto val="1"/>
        <c:lblOffset val="100"/>
        <c:baseTimeUnit val="years"/>
      </c:dateAx>
      <c:valAx>
        <c:axId val="1193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4.29</c:v>
                </c:pt>
                <c:pt idx="1">
                  <c:v>5.48</c:v>
                </c:pt>
                <c:pt idx="2">
                  <c:v>6.92</c:v>
                </c:pt>
                <c:pt idx="3">
                  <c:v>7.65</c:v>
                </c:pt>
                <c:pt idx="4">
                  <c:v>16.91</c:v>
                </c:pt>
              </c:numCache>
            </c:numRef>
          </c:val>
        </c:ser>
        <c:dLbls>
          <c:showLegendKey val="0"/>
          <c:showVal val="0"/>
          <c:showCatName val="0"/>
          <c:showSerName val="0"/>
          <c:showPercent val="0"/>
          <c:showBubbleSize val="0"/>
        </c:dLbls>
        <c:gapWidth val="150"/>
        <c:axId val="133498752"/>
        <c:axId val="1335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133498752"/>
        <c:axId val="133537792"/>
      </c:lineChart>
      <c:dateAx>
        <c:axId val="133498752"/>
        <c:scaling>
          <c:orientation val="minMax"/>
        </c:scaling>
        <c:delete val="1"/>
        <c:axPos val="b"/>
        <c:numFmt formatCode="ge" sourceLinked="1"/>
        <c:majorTickMark val="none"/>
        <c:minorTickMark val="none"/>
        <c:tickLblPos val="none"/>
        <c:crossAx val="133537792"/>
        <c:crosses val="autoZero"/>
        <c:auto val="1"/>
        <c:lblOffset val="100"/>
        <c:baseTimeUnit val="years"/>
      </c:dateAx>
      <c:valAx>
        <c:axId val="1335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747456"/>
        <c:axId val="497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49747456"/>
        <c:axId val="49749376"/>
      </c:lineChart>
      <c:dateAx>
        <c:axId val="49747456"/>
        <c:scaling>
          <c:orientation val="minMax"/>
        </c:scaling>
        <c:delete val="1"/>
        <c:axPos val="b"/>
        <c:numFmt formatCode="ge" sourceLinked="1"/>
        <c:majorTickMark val="none"/>
        <c:minorTickMark val="none"/>
        <c:tickLblPos val="none"/>
        <c:crossAx val="49749376"/>
        <c:crosses val="autoZero"/>
        <c:auto val="1"/>
        <c:lblOffset val="100"/>
        <c:baseTimeUnit val="years"/>
      </c:dateAx>
      <c:valAx>
        <c:axId val="497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1650.07</c:v>
                </c:pt>
                <c:pt idx="1">
                  <c:v>1717.84</c:v>
                </c:pt>
                <c:pt idx="2">
                  <c:v>1610.7</c:v>
                </c:pt>
                <c:pt idx="3">
                  <c:v>1606.49</c:v>
                </c:pt>
                <c:pt idx="4">
                  <c:v>1485.88</c:v>
                </c:pt>
              </c:numCache>
            </c:numRef>
          </c:val>
        </c:ser>
        <c:dLbls>
          <c:showLegendKey val="0"/>
          <c:showVal val="0"/>
          <c:showCatName val="0"/>
          <c:showSerName val="0"/>
          <c:showPercent val="0"/>
          <c:showBubbleSize val="0"/>
        </c:dLbls>
        <c:gapWidth val="150"/>
        <c:axId val="49783936"/>
        <c:axId val="497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49783936"/>
        <c:axId val="49785856"/>
      </c:lineChart>
      <c:dateAx>
        <c:axId val="49783936"/>
        <c:scaling>
          <c:orientation val="minMax"/>
        </c:scaling>
        <c:delete val="1"/>
        <c:axPos val="b"/>
        <c:numFmt formatCode="ge" sourceLinked="1"/>
        <c:majorTickMark val="none"/>
        <c:minorTickMark val="none"/>
        <c:tickLblPos val="none"/>
        <c:crossAx val="49785856"/>
        <c:crosses val="autoZero"/>
        <c:auto val="1"/>
        <c:lblOffset val="100"/>
        <c:baseTimeUnit val="years"/>
      </c:dateAx>
      <c:valAx>
        <c:axId val="497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276.07</c:v>
                </c:pt>
                <c:pt idx="1">
                  <c:v>162.28</c:v>
                </c:pt>
                <c:pt idx="2">
                  <c:v>353.13</c:v>
                </c:pt>
                <c:pt idx="3">
                  <c:v>173.51</c:v>
                </c:pt>
                <c:pt idx="4">
                  <c:v>69.56</c:v>
                </c:pt>
              </c:numCache>
            </c:numRef>
          </c:val>
        </c:ser>
        <c:dLbls>
          <c:showLegendKey val="0"/>
          <c:showVal val="0"/>
          <c:showCatName val="0"/>
          <c:showSerName val="0"/>
          <c:showPercent val="0"/>
          <c:showBubbleSize val="0"/>
        </c:dLbls>
        <c:gapWidth val="150"/>
        <c:axId val="52929280"/>
        <c:axId val="529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52929280"/>
        <c:axId val="52931200"/>
      </c:lineChart>
      <c:dateAx>
        <c:axId val="52929280"/>
        <c:scaling>
          <c:orientation val="minMax"/>
        </c:scaling>
        <c:delete val="1"/>
        <c:axPos val="b"/>
        <c:numFmt formatCode="ge" sourceLinked="1"/>
        <c:majorTickMark val="none"/>
        <c:minorTickMark val="none"/>
        <c:tickLblPos val="none"/>
        <c:crossAx val="52931200"/>
        <c:crosses val="autoZero"/>
        <c:auto val="1"/>
        <c:lblOffset val="100"/>
        <c:baseTimeUnit val="years"/>
      </c:dateAx>
      <c:valAx>
        <c:axId val="529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3373.97</c:v>
                </c:pt>
                <c:pt idx="1">
                  <c:v>4022.96</c:v>
                </c:pt>
                <c:pt idx="2">
                  <c:v>3586.04</c:v>
                </c:pt>
                <c:pt idx="3">
                  <c:v>3424.25</c:v>
                </c:pt>
                <c:pt idx="4">
                  <c:v>2643.66</c:v>
                </c:pt>
              </c:numCache>
            </c:numRef>
          </c:val>
        </c:ser>
        <c:dLbls>
          <c:showLegendKey val="0"/>
          <c:showVal val="0"/>
          <c:showCatName val="0"/>
          <c:showSerName val="0"/>
          <c:showPercent val="0"/>
          <c:showBubbleSize val="0"/>
        </c:dLbls>
        <c:gapWidth val="150"/>
        <c:axId val="50340224"/>
        <c:axId val="503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50340224"/>
        <c:axId val="50342144"/>
      </c:lineChart>
      <c:dateAx>
        <c:axId val="50340224"/>
        <c:scaling>
          <c:orientation val="minMax"/>
        </c:scaling>
        <c:delete val="1"/>
        <c:axPos val="b"/>
        <c:numFmt formatCode="ge" sourceLinked="1"/>
        <c:majorTickMark val="none"/>
        <c:minorTickMark val="none"/>
        <c:tickLblPos val="none"/>
        <c:crossAx val="50342144"/>
        <c:crosses val="autoZero"/>
        <c:auto val="1"/>
        <c:lblOffset val="100"/>
        <c:baseTimeUnit val="years"/>
      </c:dateAx>
      <c:valAx>
        <c:axId val="503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30.47</c:v>
                </c:pt>
                <c:pt idx="1">
                  <c:v>22.74</c:v>
                </c:pt>
                <c:pt idx="2">
                  <c:v>26.7</c:v>
                </c:pt>
                <c:pt idx="3">
                  <c:v>28.08</c:v>
                </c:pt>
                <c:pt idx="4">
                  <c:v>60.4</c:v>
                </c:pt>
              </c:numCache>
            </c:numRef>
          </c:val>
        </c:ser>
        <c:dLbls>
          <c:showLegendKey val="0"/>
          <c:showVal val="0"/>
          <c:showCatName val="0"/>
          <c:showSerName val="0"/>
          <c:showPercent val="0"/>
          <c:showBubbleSize val="0"/>
        </c:dLbls>
        <c:gapWidth val="150"/>
        <c:axId val="50380800"/>
        <c:axId val="503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50380800"/>
        <c:axId val="50382720"/>
      </c:lineChart>
      <c:dateAx>
        <c:axId val="50380800"/>
        <c:scaling>
          <c:orientation val="minMax"/>
        </c:scaling>
        <c:delete val="1"/>
        <c:axPos val="b"/>
        <c:numFmt formatCode="ge" sourceLinked="1"/>
        <c:majorTickMark val="none"/>
        <c:minorTickMark val="none"/>
        <c:tickLblPos val="none"/>
        <c:crossAx val="50382720"/>
        <c:crosses val="autoZero"/>
        <c:auto val="1"/>
        <c:lblOffset val="100"/>
        <c:baseTimeUnit val="years"/>
      </c:dateAx>
      <c:valAx>
        <c:axId val="503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463.29</c:v>
                </c:pt>
                <c:pt idx="1">
                  <c:v>627.70000000000005</c:v>
                </c:pt>
                <c:pt idx="2">
                  <c:v>534.11</c:v>
                </c:pt>
                <c:pt idx="3">
                  <c:v>509.83</c:v>
                </c:pt>
                <c:pt idx="4">
                  <c:v>239.19</c:v>
                </c:pt>
              </c:numCache>
            </c:numRef>
          </c:val>
        </c:ser>
        <c:dLbls>
          <c:showLegendKey val="0"/>
          <c:showVal val="0"/>
          <c:showCatName val="0"/>
          <c:showSerName val="0"/>
          <c:showPercent val="0"/>
          <c:showBubbleSize val="0"/>
        </c:dLbls>
        <c:gapWidth val="150"/>
        <c:axId val="50392448"/>
        <c:axId val="524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50392448"/>
        <c:axId val="52442624"/>
      </c:lineChart>
      <c:dateAx>
        <c:axId val="50392448"/>
        <c:scaling>
          <c:orientation val="minMax"/>
        </c:scaling>
        <c:delete val="1"/>
        <c:axPos val="b"/>
        <c:numFmt formatCode="ge" sourceLinked="1"/>
        <c:majorTickMark val="none"/>
        <c:minorTickMark val="none"/>
        <c:tickLblPos val="none"/>
        <c:crossAx val="52442624"/>
        <c:crosses val="autoZero"/>
        <c:auto val="1"/>
        <c:lblOffset val="100"/>
        <c:baseTimeUnit val="years"/>
      </c:dateAx>
      <c:valAx>
        <c:axId val="524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Normal="100" workbookViewId="0">
      <selection activeCell="BI68" sqref="BI6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鶴田町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13822</v>
      </c>
      <c r="AM8" s="64"/>
      <c r="AN8" s="64"/>
      <c r="AO8" s="64"/>
      <c r="AP8" s="64"/>
      <c r="AQ8" s="64"/>
      <c r="AR8" s="64"/>
      <c r="AS8" s="64"/>
      <c r="AT8" s="63">
        <f>データ!S6</f>
        <v>46.43</v>
      </c>
      <c r="AU8" s="63"/>
      <c r="AV8" s="63"/>
      <c r="AW8" s="63"/>
      <c r="AX8" s="63"/>
      <c r="AY8" s="63"/>
      <c r="AZ8" s="63"/>
      <c r="BA8" s="63"/>
      <c r="BB8" s="63">
        <f>データ!T6</f>
        <v>297.7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41.68</v>
      </c>
      <c r="J10" s="63"/>
      <c r="K10" s="63"/>
      <c r="L10" s="63"/>
      <c r="M10" s="63"/>
      <c r="N10" s="63"/>
      <c r="O10" s="63"/>
      <c r="P10" s="63">
        <f>データ!O6</f>
        <v>41.31</v>
      </c>
      <c r="Q10" s="63"/>
      <c r="R10" s="63"/>
      <c r="S10" s="63"/>
      <c r="T10" s="63"/>
      <c r="U10" s="63"/>
      <c r="V10" s="63"/>
      <c r="W10" s="63">
        <f>データ!P6</f>
        <v>73.8</v>
      </c>
      <c r="X10" s="63"/>
      <c r="Y10" s="63"/>
      <c r="Z10" s="63"/>
      <c r="AA10" s="63"/>
      <c r="AB10" s="63"/>
      <c r="AC10" s="63"/>
      <c r="AD10" s="64">
        <f>データ!Q6</f>
        <v>2725</v>
      </c>
      <c r="AE10" s="64"/>
      <c r="AF10" s="64"/>
      <c r="AG10" s="64"/>
      <c r="AH10" s="64"/>
      <c r="AI10" s="64"/>
      <c r="AJ10" s="64"/>
      <c r="AK10" s="2"/>
      <c r="AL10" s="64">
        <f>データ!U6</f>
        <v>5672</v>
      </c>
      <c r="AM10" s="64"/>
      <c r="AN10" s="64"/>
      <c r="AO10" s="64"/>
      <c r="AP10" s="64"/>
      <c r="AQ10" s="64"/>
      <c r="AR10" s="64"/>
      <c r="AS10" s="64"/>
      <c r="AT10" s="63">
        <f>データ!V6</f>
        <v>2.91</v>
      </c>
      <c r="AU10" s="63"/>
      <c r="AV10" s="63"/>
      <c r="AW10" s="63"/>
      <c r="AX10" s="63"/>
      <c r="AY10" s="63"/>
      <c r="AZ10" s="63"/>
      <c r="BA10" s="63"/>
      <c r="BB10" s="63">
        <f>データ!W6</f>
        <v>1949.14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23841</v>
      </c>
      <c r="D6" s="31">
        <f t="shared" si="3"/>
        <v>46</v>
      </c>
      <c r="E6" s="31">
        <f t="shared" si="3"/>
        <v>17</v>
      </c>
      <c r="F6" s="31">
        <f t="shared" si="3"/>
        <v>5</v>
      </c>
      <c r="G6" s="31">
        <f t="shared" si="3"/>
        <v>0</v>
      </c>
      <c r="H6" s="31" t="str">
        <f t="shared" si="3"/>
        <v>青森県　鶴田町</v>
      </c>
      <c r="I6" s="31" t="str">
        <f t="shared" si="3"/>
        <v>法適用</v>
      </c>
      <c r="J6" s="31" t="str">
        <f t="shared" si="3"/>
        <v>下水道事業</v>
      </c>
      <c r="K6" s="31" t="str">
        <f t="shared" si="3"/>
        <v>農業集落排水</v>
      </c>
      <c r="L6" s="31" t="str">
        <f t="shared" si="3"/>
        <v>F2</v>
      </c>
      <c r="M6" s="32" t="str">
        <f t="shared" si="3"/>
        <v>-</v>
      </c>
      <c r="N6" s="32">
        <f t="shared" si="3"/>
        <v>41.68</v>
      </c>
      <c r="O6" s="32">
        <f t="shared" si="3"/>
        <v>41.31</v>
      </c>
      <c r="P6" s="32">
        <f t="shared" si="3"/>
        <v>73.8</v>
      </c>
      <c r="Q6" s="32">
        <f t="shared" si="3"/>
        <v>2725</v>
      </c>
      <c r="R6" s="32">
        <f t="shared" si="3"/>
        <v>13822</v>
      </c>
      <c r="S6" s="32">
        <f t="shared" si="3"/>
        <v>46.43</v>
      </c>
      <c r="T6" s="32">
        <f t="shared" si="3"/>
        <v>297.7</v>
      </c>
      <c r="U6" s="32">
        <f t="shared" si="3"/>
        <v>5672</v>
      </c>
      <c r="V6" s="32">
        <f t="shared" si="3"/>
        <v>2.91</v>
      </c>
      <c r="W6" s="32">
        <f t="shared" si="3"/>
        <v>1949.14</v>
      </c>
      <c r="X6" s="33">
        <f>IF(X7="",NA(),X7)</f>
        <v>80.23</v>
      </c>
      <c r="Y6" s="33">
        <f t="shared" ref="Y6:AG6" si="4">IF(Y7="",NA(),Y7)</f>
        <v>68.59</v>
      </c>
      <c r="Z6" s="33">
        <f t="shared" si="4"/>
        <v>88.59</v>
      </c>
      <c r="AA6" s="33">
        <f t="shared" si="4"/>
        <v>86.61</v>
      </c>
      <c r="AB6" s="33">
        <f t="shared" si="4"/>
        <v>100.89</v>
      </c>
      <c r="AC6" s="33">
        <f t="shared" si="4"/>
        <v>93.67</v>
      </c>
      <c r="AD6" s="33">
        <f t="shared" si="4"/>
        <v>94.12</v>
      </c>
      <c r="AE6" s="33">
        <f t="shared" si="4"/>
        <v>92.74</v>
      </c>
      <c r="AF6" s="33">
        <f t="shared" si="4"/>
        <v>93.62</v>
      </c>
      <c r="AG6" s="33">
        <f t="shared" si="4"/>
        <v>97.53</v>
      </c>
      <c r="AH6" s="32" t="str">
        <f>IF(AH7="","",IF(AH7="-","【-】","【"&amp;SUBSTITUTE(TEXT(AH7,"#,##0.00"),"-","△")&amp;"】"))</f>
        <v>【98.75】</v>
      </c>
      <c r="AI6" s="33">
        <f>IF(AI7="",NA(),AI7)</f>
        <v>1650.07</v>
      </c>
      <c r="AJ6" s="33">
        <f t="shared" ref="AJ6:AR6" si="5">IF(AJ7="",NA(),AJ7)</f>
        <v>1717.84</v>
      </c>
      <c r="AK6" s="33">
        <f t="shared" si="5"/>
        <v>1610.7</v>
      </c>
      <c r="AL6" s="33">
        <f t="shared" si="5"/>
        <v>1606.49</v>
      </c>
      <c r="AM6" s="33">
        <f t="shared" si="5"/>
        <v>1485.88</v>
      </c>
      <c r="AN6" s="33">
        <f t="shared" si="5"/>
        <v>249.36</v>
      </c>
      <c r="AO6" s="33">
        <f t="shared" si="5"/>
        <v>262.73</v>
      </c>
      <c r="AP6" s="33">
        <f t="shared" si="5"/>
        <v>243.13</v>
      </c>
      <c r="AQ6" s="33">
        <f t="shared" si="5"/>
        <v>280.08</v>
      </c>
      <c r="AR6" s="33">
        <f t="shared" si="5"/>
        <v>223.09</v>
      </c>
      <c r="AS6" s="32" t="str">
        <f>IF(AS7="","",IF(AS7="-","【-】","【"&amp;SUBSTITUTE(TEXT(AS7,"#,##0.00"),"-","△")&amp;"】"))</f>
        <v>【205.86】</v>
      </c>
      <c r="AT6" s="33">
        <f>IF(AT7="",NA(),AT7)</f>
        <v>276.07</v>
      </c>
      <c r="AU6" s="33">
        <f t="shared" ref="AU6:BC6" si="6">IF(AU7="",NA(),AU7)</f>
        <v>162.28</v>
      </c>
      <c r="AV6" s="33">
        <f t="shared" si="6"/>
        <v>353.13</v>
      </c>
      <c r="AW6" s="33">
        <f t="shared" si="6"/>
        <v>173.51</v>
      </c>
      <c r="AX6" s="33">
        <f t="shared" si="6"/>
        <v>69.56</v>
      </c>
      <c r="AY6" s="33">
        <f t="shared" si="6"/>
        <v>209.11</v>
      </c>
      <c r="AZ6" s="33">
        <f t="shared" si="6"/>
        <v>194.53</v>
      </c>
      <c r="BA6" s="33">
        <f t="shared" si="6"/>
        <v>162.52000000000001</v>
      </c>
      <c r="BB6" s="33">
        <f t="shared" si="6"/>
        <v>124.2</v>
      </c>
      <c r="BC6" s="33">
        <f t="shared" si="6"/>
        <v>33.03</v>
      </c>
      <c r="BD6" s="32" t="str">
        <f>IF(BD7="","",IF(BD7="-","【-】","【"&amp;SUBSTITUTE(TEXT(BD7,"#,##0.00"),"-","△")&amp;"】"))</f>
        <v>【34.63】</v>
      </c>
      <c r="BE6" s="33">
        <f>IF(BE7="",NA(),BE7)</f>
        <v>3373.97</v>
      </c>
      <c r="BF6" s="33">
        <f t="shared" ref="BF6:BN6" si="7">IF(BF7="",NA(),BF7)</f>
        <v>4022.96</v>
      </c>
      <c r="BG6" s="33">
        <f t="shared" si="7"/>
        <v>3586.04</v>
      </c>
      <c r="BH6" s="33">
        <f t="shared" si="7"/>
        <v>3424.25</v>
      </c>
      <c r="BI6" s="33">
        <f t="shared" si="7"/>
        <v>2643.66</v>
      </c>
      <c r="BJ6" s="33">
        <f t="shared" si="7"/>
        <v>1267.26</v>
      </c>
      <c r="BK6" s="33">
        <f t="shared" si="7"/>
        <v>1239.2</v>
      </c>
      <c r="BL6" s="33">
        <f t="shared" si="7"/>
        <v>1197.82</v>
      </c>
      <c r="BM6" s="33">
        <f t="shared" si="7"/>
        <v>1126.77</v>
      </c>
      <c r="BN6" s="33">
        <f t="shared" si="7"/>
        <v>1044.8</v>
      </c>
      <c r="BO6" s="32" t="str">
        <f>IF(BO7="","",IF(BO7="-","【-】","【"&amp;SUBSTITUTE(TEXT(BO7,"#,##0.00"),"-","△")&amp;"】"))</f>
        <v>【992.47】</v>
      </c>
      <c r="BP6" s="33">
        <f>IF(BP7="",NA(),BP7)</f>
        <v>30.47</v>
      </c>
      <c r="BQ6" s="33">
        <f t="shared" ref="BQ6:BY6" si="8">IF(BQ7="",NA(),BQ7)</f>
        <v>22.74</v>
      </c>
      <c r="BR6" s="33">
        <f t="shared" si="8"/>
        <v>26.7</v>
      </c>
      <c r="BS6" s="33">
        <f t="shared" si="8"/>
        <v>28.08</v>
      </c>
      <c r="BT6" s="33">
        <f t="shared" si="8"/>
        <v>60.4</v>
      </c>
      <c r="BU6" s="33">
        <f t="shared" si="8"/>
        <v>53.42</v>
      </c>
      <c r="BV6" s="33">
        <f t="shared" si="8"/>
        <v>51.56</v>
      </c>
      <c r="BW6" s="33">
        <f t="shared" si="8"/>
        <v>51.03</v>
      </c>
      <c r="BX6" s="33">
        <f t="shared" si="8"/>
        <v>50.9</v>
      </c>
      <c r="BY6" s="33">
        <f t="shared" si="8"/>
        <v>50.82</v>
      </c>
      <c r="BZ6" s="32" t="str">
        <f>IF(BZ7="","",IF(BZ7="-","【-】","【"&amp;SUBSTITUTE(TEXT(BZ7,"#,##0.00"),"-","△")&amp;"】"))</f>
        <v>【51.49】</v>
      </c>
      <c r="CA6" s="33">
        <f>IF(CA7="",NA(),CA7)</f>
        <v>463.29</v>
      </c>
      <c r="CB6" s="33">
        <f t="shared" ref="CB6:CJ6" si="9">IF(CB7="",NA(),CB7)</f>
        <v>627.70000000000005</v>
      </c>
      <c r="CC6" s="33">
        <f t="shared" si="9"/>
        <v>534.11</v>
      </c>
      <c r="CD6" s="33">
        <f t="shared" si="9"/>
        <v>509.83</v>
      </c>
      <c r="CE6" s="33">
        <f t="shared" si="9"/>
        <v>239.19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31.61</v>
      </c>
      <c r="CM6" s="33">
        <f t="shared" ref="CM6:CU6" si="10">IF(CM7="",NA(),CM7)</f>
        <v>31.61</v>
      </c>
      <c r="CN6" s="33">
        <f t="shared" si="10"/>
        <v>33.619999999999997</v>
      </c>
      <c r="CO6" s="33">
        <f t="shared" si="10"/>
        <v>37.78</v>
      </c>
      <c r="CP6" s="33">
        <f t="shared" si="10"/>
        <v>35.549999999999997</v>
      </c>
      <c r="CQ6" s="33">
        <f t="shared" si="10"/>
        <v>54.23</v>
      </c>
      <c r="CR6" s="33">
        <f t="shared" si="10"/>
        <v>55.2</v>
      </c>
      <c r="CS6" s="33">
        <f t="shared" si="10"/>
        <v>54.74</v>
      </c>
      <c r="CT6" s="33">
        <f t="shared" si="10"/>
        <v>53.78</v>
      </c>
      <c r="CU6" s="33">
        <f t="shared" si="10"/>
        <v>53.24</v>
      </c>
      <c r="CV6" s="32" t="str">
        <f>IF(CV7="","",IF(CV7="-","【-】","【"&amp;SUBSTITUTE(TEXT(CV7,"#,##0.00"),"-","△")&amp;"】"))</f>
        <v>【53.32】</v>
      </c>
      <c r="CW6" s="33">
        <f>IF(CW7="",NA(),CW7)</f>
        <v>50.26</v>
      </c>
      <c r="CX6" s="33">
        <f t="shared" ref="CX6:DF6" si="11">IF(CX7="",NA(),CX7)</f>
        <v>56.52</v>
      </c>
      <c r="CY6" s="33">
        <f t="shared" si="11"/>
        <v>57.16</v>
      </c>
      <c r="CZ6" s="33">
        <f t="shared" si="11"/>
        <v>59.92</v>
      </c>
      <c r="DA6" s="33">
        <f t="shared" si="11"/>
        <v>56.89</v>
      </c>
      <c r="DB6" s="33">
        <f t="shared" si="11"/>
        <v>83.61</v>
      </c>
      <c r="DC6" s="33">
        <f t="shared" si="11"/>
        <v>83.73</v>
      </c>
      <c r="DD6" s="33">
        <f t="shared" si="11"/>
        <v>83.88</v>
      </c>
      <c r="DE6" s="33">
        <f t="shared" si="11"/>
        <v>84.06</v>
      </c>
      <c r="DF6" s="33">
        <f t="shared" si="11"/>
        <v>84.07</v>
      </c>
      <c r="DG6" s="32" t="str">
        <f>IF(DG7="","",IF(DG7="-","【-】","【"&amp;SUBSTITUTE(TEXT(DG7,"#,##0.00"),"-","△")&amp;"】"))</f>
        <v>【83.79】</v>
      </c>
      <c r="DH6" s="33">
        <f>IF(DH7="",NA(),DH7)</f>
        <v>4.29</v>
      </c>
      <c r="DI6" s="33">
        <f t="shared" ref="DI6:DQ6" si="12">IF(DI7="",NA(),DI7)</f>
        <v>5.48</v>
      </c>
      <c r="DJ6" s="33">
        <f t="shared" si="12"/>
        <v>6.92</v>
      </c>
      <c r="DK6" s="33">
        <f t="shared" si="12"/>
        <v>7.65</v>
      </c>
      <c r="DL6" s="33">
        <f t="shared" si="12"/>
        <v>16.91</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23841</v>
      </c>
      <c r="D7" s="35">
        <v>46</v>
      </c>
      <c r="E7" s="35">
        <v>17</v>
      </c>
      <c r="F7" s="35">
        <v>5</v>
      </c>
      <c r="G7" s="35">
        <v>0</v>
      </c>
      <c r="H7" s="35" t="s">
        <v>96</v>
      </c>
      <c r="I7" s="35" t="s">
        <v>97</v>
      </c>
      <c r="J7" s="35" t="s">
        <v>98</v>
      </c>
      <c r="K7" s="35" t="s">
        <v>99</v>
      </c>
      <c r="L7" s="35" t="s">
        <v>100</v>
      </c>
      <c r="M7" s="36" t="s">
        <v>101</v>
      </c>
      <c r="N7" s="36">
        <v>41.68</v>
      </c>
      <c r="O7" s="36">
        <v>41.31</v>
      </c>
      <c r="P7" s="36">
        <v>73.8</v>
      </c>
      <c r="Q7" s="36">
        <v>2725</v>
      </c>
      <c r="R7" s="36">
        <v>13822</v>
      </c>
      <c r="S7" s="36">
        <v>46.43</v>
      </c>
      <c r="T7" s="36">
        <v>297.7</v>
      </c>
      <c r="U7" s="36">
        <v>5672</v>
      </c>
      <c r="V7" s="36">
        <v>2.91</v>
      </c>
      <c r="W7" s="36">
        <v>1949.14</v>
      </c>
      <c r="X7" s="36">
        <v>80.23</v>
      </c>
      <c r="Y7" s="36">
        <v>68.59</v>
      </c>
      <c r="Z7" s="36">
        <v>88.59</v>
      </c>
      <c r="AA7" s="36">
        <v>86.61</v>
      </c>
      <c r="AB7" s="36">
        <v>100.89</v>
      </c>
      <c r="AC7" s="36">
        <v>93.67</v>
      </c>
      <c r="AD7" s="36">
        <v>94.12</v>
      </c>
      <c r="AE7" s="36">
        <v>92.74</v>
      </c>
      <c r="AF7" s="36">
        <v>93.62</v>
      </c>
      <c r="AG7" s="36">
        <v>97.53</v>
      </c>
      <c r="AH7" s="36">
        <v>98.75</v>
      </c>
      <c r="AI7" s="36">
        <v>1650.07</v>
      </c>
      <c r="AJ7" s="36">
        <v>1717.84</v>
      </c>
      <c r="AK7" s="36">
        <v>1610.7</v>
      </c>
      <c r="AL7" s="36">
        <v>1606.49</v>
      </c>
      <c r="AM7" s="36">
        <v>1485.88</v>
      </c>
      <c r="AN7" s="36">
        <v>249.36</v>
      </c>
      <c r="AO7" s="36">
        <v>262.73</v>
      </c>
      <c r="AP7" s="36">
        <v>243.13</v>
      </c>
      <c r="AQ7" s="36">
        <v>280.08</v>
      </c>
      <c r="AR7" s="36">
        <v>223.09</v>
      </c>
      <c r="AS7" s="36">
        <v>205.86</v>
      </c>
      <c r="AT7" s="36">
        <v>276.07</v>
      </c>
      <c r="AU7" s="36">
        <v>162.28</v>
      </c>
      <c r="AV7" s="36">
        <v>353.13</v>
      </c>
      <c r="AW7" s="36">
        <v>173.51</v>
      </c>
      <c r="AX7" s="36">
        <v>69.56</v>
      </c>
      <c r="AY7" s="36">
        <v>209.11</v>
      </c>
      <c r="AZ7" s="36">
        <v>194.53</v>
      </c>
      <c r="BA7" s="36">
        <v>162.52000000000001</v>
      </c>
      <c r="BB7" s="36">
        <v>124.2</v>
      </c>
      <c r="BC7" s="36">
        <v>33.03</v>
      </c>
      <c r="BD7" s="36">
        <v>34.630000000000003</v>
      </c>
      <c r="BE7" s="36">
        <v>3373.97</v>
      </c>
      <c r="BF7" s="36">
        <v>4022.96</v>
      </c>
      <c r="BG7" s="36">
        <v>3586.04</v>
      </c>
      <c r="BH7" s="36">
        <v>3424.25</v>
      </c>
      <c r="BI7" s="36">
        <v>2643.66</v>
      </c>
      <c r="BJ7" s="36">
        <v>1267.26</v>
      </c>
      <c r="BK7" s="36">
        <v>1239.2</v>
      </c>
      <c r="BL7" s="36">
        <v>1197.82</v>
      </c>
      <c r="BM7" s="36">
        <v>1126.77</v>
      </c>
      <c r="BN7" s="36">
        <v>1044.8</v>
      </c>
      <c r="BO7" s="36">
        <v>992.47</v>
      </c>
      <c r="BP7" s="36">
        <v>30.47</v>
      </c>
      <c r="BQ7" s="36">
        <v>22.74</v>
      </c>
      <c r="BR7" s="36">
        <v>26.7</v>
      </c>
      <c r="BS7" s="36">
        <v>28.08</v>
      </c>
      <c r="BT7" s="36">
        <v>60.4</v>
      </c>
      <c r="BU7" s="36">
        <v>53.42</v>
      </c>
      <c r="BV7" s="36">
        <v>51.56</v>
      </c>
      <c r="BW7" s="36">
        <v>51.03</v>
      </c>
      <c r="BX7" s="36">
        <v>50.9</v>
      </c>
      <c r="BY7" s="36">
        <v>50.82</v>
      </c>
      <c r="BZ7" s="36">
        <v>51.49</v>
      </c>
      <c r="CA7" s="36">
        <v>463.29</v>
      </c>
      <c r="CB7" s="36">
        <v>627.70000000000005</v>
      </c>
      <c r="CC7" s="36">
        <v>534.11</v>
      </c>
      <c r="CD7" s="36">
        <v>509.83</v>
      </c>
      <c r="CE7" s="36">
        <v>239.19</v>
      </c>
      <c r="CF7" s="36">
        <v>269.12</v>
      </c>
      <c r="CG7" s="36">
        <v>283.26</v>
      </c>
      <c r="CH7" s="36">
        <v>289.60000000000002</v>
      </c>
      <c r="CI7" s="36">
        <v>293.27</v>
      </c>
      <c r="CJ7" s="36">
        <v>300.52</v>
      </c>
      <c r="CK7" s="36">
        <v>295.10000000000002</v>
      </c>
      <c r="CL7" s="36">
        <v>31.61</v>
      </c>
      <c r="CM7" s="36">
        <v>31.61</v>
      </c>
      <c r="CN7" s="36">
        <v>33.619999999999997</v>
      </c>
      <c r="CO7" s="36">
        <v>37.78</v>
      </c>
      <c r="CP7" s="36">
        <v>35.549999999999997</v>
      </c>
      <c r="CQ7" s="36">
        <v>54.23</v>
      </c>
      <c r="CR7" s="36">
        <v>55.2</v>
      </c>
      <c r="CS7" s="36">
        <v>54.74</v>
      </c>
      <c r="CT7" s="36">
        <v>53.78</v>
      </c>
      <c r="CU7" s="36">
        <v>53.24</v>
      </c>
      <c r="CV7" s="36">
        <v>53.32</v>
      </c>
      <c r="CW7" s="36">
        <v>50.26</v>
      </c>
      <c r="CX7" s="36">
        <v>56.52</v>
      </c>
      <c r="CY7" s="36">
        <v>57.16</v>
      </c>
      <c r="CZ7" s="36">
        <v>59.92</v>
      </c>
      <c r="DA7" s="36">
        <v>56.89</v>
      </c>
      <c r="DB7" s="36">
        <v>83.61</v>
      </c>
      <c r="DC7" s="36">
        <v>83.73</v>
      </c>
      <c r="DD7" s="36">
        <v>83.88</v>
      </c>
      <c r="DE7" s="36">
        <v>84.06</v>
      </c>
      <c r="DF7" s="36">
        <v>84.07</v>
      </c>
      <c r="DG7" s="36">
        <v>83.79</v>
      </c>
      <c r="DH7" s="36">
        <v>4.29</v>
      </c>
      <c r="DI7" s="36">
        <v>5.48</v>
      </c>
      <c r="DJ7" s="36">
        <v>6.92</v>
      </c>
      <c r="DK7" s="36">
        <v>7.65</v>
      </c>
      <c r="DL7" s="36">
        <v>16.91</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2016-02-03T07:48:21Z</dcterms:created>
  <dcterms:modified xsi:type="dcterms:W3CDTF">2016-02-12T00:15:20Z</dcterms:modified>
  <cp:category/>
</cp:coreProperties>
</file>