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user\Downloads\"/>
    </mc:Choice>
  </mc:AlternateContent>
  <bookViews>
    <workbookView xWindow="0" yWindow="600" windowWidth="28800" windowHeight="1149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34" i="9"/>
  <c r="C35" i="9" s="1"/>
  <c r="C36"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AM36" i="9" s="1"/>
  <c r="BE34" i="9" l="1"/>
  <c r="BE35" i="9" l="1"/>
  <c r="BE36" i="9" s="1"/>
  <c r="BW34" i="9" s="1"/>
  <c r="BW35" i="9" s="1"/>
  <c r="BW36" i="9" s="1"/>
  <c r="BW37" i="9" s="1"/>
  <c r="BW38" i="9" s="1"/>
  <c r="BW39" i="9" s="1"/>
  <c r="BW40" i="9" s="1"/>
  <c r="BW41" i="9" s="1"/>
  <c r="BW42" i="9" s="1"/>
  <c r="BW43" i="9" s="1"/>
  <c r="CO34" i="9" l="1"/>
  <c r="CO35" i="9" s="1"/>
  <c r="CO36" i="9" s="1"/>
</calcChain>
</file>

<file path=xl/sharedStrings.xml><?xml version="1.0" encoding="utf-8"?>
<sst xmlns="http://schemas.openxmlformats.org/spreadsheetml/2006/main" count="1070" uniqueCount="580">
  <si>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</si>
  <si>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</si>
  <si>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</si>
  <si>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</si>
  <si>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</si>
  <si>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</si>
  <si>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</si>
  <si>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</si>
  <si>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</si>
  <si>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</si>
  <si>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</si>
  <si>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</si>
  <si>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</si>
  <si>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</si>
  <si>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</si>
  <si>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</si>
  <si>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</si>
  <si>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</si>
  <si>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</si>
  <si>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</si>
  <si>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</si>
  <si>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</si>
  <si>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</si>
  <si>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</si>
  <si>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</si>
  <si>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</si>
  <si>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</si>
  <si>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</si>
  <si>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</si>
  <si>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</si>
  <si>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</si>
  <si>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</si>
  <si>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</si>
  <si>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</si>
  <si>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</si>
  <si>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</si>
  <si>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</si>
  <si>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</si>
  <si>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</si>
  <si>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</si>
  <si>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</si>
  <si>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</si>
  <si>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</si>
  <si>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</si>
  <si>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</si>
  <si>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</si>
  <si>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</si>
  <si>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</si>
  <si>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</si>
  <si>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</si>
  <si>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</si>
  <si>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</si>
  <si>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</si>
  <si>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</si>
  <si>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</si>
  <si>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</si>
  <si>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</si>
  <si>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</si>
  <si>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</si>
  <si>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</si>
  <si>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</si>
  <si>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</si>
  <si>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</si>
  <si>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</si>
  <si>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</si>
  <si>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</si>
  <si>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</si>
  <si>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</si>
  <si>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</si>
  <si>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</si>
  <si>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</si>
  <si>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</si>
  <si>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</si>
  <si>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</si>
  <si>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</si>
  <si>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</si>
  <si>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</si>
  <si>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</si>
  <si>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</si>
  <si>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</si>
  <si>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</si>
  <si>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</si>
  <si>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黒石市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</si>
  <si>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</si>
  <si>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</si>
  <si>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</si>
  <si>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</si>
  <si>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</si>
  <si>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</si>
  <si>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</si>
  <si>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</si>
  <si>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</si>
  <si>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</si>
  <si>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</si>
  <si>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</si>
  <si>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</si>
  <si>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</si>
  <si>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</si>
  <si>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</si>
  <si>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</si>
  <si>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</si>
  <si>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</si>
  <si>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</si>
  <si>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</si>
  <si>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</si>
  <si>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</si>
  <si>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</si>
  <si>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</si>
  <si>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</si>
  <si>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</si>
  <si>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</si>
  <si>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</si>
  <si>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</si>
  <si>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</si>
  <si>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</si>
  <si>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</si>
  <si>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</si>
  <si>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</si>
  <si>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</si>
  <si>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</si>
  <si>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</si>
  <si>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</si>
  <si>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</si>
  <si>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</si>
  <si>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</si>
  <si>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</si>
  <si>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</si>
  <si>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</si>
  <si>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</si>
  <si>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</si>
  <si>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</si>
  <si>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</si>
  <si>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</si>
  <si>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</si>
  <si>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</si>
  <si>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</si>
  <si>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</si>
  <si>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</si>
  <si>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病院事業会計</t>
    <phoneticPr fontId="5"/>
  </si>
  <si>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</si>
  <si>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</si>
  <si>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</si>
  <si>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</si>
  <si>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</si>
  <si>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</si>
  <si>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</si>
  <si>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</si>
  <si>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</si>
  <si>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</si>
  <si>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</si>
  <si>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</si>
  <si>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</si>
  <si>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</si>
  <si>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</si>
  <si>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</si>
  <si>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</si>
  <si>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</si>
  <si>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</si>
  <si>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</si>
  <si>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</si>
  <si>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</si>
  <si>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</si>
  <si>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</si>
  <si>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</si>
  <si>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</si>
  <si>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</si>
  <si>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</si>
  <si>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</si>
  <si>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</si>
  <si>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</si>
  <si>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</si>
  <si>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</si>
  <si>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</si>
  <si>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</si>
  <si>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</si>
  <si>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</si>
  <si>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</si>
  <si>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</si>
  <si>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</si>
  <si>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</si>
  <si>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</si>
  <si>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</si>
  <si>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</si>
  <si>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</si>
  <si>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</si>
  <si>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</si>
  <si>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</si>
  <si>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</si>
  <si>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</si>
  <si>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</si>
  <si>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</si>
  <si>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</si>
  <si>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</si>
  <si>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</si>
  <si>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</si>
  <si>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</si>
  <si>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</si>
  <si>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</si>
  <si>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青森県黒石市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</si>
  <si>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</si>
  <si>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</si>
  <si>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</si>
  <si>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</si>
  <si>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</si>
  <si>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</si>
  <si>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</si>
  <si>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</si>
  <si>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</si>
  <si>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</si>
  <si>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</si>
  <si>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</si>
  <si>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</si>
  <si>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</si>
  <si>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</si>
  <si>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</si>
  <si>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</si>
  <si>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</si>
  <si>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</si>
  <si>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</si>
  <si>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</si>
  <si>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</si>
  <si>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</si>
  <si>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</si>
  <si>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</si>
  <si>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</si>
  <si>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</si>
  <si>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</si>
  <si>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</si>
  <si>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</si>
  <si>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</si>
  <si>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</si>
  <si>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</si>
  <si>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</si>
  <si>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</si>
  <si>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</si>
  <si>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</si>
  <si>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</si>
  <si>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</si>
  <si>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</si>
  <si>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</si>
  <si>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</si>
  <si>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</si>
  <si>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</si>
  <si>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</si>
  <si>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</si>
  <si>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</si>
  <si>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</si>
  <si>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</si>
  <si>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</si>
  <si>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</si>
  <si>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</si>
  <si>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</si>
  <si>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</si>
  <si>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</si>
  <si>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</si>
  <si>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</si>
  <si>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</si>
  <si>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</si>
  <si>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</si>
  <si>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</si>
  <si>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</si>
  <si>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</si>
  <si>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</si>
  <si>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</si>
  <si>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</si>
  <si>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</si>
  <si>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</si>
  <si>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</si>
  <si>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</si>
  <si>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</si>
  <si>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</si>
  <si>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</si>
  <si>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</si>
  <si>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</si>
  <si>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</si>
  <si>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</si>
  <si>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</si>
  <si>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</si>
  <si>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</si>
  <si>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</si>
  <si>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</si>
  <si>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</si>
  <si>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</si>
  <si>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</si>
  <si>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</si>
  <si>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</si>
  <si>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</si>
  <si>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</si>
  <si>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</si>
  <si>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</si>
  <si>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</si>
  <si>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</si>
  <si>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</si>
  <si>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</si>
  <si>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</si>
  <si>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</si>
  <si>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</si>
  <si>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</si>
  <si>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</si>
  <si>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</si>
  <si>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</si>
  <si>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</si>
  <si>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</si>
  <si>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</si>
  <si>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</si>
  <si>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</si>
  <si>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</si>
  <si>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</si>
  <si>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</si>
  <si>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</si>
  <si>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</si>
  <si>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</si>
  <si>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</si>
  <si>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</si>
  <si>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</si>
  <si>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</si>
  <si>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</si>
  <si>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</si>
  <si>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</si>
  <si>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</si>
  <si>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</si>
  <si>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</si>
  <si>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</si>
  <si>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</si>
  <si>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</si>
  <si>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</si>
  <si>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</si>
  <si>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</si>
  <si>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</si>
  <si>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</si>
  <si>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</si>
  <si>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</si>
  <si>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</si>
  <si>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</si>
  <si>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</si>
  <si>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</si>
  <si>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</si>
  <si>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</si>
  <si>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</si>
  <si>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</si>
  <si>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</si>
  <si>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</si>
  <si>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</si>
  <si>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</si>
  <si>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</si>
  <si>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</si>
  <si>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</si>
  <si>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青森県黒石市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</si>
  <si>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</si>
  <si>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</si>
  <si>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</si>
  <si>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</si>
  <si>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</si>
  <si>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</si>
  <si>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</si>
  <si>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</si>
  <si>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</si>
  <si>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</si>
  <si>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</si>
  <si>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</si>
  <si>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</si>
  <si>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</si>
  <si>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</si>
  <si>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</si>
  <si>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</si>
  <si>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</si>
  <si>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</si>
  <si>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</si>
  <si>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姥懐霊園墓地特別会計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</si>
  <si>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</si>
  <si>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</si>
  <si>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</si>
  <si>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</si>
  <si>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</si>
  <si>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</si>
  <si>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</si>
  <si>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</si>
  <si>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</si>
  <si>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</si>
  <si>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</si>
  <si>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</si>
  <si>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</si>
  <si>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</si>
  <si>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</si>
  <si>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</si>
  <si>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</si>
  <si>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</si>
  <si>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</si>
  <si>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</si>
  <si>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</si>
  <si>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簡易水道特別会計</t>
    <phoneticPr fontId="5"/>
  </si>
  <si>
    <t>法非適用企業</t>
    <phoneticPr fontId="5"/>
  </si>
  <si>
    <t>農業集落排水事業特別会計</t>
    <phoneticPr fontId="5"/>
  </si>
  <si>
    <t>温泉供給事業特別会計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</si>
  <si>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</si>
  <si>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</si>
  <si>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</si>
  <si>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</si>
  <si>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</si>
  <si>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</si>
  <si>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</si>
  <si>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</si>
  <si>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</si>
  <si>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</si>
  <si>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</si>
  <si>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</si>
  <si>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</si>
  <si>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</si>
  <si>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</si>
  <si>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</si>
  <si>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</si>
  <si>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</si>
  <si>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</si>
  <si>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</si>
  <si>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</si>
  <si>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</si>
  <si>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</si>
  <si>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</si>
  <si>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</si>
  <si>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</si>
  <si>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</si>
  <si>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</si>
  <si>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</si>
  <si>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</si>
  <si>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</si>
  <si>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</si>
  <si>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</si>
  <si>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</si>
  <si>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</si>
  <si>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</si>
  <si>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</si>
  <si>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</si>
  <si>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</si>
  <si>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</si>
  <si>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</si>
  <si>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</si>
  <si>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</si>
  <si>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</si>
  <si>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</si>
  <si>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</si>
  <si>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</si>
  <si>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</si>
  <si>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</si>
  <si>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</si>
  <si>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</si>
  <si>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</si>
  <si>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</si>
  <si>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</si>
  <si>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</si>
  <si>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</si>
  <si>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</si>
  <si>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</si>
  <si>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</si>
  <si>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</si>
  <si>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</si>
  <si>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</si>
  <si>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</si>
  <si>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</si>
  <si>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</si>
  <si>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</si>
  <si>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</si>
  <si>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</si>
  <si>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</si>
  <si>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</si>
  <si>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</si>
  <si>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</si>
  <si>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</si>
  <si>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</si>
  <si>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</si>
  <si>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</si>
  <si>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</si>
  <si>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</si>
  <si>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</si>
  <si>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</si>
  <si>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</si>
  <si>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</si>
  <si>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</si>
  <si>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</si>
  <si>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</si>
  <si>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</si>
  <si>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</si>
  <si>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</si>
  <si>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</si>
  <si>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</si>
  <si>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</si>
  <si>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</si>
  <si>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</si>
  <si>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</si>
  <si>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</si>
  <si>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</si>
  <si>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</si>
  <si>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</si>
  <si>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</si>
  <si>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</si>
  <si>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</si>
  <si>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</si>
  <si>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</si>
  <si>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</si>
  <si>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</si>
  <si>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</si>
  <si>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</si>
  <si>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</si>
  <si>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</si>
  <si>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</si>
  <si>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</si>
  <si>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</si>
  <si>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</si>
  <si>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</si>
  <si>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</si>
  <si>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</si>
  <si>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</si>
  <si>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</si>
  <si>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</si>
  <si>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</si>
  <si>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</si>
  <si>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</si>
  <si>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</si>
  <si>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</si>
  <si>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</si>
  <si>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</si>
  <si>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</si>
  <si>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</si>
  <si>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</si>
  <si>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</si>
  <si>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</si>
  <si>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</si>
  <si>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</si>
  <si>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</si>
  <si>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</si>
  <si>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0.74</t>
  </si>
  <si>
    <t>▲ 4.33</t>
  </si>
  <si>
    <t>病院事業会計</t>
  </si>
  <si>
    <t>▲ 1.28</t>
  </si>
  <si>
    <t>▲ 1.29</t>
  </si>
  <si>
    <t>水道事業会計</t>
  </si>
  <si>
    <t>一般会計</t>
  </si>
  <si>
    <t>国民健康保険特別会計</t>
  </si>
  <si>
    <t>下水道事業会計</t>
  </si>
  <si>
    <t>介護保険特別会計</t>
  </si>
  <si>
    <t>姥懐霊園墓地特別会計</t>
  </si>
  <si>
    <t>▲ 0.29</t>
  </si>
  <si>
    <t>▲ 0.21</t>
  </si>
  <si>
    <t>▲ 0.15</t>
  </si>
  <si>
    <t>温泉供給事業特別会計</t>
  </si>
  <si>
    <t>▲ 0.48</t>
  </si>
  <si>
    <t>その他会計（赤字）</t>
  </si>
  <si>
    <t>その他会計（黒字）</t>
  </si>
  <si>
    <t>㈶黒石市観光開発公社</t>
    <rPh sb="1" eb="4">
      <t>クロイシシ</t>
    </rPh>
    <rPh sb="4" eb="6">
      <t>カンコウ</t>
    </rPh>
    <rPh sb="6" eb="8">
      <t>カイハツ</t>
    </rPh>
    <rPh sb="8" eb="10">
      <t>コウシャ</t>
    </rPh>
    <phoneticPr fontId="30"/>
  </si>
  <si>
    <t>㈶黒石市民財団</t>
    <rPh sb="1" eb="5">
      <t>クロイシシミン</t>
    </rPh>
    <rPh sb="5" eb="7">
      <t>ザイダン</t>
    </rPh>
    <phoneticPr fontId="30"/>
  </si>
  <si>
    <t>津軽こみせ株式会社</t>
    <rPh sb="0" eb="2">
      <t>ツガル</t>
    </rPh>
    <rPh sb="5" eb="7">
      <t>カブシキ</t>
    </rPh>
    <rPh sb="7" eb="9">
      <t>カイシャ</t>
    </rPh>
    <phoneticPr fontId="30"/>
  </si>
  <si>
    <t>黒石地区清掃施設組合</t>
    <rPh sb="0" eb="2">
      <t>クロイシ</t>
    </rPh>
    <rPh sb="2" eb="4">
      <t>チク</t>
    </rPh>
    <rPh sb="4" eb="6">
      <t>セイソウ</t>
    </rPh>
    <rPh sb="6" eb="8">
      <t>シセツ</t>
    </rPh>
    <rPh sb="8" eb="10">
      <t>クミアイ</t>
    </rPh>
    <phoneticPr fontId="30"/>
  </si>
  <si>
    <t>南黒地方福祉事務組合</t>
    <rPh sb="0" eb="2">
      <t>ナンコク</t>
    </rPh>
    <rPh sb="2" eb="4">
      <t>チホウ</t>
    </rPh>
    <rPh sb="4" eb="6">
      <t>フクシ</t>
    </rPh>
    <rPh sb="6" eb="8">
      <t>ジム</t>
    </rPh>
    <rPh sb="8" eb="10">
      <t>クミアイ</t>
    </rPh>
    <phoneticPr fontId="30"/>
  </si>
  <si>
    <t>弘前地区消防事務組合</t>
    <rPh sb="0" eb="2">
      <t>ヒロサキ</t>
    </rPh>
    <rPh sb="2" eb="4">
      <t>チク</t>
    </rPh>
    <rPh sb="4" eb="6">
      <t>ショウボウ</t>
    </rPh>
    <rPh sb="6" eb="8">
      <t>ジム</t>
    </rPh>
    <rPh sb="8" eb="10">
      <t>クミアイ</t>
    </rPh>
    <phoneticPr fontId="30"/>
  </si>
  <si>
    <t>津軽広域水道企業団津軽事業部</t>
    <rPh sb="0" eb="2">
      <t>ツガル</t>
    </rPh>
    <rPh sb="2" eb="4">
      <t>コウイキ</t>
    </rPh>
    <rPh sb="4" eb="6">
      <t>スイドウ</t>
    </rPh>
    <rPh sb="6" eb="8">
      <t>キギョウ</t>
    </rPh>
    <rPh sb="8" eb="9">
      <t>ダン</t>
    </rPh>
    <rPh sb="9" eb="11">
      <t>ツガル</t>
    </rPh>
    <rPh sb="11" eb="13">
      <t>ジギョウ</t>
    </rPh>
    <rPh sb="13" eb="14">
      <t>ブ</t>
    </rPh>
    <phoneticPr fontId="30"/>
  </si>
  <si>
    <t>津軽広域連合</t>
    <rPh sb="0" eb="2">
      <t>ツガル</t>
    </rPh>
    <rPh sb="2" eb="4">
      <t>コウイキ</t>
    </rPh>
    <rPh sb="4" eb="6">
      <t>レンゴウ</t>
    </rPh>
    <phoneticPr fontId="30"/>
  </si>
  <si>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30"/>
  </si>
  <si>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30"/>
  </si>
  <si>
    <t>青森県市町村総合事務組合</t>
    <rPh sb="0" eb="3">
      <t>アオモリケン</t>
    </rPh>
    <rPh sb="3" eb="6">
      <t>シチョウソン</t>
    </rPh>
    <rPh sb="6" eb="8">
      <t>ソウゴウ</t>
    </rPh>
    <rPh sb="8" eb="10">
      <t>ジム</t>
    </rPh>
    <rPh sb="10" eb="12">
      <t>クミアイ</t>
    </rPh>
    <phoneticPr fontId="30"/>
  </si>
  <si>
    <t>青森県市町村職員退職手当組合</t>
    <rPh sb="0" eb="3">
      <t>アオモリケン</t>
    </rPh>
    <rPh sb="3" eb="6">
      <t>シチョウソン</t>
    </rPh>
    <rPh sb="6" eb="8">
      <t>ショクイン</t>
    </rPh>
    <rPh sb="8" eb="10">
      <t>タイショク</t>
    </rPh>
    <rPh sb="10" eb="12">
      <t>テアテ</t>
    </rPh>
    <rPh sb="12" eb="14">
      <t>クミアイ</t>
    </rPh>
    <phoneticPr fontId="30"/>
  </si>
  <si>
    <t>青森県市長会館管理組合</t>
    <rPh sb="0" eb="3">
      <t>アオモリケン</t>
    </rPh>
    <rPh sb="3" eb="5">
      <t>シチョウ</t>
    </rPh>
    <rPh sb="5" eb="7">
      <t>カイカン</t>
    </rPh>
    <rPh sb="7" eb="9">
      <t>カンリ</t>
    </rPh>
    <rPh sb="9" eb="11">
      <t>クミアイ</t>
    </rPh>
    <phoneticPr fontId="30"/>
  </si>
  <si>
    <t>青森県交通災害共済組合</t>
    <rPh sb="0" eb="3">
      <t>アオモリケン</t>
    </rPh>
    <rPh sb="3" eb="5">
      <t>コウツウ</t>
    </rPh>
    <rPh sb="5" eb="7">
      <t>サイガイ</t>
    </rPh>
    <rPh sb="7" eb="9">
      <t>キョウサイ</t>
    </rPh>
    <rPh sb="9" eb="11">
      <t>クミアイ</t>
    </rPh>
    <phoneticPr fontId="30"/>
  </si>
  <si>
    <t>-</t>
    <phoneticPr fontId="2"/>
  </si>
  <si>
    <t>-</t>
    <phoneticPr fontId="2"/>
  </si>
  <si>
    <t>-</t>
    <phoneticPr fontId="2"/>
  </si>
  <si>
    <t>-</t>
    <phoneticPr fontId="2"/>
  </si>
  <si>
    <t>-</t>
    <phoneticPr fontId="2"/>
  </si>
  <si>
    <t>-</t>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</si>
  <si>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</si>
  <si>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</si>
  <si>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</si>
  <si>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</si>
  <si>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</si>
  <si>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</si>
  <si>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</si>
  <si>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</si>
  <si>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</si>
  <si>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</si>
  <si>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</si>
  <si>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将来負担比率、有形固定資産減価償却率ともに類似団体と比して高い。
過去に大型事業を立て続けに行ったことが将来負担比率の数値として反映されている。平成10年度以降は普通建設事業を抑制し、行政改革についても相当の努力を払ってきたが、類似団体と比べると数値は悪く、施設の老朽化も進んでいる。
投資的経費を拡大させることは今後とも望ましくないため、施設の老朽化に対しては、存続させる施設の絞り込みを厳しく判断したうえで長寿命化対策を行っていく。</t>
    <rPh sb="0" eb="2">
      <t>ショウライ</t>
    </rPh>
    <rPh sb="2" eb="4">
      <t>フタン</t>
    </rPh>
    <rPh sb="4" eb="6">
      <t>ヒリツ</t>
    </rPh>
    <rPh sb="7" eb="9">
      <t>ユウケイ</t>
    </rPh>
    <rPh sb="9" eb="11">
      <t>コテイ</t>
    </rPh>
    <rPh sb="11" eb="13">
      <t>シサン</t>
    </rPh>
    <rPh sb="13" eb="15">
      <t>ゲンカ</t>
    </rPh>
    <rPh sb="15" eb="17">
      <t>ショウキャク</t>
    </rPh>
    <rPh sb="17" eb="18">
      <t>リツ</t>
    </rPh>
    <rPh sb="21" eb="23">
      <t>ルイジ</t>
    </rPh>
    <rPh sb="23" eb="25">
      <t>ダンタイ</t>
    </rPh>
    <rPh sb="26" eb="27">
      <t>ヒ</t>
    </rPh>
    <rPh sb="29" eb="30">
      <t>タカ</t>
    </rPh>
    <rPh sb="33" eb="35">
      <t>カコ</t>
    </rPh>
    <rPh sb="36" eb="38">
      <t>オオガタ</t>
    </rPh>
    <rPh sb="38" eb="40">
      <t>ジギョウ</t>
    </rPh>
    <rPh sb="41" eb="42">
      <t>タ</t>
    </rPh>
    <rPh sb="43" eb="44">
      <t>ツヅ</t>
    </rPh>
    <rPh sb="46" eb="47">
      <t>オコナ</t>
    </rPh>
    <rPh sb="52" eb="54">
      <t>ショウライ</t>
    </rPh>
    <rPh sb="54" eb="56">
      <t>フタン</t>
    </rPh>
    <rPh sb="56" eb="58">
      <t>ヒリツ</t>
    </rPh>
    <rPh sb="59" eb="61">
      <t>スウチ</t>
    </rPh>
    <rPh sb="64" eb="66">
      <t>ハンエイ</t>
    </rPh>
    <rPh sb="72" eb="74">
      <t>ヘイセイ</t>
    </rPh>
    <rPh sb="76" eb="78">
      <t>ネンド</t>
    </rPh>
    <rPh sb="78" eb="80">
      <t>イコウ</t>
    </rPh>
    <rPh sb="81" eb="83">
      <t>フツウ</t>
    </rPh>
    <rPh sb="83" eb="85">
      <t>ケンセツ</t>
    </rPh>
    <rPh sb="85" eb="87">
      <t>ジギョウ</t>
    </rPh>
    <rPh sb="88" eb="90">
      <t>ヨクセイ</t>
    </rPh>
    <rPh sb="92" eb="94">
      <t>ギョウセイ</t>
    </rPh>
    <rPh sb="94" eb="96">
      <t>カイカク</t>
    </rPh>
    <rPh sb="101" eb="103">
      <t>ソウトウ</t>
    </rPh>
    <rPh sb="104" eb="106">
      <t>ドリョク</t>
    </rPh>
    <rPh sb="107" eb="108">
      <t>ハラ</t>
    </rPh>
    <rPh sb="114" eb="116">
      <t>ルイジ</t>
    </rPh>
    <rPh sb="116" eb="118">
      <t>ダンタイ</t>
    </rPh>
    <rPh sb="119" eb="120">
      <t>クラ</t>
    </rPh>
    <rPh sb="123" eb="125">
      <t>スウチ</t>
    </rPh>
    <rPh sb="126" eb="127">
      <t>ワル</t>
    </rPh>
    <rPh sb="129" eb="131">
      <t>シセツ</t>
    </rPh>
    <rPh sb="132" eb="135">
      <t>ロウキュウカ</t>
    </rPh>
    <rPh sb="136" eb="137">
      <t>スス</t>
    </rPh>
    <rPh sb="143" eb="146">
      <t>トウシテキ</t>
    </rPh>
    <rPh sb="146" eb="148">
      <t>ケイヒ</t>
    </rPh>
    <rPh sb="149" eb="151">
      <t>カクダイ</t>
    </rPh>
    <rPh sb="157" eb="159">
      <t>コンゴ</t>
    </rPh>
    <rPh sb="161" eb="162">
      <t>ノゾ</t>
    </rPh>
    <rPh sb="170" eb="172">
      <t>シセツ</t>
    </rPh>
    <rPh sb="173" eb="176">
      <t>ロウキュウカ</t>
    </rPh>
    <rPh sb="177" eb="178">
      <t>タイ</t>
    </rPh>
    <rPh sb="182" eb="184">
      <t>ソンゾク</t>
    </rPh>
    <rPh sb="187" eb="189">
      <t>シセツ</t>
    </rPh>
    <rPh sb="190" eb="191">
      <t>シボ</t>
    </rPh>
    <rPh sb="192" eb="193">
      <t>コ</t>
    </rPh>
    <rPh sb="195" eb="196">
      <t>キビ</t>
    </rPh>
    <rPh sb="198" eb="200">
      <t>ハンダン</t>
    </rPh>
    <rPh sb="205" eb="206">
      <t>チョウ</t>
    </rPh>
    <rPh sb="206" eb="209">
      <t>ジュミョウカ</t>
    </rPh>
    <rPh sb="209" eb="211">
      <t>タイサク</t>
    </rPh>
    <rPh sb="212" eb="213">
      <t>オコナ</t>
    </rPh>
    <phoneticPr fontId="2"/>
  </si>
  <si>
    <t>実質公債費比率、将来負担比率ともに類似団体と比して高い。
将来負担比率は、長年の普通建設事業の抑制により継続的に数値が改善しており、今後も続く見通しである。
実質公債費比率は高止まりしているが、過去の大型事業であるスポカルイン黒石建設事業の償還が28年度に終了するため、29年度以降はこちらも改善していく見通しである。</t>
    <rPh sb="0" eb="2">
      <t>ジッシツ</t>
    </rPh>
    <rPh sb="2" eb="5">
      <t>コウサイヒ</t>
    </rPh>
    <rPh sb="5" eb="7">
      <t>ヒリツ</t>
    </rPh>
    <rPh sb="8" eb="10">
      <t>ショウライ</t>
    </rPh>
    <rPh sb="10" eb="12">
      <t>フタン</t>
    </rPh>
    <rPh sb="12" eb="14">
      <t>ヒリツ</t>
    </rPh>
    <rPh sb="17" eb="19">
      <t>ルイジ</t>
    </rPh>
    <rPh sb="19" eb="21">
      <t>ダンタイ</t>
    </rPh>
    <rPh sb="22" eb="23">
      <t>ヒ</t>
    </rPh>
    <rPh sb="25" eb="26">
      <t>タカ</t>
    </rPh>
    <rPh sb="29" eb="31">
      <t>ショウライ</t>
    </rPh>
    <rPh sb="31" eb="33">
      <t>フタン</t>
    </rPh>
    <rPh sb="33" eb="35">
      <t>ヒリツ</t>
    </rPh>
    <rPh sb="37" eb="39">
      <t>ナガネン</t>
    </rPh>
    <rPh sb="40" eb="42">
      <t>フツウ</t>
    </rPh>
    <rPh sb="42" eb="44">
      <t>ケンセツ</t>
    </rPh>
    <rPh sb="44" eb="46">
      <t>ジギョウ</t>
    </rPh>
    <rPh sb="47" eb="49">
      <t>ヨクセイ</t>
    </rPh>
    <rPh sb="52" eb="55">
      <t>ケイゾクテキ</t>
    </rPh>
    <rPh sb="56" eb="58">
      <t>スウチ</t>
    </rPh>
    <rPh sb="59" eb="61">
      <t>カイゼン</t>
    </rPh>
    <rPh sb="66" eb="68">
      <t>コンゴ</t>
    </rPh>
    <rPh sb="69" eb="70">
      <t>ツヅ</t>
    </rPh>
    <rPh sb="71" eb="73">
      <t>ミトオ</t>
    </rPh>
    <rPh sb="79" eb="81">
      <t>ジッシツ</t>
    </rPh>
    <rPh sb="81" eb="84">
      <t>コウサイヒ</t>
    </rPh>
    <rPh sb="84" eb="86">
      <t>ヒリツ</t>
    </rPh>
    <rPh sb="87" eb="89">
      <t>タカド</t>
    </rPh>
    <rPh sb="97" eb="99">
      <t>カコ</t>
    </rPh>
    <rPh sb="100" eb="102">
      <t>オオガタ</t>
    </rPh>
    <rPh sb="102" eb="104">
      <t>ジギョウ</t>
    </rPh>
    <rPh sb="113" eb="115">
      <t>クロイシ</t>
    </rPh>
    <rPh sb="115" eb="117">
      <t>ケンセツ</t>
    </rPh>
    <rPh sb="117" eb="119">
      <t>ジギョウ</t>
    </rPh>
    <rPh sb="120" eb="122">
      <t>ショウカン</t>
    </rPh>
    <rPh sb="125" eb="127">
      <t>ネンド</t>
    </rPh>
    <rPh sb="128" eb="130">
      <t>シュウリョウ</t>
    </rPh>
    <rPh sb="137" eb="139">
      <t>ネンド</t>
    </rPh>
    <rPh sb="139" eb="141">
      <t>イコウ</t>
    </rPh>
    <rPh sb="146" eb="148">
      <t>カイゼン</t>
    </rPh>
    <rPh sb="152" eb="154">
      <t>ミトオ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</si>
</sst>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2"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1"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3" fillId="5" borderId="0" xfId="5" applyFont="1" applyFill="1"/>
    <xf numFmtId="0" fontId="8" fillId="5" borderId="0" xfId="5" applyFont="1" applyFill="1" applyAlignment="1" applyProtection="1">
      <protection hidden="1"/>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12" xfId="33" quotePrefix="1" applyNumberFormat="1" applyFont="1" applyBorder="1" applyAlignment="1" applyProtection="1">
      <alignment horizontal="righ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c:ext xmlns:c16="http://schemas.microsoft.com/office/drawing/2014/chart" uri="{C3380CC4-5D6E-409C-BE32-E72D297353CC}">
              <c16:uniqueId val="{00000000-CFC3-4C40-BDDA-32BE7F41F8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20998</c:v>
                </c:pt>
                <c:pt idx="1">
                  <c:v>22833</c:v>
                </c:pt>
                <c:pt idx="2">
                  <c:v>31510</c:v>
                </c:pt>
                <c:pt idx="3">
                  <c:v>35522</c:v>
                </c:pt>
                <c:pt idx="4">
                  <c:v>25182</c:v>
                </c:pt>
              </c:numCache>
            </c:numRef>
          </c:val>
          <c:smooth val="0"/>
          <c:extLst>
            <c:ext xmlns:c16="http://schemas.microsoft.com/office/drawing/2014/chart" uri="{C3380CC4-5D6E-409C-BE32-E72D297353CC}">
              <c16:uniqueId val="{00000001-CFC3-4C40-BDDA-32BE7F41F812}"/>
            </c:ext>
          </c:extLst>
        </c:ser>
        <c:dLbls>
          <c:showLegendKey val="0"/>
          <c:showVal val="0"/>
          <c:showCatName val="0"/>
          <c:showSerName val="0"/>
          <c:showPercent val="0"/>
          <c:showBubbleSize val="0"/>
        </c:dLbls>
        <c:marker val="1"/>
        <c:smooth val="0"/>
        <c:axId val="152047104"/>
        <c:axId val="125744768"/>
      </c:lineChart>
      <c:catAx>
        <c:axId val="1520471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5744768"/>
        <c:crosses val="autoZero"/>
        <c:auto val="1"/>
        <c:lblAlgn val="ctr"/>
        <c:lblOffset val="100"/>
        <c:tickLblSkip val="1"/>
        <c:tickMarkSkip val="1"/>
        <c:noMultiLvlLbl val="0"/>
      </c:catAx>
      <c:valAx>
        <c:axId val="12574476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0471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3.63</c:v>
                </c:pt>
                <c:pt idx="1">
                  <c:v>6.84</c:v>
                </c:pt>
                <c:pt idx="2">
                  <c:v>3.49</c:v>
                </c:pt>
                <c:pt idx="3">
                  <c:v>5.12</c:v>
                </c:pt>
                <c:pt idx="4">
                  <c:v>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7.01</c:v>
                </c:pt>
                <c:pt idx="1">
                  <c:v>6.51</c:v>
                </c:pt>
                <c:pt idx="2">
                  <c:v>5.84</c:v>
                </c:pt>
                <c:pt idx="3">
                  <c:v>6.51</c:v>
                </c:pt>
                <c:pt idx="4">
                  <c:v>9.11</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8669696"/>
        <c:axId val="125707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-0.74</c:v>
                </c:pt>
                <c:pt idx="1">
                  <c:v>2.65</c:v>
                </c:pt>
                <c:pt idx="2">
                  <c:v>-4.33</c:v>
                </c:pt>
                <c:pt idx="3">
                  <c:v>2.36</c:v>
                </c:pt>
                <c:pt idx="4">
                  <c:v>0.34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8669696"/>
        <c:axId val="125707392"/>
      </c:lineChart>
      <c:catAx>
        <c:axId val="168669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707392"/>
        <c:crosses val="autoZero"/>
        <c:auto val="1"/>
        <c:lblAlgn val="ctr"/>
        <c:lblOffset val="100"/>
        <c:tickLblSkip val="1"/>
        <c:tickMarkSkip val="1"/>
        <c:noMultiLvlLbl val="0"/>
      </c:catAx>
      <c:valAx>
        <c:axId val="125707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669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0.08</c:v>
                </c:pt>
                <c:pt idx="2">
                  <c:v>#N/A</c:v>
                </c:pt>
                <c:pt idx="3">
                  <c:v>0.12</c:v>
                </c:pt>
                <c:pt idx="4">
                  <c:v>#N/A</c:v>
                </c:pt>
                <c:pt idx="5">
                  <c:v>0.1</c:v>
                </c:pt>
                <c:pt idx="6">
                  <c:v>#N/A</c:v>
                </c:pt>
                <c:pt idx="7">
                  <c:v>0.09</c:v>
                </c:pt>
                <c:pt idx="8">
                  <c:v>#N/A</c:v>
                </c:pt>
                <c:pt idx="9">
                  <c:v>0.1</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温泉供給事業特別会計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0.74</c:v>
                </c:pt>
                <c:pt idx="1">
                  <c:v>#N/A</c:v>
                </c:pt>
                <c:pt idx="2">
                  <c:v>0.48</c:v>
                </c:pt>
                <c:pt idx="3">
                  <c:v>#N/A</c:v>
                </c:pt>
                <c:pt idx="4">
                  <c:v>0.21</c:v>
                </c:pt>
                <c:pt idx="5">
                  <c:v>#N/A</c:v>
                </c:pt>
                <c:pt idx="6">
                  <c:v>#N/A</c:v>
                </c:pt>
                <c:pt idx="7">
                  <c:v>0.03</c:v>
                </c:pt>
                <c:pt idx="8">
                  <c:v>#N/A</c:v>
                </c:pt>
                <c:pt idx="9">
                  <c:v>0.05</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姥懐霊園墓地特別会計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0.28999999999999998</c:v>
                </c:pt>
                <c:pt idx="1">
                  <c:v>#N/A</c:v>
                </c:pt>
                <c:pt idx="2">
                  <c:v>0.21</c:v>
                </c:pt>
                <c:pt idx="3">
                  <c:v>#N/A</c:v>
                </c:pt>
                <c:pt idx="4">
                  <c:v>0.15</c:v>
                </c:pt>
                <c:pt idx="5">
                  <c:v>#N/A</c:v>
                </c:pt>
                <c:pt idx="6">
                  <c:v>#N/A</c:v>
                </c:pt>
                <c:pt idx="7">
                  <c:v>0</c:v>
                </c:pt>
                <c:pt idx="8">
                  <c:v>#N/A</c:v>
                </c:pt>
                <c:pt idx="9">
                  <c:v>0.06</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0.56999999999999995</c:v>
                </c:pt>
                <c:pt idx="2">
                  <c:v>#N/A</c:v>
                </c:pt>
                <c:pt idx="3">
                  <c:v>0.06</c:v>
                </c:pt>
                <c:pt idx="4">
                  <c:v>#N/A</c:v>
                </c:pt>
                <c:pt idx="5">
                  <c:v>0.61</c:v>
                </c:pt>
                <c:pt idx="6">
                  <c:v>#N/A</c:v>
                </c:pt>
                <c:pt idx="7">
                  <c:v>1.01</c:v>
                </c:pt>
                <c:pt idx="8">
                  <c:v>#N/A</c:v>
                </c:pt>
                <c:pt idx="9">
                  <c:v>0.85</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1.07</c:v>
                </c:pt>
                <c:pt idx="8">
                  <c:v>#N/A</c:v>
                </c:pt>
                <c:pt idx="9">
                  <c:v>1.72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1.55</c:v>
                </c:pt>
                <c:pt idx="2">
                  <c:v>#N/A</c:v>
                </c:pt>
                <c:pt idx="3">
                  <c:v>1.77</c:v>
                </c:pt>
                <c:pt idx="4">
                  <c:v>#N/A</c:v>
                </c:pt>
                <c:pt idx="5">
                  <c:v>1.36</c:v>
                </c:pt>
                <c:pt idx="6">
                  <c:v>#N/A</c:v>
                </c:pt>
                <c:pt idx="7">
                  <c:v>1.32</c:v>
                </c:pt>
                <c:pt idx="8">
                  <c:v>#N/A</c:v>
                </c:pt>
                <c:pt idx="9">
                  <c:v>2.31</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3.92</c:v>
                </c:pt>
                <c:pt idx="2">
                  <c:v>#N/A</c:v>
                </c:pt>
                <c:pt idx="3">
                  <c:v>7.05</c:v>
                </c:pt>
                <c:pt idx="4">
                  <c:v>#N/A</c:v>
                </c:pt>
                <c:pt idx="5">
                  <c:v>3.63</c:v>
                </c:pt>
                <c:pt idx="6">
                  <c:v>#N/A</c:v>
                </c:pt>
                <c:pt idx="7">
                  <c:v>5.1100000000000003</c:v>
                </c:pt>
                <c:pt idx="8">
                  <c:v>#N/A</c:v>
                </c:pt>
                <c:pt idx="9">
                  <c:v>2.83</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9.58</c:v>
                </c:pt>
                <c:pt idx="2">
                  <c:v>#N/A</c:v>
                </c:pt>
                <c:pt idx="3">
                  <c:v>9.9700000000000006</c:v>
                </c:pt>
                <c:pt idx="4">
                  <c:v>#N/A</c:v>
                </c:pt>
                <c:pt idx="5">
                  <c:v>10.55</c:v>
                </c:pt>
                <c:pt idx="6">
                  <c:v>#N/A</c:v>
                </c:pt>
                <c:pt idx="7">
                  <c:v>10.8</c:v>
                </c:pt>
                <c:pt idx="8">
                  <c:v>#N/A</c:v>
                </c:pt>
                <c:pt idx="9">
                  <c:v>9.32</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0</c:v>
                </c:pt>
                <c:pt idx="2">
                  <c:v>#N/A</c:v>
                </c:pt>
                <c:pt idx="3">
                  <c:v>0</c:v>
                </c:pt>
                <c:pt idx="4">
                  <c:v>#N/A</c:v>
                </c:pt>
                <c:pt idx="5">
                  <c:v>0</c:v>
                </c:pt>
                <c:pt idx="6">
                  <c:v>1.28</c:v>
                </c:pt>
                <c:pt idx="7">
                  <c:v>#N/A</c:v>
                </c:pt>
                <c:pt idx="8">
                  <c:v>1.29</c:v>
                </c:pt>
                <c:pt idx="9">
                  <c:v>#N/A</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66176768"/>
        <c:axId val="125710272"/>
      </c:barChart>
      <c:catAx>
        <c:axId val="166176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10272"/>
        <c:crosses val="autoZero"/>
        <c:auto val="1"/>
        <c:lblAlgn val="ctr"/>
        <c:lblOffset val="100"/>
        <c:tickLblSkip val="1"/>
        <c:tickMarkSkip val="1"/>
        <c:noMultiLvlLbl val="0"/>
      </c:catAx>
      <c:valAx>
        <c:axId val="1257102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61767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1378</c:v>
                </c:pt>
                <c:pt idx="5">
                  <c:v>1376</c:v>
                </c:pt>
                <c:pt idx="8">
                  <c:v>1365</c:v>
                </c:pt>
                <c:pt idx="11">
                  <c:v>1297</c:v>
                </c:pt>
                <c:pt idx="14">
                  <c:v>1256</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9</c:v>
                </c:pt>
                <c:pt idx="3">
                  <c:v>9</c:v>
                </c:pt>
                <c:pt idx="6">
                  <c:v>8</c:v>
                </c:pt>
                <c:pt idx="9">
                  <c:v>8</c:v>
                </c:pt>
                <c:pt idx="12">
                  <c:v>6</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69</c:v>
                </c:pt>
                <c:pt idx="3">
                  <c:v>10</c:v>
                </c:pt>
                <c:pt idx="6">
                  <c:v>13</c:v>
                </c:pt>
                <c:pt idx="9">
                  <c:v>21</c:v>
                </c:pt>
                <c:pt idx="12">
                  <c:v>39</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908</c:v>
                </c:pt>
                <c:pt idx="3">
                  <c:v>914</c:v>
                </c:pt>
                <c:pt idx="6">
                  <c:v>900</c:v>
                </c:pt>
                <c:pt idx="9">
                  <c:v>854</c:v>
                </c:pt>
                <c:pt idx="12">
                  <c:v>698</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2161</c:v>
                </c:pt>
                <c:pt idx="3">
                  <c:v>2158</c:v>
                </c:pt>
                <c:pt idx="6">
                  <c:v>2230</c:v>
                </c:pt>
                <c:pt idx="9">
                  <c:v>2162</c:v>
                </c:pt>
                <c:pt idx="12">
                  <c:v>2106</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8876032"/>
        <c:axId val="12571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1769</c:v>
                </c:pt>
                <c:pt idx="2">
                  <c:v>#N/A</c:v>
                </c:pt>
                <c:pt idx="3">
                  <c:v>#N/A</c:v>
                </c:pt>
                <c:pt idx="4">
                  <c:v>1715</c:v>
                </c:pt>
                <c:pt idx="5">
                  <c:v>#N/A</c:v>
                </c:pt>
                <c:pt idx="6">
                  <c:v>#N/A</c:v>
                </c:pt>
                <c:pt idx="7">
                  <c:v>1786</c:v>
                </c:pt>
                <c:pt idx="8">
                  <c:v>#N/A</c:v>
                </c:pt>
                <c:pt idx="9">
                  <c:v>#N/A</c:v>
                </c:pt>
                <c:pt idx="10">
                  <c:v>1748</c:v>
                </c:pt>
                <c:pt idx="11">
                  <c:v>#N/A</c:v>
                </c:pt>
                <c:pt idx="12">
                  <c:v>#N/A</c:v>
                </c:pt>
                <c:pt idx="13">
                  <c:v>1593</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8876032"/>
        <c:axId val="125713152"/>
      </c:lineChart>
      <c:catAx>
        <c:axId val="168876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713152"/>
        <c:crosses val="autoZero"/>
        <c:auto val="1"/>
        <c:lblAlgn val="ctr"/>
        <c:lblOffset val="100"/>
        <c:tickLblSkip val="1"/>
        <c:tickMarkSkip val="1"/>
        <c:noMultiLvlLbl val="0"/>
      </c:catAx>
      <c:valAx>
        <c:axId val="12571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876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14070</c:v>
                </c:pt>
                <c:pt idx="5">
                  <c:v>13832</c:v>
                </c:pt>
                <c:pt idx="8">
                  <c:v>13494</c:v>
                </c:pt>
                <c:pt idx="11">
                  <c:v>13228</c:v>
                </c:pt>
                <c:pt idx="14">
                  <c:v>12652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126</c:v>
                </c:pt>
                <c:pt idx="5">
                  <c:v>202</c:v>
                </c:pt>
                <c:pt idx="8">
                  <c:v>152</c:v>
                </c:pt>
                <c:pt idx="11">
                  <c:v>96</c:v>
                </c:pt>
                <c:pt idx="14">
                  <c:v>86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1375</c:v>
                </c:pt>
                <c:pt idx="5">
                  <c:v>1341</c:v>
                </c:pt>
                <c:pt idx="8">
                  <c:v>1151</c:v>
                </c:pt>
                <c:pt idx="11">
                  <c:v>1203</c:v>
                </c:pt>
                <c:pt idx="14">
                  <c:v>1384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1018</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2814</c:v>
                </c:pt>
                <c:pt idx="3">
                  <c:v>2646</c:v>
                </c:pt>
                <c:pt idx="6">
                  <c:v>2373</c:v>
                </c:pt>
                <c:pt idx="9">
                  <c:v>1993</c:v>
                </c:pt>
                <c:pt idx="12">
                  <c:v>1830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517</c:v>
                </c:pt>
                <c:pt idx="3">
                  <c:v>248</c:v>
                </c:pt>
                <c:pt idx="6">
                  <c:v>389</c:v>
                </c:pt>
                <c:pt idx="9">
                  <c:v>473</c:v>
                </c:pt>
                <c:pt idx="12">
                  <c:v>430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9499</c:v>
                </c:pt>
                <c:pt idx="3">
                  <c:v>9622</c:v>
                </c:pt>
                <c:pt idx="6">
                  <c:v>9272</c:v>
                </c:pt>
                <c:pt idx="9">
                  <c:v>8707</c:v>
                </c:pt>
                <c:pt idx="12">
                  <c:v>7446</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48</c:v>
                </c:pt>
                <c:pt idx="3">
                  <c:v>40</c:v>
                </c:pt>
                <c:pt idx="6">
                  <c:v>31</c:v>
                </c:pt>
                <c:pt idx="9">
                  <c:v>23</c:v>
                </c:pt>
                <c:pt idx="12">
                  <c:v>17</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16298</c:v>
                </c:pt>
                <c:pt idx="3">
                  <c:v>16884</c:v>
                </c:pt>
                <c:pt idx="6">
                  <c:v>15839</c:v>
                </c:pt>
                <c:pt idx="9">
                  <c:v>14921</c:v>
                </c:pt>
                <c:pt idx="12">
                  <c:v>13722</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8753664"/>
        <c:axId val="121693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14624</c:v>
                </c:pt>
                <c:pt idx="2">
                  <c:v>#N/A</c:v>
                </c:pt>
                <c:pt idx="3">
                  <c:v>#N/A</c:v>
                </c:pt>
                <c:pt idx="4">
                  <c:v>14065</c:v>
                </c:pt>
                <c:pt idx="5">
                  <c:v>#N/A</c:v>
                </c:pt>
                <c:pt idx="6">
                  <c:v>#N/A</c:v>
                </c:pt>
                <c:pt idx="7">
                  <c:v>13106</c:v>
                </c:pt>
                <c:pt idx="8">
                  <c:v>#N/A</c:v>
                </c:pt>
                <c:pt idx="9">
                  <c:v>#N/A</c:v>
                </c:pt>
                <c:pt idx="10">
                  <c:v>11590</c:v>
                </c:pt>
                <c:pt idx="11">
                  <c:v>#N/A</c:v>
                </c:pt>
                <c:pt idx="12">
                  <c:v>#N/A</c:v>
                </c:pt>
                <c:pt idx="13">
                  <c:v>9324</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8753664"/>
        <c:axId val="121693312"/>
      </c:lineChart>
      <c:catAx>
        <c:axId val="1687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1693312"/>
        <c:crosses val="autoZero"/>
        <c:auto val="1"/>
        <c:lblAlgn val="ctr"/>
        <c:lblOffset val="100"/>
        <c:tickLblSkip val="1"/>
        <c:tickMarkSkip val="1"/>
        <c:noMultiLvlLbl val="0"/>
      </c:catAx>
      <c:valAx>
        <c:axId val="12169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7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{30A0537D-3A62-4F09-9067-7BD6C358ED2C}</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5E85-48CE-BDC4-9CC19F609C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{FF7AC69D-B724-4E18-AAEB-D2EE287223EC}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5E85-48CE-BDC4-9CC19F609C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{5409F497-3D55-4A32-B8EA-BD71ECF84D40}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5E85-48CE-BDC4-9CC19F609CD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{5DE6A680-4A22-4A3A-95AF-EA2DFC4CD893}</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5E85-48CE-BDC4-9CC19F609C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{1189F045-E181-46B3-A505-3AAE27088886}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5E85-48CE-BDC4-9CC19F609C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53.1</c:v>
                </c:pt>
              </c:numCache>
            </c:numRef>
          </c:xVal>
          <c:yVal>
            <c:numRef>
              <c:f>公会計指標分析・財政指標組合せ分析表!$K$51:$O$51</c:f>
              <c:numCache>
                <c:formatCode>#,##0.0;"▲ "#,##0.0</c:formatCode>
                <c:ptCount val="5"/>
                <c:pt idx="3">
                  <c:v>148.30000000000001</c:v>
                </c:pt>
              </c:numCache>
            </c:numRef>
          </c:yVal>
          <c:smooth val="0"/>
          <c:extLst>
            <c:ext xmlns:c16="http://schemas.microsoft.com/office/drawing/2014/chart" uri="{C3380CC4-5D6E-409C-BE32-E72D297353CC}">
              <c16:uniqueId val="{00000005-5E85-48CE-BDC4-9CC19F609CD7}"/>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{12839B01-9D37-4093-A652-3E846F9EF298}</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5E85-48CE-BDC4-9CC19F609CD7}"/>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{34D3E1B9-29C4-46DC-9604-6495D72146F3}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5E85-48CE-BDC4-9CC19F609CD7}"/>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{F8ACCCB3-8852-4966-A527-B2AA1DA6D7EA}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5E85-48CE-BDC4-9CC19F609CD7}"/>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{FBFC9A4C-DEFC-4100-83DA-BF5DD81213AF}</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5E85-48CE-BDC4-9CC19F609CD7}"/>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{6EF17779-DC2E-48AB-9647-D9C424A3FB4F}</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5E85-48CE-BDC4-9CC19F609C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c:ext xmlns:c16="http://schemas.microsoft.com/office/drawing/2014/chart" uri="{C3380CC4-5D6E-409C-BE32-E72D297353CC}">
              <c16:uniqueId val="{0000000B-5E85-48CE-BDC4-9CC19F609CD7}"/>
            </c:ext>
          </c:extLst>
        </c:ser>
        <c:dLbls>
          <c:showLegendKey val="0"/>
          <c:showVal val="0"/>
          <c:showCatName val="0"/>
          <c:showSerName val="0"/>
          <c:showPercent val="0"/>
          <c:showBubbleSize val="0"/>
        </c:dLbls>
        <c:axId val="74003200"/>
        <c:axId val="74005120"/>
      </c:scatterChart>
      <c:valAx>
        <c:axId val="74003200"/>
        <c:scaling>
          <c:orientation val="minMax"/>
          <c:max val="53.2"/>
          <c:min val="52.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4005120"/>
        <c:crosses val="autoZero"/>
        <c:crossBetween val="midCat"/>
      </c:valAx>
      <c:valAx>
        <c:axId val="74005120"/>
        <c:scaling>
          <c:orientation val="minMax"/>
          <c:max val="164"/>
          <c:min val="4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40032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{988FE984-0185-4D10-AB75-738DEC9381A0}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42A-4378-AB13-1FE326F5950A}"/>
                </c:ext>
              </c:extLst>
            </c:dLbl>
            <c:dLbl>
              <c:idx val="1"/>
              <c:layout>
                <c:manualLayout>
                  <c:x val="0"/>
                  <c:y val="-2.7179935841353162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{EA1CB4EF-0DE2-439C-BD33-FD5C242F5865}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42A-4378-AB13-1FE326F5950A}"/>
                </c:ext>
              </c:extLst>
            </c:dLbl>
            <c:dLbl>
              <c:idx val="2"/>
              <c:layout>
                <c:manualLayout>
                  <c:x val="0"/>
                  <c:y val="2.7179935841353162E-3"/>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{1B1D805E-7BB9-4A5C-B243-6C8A47B323D9}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42A-4378-AB13-1FE326F5950A}"/>
                </c:ext>
              </c:extLst>
            </c:dLbl>
            <c:dLbl>
              <c:idx val="3"/>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{315B1DC9-473C-4B68-A960-A673C6BA39F4}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42A-4378-AB13-1FE326F5950A}"/>
                </c:ext>
              </c:extLst>
            </c:dLbl>
            <c:dLbl>
              <c:idx val="4"/>
              <c:layout/>
              <c:tx>
                <c:strRef>
                  <c:f>公会計指標分析・財政指標組合せ分析表!$O$72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{29355306-A616-42A5-9138-B2B4F5A33F86}</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42A-4378-AB13-1FE326F59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23.5</c:v>
                </c:pt>
                <c:pt idx="1">
                  <c:v>22.5</c:v>
                </c:pt>
                <c:pt idx="2">
                  <c:v>22.4</c:v>
                </c:pt>
                <c:pt idx="3">
                  <c:v>22.4</c:v>
                </c:pt>
                <c:pt idx="4">
                  <c:v>22</c:v>
                </c:pt>
              </c:numCache>
            </c:numRef>
          </c:xVal>
          <c:yVal>
            <c:numRef>
              <c:f>公会計指標分析・財政指標組合せ分析表!$K$73:$O$73</c:f>
              <c:numCache>
                <c:formatCode>#,##0.0;"▲ "#,##0.0</c:formatCode>
                <c:ptCount val="5"/>
                <c:pt idx="0">
                  <c:v>184.4</c:v>
                </c:pt>
                <c:pt idx="1">
                  <c:v>178.2</c:v>
                </c:pt>
                <c:pt idx="2">
                  <c:v>170.7</c:v>
                </c:pt>
                <c:pt idx="3">
                  <c:v>148.30000000000001</c:v>
                </c:pt>
                <c:pt idx="4">
                  <c:v>119.3</c:v>
                </c:pt>
              </c:numCache>
            </c:numRef>
          </c:yVal>
          <c:smooth val="0"/>
          <c:extLst>
            <c:ext xmlns:c16="http://schemas.microsoft.com/office/drawing/2014/chart" uri="{C3380CC4-5D6E-409C-BE32-E72D297353CC}">
              <c16:uniqueId val="{00000005-142A-4378-AB13-1FE326F5950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{C0CCF527-706D-4279-9351-DF48779B42A3}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42A-4378-AB13-1FE326F5950A}"/>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{3B9BA497-152C-4294-856C-8A9B68A63749}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42A-4378-AB13-1FE326F5950A}"/>
                </c:ext>
              </c:extLst>
            </c:dLbl>
            <c:dLbl>
              <c:idx val="2"/>
              <c:layout>
                <c:manualLayout>
                  <c:x val="-2.8827873943937581E-2"/>
                  <c:y val="-6.2527233115468414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{D2A3E4C3-EDAD-45A0-BFCC-F44994DF7475}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42A-4378-AB13-1FE326F5950A}"/>
                </c:ext>
              </c:extLst>
            </c:dLbl>
            <c:dLbl>
              <c:idx val="3"/>
              <c:layout>
                <c:manualLayout>
                  <c:x val="-3.4583050579689849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{46CCBCED-541C-4891-9697-CF8C28B88D54}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42A-4378-AB13-1FE326F5950A}"/>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{141F81D6-2E1C-48E9-971B-1EA009A510D9}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42A-4378-AB13-1FE326F5950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c:ext xmlns:c16="http://schemas.microsoft.com/office/drawing/2014/chart" uri="{C3380CC4-5D6E-409C-BE32-E72D297353CC}">
              <c16:uniqueId val="{0000000B-142A-4378-AB13-1FE326F5950A}"/>
            </c:ext>
          </c:extLst>
        </c:ser>
        <c:dLbls>
          <c:showLegendKey val="0"/>
          <c:showVal val="0"/>
          <c:showCatName val="0"/>
          <c:showSerName val="0"/>
          <c:showPercent val="0"/>
          <c:showBubbleSize val="0"/>
        </c:dLbls>
        <c:axId val="73884032"/>
        <c:axId val="73885952"/>
      </c:scatterChart>
      <c:valAx>
        <c:axId val="73884032"/>
        <c:scaling>
          <c:orientation val="minMax"/>
          <c:max val="25"/>
          <c:min val="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73885952"/>
        <c:crosses val="autoZero"/>
        <c:crossBetween val="midCat"/>
      </c:valAx>
      <c:valAx>
        <c:axId val="73885952"/>
        <c:scaling>
          <c:orientation val="minMax"/>
          <c:max val="21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73884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ここ数年横ばいである。</a:t>
          </a:r>
          <a:endParaRPr lang="ja-JP" altLang="ja-JP" sz="1400">
            <a:effectLst/>
          </a:endParaRPr>
        </a:p>
        <a:p>
          <a:r>
            <a:rPr kumimoji="1" lang="ja-JP" altLang="ja-JP" sz="1100" baseline="0">
              <a:solidFill>
                <a:schemeClr val="dk1"/>
              </a:solidFill>
              <a:effectLst/>
              <a:latin typeface="+mn-lt"/>
              <a:ea typeface="+mn-ea"/>
              <a:cs typeface="+mn-cs"/>
            </a:rPr>
            <a:t>自主財源が</a:t>
          </a:r>
          <a:r>
            <a:rPr kumimoji="1" lang="en-US" altLang="ja-JP" sz="1100" baseline="0">
              <a:solidFill>
                <a:schemeClr val="dk1"/>
              </a:solidFill>
              <a:effectLst/>
              <a:latin typeface="+mn-lt"/>
              <a:ea typeface="+mn-ea"/>
              <a:cs typeface="+mn-cs"/>
            </a:rPr>
            <a:t>3</a:t>
          </a:r>
          <a:r>
            <a:rPr kumimoji="1" lang="ja-JP" altLang="ja-JP" sz="1100" baseline="0">
              <a:solidFill>
                <a:schemeClr val="dk1"/>
              </a:solidFill>
              <a:effectLst/>
              <a:latin typeface="+mn-lt"/>
              <a:ea typeface="+mn-ea"/>
              <a:cs typeface="+mn-cs"/>
            </a:rPr>
            <a:t>割を下回ることから</a:t>
          </a:r>
          <a:r>
            <a:rPr kumimoji="1" lang="ja-JP" altLang="en-US" sz="1100" baseline="0">
              <a:solidFill>
                <a:schemeClr val="dk1"/>
              </a:solidFill>
              <a:effectLst/>
              <a:latin typeface="+mn-lt"/>
              <a:ea typeface="+mn-ea"/>
              <a:cs typeface="+mn-cs"/>
            </a:rPr>
            <a:t>税源涵養・税収確保に今後とも努める。</a:t>
          </a:r>
          <a:endParaRPr lang="ja-JP" altLang="ja-JP" sz="1400">
            <a:effectLst/>
          </a:endParaRPr>
        </a:p>
        <a:p>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第</a:t>
          </a:r>
          <a:r>
            <a:rPr kumimoji="1" lang="en-US" altLang="ja-JP" sz="1100" baseline="0">
              <a:solidFill>
                <a:schemeClr val="dk1"/>
              </a:solidFill>
              <a:effectLst/>
              <a:latin typeface="+mn-lt"/>
              <a:ea typeface="+mn-ea"/>
              <a:cs typeface="+mn-cs"/>
            </a:rPr>
            <a:t>5</a:t>
          </a:r>
          <a:r>
            <a:rPr kumimoji="1" lang="ja-JP" altLang="ja-JP" sz="1100" baseline="0">
              <a:solidFill>
                <a:schemeClr val="dk1"/>
              </a:solidFill>
              <a:effectLst/>
              <a:latin typeface="+mn-lt"/>
              <a:ea typeface="+mn-ea"/>
              <a:cs typeface="+mn-cs"/>
            </a:rPr>
            <a:t>次黒石市総合計画後期基本計画</a:t>
          </a:r>
          <a:r>
            <a:rPr kumimoji="1" lang="en-US" altLang="ja-JP"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に</a:t>
          </a:r>
          <a:r>
            <a:rPr kumimoji="1" lang="ja-JP" altLang="en-US" sz="1100" baseline="0">
              <a:solidFill>
                <a:schemeClr val="dk1"/>
              </a:solidFill>
              <a:effectLst/>
              <a:latin typeface="+mn-lt"/>
              <a:ea typeface="+mn-ea"/>
              <a:cs typeface="+mn-cs"/>
            </a:rPr>
            <a:t>基づいた</a:t>
          </a:r>
          <a:r>
            <a:rPr kumimoji="1" lang="ja-JP" altLang="ja-JP" sz="1100" baseline="0">
              <a:solidFill>
                <a:schemeClr val="dk1"/>
              </a:solidFill>
              <a:effectLst/>
              <a:latin typeface="+mn-lt"/>
              <a:ea typeface="+mn-ea"/>
              <a:cs typeface="+mn-cs"/>
            </a:rPr>
            <a:t>、農業</a:t>
          </a:r>
          <a:r>
            <a:rPr kumimoji="1" lang="ja-JP" altLang="en-US" sz="1100" baseline="0">
              <a:solidFill>
                <a:schemeClr val="dk1"/>
              </a:solidFill>
              <a:effectLst/>
              <a:latin typeface="+mn-lt"/>
              <a:ea typeface="+mn-ea"/>
              <a:cs typeface="+mn-cs"/>
            </a:rPr>
            <a:t>の基盤整備</a:t>
          </a:r>
          <a:r>
            <a:rPr kumimoji="1" lang="ja-JP" altLang="ja-JP" sz="1100" baseline="0">
              <a:solidFill>
                <a:schemeClr val="dk1"/>
              </a:solidFill>
              <a:effectLst/>
              <a:latin typeface="+mn-lt"/>
              <a:ea typeface="+mn-ea"/>
              <a:cs typeface="+mn-cs"/>
            </a:rPr>
            <a:t>・人材育成</a:t>
          </a:r>
          <a:r>
            <a:rPr kumimoji="1" lang="ja-JP" altLang="en-US" sz="1100" baseline="0">
              <a:solidFill>
                <a:schemeClr val="dk1"/>
              </a:solidFill>
              <a:effectLst/>
              <a:latin typeface="+mn-lt"/>
              <a:ea typeface="+mn-ea"/>
              <a:cs typeface="+mn-cs"/>
            </a:rPr>
            <a:t>や商工業の振興と併せ、黒石インターチェンジを活用した物流の基盤整備にも今後注力する。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135467</xdr:rowOff>
    </xdr:from>
    <xdr:to>
      <xdr:col>7</xdr:col>
      <xdr:colOff>152400</xdr:colOff>
      <xdr:row>43</xdr:row>
      <xdr:rowOff>155575</xdr:rowOff>
    </xdr:to>
    <xdr:cxnSp macro="">
      <xdr:nvCxnSpPr>
        <xdr:cNvPr id="68" name="直線コネクタ 67"/>
        <xdr:cNvCxnSpPr/>
      </xdr:nvCxnSpPr>
      <xdr:spPr>
        <a:xfrm flipV="1">
          <a:off x="4114800" y="75078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44</xdr:row>
      <xdr:rowOff>4233</xdr:rowOff>
    </xdr:to>
    <xdr:cxnSp macro="">
      <xdr:nvCxnSpPr>
        <xdr:cNvPr id="71" name="直線コネクタ 70"/>
        <xdr:cNvCxnSpPr/>
      </xdr:nvCxnSpPr>
      <xdr:spPr>
        <a:xfrm flipV="1">
          <a:off x="3225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4233</xdr:rowOff>
    </xdr:to>
    <xdr:cxnSp macro="">
      <xdr:nvCxnSpPr>
        <xdr:cNvPr id="74" name="直線コネクタ 73"/>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4233</xdr:rowOff>
    </xdr:to>
    <xdr:cxnSp macro="">
      <xdr:nvCxnSpPr>
        <xdr:cNvPr id="77" name="直線コネクタ 76"/>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84667</xdr:rowOff>
    </xdr:from>
    <xdr:to>
      <xdr:col>7</xdr:col>
      <xdr:colOff>203200</xdr:colOff>
      <xdr:row>44</xdr:row>
      <xdr:rowOff>14817</xdr:rowOff>
    </xdr:to>
    <xdr:sp macro="" textlink="">
      <xdr:nvSpPr>
        <xdr:cNvPr id="87" name="円/楕円 86"/>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56744</xdr:rowOff>
    </xdr:from>
    <xdr:ext cx="762000" cy="259045"/>
    <xdr:sp macro="" textlink="">
      <xdr:nvSpPr>
        <xdr:cNvPr id="88"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9" name="円/楕円 88"/>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90" name="テキスト ボックス 89"/>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124883</xdr:rowOff>
    </xdr:from>
    <xdr:to>
      <xdr:col>3</xdr:col>
      <xdr:colOff>330200</xdr:colOff>
      <xdr:row>44</xdr:row>
      <xdr:rowOff>55033</xdr:rowOff>
    </xdr:to>
    <xdr:sp macro="" textlink="">
      <xdr:nvSpPr>
        <xdr:cNvPr id="93" name="円/楕円 92"/>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39810</xdr:rowOff>
    </xdr:from>
    <xdr:ext cx="762000" cy="259045"/>
    <xdr:sp macro="" textlink="">
      <xdr:nvSpPr>
        <xdr:cNvPr id="94" name="テキスト ボックス 93"/>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依然として硬直した財政状況である。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義務的経費のうち、継続した歳出抑制により公債費は減少傾向にある。（対前年</a:t>
          </a:r>
          <a:r>
            <a:rPr kumimoji="1" lang="en-US" altLang="ja-JP" sz="1100">
              <a:solidFill>
                <a:schemeClr val="dk1"/>
              </a:solidFill>
              <a:effectLst/>
              <a:latin typeface="+mn-lt"/>
              <a:ea typeface="+mn-ea"/>
              <a:cs typeface="+mn-cs"/>
            </a:rPr>
            <a:t>81</a:t>
          </a:r>
          <a:r>
            <a:rPr kumimoji="1" lang="ja-JP" altLang="en-US" sz="1100">
              <a:solidFill>
                <a:schemeClr val="dk1"/>
              </a:solidFill>
              <a:effectLst/>
              <a:latin typeface="+mn-lt"/>
              <a:ea typeface="+mn-ea"/>
              <a:cs typeface="+mn-cs"/>
            </a:rPr>
            <a:t>百万円減）</a:t>
          </a:r>
          <a:endParaRPr kumimoji="1" lang="en-US" altLang="ja-JP" sz="1100">
            <a:solidFill>
              <a:schemeClr val="dk1"/>
            </a:solidFill>
            <a:effectLst/>
            <a:latin typeface="+mn-lt"/>
            <a:ea typeface="+mn-ea"/>
            <a:cs typeface="+mn-cs"/>
          </a:endParaRPr>
        </a:p>
        <a:p>
          <a:r>
            <a:rPr kumimoji="1" lang="ja-JP" altLang="en-US" sz="1100">
              <a:latin typeface="ＭＳ Ｐゴシック"/>
            </a:rPr>
            <a:t>しかし、扶助費については毎年増加しており、</a:t>
          </a:r>
          <a:r>
            <a:rPr kumimoji="1" lang="en-US" altLang="ja-JP" sz="1100">
              <a:latin typeface="ＭＳ Ｐゴシック"/>
            </a:rPr>
            <a:t>H28</a:t>
          </a:r>
          <a:r>
            <a:rPr kumimoji="1" lang="ja-JP" altLang="en-US" sz="1100">
              <a:latin typeface="ＭＳ Ｐゴシック"/>
            </a:rPr>
            <a:t>決算においても対前年</a:t>
          </a:r>
          <a:r>
            <a:rPr kumimoji="1" lang="en-US" altLang="ja-JP" sz="1100">
              <a:latin typeface="ＭＳ Ｐゴシック"/>
            </a:rPr>
            <a:t>242</a:t>
          </a:r>
          <a:r>
            <a:rPr kumimoji="1" lang="ja-JP" altLang="en-US" sz="1100">
              <a:latin typeface="ＭＳ Ｐゴシック"/>
            </a:rPr>
            <a:t>百万円増となっている。</a:t>
          </a:r>
          <a:endParaRPr kumimoji="1" lang="en-US" altLang="ja-JP" sz="1100">
            <a:latin typeface="ＭＳ Ｐゴシック"/>
          </a:endParaRPr>
        </a:p>
        <a:p>
          <a:r>
            <a:rPr kumimoji="1" lang="ja-JP" altLang="en-US" sz="1100">
              <a:latin typeface="ＭＳ Ｐゴシック"/>
            </a:rPr>
            <a:t>緊縮財政を反映し経常収支比率は高止まりするものと予想されるが、普通建設事業の抑制により、これ以上の悪化は抑止されており、継続することで少しずつ改善されるものと思われる。</a:t>
          </a:r>
        </a:p>
        <a:p>
          <a:endParaRPr kumimoji="1" lang="en-US" altLang="ja-JP"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15966</xdr:rowOff>
    </xdr:from>
    <xdr:to>
      <xdr:col>7</xdr:col>
      <xdr:colOff>152400</xdr:colOff>
      <xdr:row>61</xdr:row>
      <xdr:rowOff>112485</xdr:rowOff>
    </xdr:to>
    <xdr:cxnSp macro="">
      <xdr:nvCxnSpPr>
        <xdr:cNvPr id="133" name="直線コネクタ 132"/>
        <xdr:cNvCxnSpPr/>
      </xdr:nvCxnSpPr>
      <xdr:spPr>
        <a:xfrm>
          <a:off x="4114800" y="10474416"/>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15966</xdr:rowOff>
    </xdr:from>
    <xdr:to>
      <xdr:col>6</xdr:col>
      <xdr:colOff>0</xdr:colOff>
      <xdr:row>62</xdr:row>
      <xdr:rowOff>20320</xdr:rowOff>
    </xdr:to>
    <xdr:cxnSp macro="">
      <xdr:nvCxnSpPr>
        <xdr:cNvPr id="136" name="直線コネクタ 135"/>
        <xdr:cNvCxnSpPr/>
      </xdr:nvCxnSpPr>
      <xdr:spPr>
        <a:xfrm flipV="1">
          <a:off x="3225800" y="10474416"/>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62</xdr:row>
      <xdr:rowOff>20320</xdr:rowOff>
    </xdr:to>
    <xdr:cxnSp macro="">
      <xdr:nvCxnSpPr>
        <xdr:cNvPr id="139" name="直線コネクタ 138"/>
        <xdr:cNvCxnSpPr/>
      </xdr:nvCxnSpPr>
      <xdr:spPr>
        <a:xfrm>
          <a:off x="2336800" y="105054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74567</xdr:rowOff>
    </xdr:to>
    <xdr:cxnSp macro="">
      <xdr:nvCxnSpPr>
        <xdr:cNvPr id="142" name="直線コネクタ 141"/>
        <xdr:cNvCxnSpPr/>
      </xdr:nvCxnSpPr>
      <xdr:spPr>
        <a:xfrm flipV="1">
          <a:off x="1447800" y="1050544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61</xdr:row>
      <xdr:rowOff>61685</xdr:rowOff>
    </xdr:from>
    <xdr:to>
      <xdr:col>7</xdr:col>
      <xdr:colOff>203200</xdr:colOff>
      <xdr:row>61</xdr:row>
      <xdr:rowOff>163285</xdr:rowOff>
    </xdr:to>
    <xdr:sp macro="" textlink="">
      <xdr:nvSpPr>
        <xdr:cNvPr id="152" name="円/楕円 151"/>
        <xdr:cNvSpPr/>
      </xdr:nvSpPr>
      <xdr:spPr>
        <a:xfrm>
          <a:off x="49022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33762</xdr:rowOff>
    </xdr:from>
    <xdr:ext cx="762000" cy="259045"/>
    <xdr:sp macro="" textlink="">
      <xdr:nvSpPr>
        <xdr:cNvPr id="153" name="財政構造の弾力性該当値テキスト"/>
        <xdr:cNvSpPr txBox="1"/>
      </xdr:nvSpPr>
      <xdr:spPr>
        <a:xfrm>
          <a:off x="5041900" y="10492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136616</xdr:rowOff>
    </xdr:from>
    <xdr:to>
      <xdr:col>6</xdr:col>
      <xdr:colOff>50800</xdr:colOff>
      <xdr:row>61</xdr:row>
      <xdr:rowOff>66766</xdr:rowOff>
    </xdr:to>
    <xdr:sp macro="" textlink="">
      <xdr:nvSpPr>
        <xdr:cNvPr id="154" name="円/楕円 153"/>
        <xdr:cNvSpPr/>
      </xdr:nvSpPr>
      <xdr:spPr>
        <a:xfrm>
          <a:off x="4064000" y="1042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51543</xdr:rowOff>
    </xdr:from>
    <xdr:ext cx="736600" cy="259045"/>
    <xdr:sp macro="" textlink="">
      <xdr:nvSpPr>
        <xdr:cNvPr id="155" name="テキスト ボックス 154"/>
        <xdr:cNvSpPr txBox="1"/>
      </xdr:nvSpPr>
      <xdr:spPr>
        <a:xfrm>
          <a:off x="3733800" y="1050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140970</xdr:rowOff>
    </xdr:from>
    <xdr:to>
      <xdr:col>4</xdr:col>
      <xdr:colOff>533400</xdr:colOff>
      <xdr:row>62</xdr:row>
      <xdr:rowOff>71120</xdr:rowOff>
    </xdr:to>
    <xdr:sp macro="" textlink="">
      <xdr:nvSpPr>
        <xdr:cNvPr id="156" name="円/楕円 155"/>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55897</xdr:rowOff>
    </xdr:from>
    <xdr:ext cx="762000" cy="259045"/>
    <xdr:sp macro="" textlink="">
      <xdr:nvSpPr>
        <xdr:cNvPr id="157" name="テキスト ボックス 156"/>
        <xdr:cNvSpPr txBox="1"/>
      </xdr:nvSpPr>
      <xdr:spPr>
        <a:xfrm>
          <a:off x="2844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8" name="円/楕円 157"/>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82567</xdr:rowOff>
    </xdr:from>
    <xdr:ext cx="762000" cy="259045"/>
    <xdr:sp macro="" textlink="">
      <xdr:nvSpPr>
        <xdr:cNvPr id="159" name="テキスト ボックス 158"/>
        <xdr:cNvSpPr txBox="1"/>
      </xdr:nvSpPr>
      <xdr:spPr>
        <a:xfrm>
          <a:off x="19558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23767</xdr:rowOff>
    </xdr:from>
    <xdr:to>
      <xdr:col>2</xdr:col>
      <xdr:colOff>127000</xdr:colOff>
      <xdr:row>61</xdr:row>
      <xdr:rowOff>125367</xdr:rowOff>
    </xdr:to>
    <xdr:sp macro="" textlink="">
      <xdr:nvSpPr>
        <xdr:cNvPr id="160" name="円/楕円 159"/>
        <xdr:cNvSpPr/>
      </xdr:nvSpPr>
      <xdr:spPr>
        <a:xfrm>
          <a:off x="1397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110144</xdr:rowOff>
    </xdr:from>
    <xdr:ext cx="762000" cy="259045"/>
    <xdr:sp macro="" textlink="">
      <xdr:nvSpPr>
        <xdr:cNvPr id="161" name="テキスト ボックス 160"/>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[106,350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123,912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人件費については職員の年齢構成が若返っていることなどから前年度と比較し</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百万円減少している。</a:t>
          </a:r>
          <a:endParaRPr lang="ja-JP" altLang="ja-JP" sz="1100">
            <a:effectLst/>
          </a:endParaRPr>
        </a:p>
        <a:p>
          <a:r>
            <a:rPr kumimoji="1" lang="ja-JP" altLang="ja-JP" sz="1100">
              <a:solidFill>
                <a:schemeClr val="dk1"/>
              </a:solidFill>
              <a:effectLst/>
              <a:latin typeface="+mn-lt"/>
              <a:ea typeface="+mn-ea"/>
              <a:cs typeface="+mn-cs"/>
            </a:rPr>
            <a:t>一方で物件費については電子計算機保守等委託料の増などにより、全体で前年度より</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百万円の増になっていた。</a:t>
          </a:r>
          <a:endParaRPr lang="ja-JP" altLang="ja-JP" sz="1100">
            <a:effectLst/>
          </a:endParaRPr>
        </a:p>
        <a:p>
          <a:r>
            <a:rPr lang="ja-JP" altLang="en-US" sz="1100">
              <a:effectLst/>
            </a:rPr>
            <a:t>今後も過大な住民負担とならないよう努めたい。</a:t>
          </a:r>
          <a:endParaRPr lang="ja-JP" altLang="ja-JP" sz="11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89146</xdr:rowOff>
    </xdr:from>
    <xdr:to>
      <xdr:col>7</xdr:col>
      <xdr:colOff>152400</xdr:colOff>
      <xdr:row>80</xdr:row>
      <xdr:rowOff>135742</xdr:rowOff>
    </xdr:to>
    <xdr:cxnSp macro="">
      <xdr:nvCxnSpPr>
        <xdr:cNvPr id="196" name="直線コネクタ 195"/>
        <xdr:cNvCxnSpPr/>
      </xdr:nvCxnSpPr>
      <xdr:spPr>
        <a:xfrm>
          <a:off x="4114800" y="13805146"/>
          <a:ext cx="838200" cy="4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6560</xdr:rowOff>
    </xdr:from>
    <xdr:ext cx="762000" cy="259045"/>
    <xdr:sp macro="" textlink="">
      <xdr:nvSpPr>
        <xdr:cNvPr id="197" name="人件費・物件費等の状況平均値テキスト"/>
        <xdr:cNvSpPr txBox="1"/>
      </xdr:nvSpPr>
      <xdr:spPr>
        <a:xfrm>
          <a:off x="5041900" y="1423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89146</xdr:rowOff>
    </xdr:from>
    <xdr:to>
      <xdr:col>6</xdr:col>
      <xdr:colOff>0</xdr:colOff>
      <xdr:row>80</xdr:row>
      <xdr:rowOff>91954</xdr:rowOff>
    </xdr:to>
    <xdr:cxnSp macro="">
      <xdr:nvCxnSpPr>
        <xdr:cNvPr id="199" name="直線コネクタ 198"/>
        <xdr:cNvCxnSpPr/>
      </xdr:nvCxnSpPr>
      <xdr:spPr>
        <a:xfrm flipV="1">
          <a:off x="3225800" y="13805146"/>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64943</xdr:rowOff>
    </xdr:from>
    <xdr:ext cx="736600" cy="259045"/>
    <xdr:sp macro="" textlink="">
      <xdr:nvSpPr>
        <xdr:cNvPr id="201" name="テキスト ボックス 200"/>
        <xdr:cNvSpPr txBox="1"/>
      </xdr:nvSpPr>
      <xdr:spPr>
        <a:xfrm>
          <a:off x="3733800" y="14295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91954</xdr:rowOff>
    </xdr:from>
    <xdr:to>
      <xdr:col>4</xdr:col>
      <xdr:colOff>482600</xdr:colOff>
      <xdr:row>80</xdr:row>
      <xdr:rowOff>93635</xdr:rowOff>
    </xdr:to>
    <xdr:cxnSp macro="">
      <xdr:nvCxnSpPr>
        <xdr:cNvPr id="202" name="直線コネクタ 201"/>
        <xdr:cNvCxnSpPr/>
      </xdr:nvCxnSpPr>
      <xdr:spPr>
        <a:xfrm flipV="1">
          <a:off x="2336800" y="13807954"/>
          <a:ext cx="889000" cy="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25426</xdr:rowOff>
    </xdr:from>
    <xdr:ext cx="762000" cy="259045"/>
    <xdr:sp macro="" textlink="">
      <xdr:nvSpPr>
        <xdr:cNvPr id="204" name="テキスト ボックス 203"/>
        <xdr:cNvSpPr txBox="1"/>
      </xdr:nvSpPr>
      <xdr:spPr>
        <a:xfrm>
          <a:off x="2844800" y="1425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93635</xdr:rowOff>
    </xdr:from>
    <xdr:to>
      <xdr:col>3</xdr:col>
      <xdr:colOff>279400</xdr:colOff>
      <xdr:row>80</xdr:row>
      <xdr:rowOff>108362</xdr:rowOff>
    </xdr:to>
    <xdr:cxnSp macro="">
      <xdr:nvCxnSpPr>
        <xdr:cNvPr id="205" name="直線コネクタ 204"/>
        <xdr:cNvCxnSpPr/>
      </xdr:nvCxnSpPr>
      <xdr:spPr>
        <a:xfrm flipV="1">
          <a:off x="1447800" y="13809635"/>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158976</xdr:rowOff>
    </xdr:from>
    <xdr:ext cx="762000" cy="259045"/>
    <xdr:sp macro="" textlink="">
      <xdr:nvSpPr>
        <xdr:cNvPr id="207" name="テキスト ボックス 206"/>
        <xdr:cNvSpPr txBox="1"/>
      </xdr:nvSpPr>
      <xdr:spPr>
        <a:xfrm>
          <a:off x="1955800" y="1421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2486</xdr:rowOff>
    </xdr:from>
    <xdr:ext cx="762000" cy="259045"/>
    <xdr:sp macro="" textlink="">
      <xdr:nvSpPr>
        <xdr:cNvPr id="209" name="テキスト ボックス 208"/>
        <xdr:cNvSpPr txBox="1"/>
      </xdr:nvSpPr>
      <xdr:spPr>
        <a:xfrm>
          <a:off x="1066800" y="1423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84942</xdr:rowOff>
    </xdr:from>
    <xdr:to>
      <xdr:col>7</xdr:col>
      <xdr:colOff>203200</xdr:colOff>
      <xdr:row>81</xdr:row>
      <xdr:rowOff>15092</xdr:rowOff>
    </xdr:to>
    <xdr:sp macro="" textlink="">
      <xdr:nvSpPr>
        <xdr:cNvPr id="215" name="円/楕円 214"/>
        <xdr:cNvSpPr/>
      </xdr:nvSpPr>
      <xdr:spPr>
        <a:xfrm>
          <a:off x="4902200" y="1380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101469</xdr:rowOff>
    </xdr:from>
    <xdr:ext cx="762000" cy="259045"/>
    <xdr:sp macro="" textlink="">
      <xdr:nvSpPr>
        <xdr:cNvPr id="216" name="人件費・物件費等の状況該当値テキスト"/>
        <xdr:cNvSpPr txBox="1"/>
      </xdr:nvSpPr>
      <xdr:spPr>
        <a:xfrm>
          <a:off x="5041900" y="1364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106,350</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38346</xdr:rowOff>
    </xdr:from>
    <xdr:to>
      <xdr:col>6</xdr:col>
      <xdr:colOff>50800</xdr:colOff>
      <xdr:row>80</xdr:row>
      <xdr:rowOff>139946</xdr:rowOff>
    </xdr:to>
    <xdr:sp macro="" textlink="">
      <xdr:nvSpPr>
        <xdr:cNvPr id="217" name="円/楕円 216"/>
        <xdr:cNvSpPr/>
      </xdr:nvSpPr>
      <xdr:spPr>
        <a:xfrm>
          <a:off x="4064000" y="1375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78</xdr:row>
      <xdr:rowOff>150123</xdr:rowOff>
    </xdr:from>
    <xdr:ext cx="736600" cy="259045"/>
    <xdr:sp macro="" textlink="">
      <xdr:nvSpPr>
        <xdr:cNvPr id="218" name="テキスト ボックス 217"/>
        <xdr:cNvSpPr txBox="1"/>
      </xdr:nvSpPr>
      <xdr:spPr>
        <a:xfrm>
          <a:off x="3733800" y="13523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100,557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41154</xdr:rowOff>
    </xdr:from>
    <xdr:to>
      <xdr:col>4</xdr:col>
      <xdr:colOff>533400</xdr:colOff>
      <xdr:row>80</xdr:row>
      <xdr:rowOff>142754</xdr:rowOff>
    </xdr:to>
    <xdr:sp macro="" textlink="">
      <xdr:nvSpPr>
        <xdr:cNvPr id="219" name="円/楕円 218"/>
        <xdr:cNvSpPr/>
      </xdr:nvSpPr>
      <xdr:spPr>
        <a:xfrm>
          <a:off x="3175000" y="1375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152931</xdr:rowOff>
    </xdr:from>
    <xdr:ext cx="762000" cy="259045"/>
    <xdr:sp macro="" textlink="">
      <xdr:nvSpPr>
        <xdr:cNvPr id="220" name="テキスト ボックス 219"/>
        <xdr:cNvSpPr txBox="1"/>
      </xdr:nvSpPr>
      <xdr:spPr>
        <a:xfrm>
          <a:off x="2844800" y="13526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100,906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42835</xdr:rowOff>
    </xdr:from>
    <xdr:to>
      <xdr:col>3</xdr:col>
      <xdr:colOff>330200</xdr:colOff>
      <xdr:row>80</xdr:row>
      <xdr:rowOff>144435</xdr:rowOff>
    </xdr:to>
    <xdr:sp macro="" textlink="">
      <xdr:nvSpPr>
        <xdr:cNvPr id="221" name="円/楕円 220"/>
        <xdr:cNvSpPr/>
      </xdr:nvSpPr>
      <xdr:spPr>
        <a:xfrm>
          <a:off x="2286000" y="1375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154612</xdr:rowOff>
    </xdr:from>
    <xdr:ext cx="762000" cy="259045"/>
    <xdr:sp macro="" textlink="">
      <xdr:nvSpPr>
        <xdr:cNvPr id="222" name="テキスト ボックス 221"/>
        <xdr:cNvSpPr txBox="1"/>
      </xdr:nvSpPr>
      <xdr:spPr>
        <a:xfrm>
          <a:off x="1955800" y="13527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101,115</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57562</xdr:rowOff>
    </xdr:from>
    <xdr:to>
      <xdr:col>2</xdr:col>
      <xdr:colOff>127000</xdr:colOff>
      <xdr:row>80</xdr:row>
      <xdr:rowOff>159162</xdr:rowOff>
    </xdr:to>
    <xdr:sp macro="" textlink="">
      <xdr:nvSpPr>
        <xdr:cNvPr id="223" name="円/楕円 222"/>
        <xdr:cNvSpPr/>
      </xdr:nvSpPr>
      <xdr:spPr>
        <a:xfrm>
          <a:off x="1397000" y="13773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169339</xdr:rowOff>
    </xdr:from>
    <xdr:ext cx="762000" cy="259045"/>
    <xdr:sp macro="" textlink="">
      <xdr:nvSpPr>
        <xdr:cNvPr id="224" name="テキスト ボックス 223"/>
        <xdr:cNvSpPr txBox="1"/>
      </xdr:nvSpPr>
      <xdr:spPr>
        <a:xfrm>
          <a:off x="1066800" y="1354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人件費の抑制策として平成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年度の職員給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％削減を実施以来、継続的に給与削減を行っている。平成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年度も給料表の級区分に応じ</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％の給与削減を行っており、ラスパイレス指数は類似団体中</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番目の低さとなっている。今後は財政状況も踏まえた上で適正な給与水準を検討していく。</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47413</xdr:rowOff>
    </xdr:from>
    <xdr:to>
      <xdr:col>24</xdr:col>
      <xdr:colOff>558800</xdr:colOff>
      <xdr:row>82</xdr:row>
      <xdr:rowOff>95673</xdr:rowOff>
    </xdr:to>
    <xdr:cxnSp macro="">
      <xdr:nvCxnSpPr>
        <xdr:cNvPr id="258" name="直線コネクタ 257"/>
        <xdr:cNvCxnSpPr/>
      </xdr:nvCxnSpPr>
      <xdr:spPr>
        <a:xfrm>
          <a:off x="16179800" y="141063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146473</xdr:rowOff>
    </xdr:from>
    <xdr:to>
      <xdr:col>23</xdr:col>
      <xdr:colOff>406400</xdr:colOff>
      <xdr:row>82</xdr:row>
      <xdr:rowOff>47413</xdr:rowOff>
    </xdr:to>
    <xdr:cxnSp macro="">
      <xdr:nvCxnSpPr>
        <xdr:cNvPr id="261" name="直線コネクタ 260"/>
        <xdr:cNvCxnSpPr/>
      </xdr:nvCxnSpPr>
      <xdr:spPr>
        <a:xfrm>
          <a:off x="15290800" y="1403392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146473</xdr:rowOff>
    </xdr:from>
    <xdr:to>
      <xdr:col>22</xdr:col>
      <xdr:colOff>203200</xdr:colOff>
      <xdr:row>81</xdr:row>
      <xdr:rowOff>146473</xdr:rowOff>
    </xdr:to>
    <xdr:cxnSp macro="">
      <xdr:nvCxnSpPr>
        <xdr:cNvPr id="264" name="直線コネクタ 263"/>
        <xdr:cNvCxnSpPr/>
      </xdr:nvCxnSpPr>
      <xdr:spPr>
        <a:xfrm>
          <a:off x="14401800" y="140339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146473</xdr:rowOff>
    </xdr:from>
    <xdr:to>
      <xdr:col>21</xdr:col>
      <xdr:colOff>0</xdr:colOff>
      <xdr:row>85</xdr:row>
      <xdr:rowOff>7620</xdr:rowOff>
    </xdr:to>
    <xdr:cxnSp macro="">
      <xdr:nvCxnSpPr>
        <xdr:cNvPr id="267" name="直線コネクタ 266"/>
        <xdr:cNvCxnSpPr/>
      </xdr:nvCxnSpPr>
      <xdr:spPr>
        <a:xfrm flipV="1">
          <a:off x="13512800" y="14033923"/>
          <a:ext cx="889000" cy="54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44873</xdr:rowOff>
    </xdr:from>
    <xdr:to>
      <xdr:col>24</xdr:col>
      <xdr:colOff>609600</xdr:colOff>
      <xdr:row>82</xdr:row>
      <xdr:rowOff>146473</xdr:rowOff>
    </xdr:to>
    <xdr:sp macro="" textlink="">
      <xdr:nvSpPr>
        <xdr:cNvPr id="277" name="円/楕円 276"/>
        <xdr:cNvSpPr/>
      </xdr:nvSpPr>
      <xdr:spPr>
        <a:xfrm>
          <a:off x="16967200" y="141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61400</xdr:rowOff>
    </xdr:from>
    <xdr:ext cx="762000" cy="259045"/>
    <xdr:sp macro="" textlink="">
      <xdr:nvSpPr>
        <xdr:cNvPr id="278" name="給与水準   （国との比較）該当値テキスト"/>
        <xdr:cNvSpPr txBox="1"/>
      </xdr:nvSpPr>
      <xdr:spPr>
        <a:xfrm>
          <a:off x="17106900" y="1394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168063</xdr:rowOff>
    </xdr:from>
    <xdr:to>
      <xdr:col>23</xdr:col>
      <xdr:colOff>457200</xdr:colOff>
      <xdr:row>82</xdr:row>
      <xdr:rowOff>98213</xdr:rowOff>
    </xdr:to>
    <xdr:sp macro="" textlink="">
      <xdr:nvSpPr>
        <xdr:cNvPr id="279" name="円/楕円 278"/>
        <xdr:cNvSpPr/>
      </xdr:nvSpPr>
      <xdr:spPr>
        <a:xfrm>
          <a:off x="16129000" y="1405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108390</xdr:rowOff>
    </xdr:from>
    <xdr:ext cx="736600" cy="259045"/>
    <xdr:sp macro="" textlink="">
      <xdr:nvSpPr>
        <xdr:cNvPr id="280" name="テキスト ボックス 279"/>
        <xdr:cNvSpPr txBox="1"/>
      </xdr:nvSpPr>
      <xdr:spPr>
        <a:xfrm>
          <a:off x="15798800" y="13824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95673</xdr:rowOff>
    </xdr:from>
    <xdr:to>
      <xdr:col>22</xdr:col>
      <xdr:colOff>254000</xdr:colOff>
      <xdr:row>82</xdr:row>
      <xdr:rowOff>25823</xdr:rowOff>
    </xdr:to>
    <xdr:sp macro="" textlink="">
      <xdr:nvSpPr>
        <xdr:cNvPr id="281" name="円/楕円 280"/>
        <xdr:cNvSpPr/>
      </xdr:nvSpPr>
      <xdr:spPr>
        <a:xfrm>
          <a:off x="15240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36000</xdr:rowOff>
    </xdr:from>
    <xdr:ext cx="762000" cy="259045"/>
    <xdr:sp macro="" textlink="">
      <xdr:nvSpPr>
        <xdr:cNvPr id="282" name="テキスト ボックス 281"/>
        <xdr:cNvSpPr txBox="1"/>
      </xdr:nvSpPr>
      <xdr:spPr>
        <a:xfrm>
          <a:off x="14909800" y="1375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95673</xdr:rowOff>
    </xdr:from>
    <xdr:to>
      <xdr:col>21</xdr:col>
      <xdr:colOff>50800</xdr:colOff>
      <xdr:row>82</xdr:row>
      <xdr:rowOff>25823</xdr:rowOff>
    </xdr:to>
    <xdr:sp macro="" textlink="">
      <xdr:nvSpPr>
        <xdr:cNvPr id="283" name="円/楕円 282"/>
        <xdr:cNvSpPr/>
      </xdr:nvSpPr>
      <xdr:spPr>
        <a:xfrm>
          <a:off x="14351000" y="1398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36000</xdr:rowOff>
    </xdr:from>
    <xdr:ext cx="762000" cy="259045"/>
    <xdr:sp macro="" textlink="">
      <xdr:nvSpPr>
        <xdr:cNvPr id="284" name="テキスト ボックス 283"/>
        <xdr:cNvSpPr txBox="1"/>
      </xdr:nvSpPr>
      <xdr:spPr>
        <a:xfrm>
          <a:off x="14020800" y="1375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85" name="円/楕円 284"/>
        <xdr:cNvSpPr/>
      </xdr:nvSpPr>
      <xdr:spPr>
        <a:xfrm>
          <a:off x="13462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68597</xdr:rowOff>
    </xdr:from>
    <xdr:ext cx="762000" cy="259045"/>
    <xdr:sp macro="" textlink="">
      <xdr:nvSpPr>
        <xdr:cNvPr id="286" name="テキスト ボックス 285"/>
        <xdr:cNvSpPr txBox="1"/>
      </xdr:nvSpPr>
      <xdr:spPr>
        <a:xfrm>
          <a:off x="13131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latin typeface="ＭＳ Ｐゴシック"/>
            </a:rPr>
            <a:t>『</a:t>
          </a:r>
          <a:r>
            <a:rPr kumimoji="1" lang="ja-JP" altLang="en-US" sz="1100">
              <a:latin typeface="ＭＳ Ｐゴシック"/>
            </a:rPr>
            <a:t>行財政運営方針</a:t>
          </a:r>
          <a:r>
            <a:rPr kumimoji="1" lang="en-US" altLang="ja-JP" sz="1100">
              <a:latin typeface="ＭＳ Ｐゴシック"/>
            </a:rPr>
            <a:t>』</a:t>
          </a:r>
          <a:r>
            <a:rPr kumimoji="1" lang="ja-JP" altLang="en-US" sz="1100">
              <a:latin typeface="ＭＳ Ｐゴシック"/>
            </a:rPr>
            <a:t>に従って継続してきた職員数削減も現状の組織体制では限界が見えてきており、前年度から職員数は横這いではある。</a:t>
          </a:r>
          <a:endParaRPr kumimoji="1" lang="en-US" altLang="ja-JP" sz="1100">
            <a:latin typeface="ＭＳ Ｐゴシック"/>
          </a:endParaRPr>
        </a:p>
        <a:p>
          <a:r>
            <a:rPr kumimoji="1" lang="ja-JP" altLang="en-US" sz="1100">
              <a:latin typeface="ＭＳ Ｐゴシック"/>
            </a:rPr>
            <a:t>人口減少が続いているため、</a:t>
          </a:r>
          <a:r>
            <a:rPr kumimoji="1" lang="en-US" altLang="ja-JP" sz="1100">
              <a:latin typeface="ＭＳ Ｐゴシック"/>
            </a:rPr>
            <a:t>『</a:t>
          </a:r>
          <a:r>
            <a:rPr kumimoji="1" lang="ja-JP" altLang="en-US" sz="1100">
              <a:latin typeface="ＭＳ Ｐゴシック"/>
            </a:rPr>
            <a:t>黒石市まち・ひと・しごと創生総合戦略</a:t>
          </a:r>
          <a:r>
            <a:rPr kumimoji="1" lang="en-US" altLang="ja-JP" sz="1100">
              <a:latin typeface="ＭＳ Ｐゴシック"/>
            </a:rPr>
            <a:t>』</a:t>
          </a:r>
          <a:r>
            <a:rPr kumimoji="1" lang="ja-JP" altLang="en-US" sz="1100">
              <a:latin typeface="ＭＳ Ｐゴシック"/>
            </a:rPr>
            <a:t>の各施策を確実に実行し、人口減少抑制に努めたい。</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135709</xdr:rowOff>
    </xdr:from>
    <xdr:to>
      <xdr:col>24</xdr:col>
      <xdr:colOff>558800</xdr:colOff>
      <xdr:row>60</xdr:row>
      <xdr:rowOff>139156</xdr:rowOff>
    </xdr:to>
    <xdr:cxnSp macro="">
      <xdr:nvCxnSpPr>
        <xdr:cNvPr id="323" name="直線コネクタ 322"/>
        <xdr:cNvCxnSpPr/>
      </xdr:nvCxnSpPr>
      <xdr:spPr>
        <a:xfrm flipV="1">
          <a:off x="16179800" y="10422709"/>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24328</xdr:rowOff>
    </xdr:from>
    <xdr:ext cx="762000" cy="259045"/>
    <xdr:sp macro="" textlink="">
      <xdr:nvSpPr>
        <xdr:cNvPr id="324" name="定員管理の状況平均値テキスト"/>
        <xdr:cNvSpPr txBox="1"/>
      </xdr:nvSpPr>
      <xdr:spPr>
        <a:xfrm>
          <a:off x="17106900" y="1065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128815</xdr:rowOff>
    </xdr:from>
    <xdr:to>
      <xdr:col>23</xdr:col>
      <xdr:colOff>406400</xdr:colOff>
      <xdr:row>60</xdr:row>
      <xdr:rowOff>139156</xdr:rowOff>
    </xdr:to>
    <xdr:cxnSp macro="">
      <xdr:nvCxnSpPr>
        <xdr:cNvPr id="326" name="直線コネクタ 325"/>
        <xdr:cNvCxnSpPr/>
      </xdr:nvCxnSpPr>
      <xdr:spPr>
        <a:xfrm>
          <a:off x="15290800" y="10415815"/>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121393</xdr:rowOff>
    </xdr:from>
    <xdr:ext cx="736600" cy="259045"/>
    <xdr:sp macro="" textlink="">
      <xdr:nvSpPr>
        <xdr:cNvPr id="328" name="テキスト ボックス 327"/>
        <xdr:cNvSpPr txBox="1"/>
      </xdr:nvSpPr>
      <xdr:spPr>
        <a:xfrm>
          <a:off x="15798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109280</xdr:rowOff>
    </xdr:from>
    <xdr:to>
      <xdr:col>22</xdr:col>
      <xdr:colOff>203200</xdr:colOff>
      <xdr:row>60</xdr:row>
      <xdr:rowOff>128815</xdr:rowOff>
    </xdr:to>
    <xdr:cxnSp macro="">
      <xdr:nvCxnSpPr>
        <xdr:cNvPr id="329" name="直線コネクタ 328"/>
        <xdr:cNvCxnSpPr/>
      </xdr:nvCxnSpPr>
      <xdr:spPr>
        <a:xfrm>
          <a:off x="14401800" y="10396280"/>
          <a:ext cx="889000" cy="1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73133</xdr:rowOff>
    </xdr:from>
    <xdr:ext cx="762000" cy="259045"/>
    <xdr:sp macro="" textlink="">
      <xdr:nvSpPr>
        <xdr:cNvPr id="331" name="テキスト ボックス 330"/>
        <xdr:cNvSpPr txBox="1"/>
      </xdr:nvSpPr>
      <xdr:spPr>
        <a:xfrm>
          <a:off x="14909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97790</xdr:rowOff>
    </xdr:from>
    <xdr:to>
      <xdr:col>21</xdr:col>
      <xdr:colOff>0</xdr:colOff>
      <xdr:row>60</xdr:row>
      <xdr:rowOff>109280</xdr:rowOff>
    </xdr:to>
    <xdr:cxnSp macro="">
      <xdr:nvCxnSpPr>
        <xdr:cNvPr id="332" name="直線コネクタ 331"/>
        <xdr:cNvCxnSpPr/>
      </xdr:nvCxnSpPr>
      <xdr:spPr>
        <a:xfrm>
          <a:off x="13512800" y="1038479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69686</xdr:rowOff>
    </xdr:from>
    <xdr:ext cx="762000" cy="259045"/>
    <xdr:sp macro="" textlink="">
      <xdr:nvSpPr>
        <xdr:cNvPr id="334" name="テキスト ボックス 333"/>
        <xdr:cNvSpPr txBox="1"/>
      </xdr:nvSpPr>
      <xdr:spPr>
        <a:xfrm>
          <a:off x="14020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74282</xdr:rowOff>
    </xdr:from>
    <xdr:ext cx="762000" cy="259045"/>
    <xdr:sp macro="" textlink="">
      <xdr:nvSpPr>
        <xdr:cNvPr id="336" name="テキスト ボックス 335"/>
        <xdr:cNvSpPr txBox="1"/>
      </xdr:nvSpPr>
      <xdr:spPr>
        <a:xfrm>
          <a:off x="13131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84909</xdr:rowOff>
    </xdr:from>
    <xdr:to>
      <xdr:col>24</xdr:col>
      <xdr:colOff>609600</xdr:colOff>
      <xdr:row>61</xdr:row>
      <xdr:rowOff>15059</xdr:rowOff>
    </xdr:to>
    <xdr:sp macro="" textlink="">
      <xdr:nvSpPr>
        <xdr:cNvPr id="342" name="円/楕円 341"/>
        <xdr:cNvSpPr/>
      </xdr:nvSpPr>
      <xdr:spPr>
        <a:xfrm>
          <a:off x="16967200" y="1037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101436</xdr:rowOff>
    </xdr:from>
    <xdr:ext cx="762000" cy="259045"/>
    <xdr:sp macro="" textlink="">
      <xdr:nvSpPr>
        <xdr:cNvPr id="343" name="定員管理の状況該当値テキスト"/>
        <xdr:cNvSpPr txBox="1"/>
      </xdr:nvSpPr>
      <xdr:spPr>
        <a:xfrm>
          <a:off x="17106900" y="10216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88356</xdr:rowOff>
    </xdr:from>
    <xdr:to>
      <xdr:col>23</xdr:col>
      <xdr:colOff>457200</xdr:colOff>
      <xdr:row>61</xdr:row>
      <xdr:rowOff>18506</xdr:rowOff>
    </xdr:to>
    <xdr:sp macro="" textlink="">
      <xdr:nvSpPr>
        <xdr:cNvPr id="344" name="円/楕円 343"/>
        <xdr:cNvSpPr/>
      </xdr:nvSpPr>
      <xdr:spPr>
        <a:xfrm>
          <a:off x="161290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28683</xdr:rowOff>
    </xdr:from>
    <xdr:ext cx="736600" cy="259045"/>
    <xdr:sp macro="" textlink="">
      <xdr:nvSpPr>
        <xdr:cNvPr id="345" name="テキスト ボックス 344"/>
        <xdr:cNvSpPr txBox="1"/>
      </xdr:nvSpPr>
      <xdr:spPr>
        <a:xfrm>
          <a:off x="15798800" y="1014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78015</xdr:rowOff>
    </xdr:from>
    <xdr:to>
      <xdr:col>22</xdr:col>
      <xdr:colOff>254000</xdr:colOff>
      <xdr:row>61</xdr:row>
      <xdr:rowOff>8165</xdr:rowOff>
    </xdr:to>
    <xdr:sp macro="" textlink="">
      <xdr:nvSpPr>
        <xdr:cNvPr id="346" name="円/楕円 345"/>
        <xdr:cNvSpPr/>
      </xdr:nvSpPr>
      <xdr:spPr>
        <a:xfrm>
          <a:off x="15240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18342</xdr:rowOff>
    </xdr:from>
    <xdr:ext cx="762000" cy="259045"/>
    <xdr:sp macro="" textlink="">
      <xdr:nvSpPr>
        <xdr:cNvPr id="347" name="テキスト ボックス 346"/>
        <xdr:cNvSpPr txBox="1"/>
      </xdr:nvSpPr>
      <xdr:spPr>
        <a:xfrm>
          <a:off x="14909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58480</xdr:rowOff>
    </xdr:from>
    <xdr:to>
      <xdr:col>21</xdr:col>
      <xdr:colOff>50800</xdr:colOff>
      <xdr:row>60</xdr:row>
      <xdr:rowOff>160080</xdr:rowOff>
    </xdr:to>
    <xdr:sp macro="" textlink="">
      <xdr:nvSpPr>
        <xdr:cNvPr id="348" name="円/楕円 347"/>
        <xdr:cNvSpPr/>
      </xdr:nvSpPr>
      <xdr:spPr>
        <a:xfrm>
          <a:off x="14351000" y="103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170257</xdr:rowOff>
    </xdr:from>
    <xdr:ext cx="762000" cy="259045"/>
    <xdr:sp macro="" textlink="">
      <xdr:nvSpPr>
        <xdr:cNvPr id="349" name="テキスト ボックス 348"/>
        <xdr:cNvSpPr txBox="1"/>
      </xdr:nvSpPr>
      <xdr:spPr>
        <a:xfrm>
          <a:off x="14020800" y="101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46990</xdr:rowOff>
    </xdr:from>
    <xdr:to>
      <xdr:col>19</xdr:col>
      <xdr:colOff>533400</xdr:colOff>
      <xdr:row>60</xdr:row>
      <xdr:rowOff>148590</xdr:rowOff>
    </xdr:to>
    <xdr:sp macro="" textlink="">
      <xdr:nvSpPr>
        <xdr:cNvPr id="350" name="円/楕円 349"/>
        <xdr:cNvSpPr/>
      </xdr:nvSpPr>
      <xdr:spPr>
        <a:xfrm>
          <a:off x="13462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158767</xdr:rowOff>
    </xdr:from>
    <xdr:ext cx="762000" cy="259045"/>
    <xdr:sp macro="" textlink="">
      <xdr:nvSpPr>
        <xdr:cNvPr id="351" name="テキスト ボックス 350"/>
        <xdr:cNvSpPr txBox="1"/>
      </xdr:nvSpPr>
      <xdr:spPr>
        <a:xfrm>
          <a:off x="13131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まだ既往債に対する償還が多額であるため、</a:t>
          </a:r>
          <a:r>
            <a:rPr kumimoji="1" lang="ja-JP" altLang="en-US" sz="1100">
              <a:solidFill>
                <a:schemeClr val="dk1"/>
              </a:solidFill>
              <a:effectLst/>
              <a:latin typeface="+mn-lt"/>
              <a:ea typeface="+mn-ea"/>
              <a:cs typeface="+mn-cs"/>
            </a:rPr>
            <a:t>数値は</a:t>
          </a:r>
          <a:r>
            <a:rPr kumimoji="1" lang="ja-JP" altLang="ja-JP" sz="1100">
              <a:solidFill>
                <a:schemeClr val="dk1"/>
              </a:solidFill>
              <a:effectLst/>
              <a:latin typeface="+mn-lt"/>
              <a:ea typeface="+mn-ea"/>
              <a:cs typeface="+mn-cs"/>
            </a:rPr>
            <a:t>高止まりしている。過去の大型事業に対する償還が終わる</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年度以後は減少していく見込みであ</a:t>
          </a:r>
          <a:r>
            <a:rPr kumimoji="1" lang="ja-JP" altLang="en-US" sz="1100">
              <a:solidFill>
                <a:schemeClr val="dk1"/>
              </a:solidFill>
              <a:effectLst/>
              <a:latin typeface="+mn-lt"/>
              <a:ea typeface="+mn-ea"/>
              <a:cs typeface="+mn-cs"/>
            </a:rPr>
            <a:t>る。新発債</a:t>
          </a:r>
          <a:r>
            <a:rPr kumimoji="1" lang="ja-JP" altLang="ja-JP" sz="1100">
              <a:solidFill>
                <a:schemeClr val="dk1"/>
              </a:solidFill>
              <a:effectLst/>
              <a:latin typeface="+mn-lt"/>
              <a:ea typeface="+mn-ea"/>
              <a:cs typeface="+mn-cs"/>
            </a:rPr>
            <a:t>の抑制や任意繰上償還により、公債費負担の軽減に努める。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107950</xdr:rowOff>
    </xdr:from>
    <xdr:to>
      <xdr:col>24</xdr:col>
      <xdr:colOff>558800</xdr:colOff>
      <xdr:row>38</xdr:row>
      <xdr:rowOff>115994</xdr:rowOff>
    </xdr:to>
    <xdr:cxnSp macro="">
      <xdr:nvCxnSpPr>
        <xdr:cNvPr id="385" name="直線コネクタ 384"/>
        <xdr:cNvCxnSpPr/>
      </xdr:nvCxnSpPr>
      <xdr:spPr>
        <a:xfrm flipV="1">
          <a:off x="16179800" y="66230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115994</xdr:rowOff>
    </xdr:from>
    <xdr:to>
      <xdr:col>23</xdr:col>
      <xdr:colOff>406400</xdr:colOff>
      <xdr:row>38</xdr:row>
      <xdr:rowOff>115994</xdr:rowOff>
    </xdr:to>
    <xdr:cxnSp macro="">
      <xdr:nvCxnSpPr>
        <xdr:cNvPr id="388" name="直線コネクタ 387"/>
        <xdr:cNvCxnSpPr/>
      </xdr:nvCxnSpPr>
      <xdr:spPr>
        <a:xfrm>
          <a:off x="15290800" y="6631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115994</xdr:rowOff>
    </xdr:from>
    <xdr:to>
      <xdr:col>22</xdr:col>
      <xdr:colOff>203200</xdr:colOff>
      <xdr:row>38</xdr:row>
      <xdr:rowOff>118004</xdr:rowOff>
    </xdr:to>
    <xdr:cxnSp macro="">
      <xdr:nvCxnSpPr>
        <xdr:cNvPr id="391" name="直線コネクタ 390"/>
        <xdr:cNvCxnSpPr/>
      </xdr:nvCxnSpPr>
      <xdr:spPr>
        <a:xfrm flipV="1">
          <a:off x="14401800" y="6631094"/>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118004</xdr:rowOff>
    </xdr:from>
    <xdr:to>
      <xdr:col>21</xdr:col>
      <xdr:colOff>0</xdr:colOff>
      <xdr:row>38</xdr:row>
      <xdr:rowOff>138113</xdr:rowOff>
    </xdr:to>
    <xdr:cxnSp macro="">
      <xdr:nvCxnSpPr>
        <xdr:cNvPr id="394" name="直線コネクタ 393"/>
        <xdr:cNvCxnSpPr/>
      </xdr:nvCxnSpPr>
      <xdr:spPr>
        <a:xfrm flipV="1">
          <a:off x="13512800" y="663310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38</xdr:row>
      <xdr:rowOff>57150</xdr:rowOff>
    </xdr:from>
    <xdr:to>
      <xdr:col>24</xdr:col>
      <xdr:colOff>609600</xdr:colOff>
      <xdr:row>38</xdr:row>
      <xdr:rowOff>158750</xdr:rowOff>
    </xdr:to>
    <xdr:sp macro="" textlink="">
      <xdr:nvSpPr>
        <xdr:cNvPr id="404" name="円/楕円 403"/>
        <xdr:cNvSpPr/>
      </xdr:nvSpPr>
      <xdr:spPr>
        <a:xfrm>
          <a:off x="169672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29227</xdr:rowOff>
    </xdr:from>
    <xdr:ext cx="762000" cy="259045"/>
    <xdr:sp macro="" textlink="">
      <xdr:nvSpPr>
        <xdr:cNvPr id="405" name="公債費負担の状況該当値テキスト"/>
        <xdr:cNvSpPr txBox="1"/>
      </xdr:nvSpPr>
      <xdr:spPr>
        <a:xfrm>
          <a:off x="17106900" y="654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65194</xdr:rowOff>
    </xdr:from>
    <xdr:to>
      <xdr:col>23</xdr:col>
      <xdr:colOff>457200</xdr:colOff>
      <xdr:row>38</xdr:row>
      <xdr:rowOff>166794</xdr:rowOff>
    </xdr:to>
    <xdr:sp macro="" textlink="">
      <xdr:nvSpPr>
        <xdr:cNvPr id="406" name="円/楕円 405"/>
        <xdr:cNvSpPr/>
      </xdr:nvSpPr>
      <xdr:spPr>
        <a:xfrm>
          <a:off x="16129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151571</xdr:rowOff>
    </xdr:from>
    <xdr:ext cx="736600" cy="259045"/>
    <xdr:sp macro="" textlink="">
      <xdr:nvSpPr>
        <xdr:cNvPr id="407" name="テキスト ボックス 406"/>
        <xdr:cNvSpPr txBox="1"/>
      </xdr:nvSpPr>
      <xdr:spPr>
        <a:xfrm>
          <a:off x="15798800" y="6666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65194</xdr:rowOff>
    </xdr:from>
    <xdr:to>
      <xdr:col>22</xdr:col>
      <xdr:colOff>254000</xdr:colOff>
      <xdr:row>38</xdr:row>
      <xdr:rowOff>166794</xdr:rowOff>
    </xdr:to>
    <xdr:sp macro="" textlink="">
      <xdr:nvSpPr>
        <xdr:cNvPr id="408" name="円/楕円 407"/>
        <xdr:cNvSpPr/>
      </xdr:nvSpPr>
      <xdr:spPr>
        <a:xfrm>
          <a:off x="15240000" y="658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151571</xdr:rowOff>
    </xdr:from>
    <xdr:ext cx="762000" cy="259045"/>
    <xdr:sp macro="" textlink="">
      <xdr:nvSpPr>
        <xdr:cNvPr id="409" name="テキスト ボックス 408"/>
        <xdr:cNvSpPr txBox="1"/>
      </xdr:nvSpPr>
      <xdr:spPr>
        <a:xfrm>
          <a:off x="149098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67204</xdr:rowOff>
    </xdr:from>
    <xdr:to>
      <xdr:col>21</xdr:col>
      <xdr:colOff>50800</xdr:colOff>
      <xdr:row>38</xdr:row>
      <xdr:rowOff>168804</xdr:rowOff>
    </xdr:to>
    <xdr:sp macro="" textlink="">
      <xdr:nvSpPr>
        <xdr:cNvPr id="410" name="円/楕円 409"/>
        <xdr:cNvSpPr/>
      </xdr:nvSpPr>
      <xdr:spPr>
        <a:xfrm>
          <a:off x="14351000" y="658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153581</xdr:rowOff>
    </xdr:from>
    <xdr:ext cx="762000" cy="259045"/>
    <xdr:sp macro="" textlink="">
      <xdr:nvSpPr>
        <xdr:cNvPr id="411" name="テキスト ボックス 410"/>
        <xdr:cNvSpPr txBox="1"/>
      </xdr:nvSpPr>
      <xdr:spPr>
        <a:xfrm>
          <a:off x="14020800" y="666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87313</xdr:rowOff>
    </xdr:from>
    <xdr:to>
      <xdr:col>19</xdr:col>
      <xdr:colOff>533400</xdr:colOff>
      <xdr:row>39</xdr:row>
      <xdr:rowOff>17463</xdr:rowOff>
    </xdr:to>
    <xdr:sp macro="" textlink="">
      <xdr:nvSpPr>
        <xdr:cNvPr id="412" name="円/楕円 411"/>
        <xdr:cNvSpPr/>
      </xdr:nvSpPr>
      <xdr:spPr>
        <a:xfrm>
          <a:off x="13462000" y="66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2240</xdr:rowOff>
    </xdr:from>
    <xdr:ext cx="762000" cy="259045"/>
    <xdr:sp macro="" textlink="">
      <xdr:nvSpPr>
        <xdr:cNvPr id="413" name="テキスト ボックス 412"/>
        <xdr:cNvSpPr txBox="1"/>
      </xdr:nvSpPr>
      <xdr:spPr>
        <a:xfrm>
          <a:off x="131318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主に地方債残高の減により前年度から</a:t>
          </a:r>
          <a:r>
            <a:rPr kumimoji="1" lang="en-US" altLang="ja-JP" sz="1100">
              <a:solidFill>
                <a:schemeClr val="dk1"/>
              </a:solidFill>
              <a:effectLst/>
              <a:latin typeface="+mn-lt"/>
              <a:ea typeface="+mn-ea"/>
              <a:cs typeface="+mn-cs"/>
            </a:rPr>
            <a:t>29.0</a:t>
          </a:r>
          <a:r>
            <a:rPr kumimoji="1" lang="ja-JP" altLang="ja-JP" sz="1100">
              <a:solidFill>
                <a:schemeClr val="dk1"/>
              </a:solidFill>
              <a:effectLst/>
              <a:latin typeface="+mn-lt"/>
              <a:ea typeface="+mn-ea"/>
              <a:cs typeface="+mn-cs"/>
            </a:rPr>
            <a:t>ポイント減少している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類似団体との比較においても以前として高い比率ではあるが、</a:t>
          </a:r>
          <a:r>
            <a:rPr kumimoji="1" lang="ja-JP" altLang="ja-JP" sz="1100">
              <a:solidFill>
                <a:schemeClr val="dk1"/>
              </a:solidFill>
              <a:effectLst/>
              <a:latin typeface="+mn-lt"/>
              <a:ea typeface="+mn-ea"/>
              <a:cs typeface="+mn-cs"/>
            </a:rPr>
            <a:t>継続した歳出抑制により公債費は減少傾向にある</a:t>
          </a:r>
          <a:r>
            <a:rPr kumimoji="1" lang="ja-JP" altLang="en-US" sz="1100">
              <a:solidFill>
                <a:schemeClr val="dk1"/>
              </a:solidFill>
              <a:effectLst/>
              <a:latin typeface="+mn-lt"/>
              <a:ea typeface="+mn-ea"/>
              <a:cs typeface="+mn-cs"/>
            </a:rPr>
            <a:t>ため、新発債の発行を抑制することで今後とも数値改善を期したい。</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167221</xdr:rowOff>
    </xdr:from>
    <xdr:to>
      <xdr:col>24</xdr:col>
      <xdr:colOff>558800</xdr:colOff>
      <xdr:row>16</xdr:row>
      <xdr:rowOff>65748</xdr:rowOff>
    </xdr:to>
    <xdr:cxnSp macro="">
      <xdr:nvCxnSpPr>
        <xdr:cNvPr id="445" name="直線コネクタ 444"/>
        <xdr:cNvCxnSpPr/>
      </xdr:nvCxnSpPr>
      <xdr:spPr>
        <a:xfrm flipV="1">
          <a:off x="16179800" y="273897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148277</xdr:rowOff>
    </xdr:from>
    <xdr:ext cx="762000" cy="259045"/>
    <xdr:sp macro="" textlink="">
      <xdr:nvSpPr>
        <xdr:cNvPr id="446" name="将来負担の状況平均値テキスト"/>
        <xdr:cNvSpPr txBox="1"/>
      </xdr:nvSpPr>
      <xdr:spPr>
        <a:xfrm>
          <a:off x="17106900" y="237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65748</xdr:rowOff>
    </xdr:from>
    <xdr:to>
      <xdr:col>23</xdr:col>
      <xdr:colOff>406400</xdr:colOff>
      <xdr:row>16</xdr:row>
      <xdr:rowOff>119799</xdr:rowOff>
    </xdr:to>
    <xdr:cxnSp macro="">
      <xdr:nvCxnSpPr>
        <xdr:cNvPr id="448" name="直線コネクタ 447"/>
        <xdr:cNvCxnSpPr/>
      </xdr:nvCxnSpPr>
      <xdr:spPr>
        <a:xfrm flipV="1">
          <a:off x="15290800" y="2808948"/>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119799</xdr:rowOff>
    </xdr:from>
    <xdr:to>
      <xdr:col>22</xdr:col>
      <xdr:colOff>203200</xdr:colOff>
      <xdr:row>16</xdr:row>
      <xdr:rowOff>137897</xdr:rowOff>
    </xdr:to>
    <xdr:cxnSp macro="">
      <xdr:nvCxnSpPr>
        <xdr:cNvPr id="451" name="直線コネクタ 450"/>
        <xdr:cNvCxnSpPr/>
      </xdr:nvCxnSpPr>
      <xdr:spPr>
        <a:xfrm flipV="1">
          <a:off x="14401800" y="286299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87037</xdr:rowOff>
    </xdr:from>
    <xdr:ext cx="762000" cy="259045"/>
    <xdr:sp macro="" textlink="">
      <xdr:nvSpPr>
        <xdr:cNvPr id="453" name="テキスト ボックス 452"/>
        <xdr:cNvSpPr txBox="1"/>
      </xdr:nvSpPr>
      <xdr:spPr>
        <a:xfrm>
          <a:off x="14909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137897</xdr:rowOff>
    </xdr:from>
    <xdr:to>
      <xdr:col>21</xdr:col>
      <xdr:colOff>0</xdr:colOff>
      <xdr:row>16</xdr:row>
      <xdr:rowOff>152857</xdr:rowOff>
    </xdr:to>
    <xdr:cxnSp macro="">
      <xdr:nvCxnSpPr>
        <xdr:cNvPr id="454" name="直線コネクタ 453"/>
        <xdr:cNvCxnSpPr/>
      </xdr:nvCxnSpPr>
      <xdr:spPr>
        <a:xfrm flipV="1">
          <a:off x="13512800" y="2881097"/>
          <a:ext cx="889000" cy="14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97896</xdr:rowOff>
    </xdr:from>
    <xdr:ext cx="762000" cy="259045"/>
    <xdr:sp macro="" textlink="">
      <xdr:nvSpPr>
        <xdr:cNvPr id="456" name="テキスト ボックス 455"/>
        <xdr:cNvSpPr txBox="1"/>
      </xdr:nvSpPr>
      <xdr:spPr>
        <a:xfrm>
          <a:off x="14020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15</xdr:row>
      <xdr:rowOff>116421</xdr:rowOff>
    </xdr:from>
    <xdr:to>
      <xdr:col>24</xdr:col>
      <xdr:colOff>609600</xdr:colOff>
      <xdr:row>16</xdr:row>
      <xdr:rowOff>46571</xdr:rowOff>
    </xdr:to>
    <xdr:sp macro="" textlink="">
      <xdr:nvSpPr>
        <xdr:cNvPr id="464" name="円/楕円 463"/>
        <xdr:cNvSpPr/>
      </xdr:nvSpPr>
      <xdr:spPr>
        <a:xfrm>
          <a:off x="16967200" y="268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88498</xdr:rowOff>
    </xdr:from>
    <xdr:ext cx="762000" cy="259045"/>
    <xdr:sp macro="" textlink="">
      <xdr:nvSpPr>
        <xdr:cNvPr id="465" name="将来負担の状況該当値テキスト"/>
        <xdr:cNvSpPr txBox="1"/>
      </xdr:nvSpPr>
      <xdr:spPr>
        <a:xfrm>
          <a:off x="17106900" y="266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14948</xdr:rowOff>
    </xdr:from>
    <xdr:to>
      <xdr:col>23</xdr:col>
      <xdr:colOff>457200</xdr:colOff>
      <xdr:row>16</xdr:row>
      <xdr:rowOff>116548</xdr:rowOff>
    </xdr:to>
    <xdr:sp macro="" textlink="">
      <xdr:nvSpPr>
        <xdr:cNvPr id="466" name="円/楕円 465"/>
        <xdr:cNvSpPr/>
      </xdr:nvSpPr>
      <xdr:spPr>
        <a:xfrm>
          <a:off x="16129000" y="275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101325</xdr:rowOff>
    </xdr:from>
    <xdr:ext cx="736600" cy="259045"/>
    <xdr:sp macro="" textlink="">
      <xdr:nvSpPr>
        <xdr:cNvPr id="467" name="テキスト ボックス 466"/>
        <xdr:cNvSpPr txBox="1"/>
      </xdr:nvSpPr>
      <xdr:spPr>
        <a:xfrm>
          <a:off x="15798800" y="284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68999</xdr:rowOff>
    </xdr:from>
    <xdr:to>
      <xdr:col>22</xdr:col>
      <xdr:colOff>254000</xdr:colOff>
      <xdr:row>16</xdr:row>
      <xdr:rowOff>170599</xdr:rowOff>
    </xdr:to>
    <xdr:sp macro="" textlink="">
      <xdr:nvSpPr>
        <xdr:cNvPr id="468" name="円/楕円 467"/>
        <xdr:cNvSpPr/>
      </xdr:nvSpPr>
      <xdr:spPr>
        <a:xfrm>
          <a:off x="15240000" y="28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155376</xdr:rowOff>
    </xdr:from>
    <xdr:ext cx="762000" cy="259045"/>
    <xdr:sp macro="" textlink="">
      <xdr:nvSpPr>
        <xdr:cNvPr id="469" name="テキスト ボックス 468"/>
        <xdr:cNvSpPr txBox="1"/>
      </xdr:nvSpPr>
      <xdr:spPr>
        <a:xfrm>
          <a:off x="14909800" y="289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87097</xdr:rowOff>
    </xdr:from>
    <xdr:to>
      <xdr:col>21</xdr:col>
      <xdr:colOff>50800</xdr:colOff>
      <xdr:row>17</xdr:row>
      <xdr:rowOff>17247</xdr:rowOff>
    </xdr:to>
    <xdr:sp macro="" textlink="">
      <xdr:nvSpPr>
        <xdr:cNvPr id="470" name="円/楕円 469"/>
        <xdr:cNvSpPr/>
      </xdr:nvSpPr>
      <xdr:spPr>
        <a:xfrm>
          <a:off x="14351000" y="28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2024</xdr:rowOff>
    </xdr:from>
    <xdr:ext cx="762000" cy="259045"/>
    <xdr:sp macro="" textlink="">
      <xdr:nvSpPr>
        <xdr:cNvPr id="471" name="テキスト ボックス 470"/>
        <xdr:cNvSpPr txBox="1"/>
      </xdr:nvSpPr>
      <xdr:spPr>
        <a:xfrm>
          <a:off x="14020800" y="2916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178.2</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102057</xdr:rowOff>
    </xdr:from>
    <xdr:to>
      <xdr:col>19</xdr:col>
      <xdr:colOff>533400</xdr:colOff>
      <xdr:row>17</xdr:row>
      <xdr:rowOff>32207</xdr:rowOff>
    </xdr:to>
    <xdr:sp macro="" textlink="">
      <xdr:nvSpPr>
        <xdr:cNvPr id="472" name="円/楕円 471"/>
        <xdr:cNvSpPr/>
      </xdr:nvSpPr>
      <xdr:spPr>
        <a:xfrm>
          <a:off x="13462000" y="284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16984</xdr:rowOff>
    </xdr:from>
    <xdr:ext cx="762000" cy="259045"/>
    <xdr:sp macro="" textlink="">
      <xdr:nvSpPr>
        <xdr:cNvPr id="473" name="テキスト ボックス 472"/>
        <xdr:cNvSpPr txBox="1"/>
      </xdr:nvSpPr>
      <xdr:spPr>
        <a:xfrm>
          <a:off x="13131800" y="293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行財政運営方針</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に従って継続してきた</a:t>
          </a:r>
          <a:r>
            <a:rPr kumimoji="1" lang="ja-JP" altLang="en-US" sz="1100">
              <a:solidFill>
                <a:schemeClr val="dk1"/>
              </a:solidFill>
              <a:effectLst/>
              <a:latin typeface="+mn-lt"/>
              <a:ea typeface="+mn-ea"/>
              <a:cs typeface="+mn-cs"/>
            </a:rPr>
            <a:t>職員数削減</a:t>
          </a:r>
          <a:r>
            <a:rPr kumimoji="1" lang="ja-JP" altLang="ja-JP" sz="1100">
              <a:solidFill>
                <a:schemeClr val="dk1"/>
              </a:solidFill>
              <a:effectLst/>
              <a:latin typeface="+mn-lt"/>
              <a:ea typeface="+mn-ea"/>
              <a:cs typeface="+mn-cs"/>
            </a:rPr>
            <a:t>も</a:t>
          </a:r>
          <a:r>
            <a:rPr kumimoji="1" lang="ja-JP" altLang="en-US" sz="1100">
              <a:solidFill>
                <a:schemeClr val="dk1"/>
              </a:solidFill>
              <a:effectLst/>
              <a:latin typeface="+mn-lt"/>
              <a:ea typeface="+mn-ea"/>
              <a:cs typeface="+mn-cs"/>
            </a:rPr>
            <a:t>現状の組織体制では</a:t>
          </a:r>
          <a:r>
            <a:rPr kumimoji="1" lang="ja-JP" altLang="ja-JP" sz="1100">
              <a:solidFill>
                <a:schemeClr val="dk1"/>
              </a:solidFill>
              <a:effectLst/>
              <a:latin typeface="+mn-lt"/>
              <a:ea typeface="+mn-ea"/>
              <a:cs typeface="+mn-cs"/>
            </a:rPr>
            <a:t>限界が見えてきており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前年度から職員数は横這いではある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ＭＳ Ｐゴシック"/>
            <a:ea typeface="+mn-ea"/>
            <a:cs typeface="+mn-cs"/>
          </a:endParaRPr>
        </a:p>
        <a:p>
          <a:r>
            <a:rPr kumimoji="1" lang="ja-JP" altLang="en-US" sz="1100">
              <a:solidFill>
                <a:schemeClr val="dk1"/>
              </a:solidFill>
              <a:effectLst/>
              <a:latin typeface="ＭＳ Ｐゴシック"/>
              <a:ea typeface="+mn-ea"/>
              <a:cs typeface="+mn-cs"/>
            </a:rPr>
            <a:t>今後はシステム導入による組織の効率化や更なる民間活用について検討が必要となる。</a:t>
          </a:r>
          <a:endParaRPr kumimoji="1" lang="en-US" altLang="ja-JP" sz="1100">
            <a:solidFill>
              <a:schemeClr val="dk1"/>
            </a:solidFill>
            <a:effectLst/>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138430</xdr:rowOff>
    </xdr:to>
    <xdr:cxnSp macro="">
      <xdr:nvCxnSpPr>
        <xdr:cNvPr id="66" name="直線コネクタ 65"/>
        <xdr:cNvCxnSpPr/>
      </xdr:nvCxnSpPr>
      <xdr:spPr>
        <a:xfrm>
          <a:off x="3987800" y="61239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123190</xdr:rowOff>
    </xdr:from>
    <xdr:to>
      <xdr:col>5</xdr:col>
      <xdr:colOff>549275</xdr:colOff>
      <xdr:row>36</xdr:row>
      <xdr:rowOff>20320</xdr:rowOff>
    </xdr:to>
    <xdr:cxnSp macro="">
      <xdr:nvCxnSpPr>
        <xdr:cNvPr id="69" name="直線コネクタ 68"/>
        <xdr:cNvCxnSpPr/>
      </xdr:nvCxnSpPr>
      <xdr:spPr>
        <a:xfrm flipV="1">
          <a:off x="3098800" y="6123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20320</xdr:rowOff>
    </xdr:from>
    <xdr:to>
      <xdr:col>4</xdr:col>
      <xdr:colOff>346075</xdr:colOff>
      <xdr:row>36</xdr:row>
      <xdr:rowOff>127000</xdr:rowOff>
    </xdr:to>
    <xdr:cxnSp macro="">
      <xdr:nvCxnSpPr>
        <xdr:cNvPr id="72" name="直線コネクタ 71"/>
        <xdr:cNvCxnSpPr/>
      </xdr:nvCxnSpPr>
      <xdr:spPr>
        <a:xfrm flipV="1">
          <a:off x="2209800" y="61925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127000</xdr:rowOff>
    </xdr:to>
    <xdr:cxnSp macro="">
      <xdr:nvCxnSpPr>
        <xdr:cNvPr id="75" name="直線コネクタ 74"/>
        <xdr:cNvCxnSpPr/>
      </xdr:nvCxnSpPr>
      <xdr:spPr>
        <a:xfrm>
          <a:off x="1320800" y="62153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87630</xdr:rowOff>
    </xdr:from>
    <xdr:to>
      <xdr:col>7</xdr:col>
      <xdr:colOff>66675</xdr:colOff>
      <xdr:row>36</xdr:row>
      <xdr:rowOff>17780</xdr:rowOff>
    </xdr:to>
    <xdr:sp macro="" textlink="">
      <xdr:nvSpPr>
        <xdr:cNvPr id="85" name="円/楕円 84"/>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104157</xdr:rowOff>
    </xdr:from>
    <xdr:ext cx="762000" cy="259045"/>
    <xdr:sp macro="" textlink="">
      <xdr:nvSpPr>
        <xdr:cNvPr id="86" name="人件費該当値テキスト"/>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72390</xdr:rowOff>
    </xdr:from>
    <xdr:to>
      <xdr:col>5</xdr:col>
      <xdr:colOff>600075</xdr:colOff>
      <xdr:row>36</xdr:row>
      <xdr:rowOff>2540</xdr:rowOff>
    </xdr:to>
    <xdr:sp macro="" textlink="">
      <xdr:nvSpPr>
        <xdr:cNvPr id="87" name="円/楕円 86"/>
        <xdr:cNvSpPr/>
      </xdr:nvSpPr>
      <xdr:spPr>
        <a:xfrm>
          <a:off x="3937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12717</xdr:rowOff>
    </xdr:from>
    <xdr:ext cx="736600" cy="259045"/>
    <xdr:sp macro="" textlink="">
      <xdr:nvSpPr>
        <xdr:cNvPr id="88" name="テキスト ボックス 87"/>
        <xdr:cNvSpPr txBox="1"/>
      </xdr:nvSpPr>
      <xdr:spPr>
        <a:xfrm>
          <a:off x="3606800" y="584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9" name="円/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76200</xdr:rowOff>
    </xdr:from>
    <xdr:to>
      <xdr:col>3</xdr:col>
      <xdr:colOff>193675</xdr:colOff>
      <xdr:row>37</xdr:row>
      <xdr:rowOff>6350</xdr:rowOff>
    </xdr:to>
    <xdr:sp macro="" textlink="">
      <xdr:nvSpPr>
        <xdr:cNvPr id="91" name="円/楕円 90"/>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16527</xdr:rowOff>
    </xdr:from>
    <xdr:ext cx="762000" cy="259045"/>
    <xdr:sp macro="" textlink="">
      <xdr:nvSpPr>
        <xdr:cNvPr id="92" name="テキスト ボックス 91"/>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3" name="円/楕円 92"/>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4" name="テキスト ボックス 93"/>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各種制度変更に伴う電子計算システムの更新・新規導入にかかる経費は毎年度多額に上り物件費の高止まりの要因の一つとなっている。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システム導入による効率化を人件費抑制につなげる等、全体経費の抑制に努めたい。</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159657</xdr:rowOff>
    </xdr:from>
    <xdr:to>
      <xdr:col>24</xdr:col>
      <xdr:colOff>31750</xdr:colOff>
      <xdr:row>16</xdr:row>
      <xdr:rowOff>23586</xdr:rowOff>
    </xdr:to>
    <xdr:cxnSp macro="">
      <xdr:nvCxnSpPr>
        <xdr:cNvPr id="129" name="直線コネクタ 128"/>
        <xdr:cNvCxnSpPr/>
      </xdr:nvCxnSpPr>
      <xdr:spPr>
        <a:xfrm>
          <a:off x="15671800" y="2559957"/>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159657</xdr:rowOff>
    </xdr:from>
    <xdr:to>
      <xdr:col>22</xdr:col>
      <xdr:colOff>565150</xdr:colOff>
      <xdr:row>15</xdr:row>
      <xdr:rowOff>129721</xdr:rowOff>
    </xdr:to>
    <xdr:cxnSp macro="">
      <xdr:nvCxnSpPr>
        <xdr:cNvPr id="132" name="直線コネクタ 131"/>
        <xdr:cNvCxnSpPr/>
      </xdr:nvCxnSpPr>
      <xdr:spPr>
        <a:xfrm flipV="1">
          <a:off x="14782800" y="2559957"/>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42636</xdr:rowOff>
    </xdr:from>
    <xdr:to>
      <xdr:col>21</xdr:col>
      <xdr:colOff>361950</xdr:colOff>
      <xdr:row>15</xdr:row>
      <xdr:rowOff>129721</xdr:rowOff>
    </xdr:to>
    <xdr:cxnSp macro="">
      <xdr:nvCxnSpPr>
        <xdr:cNvPr id="135" name="直線コネクタ 134"/>
        <xdr:cNvCxnSpPr/>
      </xdr:nvCxnSpPr>
      <xdr:spPr>
        <a:xfrm>
          <a:off x="13893800" y="26143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42636</xdr:rowOff>
    </xdr:to>
    <xdr:cxnSp macro="">
      <xdr:nvCxnSpPr>
        <xdr:cNvPr id="138" name="直線コネクタ 137"/>
        <xdr:cNvCxnSpPr/>
      </xdr:nvCxnSpPr>
      <xdr:spPr>
        <a:xfrm>
          <a:off x="13004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144236</xdr:rowOff>
    </xdr:from>
    <xdr:to>
      <xdr:col>24</xdr:col>
      <xdr:colOff>82550</xdr:colOff>
      <xdr:row>16</xdr:row>
      <xdr:rowOff>74386</xdr:rowOff>
    </xdr:to>
    <xdr:sp macro="" textlink="">
      <xdr:nvSpPr>
        <xdr:cNvPr id="148" name="円/楕円 147"/>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160763</xdr:rowOff>
    </xdr:from>
    <xdr:ext cx="762000" cy="259045"/>
    <xdr:sp macro="" textlink="">
      <xdr:nvSpPr>
        <xdr:cNvPr id="149" name="物件費該当値テキスト"/>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108857</xdr:rowOff>
    </xdr:from>
    <xdr:to>
      <xdr:col>22</xdr:col>
      <xdr:colOff>615950</xdr:colOff>
      <xdr:row>15</xdr:row>
      <xdr:rowOff>39007</xdr:rowOff>
    </xdr:to>
    <xdr:sp macro="" textlink="">
      <xdr:nvSpPr>
        <xdr:cNvPr id="150" name="円/楕円 149"/>
        <xdr:cNvSpPr/>
      </xdr:nvSpPr>
      <xdr:spPr>
        <a:xfrm>
          <a:off x="15621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49184</xdr:rowOff>
    </xdr:from>
    <xdr:ext cx="736600" cy="259045"/>
    <xdr:sp macro="" textlink="">
      <xdr:nvSpPr>
        <xdr:cNvPr id="151" name="テキスト ボックス 150"/>
        <xdr:cNvSpPr txBox="1"/>
      </xdr:nvSpPr>
      <xdr:spPr>
        <a:xfrm>
          <a:off x="15290800" y="2278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78921</xdr:rowOff>
    </xdr:from>
    <xdr:to>
      <xdr:col>21</xdr:col>
      <xdr:colOff>412750</xdr:colOff>
      <xdr:row>16</xdr:row>
      <xdr:rowOff>9071</xdr:rowOff>
    </xdr:to>
    <xdr:sp macro="" textlink="">
      <xdr:nvSpPr>
        <xdr:cNvPr id="152" name="円/楕円 151"/>
        <xdr:cNvSpPr/>
      </xdr:nvSpPr>
      <xdr:spPr>
        <a:xfrm>
          <a:off x="14732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19248</xdr:rowOff>
    </xdr:from>
    <xdr:ext cx="762000" cy="259045"/>
    <xdr:sp macro="" textlink="">
      <xdr:nvSpPr>
        <xdr:cNvPr id="153" name="テキスト ボックス 152"/>
        <xdr:cNvSpPr txBox="1"/>
      </xdr:nvSpPr>
      <xdr:spPr>
        <a:xfrm>
          <a:off x="14401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163286</xdr:rowOff>
    </xdr:from>
    <xdr:to>
      <xdr:col>20</xdr:col>
      <xdr:colOff>209550</xdr:colOff>
      <xdr:row>15</xdr:row>
      <xdr:rowOff>93436</xdr:rowOff>
    </xdr:to>
    <xdr:sp macro="" textlink="">
      <xdr:nvSpPr>
        <xdr:cNvPr id="154" name="円/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6" name="円/楕円 155"/>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7" name="テキスト ボックス 156"/>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扶助費</a:t>
          </a:r>
          <a:r>
            <a:rPr kumimoji="1" lang="ja-JP" altLang="en-US" sz="1100">
              <a:solidFill>
                <a:schemeClr val="dk1"/>
              </a:solidFill>
              <a:effectLst/>
              <a:latin typeface="+mn-lt"/>
              <a:ea typeface="+mn-ea"/>
              <a:cs typeface="+mn-cs"/>
            </a:rPr>
            <a:t>は対前年</a:t>
          </a:r>
          <a:r>
            <a:rPr kumimoji="1" lang="en-US" altLang="ja-JP" sz="1100">
              <a:solidFill>
                <a:schemeClr val="dk1"/>
              </a:solidFill>
              <a:effectLst/>
              <a:latin typeface="+mn-lt"/>
              <a:ea typeface="+mn-ea"/>
              <a:cs typeface="+mn-cs"/>
            </a:rPr>
            <a:t>242</a:t>
          </a:r>
          <a:r>
            <a:rPr kumimoji="1" lang="ja-JP" altLang="en-US" sz="1100">
              <a:solidFill>
                <a:schemeClr val="dk1"/>
              </a:solidFill>
              <a:effectLst/>
              <a:latin typeface="+mn-lt"/>
              <a:ea typeface="+mn-ea"/>
              <a:cs typeface="+mn-cs"/>
            </a:rPr>
            <a:t>百万円増となっている。主に制度改正による保育所運営費扶助費の増が原因である。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削減が難しい経費であるため、他経費の節減による一般財源の確保に努めたい。</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29028</xdr:rowOff>
    </xdr:from>
    <xdr:to>
      <xdr:col>7</xdr:col>
      <xdr:colOff>15875</xdr:colOff>
      <xdr:row>58</xdr:row>
      <xdr:rowOff>137885</xdr:rowOff>
    </xdr:to>
    <xdr:cxnSp macro="">
      <xdr:nvCxnSpPr>
        <xdr:cNvPr id="192" name="直線コネクタ 191"/>
        <xdr:cNvCxnSpPr/>
      </xdr:nvCxnSpPr>
      <xdr:spPr>
        <a:xfrm>
          <a:off x="3987800" y="9973128"/>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93"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156935</xdr:rowOff>
    </xdr:from>
    <xdr:to>
      <xdr:col>5</xdr:col>
      <xdr:colOff>549275</xdr:colOff>
      <xdr:row>58</xdr:row>
      <xdr:rowOff>29028</xdr:rowOff>
    </xdr:to>
    <xdr:cxnSp macro="">
      <xdr:nvCxnSpPr>
        <xdr:cNvPr id="195" name="直線コネクタ 194"/>
        <xdr:cNvCxnSpPr/>
      </xdr:nvCxnSpPr>
      <xdr:spPr>
        <a:xfrm>
          <a:off x="3098800" y="9929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51905</xdr:rowOff>
    </xdr:from>
    <xdr:ext cx="736600" cy="259045"/>
    <xdr:sp macro="" textlink="">
      <xdr:nvSpPr>
        <xdr:cNvPr id="197" name="テキスト ボックス 196"/>
        <xdr:cNvSpPr txBox="1"/>
      </xdr:nvSpPr>
      <xdr:spPr>
        <a:xfrm>
          <a:off x="3606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69850</xdr:rowOff>
    </xdr:from>
    <xdr:to>
      <xdr:col>4</xdr:col>
      <xdr:colOff>346075</xdr:colOff>
      <xdr:row>57</xdr:row>
      <xdr:rowOff>156935</xdr:rowOff>
    </xdr:to>
    <xdr:cxnSp macro="">
      <xdr:nvCxnSpPr>
        <xdr:cNvPr id="198" name="直線コネクタ 197"/>
        <xdr:cNvCxnSpPr/>
      </xdr:nvCxnSpPr>
      <xdr:spPr>
        <a:xfrm>
          <a:off x="2209800" y="9842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200" name="テキスト ボックス 199"/>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69850</xdr:rowOff>
    </xdr:from>
    <xdr:to>
      <xdr:col>3</xdr:col>
      <xdr:colOff>142875</xdr:colOff>
      <xdr:row>57</xdr:row>
      <xdr:rowOff>156935</xdr:rowOff>
    </xdr:to>
    <xdr:cxnSp macro="">
      <xdr:nvCxnSpPr>
        <xdr:cNvPr id="201" name="直線コネクタ 200"/>
        <xdr:cNvCxnSpPr/>
      </xdr:nvCxnSpPr>
      <xdr:spPr>
        <a:xfrm flipV="1">
          <a:off x="1320800" y="9842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205" name="テキスト ボックス 204"/>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87085</xdr:rowOff>
    </xdr:from>
    <xdr:to>
      <xdr:col>7</xdr:col>
      <xdr:colOff>66675</xdr:colOff>
      <xdr:row>59</xdr:row>
      <xdr:rowOff>17235</xdr:rowOff>
    </xdr:to>
    <xdr:sp macro="" textlink="">
      <xdr:nvSpPr>
        <xdr:cNvPr id="211" name="円/楕円 210"/>
        <xdr:cNvSpPr/>
      </xdr:nvSpPr>
      <xdr:spPr>
        <a:xfrm>
          <a:off x="47752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59162</xdr:rowOff>
    </xdr:from>
    <xdr:ext cx="762000" cy="259045"/>
    <xdr:sp macro="" textlink="">
      <xdr:nvSpPr>
        <xdr:cNvPr id="212" name="扶助費該当値テキスト"/>
        <xdr:cNvSpPr txBox="1"/>
      </xdr:nvSpPr>
      <xdr:spPr>
        <a:xfrm>
          <a:off x="4914900" y="1000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149678</xdr:rowOff>
    </xdr:from>
    <xdr:to>
      <xdr:col>5</xdr:col>
      <xdr:colOff>600075</xdr:colOff>
      <xdr:row>58</xdr:row>
      <xdr:rowOff>79828</xdr:rowOff>
    </xdr:to>
    <xdr:sp macro="" textlink="">
      <xdr:nvSpPr>
        <xdr:cNvPr id="213" name="円/楕円 212"/>
        <xdr:cNvSpPr/>
      </xdr:nvSpPr>
      <xdr:spPr>
        <a:xfrm>
          <a:off x="3937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64605</xdr:rowOff>
    </xdr:from>
    <xdr:ext cx="736600" cy="259045"/>
    <xdr:sp macro="" textlink="">
      <xdr:nvSpPr>
        <xdr:cNvPr id="214" name="テキスト ボックス 213"/>
        <xdr:cNvSpPr txBox="1"/>
      </xdr:nvSpPr>
      <xdr:spPr>
        <a:xfrm>
          <a:off x="3606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57</xdr:row>
      <xdr:rowOff>106135</xdr:rowOff>
    </xdr:from>
    <xdr:to>
      <xdr:col>4</xdr:col>
      <xdr:colOff>396875</xdr:colOff>
      <xdr:row>58</xdr:row>
      <xdr:rowOff>36285</xdr:rowOff>
    </xdr:to>
    <xdr:sp macro="" textlink="">
      <xdr:nvSpPr>
        <xdr:cNvPr id="215" name="円/楕円 214"/>
        <xdr:cNvSpPr/>
      </xdr:nvSpPr>
      <xdr:spPr>
        <a:xfrm>
          <a:off x="3048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21062</xdr:rowOff>
    </xdr:from>
    <xdr:ext cx="762000" cy="259045"/>
    <xdr:sp macro="" textlink="">
      <xdr:nvSpPr>
        <xdr:cNvPr id="216" name="テキスト ボックス 215"/>
        <xdr:cNvSpPr txBox="1"/>
      </xdr:nvSpPr>
      <xdr:spPr>
        <a:xfrm>
          <a:off x="2717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19050</xdr:rowOff>
    </xdr:from>
    <xdr:to>
      <xdr:col>3</xdr:col>
      <xdr:colOff>193675</xdr:colOff>
      <xdr:row>57</xdr:row>
      <xdr:rowOff>120650</xdr:rowOff>
    </xdr:to>
    <xdr:sp macro="" textlink="">
      <xdr:nvSpPr>
        <xdr:cNvPr id="217" name="円/楕円 216"/>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105427</xdr:rowOff>
    </xdr:from>
    <xdr:ext cx="762000" cy="259045"/>
    <xdr:sp macro="" textlink="">
      <xdr:nvSpPr>
        <xdr:cNvPr id="218" name="テキスト ボックス 217"/>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106135</xdr:rowOff>
    </xdr:from>
    <xdr:to>
      <xdr:col>1</xdr:col>
      <xdr:colOff>676275</xdr:colOff>
      <xdr:row>58</xdr:row>
      <xdr:rowOff>36285</xdr:rowOff>
    </xdr:to>
    <xdr:sp macro="" textlink="">
      <xdr:nvSpPr>
        <xdr:cNvPr id="219" name="円/楕円 218"/>
        <xdr:cNvSpPr/>
      </xdr:nvSpPr>
      <xdr:spPr>
        <a:xfrm>
          <a:off x="1270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21062</xdr:rowOff>
    </xdr:from>
    <xdr:ext cx="762000" cy="259045"/>
    <xdr:sp macro="" textlink="">
      <xdr:nvSpPr>
        <xdr:cNvPr id="220" name="テキスト ボックス 219"/>
        <xdr:cNvSpPr txBox="1"/>
      </xdr:nvSpPr>
      <xdr:spPr>
        <a:xfrm>
          <a:off x="939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少雪であった前年度に比べ、除雪経費が増加したため前々年度並みの比率となっている。</a:t>
          </a:r>
          <a:endParaRPr kumimoji="1" lang="en-US" altLang="ja-JP" sz="1100">
            <a:latin typeface="ＭＳ Ｐゴシック"/>
          </a:endParaRPr>
        </a:p>
        <a:p>
          <a:r>
            <a:rPr kumimoji="1" lang="ja-JP" altLang="en-US" sz="1100">
              <a:latin typeface="ＭＳ Ｐゴシック"/>
            </a:rPr>
            <a:t>各特別会計への繰出し金は前年度に比べ減少している。下水道事業や温泉供給事業の経営が改善してることに加え、観光施設特別会計の資金不足解消が完了したためである。今後とも各特別会計、公営企業会計の経営改善に努めていきたい。</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27940</xdr:rowOff>
    </xdr:from>
    <xdr:to>
      <xdr:col>24</xdr:col>
      <xdr:colOff>31750</xdr:colOff>
      <xdr:row>54</xdr:row>
      <xdr:rowOff>127000</xdr:rowOff>
    </xdr:to>
    <xdr:cxnSp macro="">
      <xdr:nvCxnSpPr>
        <xdr:cNvPr id="253" name="直線コネクタ 252"/>
        <xdr:cNvCxnSpPr/>
      </xdr:nvCxnSpPr>
      <xdr:spPr>
        <a:xfrm>
          <a:off x="15671800" y="9286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147337</xdr:rowOff>
    </xdr:from>
    <xdr:ext cx="762000" cy="259045"/>
    <xdr:sp macro="" textlink="">
      <xdr:nvSpPr>
        <xdr:cNvPr id="254" name="その他平均値テキスト"/>
        <xdr:cNvSpPr txBox="1"/>
      </xdr:nvSpPr>
      <xdr:spPr>
        <a:xfrm>
          <a:off x="16598900" y="940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27940</xdr:rowOff>
    </xdr:from>
    <xdr:to>
      <xdr:col>22</xdr:col>
      <xdr:colOff>565150</xdr:colOff>
      <xdr:row>54</xdr:row>
      <xdr:rowOff>104140</xdr:rowOff>
    </xdr:to>
    <xdr:cxnSp macro="">
      <xdr:nvCxnSpPr>
        <xdr:cNvPr id="256" name="直線コネクタ 255"/>
        <xdr:cNvCxnSpPr/>
      </xdr:nvCxnSpPr>
      <xdr:spPr>
        <a:xfrm flipV="1">
          <a:off x="14782800" y="92862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44467</xdr:rowOff>
    </xdr:from>
    <xdr:ext cx="736600" cy="259045"/>
    <xdr:sp macro="" textlink="">
      <xdr:nvSpPr>
        <xdr:cNvPr id="258" name="テキスト ボックス 257"/>
        <xdr:cNvSpPr txBox="1"/>
      </xdr:nvSpPr>
      <xdr:spPr>
        <a:xfrm>
          <a:off x="15290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58420</xdr:rowOff>
    </xdr:from>
    <xdr:to>
      <xdr:col>21</xdr:col>
      <xdr:colOff>361950</xdr:colOff>
      <xdr:row>54</xdr:row>
      <xdr:rowOff>104140</xdr:rowOff>
    </xdr:to>
    <xdr:cxnSp macro="">
      <xdr:nvCxnSpPr>
        <xdr:cNvPr id="259" name="直線コネクタ 258"/>
        <xdr:cNvCxnSpPr/>
      </xdr:nvCxnSpPr>
      <xdr:spPr>
        <a:xfrm>
          <a:off x="13893800" y="9316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44467</xdr:rowOff>
    </xdr:from>
    <xdr:ext cx="762000" cy="259045"/>
    <xdr:sp macro="" textlink="">
      <xdr:nvSpPr>
        <xdr:cNvPr id="261" name="テキスト ボックス 260"/>
        <xdr:cNvSpPr txBox="1"/>
      </xdr:nvSpPr>
      <xdr:spPr>
        <a:xfrm>
          <a:off x="14401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58420</xdr:rowOff>
    </xdr:to>
    <xdr:cxnSp macro="">
      <xdr:nvCxnSpPr>
        <xdr:cNvPr id="262" name="直線コネクタ 261"/>
        <xdr:cNvCxnSpPr/>
      </xdr:nvCxnSpPr>
      <xdr:spPr>
        <a:xfrm>
          <a:off x="13004800" y="9309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29227</xdr:rowOff>
    </xdr:from>
    <xdr:ext cx="762000" cy="259045"/>
    <xdr:sp macro="" textlink="">
      <xdr:nvSpPr>
        <xdr:cNvPr id="264" name="テキスト ボックス 263"/>
        <xdr:cNvSpPr txBox="1"/>
      </xdr:nvSpPr>
      <xdr:spPr>
        <a:xfrm>
          <a:off x="13512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21607</xdr:rowOff>
    </xdr:from>
    <xdr:ext cx="762000" cy="259045"/>
    <xdr:sp macro="" textlink="">
      <xdr:nvSpPr>
        <xdr:cNvPr id="266" name="テキスト ボックス 265"/>
        <xdr:cNvSpPr txBox="1"/>
      </xdr:nvSpPr>
      <xdr:spPr>
        <a:xfrm>
          <a:off x="12623800" y="945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76200</xdr:rowOff>
    </xdr:from>
    <xdr:to>
      <xdr:col>24</xdr:col>
      <xdr:colOff>82550</xdr:colOff>
      <xdr:row>55</xdr:row>
      <xdr:rowOff>6350</xdr:rowOff>
    </xdr:to>
    <xdr:sp macro="" textlink="">
      <xdr:nvSpPr>
        <xdr:cNvPr id="272" name="円/楕円 271"/>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92727</xdr:rowOff>
    </xdr:from>
    <xdr:ext cx="762000" cy="259045"/>
    <xdr:sp macro="" textlink="">
      <xdr:nvSpPr>
        <xdr:cNvPr id="273" name="その他該当値テキスト"/>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148590</xdr:rowOff>
    </xdr:from>
    <xdr:to>
      <xdr:col>22</xdr:col>
      <xdr:colOff>615950</xdr:colOff>
      <xdr:row>54</xdr:row>
      <xdr:rowOff>78740</xdr:rowOff>
    </xdr:to>
    <xdr:sp macro="" textlink="">
      <xdr:nvSpPr>
        <xdr:cNvPr id="274" name="円/楕円 273"/>
        <xdr:cNvSpPr/>
      </xdr:nvSpPr>
      <xdr:spPr>
        <a:xfrm>
          <a:off x="15621000" y="923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88917</xdr:rowOff>
    </xdr:from>
    <xdr:ext cx="736600" cy="259045"/>
    <xdr:sp macro="" textlink="">
      <xdr:nvSpPr>
        <xdr:cNvPr id="275" name="テキスト ボックス 274"/>
        <xdr:cNvSpPr txBox="1"/>
      </xdr:nvSpPr>
      <xdr:spPr>
        <a:xfrm>
          <a:off x="15290800" y="900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53340</xdr:rowOff>
    </xdr:from>
    <xdr:to>
      <xdr:col>21</xdr:col>
      <xdr:colOff>412750</xdr:colOff>
      <xdr:row>54</xdr:row>
      <xdr:rowOff>154940</xdr:rowOff>
    </xdr:to>
    <xdr:sp macro="" textlink="">
      <xdr:nvSpPr>
        <xdr:cNvPr id="276" name="円/楕円 275"/>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165117</xdr:rowOff>
    </xdr:from>
    <xdr:ext cx="762000" cy="259045"/>
    <xdr:sp macro="" textlink="">
      <xdr:nvSpPr>
        <xdr:cNvPr id="277" name="テキスト ボックス 276"/>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xdr:rowOff>
    </xdr:from>
    <xdr:to>
      <xdr:col>20</xdr:col>
      <xdr:colOff>209550</xdr:colOff>
      <xdr:row>54</xdr:row>
      <xdr:rowOff>109220</xdr:rowOff>
    </xdr:to>
    <xdr:sp macro="" textlink="">
      <xdr:nvSpPr>
        <xdr:cNvPr id="278" name="円/楕円 277"/>
        <xdr:cNvSpPr/>
      </xdr:nvSpPr>
      <xdr:spPr>
        <a:xfrm>
          <a:off x="138430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119397</xdr:rowOff>
    </xdr:from>
    <xdr:ext cx="762000" cy="259045"/>
    <xdr:sp macro="" textlink="">
      <xdr:nvSpPr>
        <xdr:cNvPr id="279" name="テキスト ボックス 278"/>
        <xdr:cNvSpPr txBox="1"/>
      </xdr:nvSpPr>
      <xdr:spPr>
        <a:xfrm>
          <a:off x="13512800" y="903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80" name="円/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ごみ処理業務や消防業務を一部事務組合で行っているため負担金支出が多額であるほか、公営企業に対する補助金も必要となっている。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また、青年就農給付金や中山間地域等直接支払交付金などの農業施策に係る補助金も全体額を押し上げている。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129286</xdr:rowOff>
    </xdr:from>
    <xdr:to>
      <xdr:col>24</xdr:col>
      <xdr:colOff>31750</xdr:colOff>
      <xdr:row>38</xdr:row>
      <xdr:rowOff>26416</xdr:rowOff>
    </xdr:to>
    <xdr:cxnSp macro="">
      <xdr:nvCxnSpPr>
        <xdr:cNvPr id="311" name="直線コネクタ 310"/>
        <xdr:cNvCxnSpPr/>
      </xdr:nvCxnSpPr>
      <xdr:spPr>
        <a:xfrm flipV="1">
          <a:off x="15671800" y="647293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26416</xdr:rowOff>
    </xdr:from>
    <xdr:to>
      <xdr:col>22</xdr:col>
      <xdr:colOff>565150</xdr:colOff>
      <xdr:row>38</xdr:row>
      <xdr:rowOff>76708</xdr:rowOff>
    </xdr:to>
    <xdr:cxnSp macro="">
      <xdr:nvCxnSpPr>
        <xdr:cNvPr id="314" name="直線コネクタ 313"/>
        <xdr:cNvCxnSpPr/>
      </xdr:nvCxnSpPr>
      <xdr:spPr>
        <a:xfrm flipV="1">
          <a:off x="14782800" y="654151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38</xdr:row>
      <xdr:rowOff>76708</xdr:rowOff>
    </xdr:to>
    <xdr:cxnSp macro="">
      <xdr:nvCxnSpPr>
        <xdr:cNvPr id="317" name="直線コネクタ 316"/>
        <xdr:cNvCxnSpPr/>
      </xdr:nvCxnSpPr>
      <xdr:spPr>
        <a:xfrm>
          <a:off x="13893800" y="650494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161290</xdr:rowOff>
    </xdr:from>
    <xdr:to>
      <xdr:col>20</xdr:col>
      <xdr:colOff>158750</xdr:colOff>
      <xdr:row>38</xdr:row>
      <xdr:rowOff>72136</xdr:rowOff>
    </xdr:to>
    <xdr:cxnSp macro="">
      <xdr:nvCxnSpPr>
        <xdr:cNvPr id="320" name="直線コネクタ 319"/>
        <xdr:cNvCxnSpPr/>
      </xdr:nvCxnSpPr>
      <xdr:spPr>
        <a:xfrm flipV="1">
          <a:off x="13004800" y="65049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78486</xdr:rowOff>
    </xdr:from>
    <xdr:to>
      <xdr:col>24</xdr:col>
      <xdr:colOff>82550</xdr:colOff>
      <xdr:row>38</xdr:row>
      <xdr:rowOff>8636</xdr:rowOff>
    </xdr:to>
    <xdr:sp macro="" textlink="">
      <xdr:nvSpPr>
        <xdr:cNvPr id="330" name="円/楕円 329"/>
        <xdr:cNvSpPr/>
      </xdr:nvSpPr>
      <xdr:spPr>
        <a:xfrm>
          <a:off x="164592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50563</xdr:rowOff>
    </xdr:from>
    <xdr:ext cx="762000" cy="259045"/>
    <xdr:sp macro="" textlink="">
      <xdr:nvSpPr>
        <xdr:cNvPr id="331" name="補助費等該当値テキスト"/>
        <xdr:cNvSpPr txBox="1"/>
      </xdr:nvSpPr>
      <xdr:spPr>
        <a:xfrm>
          <a:off x="165989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32" name="円/楕円 331"/>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33" name="テキスト ボックス 332"/>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34" name="円/楕円 333"/>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35" name="テキスト ボックス 334"/>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36" name="円/楕円 335"/>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37" name="テキスト ボックス 336"/>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21336</xdr:rowOff>
    </xdr:from>
    <xdr:to>
      <xdr:col>19</xdr:col>
      <xdr:colOff>6350</xdr:colOff>
      <xdr:row>38</xdr:row>
      <xdr:rowOff>122936</xdr:rowOff>
    </xdr:to>
    <xdr:sp macro="" textlink="">
      <xdr:nvSpPr>
        <xdr:cNvPr id="338" name="円/楕円 337"/>
        <xdr:cNvSpPr/>
      </xdr:nvSpPr>
      <xdr:spPr>
        <a:xfrm>
          <a:off x="12954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107713</xdr:rowOff>
    </xdr:from>
    <xdr:ext cx="762000" cy="259045"/>
    <xdr:sp macro="" textlink="">
      <xdr:nvSpPr>
        <xdr:cNvPr id="339" name="テキスト ボックス 338"/>
        <xdr:cNvSpPr txBox="1"/>
      </xdr:nvSpPr>
      <xdr:spPr>
        <a:xfrm>
          <a:off x="12623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公債費は徐々に減少していて、経常経費充当一般財源は前年度と比べ</a:t>
          </a:r>
          <a:r>
            <a:rPr kumimoji="1" lang="en-US" altLang="ja-JP" sz="1100">
              <a:latin typeface="ＭＳ Ｐゴシック"/>
            </a:rPr>
            <a:t>81</a:t>
          </a:r>
          <a:r>
            <a:rPr kumimoji="1" lang="ja-JP" altLang="en-US" sz="1100">
              <a:latin typeface="ＭＳ Ｐゴシック"/>
            </a:rPr>
            <a:t>百万円の減ではあるが未だに県平均を上回っている。過去の大型事業であるスポカルイン黒石建設事業の償還が</a:t>
          </a:r>
          <a:r>
            <a:rPr kumimoji="1" lang="en-US" altLang="ja-JP" sz="1100">
              <a:latin typeface="ＭＳ Ｐゴシック"/>
            </a:rPr>
            <a:t>28</a:t>
          </a:r>
          <a:r>
            <a:rPr kumimoji="1" lang="ja-JP" altLang="en-US" sz="1100">
              <a:latin typeface="ＭＳ Ｐゴシック"/>
            </a:rPr>
            <a:t>年度に終了するため、</a:t>
          </a:r>
          <a:r>
            <a:rPr kumimoji="1" lang="en-US" altLang="ja-JP" sz="1100">
              <a:latin typeface="ＭＳ Ｐゴシック"/>
            </a:rPr>
            <a:t>29</a:t>
          </a:r>
          <a:r>
            <a:rPr kumimoji="1" lang="ja-JP" altLang="en-US" sz="1100">
              <a:latin typeface="ＭＳ Ｐゴシック"/>
            </a:rPr>
            <a:t>年度以後は減少していく見込みであるが、新規発行の抑制や任意繰上償還など節減に努める。</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81280</xdr:rowOff>
    </xdr:from>
    <xdr:to>
      <xdr:col>7</xdr:col>
      <xdr:colOff>15875</xdr:colOff>
      <xdr:row>75</xdr:row>
      <xdr:rowOff>83185</xdr:rowOff>
    </xdr:to>
    <xdr:cxnSp macro="">
      <xdr:nvCxnSpPr>
        <xdr:cNvPr id="371" name="直線コネクタ 370"/>
        <xdr:cNvCxnSpPr/>
      </xdr:nvCxnSpPr>
      <xdr:spPr>
        <a:xfrm flipV="1">
          <a:off x="3987800" y="1294003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83185</xdr:rowOff>
    </xdr:from>
    <xdr:to>
      <xdr:col>5</xdr:col>
      <xdr:colOff>549275</xdr:colOff>
      <xdr:row>75</xdr:row>
      <xdr:rowOff>106045</xdr:rowOff>
    </xdr:to>
    <xdr:cxnSp macro="">
      <xdr:nvCxnSpPr>
        <xdr:cNvPr id="374" name="直線コネクタ 373"/>
        <xdr:cNvCxnSpPr/>
      </xdr:nvCxnSpPr>
      <xdr:spPr>
        <a:xfrm flipV="1">
          <a:off x="3098800" y="1294193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77470</xdr:rowOff>
    </xdr:from>
    <xdr:to>
      <xdr:col>4</xdr:col>
      <xdr:colOff>346075</xdr:colOff>
      <xdr:row>75</xdr:row>
      <xdr:rowOff>106045</xdr:rowOff>
    </xdr:to>
    <xdr:cxnSp macro="">
      <xdr:nvCxnSpPr>
        <xdr:cNvPr id="377" name="直線コネクタ 376"/>
        <xdr:cNvCxnSpPr/>
      </xdr:nvCxnSpPr>
      <xdr:spPr>
        <a:xfrm>
          <a:off x="2209800" y="12936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77470</xdr:rowOff>
    </xdr:from>
    <xdr:to>
      <xdr:col>3</xdr:col>
      <xdr:colOff>142875</xdr:colOff>
      <xdr:row>75</xdr:row>
      <xdr:rowOff>81280</xdr:rowOff>
    </xdr:to>
    <xdr:cxnSp macro="">
      <xdr:nvCxnSpPr>
        <xdr:cNvPr id="380" name="直線コネクタ 379"/>
        <xdr:cNvCxnSpPr/>
      </xdr:nvCxnSpPr>
      <xdr:spPr>
        <a:xfrm flipV="1">
          <a:off x="1320800" y="12936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30480</xdr:rowOff>
    </xdr:from>
    <xdr:to>
      <xdr:col>7</xdr:col>
      <xdr:colOff>66675</xdr:colOff>
      <xdr:row>75</xdr:row>
      <xdr:rowOff>132080</xdr:rowOff>
    </xdr:to>
    <xdr:sp macro="" textlink="">
      <xdr:nvSpPr>
        <xdr:cNvPr id="390" name="円/楕円 389"/>
        <xdr:cNvSpPr/>
      </xdr:nvSpPr>
      <xdr:spPr>
        <a:xfrm>
          <a:off x="47752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2557</xdr:rowOff>
    </xdr:from>
    <xdr:ext cx="762000" cy="259045"/>
    <xdr:sp macro="" textlink="">
      <xdr:nvSpPr>
        <xdr:cNvPr id="391" name="公債費該当値テキスト"/>
        <xdr:cNvSpPr txBox="1"/>
      </xdr:nvSpPr>
      <xdr:spPr>
        <a:xfrm>
          <a:off x="4914900" y="12861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32385</xdr:rowOff>
    </xdr:from>
    <xdr:to>
      <xdr:col>5</xdr:col>
      <xdr:colOff>600075</xdr:colOff>
      <xdr:row>75</xdr:row>
      <xdr:rowOff>133985</xdr:rowOff>
    </xdr:to>
    <xdr:sp macro="" textlink="">
      <xdr:nvSpPr>
        <xdr:cNvPr id="392" name="円/楕円 391"/>
        <xdr:cNvSpPr/>
      </xdr:nvSpPr>
      <xdr:spPr>
        <a:xfrm>
          <a:off x="393700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118763</xdr:rowOff>
    </xdr:from>
    <xdr:ext cx="736600" cy="259045"/>
    <xdr:sp macro="" textlink="">
      <xdr:nvSpPr>
        <xdr:cNvPr id="393" name="テキスト ボックス 392"/>
        <xdr:cNvSpPr txBox="1"/>
      </xdr:nvSpPr>
      <xdr:spPr>
        <a:xfrm>
          <a:off x="3606800" y="129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55245</xdr:rowOff>
    </xdr:from>
    <xdr:to>
      <xdr:col>4</xdr:col>
      <xdr:colOff>396875</xdr:colOff>
      <xdr:row>75</xdr:row>
      <xdr:rowOff>156845</xdr:rowOff>
    </xdr:to>
    <xdr:sp macro="" textlink="">
      <xdr:nvSpPr>
        <xdr:cNvPr id="394" name="円/楕円 393"/>
        <xdr:cNvSpPr/>
      </xdr:nvSpPr>
      <xdr:spPr>
        <a:xfrm>
          <a:off x="3048000" y="1291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141622</xdr:rowOff>
    </xdr:from>
    <xdr:ext cx="762000" cy="259045"/>
    <xdr:sp macro="" textlink="">
      <xdr:nvSpPr>
        <xdr:cNvPr id="395" name="テキスト ボックス 394"/>
        <xdr:cNvSpPr txBox="1"/>
      </xdr:nvSpPr>
      <xdr:spPr>
        <a:xfrm>
          <a:off x="2717800" y="13000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26670</xdr:rowOff>
    </xdr:from>
    <xdr:to>
      <xdr:col>3</xdr:col>
      <xdr:colOff>193675</xdr:colOff>
      <xdr:row>75</xdr:row>
      <xdr:rowOff>128270</xdr:rowOff>
    </xdr:to>
    <xdr:sp macro="" textlink="">
      <xdr:nvSpPr>
        <xdr:cNvPr id="396" name="円/楕円 395"/>
        <xdr:cNvSpPr/>
      </xdr:nvSpPr>
      <xdr:spPr>
        <a:xfrm>
          <a:off x="2159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113047</xdr:rowOff>
    </xdr:from>
    <xdr:ext cx="762000" cy="259045"/>
    <xdr:sp macro="" textlink="">
      <xdr:nvSpPr>
        <xdr:cNvPr id="397" name="テキスト ボックス 396"/>
        <xdr:cNvSpPr txBox="1"/>
      </xdr:nvSpPr>
      <xdr:spPr>
        <a:xfrm>
          <a:off x="1828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30480</xdr:rowOff>
    </xdr:from>
    <xdr:to>
      <xdr:col>1</xdr:col>
      <xdr:colOff>676275</xdr:colOff>
      <xdr:row>75</xdr:row>
      <xdr:rowOff>132080</xdr:rowOff>
    </xdr:to>
    <xdr:sp macro="" textlink="">
      <xdr:nvSpPr>
        <xdr:cNvPr id="398" name="円/楕円 397"/>
        <xdr:cNvSpPr/>
      </xdr:nvSpPr>
      <xdr:spPr>
        <a:xfrm>
          <a:off x="1270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116857</xdr:rowOff>
    </xdr:from>
    <xdr:ext cx="762000" cy="259045"/>
    <xdr:sp macro="" textlink="">
      <xdr:nvSpPr>
        <xdr:cNvPr id="399" name="テキスト ボックス 398"/>
        <xdr:cNvSpPr txBox="1"/>
      </xdr:nvSpPr>
      <xdr:spPr>
        <a:xfrm>
          <a:off x="939800" y="1297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制度改正による扶助費の増やシステム改修費を主因とする物件費の増により、前年より</a:t>
          </a:r>
          <a:r>
            <a:rPr lang="en-US" altLang="ja-JP" sz="1100">
              <a:effectLst/>
            </a:rPr>
            <a:t>2.9</a:t>
          </a:r>
          <a:r>
            <a:rPr lang="ja-JP" altLang="en-US" sz="1100">
              <a:effectLst/>
            </a:rPr>
            <a:t>ポイント数値が伸びている。</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12700</xdr:rowOff>
    </xdr:from>
    <xdr:to>
      <xdr:col>24</xdr:col>
      <xdr:colOff>31750</xdr:colOff>
      <xdr:row>78</xdr:row>
      <xdr:rowOff>123189</xdr:rowOff>
    </xdr:to>
    <xdr:cxnSp macro="">
      <xdr:nvCxnSpPr>
        <xdr:cNvPr id="432" name="直線コネクタ 431"/>
        <xdr:cNvCxnSpPr/>
      </xdr:nvCxnSpPr>
      <xdr:spPr>
        <a:xfrm>
          <a:off x="15671800" y="1338580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161289</xdr:rowOff>
    </xdr:to>
    <xdr:cxnSp macro="">
      <xdr:nvCxnSpPr>
        <xdr:cNvPr id="435" name="直線コネクタ 434"/>
        <xdr:cNvCxnSpPr/>
      </xdr:nvCxnSpPr>
      <xdr:spPr>
        <a:xfrm flipV="1">
          <a:off x="14782800" y="13385800"/>
          <a:ext cx="8890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58420</xdr:rowOff>
    </xdr:from>
    <xdr:to>
      <xdr:col>21</xdr:col>
      <xdr:colOff>361950</xdr:colOff>
      <xdr:row>78</xdr:row>
      <xdr:rowOff>161289</xdr:rowOff>
    </xdr:to>
    <xdr:cxnSp macro="">
      <xdr:nvCxnSpPr>
        <xdr:cNvPr id="438" name="直線コネクタ 437"/>
        <xdr:cNvCxnSpPr/>
      </xdr:nvCxnSpPr>
      <xdr:spPr>
        <a:xfrm>
          <a:off x="13893800" y="134315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58420</xdr:rowOff>
    </xdr:from>
    <xdr:to>
      <xdr:col>20</xdr:col>
      <xdr:colOff>158750</xdr:colOff>
      <xdr:row>78</xdr:row>
      <xdr:rowOff>81280</xdr:rowOff>
    </xdr:to>
    <xdr:cxnSp macro="">
      <xdr:nvCxnSpPr>
        <xdr:cNvPr id="441" name="直線コネクタ 440"/>
        <xdr:cNvCxnSpPr/>
      </xdr:nvCxnSpPr>
      <xdr:spPr>
        <a:xfrm flipV="1">
          <a:off x="13004800" y="1343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45" name="テキスト ボックス 444"/>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78</xdr:row>
      <xdr:rowOff>72389</xdr:rowOff>
    </xdr:from>
    <xdr:to>
      <xdr:col>24</xdr:col>
      <xdr:colOff>82550</xdr:colOff>
      <xdr:row>79</xdr:row>
      <xdr:rowOff>2539</xdr:rowOff>
    </xdr:to>
    <xdr:sp macro="" textlink="">
      <xdr:nvSpPr>
        <xdr:cNvPr id="451" name="円/楕円 450"/>
        <xdr:cNvSpPr/>
      </xdr:nvSpPr>
      <xdr:spPr>
        <a:xfrm>
          <a:off x="164592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44466</xdr:rowOff>
    </xdr:from>
    <xdr:ext cx="762000" cy="259045"/>
    <xdr:sp macro="" textlink="">
      <xdr:nvSpPr>
        <xdr:cNvPr id="452" name="公債費以外該当値テキスト"/>
        <xdr:cNvSpPr txBox="1"/>
      </xdr:nvSpPr>
      <xdr:spPr>
        <a:xfrm>
          <a:off x="165989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53" name="円/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110489</xdr:rowOff>
    </xdr:from>
    <xdr:to>
      <xdr:col>21</xdr:col>
      <xdr:colOff>412750</xdr:colOff>
      <xdr:row>79</xdr:row>
      <xdr:rowOff>40639</xdr:rowOff>
    </xdr:to>
    <xdr:sp macro="" textlink="">
      <xdr:nvSpPr>
        <xdr:cNvPr id="455" name="円/楕円 454"/>
        <xdr:cNvSpPr/>
      </xdr:nvSpPr>
      <xdr:spPr>
        <a:xfrm>
          <a:off x="14732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25416</xdr:rowOff>
    </xdr:from>
    <xdr:ext cx="762000" cy="259045"/>
    <xdr:sp macro="" textlink="">
      <xdr:nvSpPr>
        <xdr:cNvPr id="456" name="テキスト ボックス 455"/>
        <xdr:cNvSpPr txBox="1"/>
      </xdr:nvSpPr>
      <xdr:spPr>
        <a:xfrm>
          <a:off x="14401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7620</xdr:rowOff>
    </xdr:from>
    <xdr:to>
      <xdr:col>20</xdr:col>
      <xdr:colOff>209550</xdr:colOff>
      <xdr:row>78</xdr:row>
      <xdr:rowOff>109220</xdr:rowOff>
    </xdr:to>
    <xdr:sp macro="" textlink="">
      <xdr:nvSpPr>
        <xdr:cNvPr id="457" name="円/楕円 456"/>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93997</xdr:rowOff>
    </xdr:from>
    <xdr:ext cx="762000" cy="259045"/>
    <xdr:sp macro="" textlink="">
      <xdr:nvSpPr>
        <xdr:cNvPr id="458" name="テキスト ボックス 45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30480</xdr:rowOff>
    </xdr:from>
    <xdr:to>
      <xdr:col>19</xdr:col>
      <xdr:colOff>6350</xdr:colOff>
      <xdr:row>78</xdr:row>
      <xdr:rowOff>132080</xdr:rowOff>
    </xdr:to>
    <xdr:sp macro="" textlink="">
      <xdr:nvSpPr>
        <xdr:cNvPr id="459" name="円/楕円 458"/>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116857</xdr:rowOff>
    </xdr:from>
    <xdr:ext cx="762000" cy="259045"/>
    <xdr:sp macro="" textlink="">
      <xdr:nvSpPr>
        <xdr:cNvPr id="460" name="テキスト ボックス 459"/>
        <xdr:cNvSpPr txBox="1"/>
      </xdr:nvSpPr>
      <xdr:spPr>
        <a:xfrm>
          <a:off x="12623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青森県黒石市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137516</xdr:rowOff>
    </xdr:from>
    <xdr:to>
      <xdr:col>4</xdr:col>
      <xdr:colOff>1117600</xdr:colOff>
      <xdr:row>18</xdr:row>
      <xdr:rowOff>139700</xdr:rowOff>
    </xdr:to>
    <xdr:cxnSp macro="">
      <xdr:nvCxnSpPr>
        <xdr:cNvPr id="50" name="直線コネクタ 49"/>
        <xdr:cNvCxnSpPr/>
      </xdr:nvCxnSpPr>
      <xdr:spPr bwMode="auto">
        <a:xfrm flipV="1">
          <a:off x="5003800" y="3271241"/>
          <a:ext cx="647700" cy="2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19067</xdr:rowOff>
    </xdr:from>
    <xdr:ext cx="762000" cy="259045"/>
    <xdr:sp macro="" textlink="">
      <xdr:nvSpPr>
        <xdr:cNvPr id="51" name="人口1人当たり決算額の推移平均値テキスト130"/>
        <xdr:cNvSpPr txBox="1"/>
      </xdr:nvSpPr>
      <xdr:spPr>
        <a:xfrm>
          <a:off x="5740400" y="2809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139700</xdr:rowOff>
    </xdr:from>
    <xdr:to>
      <xdr:col>4</xdr:col>
      <xdr:colOff>469900</xdr:colOff>
      <xdr:row>18</xdr:row>
      <xdr:rowOff>156731</xdr:rowOff>
    </xdr:to>
    <xdr:cxnSp macro="">
      <xdr:nvCxnSpPr>
        <xdr:cNvPr id="53" name="直線コネクタ 52"/>
        <xdr:cNvCxnSpPr/>
      </xdr:nvCxnSpPr>
      <xdr:spPr bwMode="auto">
        <a:xfrm flipV="1">
          <a:off x="4305300" y="3273425"/>
          <a:ext cx="698500" cy="17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122788</xdr:rowOff>
    </xdr:from>
    <xdr:ext cx="736600" cy="259045"/>
    <xdr:sp macro="" textlink="">
      <xdr:nvSpPr>
        <xdr:cNvPr id="55" name="テキスト ボックス 54"/>
        <xdr:cNvSpPr txBox="1"/>
      </xdr:nvSpPr>
      <xdr:spPr>
        <a:xfrm>
          <a:off x="4622800" y="2742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156731</xdr:rowOff>
    </xdr:from>
    <xdr:to>
      <xdr:col>3</xdr:col>
      <xdr:colOff>904875</xdr:colOff>
      <xdr:row>19</xdr:row>
      <xdr:rowOff>5385</xdr:rowOff>
    </xdr:to>
    <xdr:cxnSp macro="">
      <xdr:nvCxnSpPr>
        <xdr:cNvPr id="56" name="直線コネクタ 55"/>
        <xdr:cNvCxnSpPr/>
      </xdr:nvCxnSpPr>
      <xdr:spPr bwMode="auto">
        <a:xfrm flipV="1">
          <a:off x="3606800" y="3290456"/>
          <a:ext cx="698500" cy="20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614</xdr:rowOff>
    </xdr:from>
    <xdr:ext cx="762000" cy="259045"/>
    <xdr:sp macro="" textlink="">
      <xdr:nvSpPr>
        <xdr:cNvPr id="58" name="テキスト ボックス 57"/>
        <xdr:cNvSpPr txBox="1"/>
      </xdr:nvSpPr>
      <xdr:spPr>
        <a:xfrm>
          <a:off x="3924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5385</xdr:rowOff>
    </xdr:from>
    <xdr:to>
      <xdr:col>3</xdr:col>
      <xdr:colOff>206375</xdr:colOff>
      <xdr:row>19</xdr:row>
      <xdr:rowOff>10135</xdr:rowOff>
    </xdr:to>
    <xdr:cxnSp macro="">
      <xdr:nvCxnSpPr>
        <xdr:cNvPr id="59" name="直線コネクタ 58"/>
        <xdr:cNvCxnSpPr/>
      </xdr:nvCxnSpPr>
      <xdr:spPr bwMode="auto">
        <a:xfrm flipV="1">
          <a:off x="2908300" y="3310560"/>
          <a:ext cx="698500" cy="4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38396</xdr:rowOff>
    </xdr:from>
    <xdr:ext cx="762000" cy="259045"/>
    <xdr:sp macro="" textlink="">
      <xdr:nvSpPr>
        <xdr:cNvPr id="61" name="テキスト ボックス 60"/>
        <xdr:cNvSpPr txBox="1"/>
      </xdr:nvSpPr>
      <xdr:spPr>
        <a:xfrm>
          <a:off x="3225800" y="28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19448</xdr:rowOff>
    </xdr:from>
    <xdr:ext cx="762000" cy="259045"/>
    <xdr:sp macro="" textlink="">
      <xdr:nvSpPr>
        <xdr:cNvPr id="63" name="テキスト ボックス 62"/>
        <xdr:cNvSpPr txBox="1"/>
      </xdr:nvSpPr>
      <xdr:spPr>
        <a:xfrm>
          <a:off x="2527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86716</xdr:rowOff>
    </xdr:from>
    <xdr:to>
      <xdr:col>5</xdr:col>
      <xdr:colOff>34925</xdr:colOff>
      <xdr:row>19</xdr:row>
      <xdr:rowOff>16866</xdr:rowOff>
    </xdr:to>
    <xdr:sp macro="" textlink="">
      <xdr:nvSpPr>
        <xdr:cNvPr id="69" name="円/楕円 68"/>
        <xdr:cNvSpPr/>
      </xdr:nvSpPr>
      <xdr:spPr bwMode="auto">
        <a:xfrm>
          <a:off x="5600700" y="3220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58793</xdr:rowOff>
    </xdr:from>
    <xdr:ext cx="762000" cy="259045"/>
    <xdr:sp macro="" textlink="">
      <xdr:nvSpPr>
        <xdr:cNvPr id="70" name="人口1人当たり決算額の推移該当値テキスト130"/>
        <xdr:cNvSpPr txBox="1"/>
      </xdr:nvSpPr>
      <xdr:spPr>
        <a:xfrm>
          <a:off x="5740400" y="3192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82,422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88900</xdr:rowOff>
    </xdr:from>
    <xdr:to>
      <xdr:col>4</xdr:col>
      <xdr:colOff>520700</xdr:colOff>
      <xdr:row>19</xdr:row>
      <xdr:rowOff>19050</xdr:rowOff>
    </xdr:to>
    <xdr:sp macro="" textlink="">
      <xdr:nvSpPr>
        <xdr:cNvPr id="71" name="円/楕円 70"/>
        <xdr:cNvSpPr/>
      </xdr:nvSpPr>
      <xdr:spPr bwMode="auto">
        <a:xfrm>
          <a:off x="4953000" y="3222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3827</xdr:rowOff>
    </xdr:from>
    <xdr:ext cx="736600" cy="259045"/>
    <xdr:sp macro="" textlink="">
      <xdr:nvSpPr>
        <xdr:cNvPr id="72" name="テキスト ボックス 71"/>
        <xdr:cNvSpPr txBox="1"/>
      </xdr:nvSpPr>
      <xdr:spPr>
        <a:xfrm>
          <a:off x="4622800" y="3309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82,250</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105931</xdr:rowOff>
    </xdr:from>
    <xdr:to>
      <xdr:col>3</xdr:col>
      <xdr:colOff>955675</xdr:colOff>
      <xdr:row>19</xdr:row>
      <xdr:rowOff>36081</xdr:rowOff>
    </xdr:to>
    <xdr:sp macro="" textlink="">
      <xdr:nvSpPr>
        <xdr:cNvPr id="73" name="円/楕円 72"/>
        <xdr:cNvSpPr/>
      </xdr:nvSpPr>
      <xdr:spPr bwMode="auto">
        <a:xfrm>
          <a:off x="4254500" y="3239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20858</xdr:rowOff>
    </xdr:from>
    <xdr:ext cx="762000" cy="259045"/>
    <xdr:sp macro="" textlink="">
      <xdr:nvSpPr>
        <xdr:cNvPr id="74" name="テキスト ボックス 73"/>
        <xdr:cNvSpPr txBox="1"/>
      </xdr:nvSpPr>
      <xdr:spPr>
        <a:xfrm>
          <a:off x="3924300" y="3326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80,909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126035</xdr:rowOff>
    </xdr:from>
    <xdr:to>
      <xdr:col>3</xdr:col>
      <xdr:colOff>257175</xdr:colOff>
      <xdr:row>19</xdr:row>
      <xdr:rowOff>56185</xdr:rowOff>
    </xdr:to>
    <xdr:sp macro="" textlink="">
      <xdr:nvSpPr>
        <xdr:cNvPr id="75" name="円/楕円 74"/>
        <xdr:cNvSpPr/>
      </xdr:nvSpPr>
      <xdr:spPr bwMode="auto">
        <a:xfrm>
          <a:off x="3556000" y="3259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40962</xdr:rowOff>
    </xdr:from>
    <xdr:ext cx="762000" cy="259045"/>
    <xdr:sp macro="" textlink="">
      <xdr:nvSpPr>
        <xdr:cNvPr id="76" name="テキスト ボックス 75"/>
        <xdr:cNvSpPr txBox="1"/>
      </xdr:nvSpPr>
      <xdr:spPr>
        <a:xfrm>
          <a:off x="3225800" y="334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79,326</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130785</xdr:rowOff>
    </xdr:from>
    <xdr:to>
      <xdr:col>2</xdr:col>
      <xdr:colOff>692150</xdr:colOff>
      <xdr:row>19</xdr:row>
      <xdr:rowOff>60935</xdr:rowOff>
    </xdr:to>
    <xdr:sp macro="" textlink="">
      <xdr:nvSpPr>
        <xdr:cNvPr id="77" name="円/楕円 76"/>
        <xdr:cNvSpPr/>
      </xdr:nvSpPr>
      <xdr:spPr bwMode="auto">
        <a:xfrm>
          <a:off x="2857500" y="32645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45712</xdr:rowOff>
    </xdr:from>
    <xdr:ext cx="762000" cy="259045"/>
    <xdr:sp macro="" textlink="">
      <xdr:nvSpPr>
        <xdr:cNvPr id="78" name="テキスト ボックス 77"/>
        <xdr:cNvSpPr txBox="1"/>
      </xdr:nvSpPr>
      <xdr:spPr>
        <a:xfrm>
          <a:off x="2527300" y="3350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78,952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241391</xdr:rowOff>
    </xdr:from>
    <xdr:to>
      <xdr:col>4</xdr:col>
      <xdr:colOff>1117600</xdr:colOff>
      <xdr:row>37</xdr:row>
      <xdr:rowOff>256228</xdr:rowOff>
    </xdr:to>
    <xdr:cxnSp macro="">
      <xdr:nvCxnSpPr>
        <xdr:cNvPr id="112" name="直線コネクタ 111"/>
        <xdr:cNvCxnSpPr/>
      </xdr:nvCxnSpPr>
      <xdr:spPr bwMode="auto">
        <a:xfrm>
          <a:off x="5003800" y="7366091"/>
          <a:ext cx="647700" cy="14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239643</xdr:rowOff>
    </xdr:from>
    <xdr:to>
      <xdr:col>4</xdr:col>
      <xdr:colOff>469900</xdr:colOff>
      <xdr:row>37</xdr:row>
      <xdr:rowOff>241391</xdr:rowOff>
    </xdr:to>
    <xdr:cxnSp macro="">
      <xdr:nvCxnSpPr>
        <xdr:cNvPr id="115" name="直線コネクタ 114"/>
        <xdr:cNvCxnSpPr/>
      </xdr:nvCxnSpPr>
      <xdr:spPr bwMode="auto">
        <a:xfrm>
          <a:off x="4305300" y="7364343"/>
          <a:ext cx="698500" cy="1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239643</xdr:rowOff>
    </xdr:from>
    <xdr:to>
      <xdr:col>3</xdr:col>
      <xdr:colOff>904875</xdr:colOff>
      <xdr:row>37</xdr:row>
      <xdr:rowOff>249537</xdr:rowOff>
    </xdr:to>
    <xdr:cxnSp macro="">
      <xdr:nvCxnSpPr>
        <xdr:cNvPr id="118" name="直線コネクタ 117"/>
        <xdr:cNvCxnSpPr/>
      </xdr:nvCxnSpPr>
      <xdr:spPr bwMode="auto">
        <a:xfrm flipV="1">
          <a:off x="3606800" y="7364343"/>
          <a:ext cx="698500" cy="9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245046</xdr:rowOff>
    </xdr:from>
    <xdr:to>
      <xdr:col>3</xdr:col>
      <xdr:colOff>206375</xdr:colOff>
      <xdr:row>37</xdr:row>
      <xdr:rowOff>249537</xdr:rowOff>
    </xdr:to>
    <xdr:cxnSp macro="">
      <xdr:nvCxnSpPr>
        <xdr:cNvPr id="121" name="直線コネクタ 120"/>
        <xdr:cNvCxnSpPr/>
      </xdr:nvCxnSpPr>
      <xdr:spPr bwMode="auto">
        <a:xfrm>
          <a:off x="2908300" y="7369746"/>
          <a:ext cx="698500" cy="4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205428</xdr:rowOff>
    </xdr:from>
    <xdr:to>
      <xdr:col>5</xdr:col>
      <xdr:colOff>34925</xdr:colOff>
      <xdr:row>37</xdr:row>
      <xdr:rowOff>307028</xdr:rowOff>
    </xdr:to>
    <xdr:sp macro="" textlink="">
      <xdr:nvSpPr>
        <xdr:cNvPr id="131" name="円/楕円 130"/>
        <xdr:cNvSpPr/>
      </xdr:nvSpPr>
      <xdr:spPr bwMode="auto">
        <a:xfrm>
          <a:off x="5600700" y="7330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50505</xdr:rowOff>
    </xdr:from>
    <xdr:ext cx="762000" cy="259045"/>
    <xdr:sp macro="" textlink="">
      <xdr:nvSpPr>
        <xdr:cNvPr id="132" name="人口1人当たり決算額の推移該当値テキスト445"/>
        <xdr:cNvSpPr txBox="1"/>
      </xdr:nvSpPr>
      <xdr:spPr>
        <a:xfrm>
          <a:off x="5740400" y="717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46,082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190591</xdr:rowOff>
    </xdr:from>
    <xdr:to>
      <xdr:col>4</xdr:col>
      <xdr:colOff>520700</xdr:colOff>
      <xdr:row>37</xdr:row>
      <xdr:rowOff>292191</xdr:rowOff>
    </xdr:to>
    <xdr:sp macro="" textlink="">
      <xdr:nvSpPr>
        <xdr:cNvPr id="133" name="円/楕円 132"/>
        <xdr:cNvSpPr/>
      </xdr:nvSpPr>
      <xdr:spPr bwMode="auto">
        <a:xfrm>
          <a:off x="4953000" y="7315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130918</xdr:rowOff>
    </xdr:from>
    <xdr:ext cx="736600" cy="259045"/>
    <xdr:sp macro="" textlink="">
      <xdr:nvSpPr>
        <xdr:cNvPr id="134" name="テキスト ボックス 133"/>
        <xdr:cNvSpPr txBox="1"/>
      </xdr:nvSpPr>
      <xdr:spPr>
        <a:xfrm>
          <a:off x="4622800" y="7084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49,976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188843</xdr:rowOff>
    </xdr:from>
    <xdr:to>
      <xdr:col>3</xdr:col>
      <xdr:colOff>955675</xdr:colOff>
      <xdr:row>37</xdr:row>
      <xdr:rowOff>290443</xdr:rowOff>
    </xdr:to>
    <xdr:sp macro="" textlink="">
      <xdr:nvSpPr>
        <xdr:cNvPr id="135" name="円/楕円 134"/>
        <xdr:cNvSpPr/>
      </xdr:nvSpPr>
      <xdr:spPr bwMode="auto">
        <a:xfrm>
          <a:off x="4254500" y="73135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129170</xdr:rowOff>
    </xdr:from>
    <xdr:ext cx="762000" cy="259045"/>
    <xdr:sp macro="" textlink="">
      <xdr:nvSpPr>
        <xdr:cNvPr id="136" name="テキスト ボックス 135"/>
        <xdr:cNvSpPr txBox="1"/>
      </xdr:nvSpPr>
      <xdr:spPr>
        <a:xfrm>
          <a:off x="3924300" y="708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50,435</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198737</xdr:rowOff>
    </xdr:from>
    <xdr:to>
      <xdr:col>3</xdr:col>
      <xdr:colOff>257175</xdr:colOff>
      <xdr:row>37</xdr:row>
      <xdr:rowOff>300337</xdr:rowOff>
    </xdr:to>
    <xdr:sp macro="" textlink="">
      <xdr:nvSpPr>
        <xdr:cNvPr id="137" name="円/楕円 136"/>
        <xdr:cNvSpPr/>
      </xdr:nvSpPr>
      <xdr:spPr bwMode="auto">
        <a:xfrm>
          <a:off x="3556000" y="7323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139064</xdr:rowOff>
    </xdr:from>
    <xdr:ext cx="762000" cy="259045"/>
    <xdr:sp macro="" textlink="">
      <xdr:nvSpPr>
        <xdr:cNvPr id="138" name="テキスト ボックス 137"/>
        <xdr:cNvSpPr txBox="1"/>
      </xdr:nvSpPr>
      <xdr:spPr>
        <a:xfrm>
          <a:off x="3225800" y="7092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47,838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194246</xdr:rowOff>
    </xdr:from>
    <xdr:to>
      <xdr:col>2</xdr:col>
      <xdr:colOff>692150</xdr:colOff>
      <xdr:row>37</xdr:row>
      <xdr:rowOff>295846</xdr:rowOff>
    </xdr:to>
    <xdr:sp macro="" textlink="">
      <xdr:nvSpPr>
        <xdr:cNvPr id="139" name="円/楕円 138"/>
        <xdr:cNvSpPr/>
      </xdr:nvSpPr>
      <xdr:spPr bwMode="auto">
        <a:xfrm>
          <a:off x="2857500" y="7318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134573</xdr:rowOff>
    </xdr:from>
    <xdr:ext cx="762000" cy="259045"/>
    <xdr:sp macro="" textlink="">
      <xdr:nvSpPr>
        <xdr:cNvPr id="140" name="テキスト ボックス 139"/>
        <xdr:cNvSpPr txBox="1"/>
      </xdr:nvSpPr>
      <xdr:spPr>
        <a:xfrm>
          <a:off x="2527300" y="7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49,017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58,710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164198</xdr:rowOff>
    </xdr:from>
    <xdr:to>
      <xdr:col>6</xdr:col>
      <xdr:colOff>511175</xdr:colOff>
      <xdr:row>37</xdr:row>
      <xdr:rowOff>3442</xdr:rowOff>
    </xdr:to>
    <xdr:cxnSp macro="">
      <xdr:nvCxnSpPr>
        <xdr:cNvPr id="61" name="直線コネクタ 60"/>
        <xdr:cNvCxnSpPr/>
      </xdr:nvCxnSpPr>
      <xdr:spPr>
        <a:xfrm>
          <a:off x="3797300" y="6336398"/>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126839</xdr:rowOff>
    </xdr:from>
    <xdr:ext cx="534377" cy="259045"/>
    <xdr:sp macro="" textlink="">
      <xdr:nvSpPr>
        <xdr:cNvPr id="62" name="人件費平均値テキスト"/>
        <xdr:cNvSpPr txBox="1"/>
      </xdr:nvSpPr>
      <xdr:spPr>
        <a:xfrm>
          <a:off x="4686300" y="5784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164198</xdr:rowOff>
    </xdr:from>
    <xdr:to>
      <xdr:col>5</xdr:col>
      <xdr:colOff>358775</xdr:colOff>
      <xdr:row>36</xdr:row>
      <xdr:rowOff>167208</xdr:rowOff>
    </xdr:to>
    <xdr:cxnSp macro="">
      <xdr:nvCxnSpPr>
        <xdr:cNvPr id="64" name="直線コネクタ 63"/>
        <xdr:cNvCxnSpPr/>
      </xdr:nvCxnSpPr>
      <xdr:spPr>
        <a:xfrm flipV="1">
          <a:off x="2908300" y="6336398"/>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53636</xdr:rowOff>
    </xdr:from>
    <xdr:ext cx="534377" cy="259045"/>
    <xdr:sp macro="" textlink="">
      <xdr:nvSpPr>
        <xdr:cNvPr id="66" name="テキスト ボックス 65"/>
        <xdr:cNvSpPr txBox="1"/>
      </xdr:nvSpPr>
      <xdr:spPr>
        <a:xfrm>
          <a:off x="3530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112446</xdr:rowOff>
    </xdr:from>
    <xdr:to>
      <xdr:col>4</xdr:col>
      <xdr:colOff>155575</xdr:colOff>
      <xdr:row>36</xdr:row>
      <xdr:rowOff>167208</xdr:rowOff>
    </xdr:to>
    <xdr:cxnSp macro="">
      <xdr:nvCxnSpPr>
        <xdr:cNvPr id="67" name="直線コネクタ 66"/>
        <xdr:cNvCxnSpPr/>
      </xdr:nvCxnSpPr>
      <xdr:spPr>
        <a:xfrm>
          <a:off x="2019300" y="6284646"/>
          <a:ext cx="889000" cy="5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108628</xdr:rowOff>
    </xdr:from>
    <xdr:ext cx="534377" cy="259045"/>
    <xdr:sp macro="" textlink="">
      <xdr:nvSpPr>
        <xdr:cNvPr id="69" name="テキスト ボックス 68"/>
        <xdr:cNvSpPr txBox="1"/>
      </xdr:nvSpPr>
      <xdr:spPr>
        <a:xfrm>
          <a:off x="2641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112446</xdr:rowOff>
    </xdr:from>
    <xdr:to>
      <xdr:col>2</xdr:col>
      <xdr:colOff>638175</xdr:colOff>
      <xdr:row>36</xdr:row>
      <xdr:rowOff>165049</xdr:rowOff>
    </xdr:to>
    <xdr:cxnSp macro="">
      <xdr:nvCxnSpPr>
        <xdr:cNvPr id="70" name="直線コネクタ 69"/>
        <xdr:cNvCxnSpPr/>
      </xdr:nvCxnSpPr>
      <xdr:spPr>
        <a:xfrm flipV="1">
          <a:off x="1130300" y="6284646"/>
          <a:ext cx="889000" cy="5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122318</xdr:rowOff>
    </xdr:from>
    <xdr:ext cx="534377" cy="259045"/>
    <xdr:sp macro="" textlink="">
      <xdr:nvSpPr>
        <xdr:cNvPr id="72" name="テキスト ボックス 71"/>
        <xdr:cNvSpPr txBox="1"/>
      </xdr:nvSpPr>
      <xdr:spPr>
        <a:xfrm>
          <a:off x="1752111" y="578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100741</xdr:rowOff>
    </xdr:from>
    <xdr:ext cx="534377" cy="259045"/>
    <xdr:sp macro="" textlink="">
      <xdr:nvSpPr>
        <xdr:cNvPr id="74" name="テキスト ボックス 73"/>
        <xdr:cNvSpPr txBox="1"/>
      </xdr:nvSpPr>
      <xdr:spPr>
        <a:xfrm>
          <a:off x="863111" y="57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124092</xdr:rowOff>
    </xdr:from>
    <xdr:to>
      <xdr:col>6</xdr:col>
      <xdr:colOff>561975</xdr:colOff>
      <xdr:row>37</xdr:row>
      <xdr:rowOff>54242</xdr:rowOff>
    </xdr:to>
    <xdr:sp macro="" textlink="">
      <xdr:nvSpPr>
        <xdr:cNvPr id="80" name="円/楕円 79"/>
        <xdr:cNvSpPr/>
      </xdr:nvSpPr>
      <xdr:spPr>
        <a:xfrm>
          <a:off x="4584700" y="629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102519</xdr:rowOff>
    </xdr:from>
    <xdr:ext cx="534377" cy="259045"/>
    <xdr:sp macro="" textlink="">
      <xdr:nvSpPr>
        <xdr:cNvPr id="81" name="人件費該当値テキスト"/>
        <xdr:cNvSpPr txBox="1"/>
      </xdr:nvSpPr>
      <xdr:spPr>
        <a:xfrm>
          <a:off x="4686300" y="627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60,229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113398</xdr:rowOff>
    </xdr:from>
    <xdr:to>
      <xdr:col>5</xdr:col>
      <xdr:colOff>409575</xdr:colOff>
      <xdr:row>37</xdr:row>
      <xdr:rowOff>43548</xdr:rowOff>
    </xdr:to>
    <xdr:sp macro="" textlink="">
      <xdr:nvSpPr>
        <xdr:cNvPr id="82" name="円/楕円 81"/>
        <xdr:cNvSpPr/>
      </xdr:nvSpPr>
      <xdr:spPr>
        <a:xfrm>
          <a:off x="3746500" y="6285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34675</xdr:rowOff>
    </xdr:from>
    <xdr:ext cx="534377" cy="259045"/>
    <xdr:sp macro="" textlink="">
      <xdr:nvSpPr>
        <xdr:cNvPr id="83" name="テキスト ボックス 82"/>
        <xdr:cNvSpPr txBox="1"/>
      </xdr:nvSpPr>
      <xdr:spPr>
        <a:xfrm>
          <a:off x="3530111" y="6378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61,071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116408</xdr:rowOff>
    </xdr:from>
    <xdr:to>
      <xdr:col>4</xdr:col>
      <xdr:colOff>206375</xdr:colOff>
      <xdr:row>37</xdr:row>
      <xdr:rowOff>46558</xdr:rowOff>
    </xdr:to>
    <xdr:sp macro="" textlink="">
      <xdr:nvSpPr>
        <xdr:cNvPr id="84" name="円/楕円 83"/>
        <xdr:cNvSpPr/>
      </xdr:nvSpPr>
      <xdr:spPr>
        <a:xfrm>
          <a:off x="2857500" y="628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37685</xdr:rowOff>
    </xdr:from>
    <xdr:ext cx="534377" cy="259045"/>
    <xdr:sp macro="" textlink="">
      <xdr:nvSpPr>
        <xdr:cNvPr id="85" name="テキスト ボックス 84"/>
        <xdr:cNvSpPr txBox="1"/>
      </xdr:nvSpPr>
      <xdr:spPr>
        <a:xfrm>
          <a:off x="2641111" y="6381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60,834</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61646</xdr:rowOff>
    </xdr:from>
    <xdr:to>
      <xdr:col>3</xdr:col>
      <xdr:colOff>3175</xdr:colOff>
      <xdr:row>36</xdr:row>
      <xdr:rowOff>163246</xdr:rowOff>
    </xdr:to>
    <xdr:sp macro="" textlink="">
      <xdr:nvSpPr>
        <xdr:cNvPr id="86" name="円/楕円 85"/>
        <xdr:cNvSpPr/>
      </xdr:nvSpPr>
      <xdr:spPr>
        <a:xfrm>
          <a:off x="1968500" y="623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154373</xdr:rowOff>
    </xdr:from>
    <xdr:ext cx="534377" cy="259045"/>
    <xdr:sp macro="" textlink="">
      <xdr:nvSpPr>
        <xdr:cNvPr id="87" name="テキスト ボックス 86"/>
        <xdr:cNvSpPr txBox="1"/>
      </xdr:nvSpPr>
      <xdr:spPr>
        <a:xfrm>
          <a:off x="1752111" y="632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65,146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114249</xdr:rowOff>
    </xdr:from>
    <xdr:to>
      <xdr:col>1</xdr:col>
      <xdr:colOff>485775</xdr:colOff>
      <xdr:row>37</xdr:row>
      <xdr:rowOff>44399</xdr:rowOff>
    </xdr:to>
    <xdr:sp macro="" textlink="">
      <xdr:nvSpPr>
        <xdr:cNvPr id="88" name="円/楕円 87"/>
        <xdr:cNvSpPr/>
      </xdr:nvSpPr>
      <xdr:spPr>
        <a:xfrm>
          <a:off x="1079500" y="62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35526</xdr:rowOff>
    </xdr:from>
    <xdr:ext cx="534377" cy="259045"/>
    <xdr:sp macro="" textlink="">
      <xdr:nvSpPr>
        <xdr:cNvPr id="89" name="テキスト ボックス 88"/>
        <xdr:cNvSpPr txBox="1"/>
      </xdr:nvSpPr>
      <xdr:spPr>
        <a:xfrm>
          <a:off x="863111" y="63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24816</xdr:rowOff>
    </xdr:from>
    <xdr:to>
      <xdr:col>6</xdr:col>
      <xdr:colOff>511175</xdr:colOff>
      <xdr:row>58</xdr:row>
      <xdr:rowOff>59525</xdr:rowOff>
    </xdr:to>
    <xdr:cxnSp macro="">
      <xdr:nvCxnSpPr>
        <xdr:cNvPr id="119" name="直線コネクタ 118"/>
        <xdr:cNvCxnSpPr/>
      </xdr:nvCxnSpPr>
      <xdr:spPr>
        <a:xfrm flipV="1">
          <a:off x="3797300" y="9968916"/>
          <a:ext cx="838200" cy="3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123436</xdr:rowOff>
    </xdr:from>
    <xdr:ext cx="534377" cy="259045"/>
    <xdr:sp macro="" textlink="">
      <xdr:nvSpPr>
        <xdr:cNvPr id="120" name="物件費平均値テキスト"/>
        <xdr:cNvSpPr txBox="1"/>
      </xdr:nvSpPr>
      <xdr:spPr>
        <a:xfrm>
          <a:off x="4686300" y="9381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59525</xdr:rowOff>
    </xdr:from>
    <xdr:to>
      <xdr:col>5</xdr:col>
      <xdr:colOff>358775</xdr:colOff>
      <xdr:row>58</xdr:row>
      <xdr:rowOff>92863</xdr:rowOff>
    </xdr:to>
    <xdr:cxnSp macro="">
      <xdr:nvCxnSpPr>
        <xdr:cNvPr id="122" name="直線コネクタ 121"/>
        <xdr:cNvCxnSpPr/>
      </xdr:nvCxnSpPr>
      <xdr:spPr>
        <a:xfrm flipV="1">
          <a:off x="2908300" y="10003625"/>
          <a:ext cx="889000" cy="3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118762</xdr:rowOff>
    </xdr:from>
    <xdr:ext cx="534377" cy="259045"/>
    <xdr:sp macro="" textlink="">
      <xdr:nvSpPr>
        <xdr:cNvPr id="124" name="テキスト ボックス 123"/>
        <xdr:cNvSpPr txBox="1"/>
      </xdr:nvSpPr>
      <xdr:spPr>
        <a:xfrm>
          <a:off x="3530111" y="93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92863</xdr:rowOff>
    </xdr:from>
    <xdr:to>
      <xdr:col>4</xdr:col>
      <xdr:colOff>155575</xdr:colOff>
      <xdr:row>58</xdr:row>
      <xdr:rowOff>106235</xdr:rowOff>
    </xdr:to>
    <xdr:cxnSp macro="">
      <xdr:nvCxnSpPr>
        <xdr:cNvPr id="125" name="直線コネクタ 124"/>
        <xdr:cNvCxnSpPr/>
      </xdr:nvCxnSpPr>
      <xdr:spPr>
        <a:xfrm flipV="1">
          <a:off x="2019300" y="10036963"/>
          <a:ext cx="889000" cy="1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140708</xdr:rowOff>
    </xdr:from>
    <xdr:ext cx="534377" cy="259045"/>
    <xdr:sp macro="" textlink="">
      <xdr:nvSpPr>
        <xdr:cNvPr id="127" name="テキスト ボックス 126"/>
        <xdr:cNvSpPr txBox="1"/>
      </xdr:nvSpPr>
      <xdr:spPr>
        <a:xfrm>
          <a:off x="2641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101371</xdr:rowOff>
    </xdr:from>
    <xdr:to>
      <xdr:col>2</xdr:col>
      <xdr:colOff>638175</xdr:colOff>
      <xdr:row>58</xdr:row>
      <xdr:rowOff>106235</xdr:rowOff>
    </xdr:to>
    <xdr:cxnSp macro="">
      <xdr:nvCxnSpPr>
        <xdr:cNvPr id="128" name="直線コネクタ 127"/>
        <xdr:cNvCxnSpPr/>
      </xdr:nvCxnSpPr>
      <xdr:spPr>
        <a:xfrm>
          <a:off x="1130300" y="10045471"/>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161383</xdr:rowOff>
    </xdr:from>
    <xdr:ext cx="534377" cy="259045"/>
    <xdr:sp macro="" textlink="">
      <xdr:nvSpPr>
        <xdr:cNvPr id="130" name="テキスト ボックス 129"/>
        <xdr:cNvSpPr txBox="1"/>
      </xdr:nvSpPr>
      <xdr:spPr>
        <a:xfrm>
          <a:off x="1752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145466</xdr:rowOff>
    </xdr:from>
    <xdr:to>
      <xdr:col>6</xdr:col>
      <xdr:colOff>561975</xdr:colOff>
      <xdr:row>58</xdr:row>
      <xdr:rowOff>75616</xdr:rowOff>
    </xdr:to>
    <xdr:sp macro="" textlink="">
      <xdr:nvSpPr>
        <xdr:cNvPr id="138" name="円/楕円 137"/>
        <xdr:cNvSpPr/>
      </xdr:nvSpPr>
      <xdr:spPr>
        <a:xfrm>
          <a:off x="4584700" y="99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60393</xdr:rowOff>
    </xdr:from>
    <xdr:ext cx="534377" cy="259045"/>
    <xdr:sp macro="" textlink="">
      <xdr:nvSpPr>
        <xdr:cNvPr id="139" name="物件費該当値テキスト"/>
        <xdr:cNvSpPr txBox="1"/>
      </xdr:nvSpPr>
      <xdr:spPr>
        <a:xfrm>
          <a:off x="4686300" y="9833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45,046</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8725</xdr:rowOff>
    </xdr:from>
    <xdr:to>
      <xdr:col>5</xdr:col>
      <xdr:colOff>409575</xdr:colOff>
      <xdr:row>58</xdr:row>
      <xdr:rowOff>110325</xdr:rowOff>
    </xdr:to>
    <xdr:sp macro="" textlink="">
      <xdr:nvSpPr>
        <xdr:cNvPr id="140" name="円/楕円 139"/>
        <xdr:cNvSpPr/>
      </xdr:nvSpPr>
      <xdr:spPr>
        <a:xfrm>
          <a:off x="3746500" y="99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101452</xdr:rowOff>
    </xdr:from>
    <xdr:ext cx="534377" cy="259045"/>
    <xdr:sp macro="" textlink="">
      <xdr:nvSpPr>
        <xdr:cNvPr id="141" name="テキスト ボックス 140"/>
        <xdr:cNvSpPr txBox="1"/>
      </xdr:nvSpPr>
      <xdr:spPr>
        <a:xfrm>
          <a:off x="3530111" y="100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42063</xdr:rowOff>
    </xdr:from>
    <xdr:to>
      <xdr:col>4</xdr:col>
      <xdr:colOff>206375</xdr:colOff>
      <xdr:row>58</xdr:row>
      <xdr:rowOff>143663</xdr:rowOff>
    </xdr:to>
    <xdr:sp macro="" textlink="">
      <xdr:nvSpPr>
        <xdr:cNvPr id="142" name="円/楕円 141"/>
        <xdr:cNvSpPr/>
      </xdr:nvSpPr>
      <xdr:spPr>
        <a:xfrm>
          <a:off x="2857500" y="998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134790</xdr:rowOff>
    </xdr:from>
    <xdr:ext cx="534377" cy="259045"/>
    <xdr:sp macro="" textlink="">
      <xdr:nvSpPr>
        <xdr:cNvPr id="143" name="テキスト ボックス 142"/>
        <xdr:cNvSpPr txBox="1"/>
      </xdr:nvSpPr>
      <xdr:spPr>
        <a:xfrm>
          <a:off x="2641111" y="1007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55435</xdr:rowOff>
    </xdr:from>
    <xdr:to>
      <xdr:col>3</xdr:col>
      <xdr:colOff>3175</xdr:colOff>
      <xdr:row>58</xdr:row>
      <xdr:rowOff>157035</xdr:rowOff>
    </xdr:to>
    <xdr:sp macro="" textlink="">
      <xdr:nvSpPr>
        <xdr:cNvPr id="144" name="円/楕円 143"/>
        <xdr:cNvSpPr/>
      </xdr:nvSpPr>
      <xdr:spPr>
        <a:xfrm>
          <a:off x="1968500" y="999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148162</xdr:rowOff>
    </xdr:from>
    <xdr:ext cx="534377" cy="259045"/>
    <xdr:sp macro="" textlink="">
      <xdr:nvSpPr>
        <xdr:cNvPr id="145" name="テキスト ボックス 144"/>
        <xdr:cNvSpPr txBox="1"/>
      </xdr:nvSpPr>
      <xdr:spPr>
        <a:xfrm>
          <a:off x="1752111" y="1009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38,635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50571</xdr:rowOff>
    </xdr:from>
    <xdr:to>
      <xdr:col>1</xdr:col>
      <xdr:colOff>485775</xdr:colOff>
      <xdr:row>58</xdr:row>
      <xdr:rowOff>152171</xdr:rowOff>
    </xdr:to>
    <xdr:sp macro="" textlink="">
      <xdr:nvSpPr>
        <xdr:cNvPr id="146" name="円/楕円 145"/>
        <xdr:cNvSpPr/>
      </xdr:nvSpPr>
      <xdr:spPr>
        <a:xfrm>
          <a:off x="1079500" y="999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143298</xdr:rowOff>
    </xdr:from>
    <xdr:ext cx="534377" cy="259045"/>
    <xdr:sp macro="" textlink="">
      <xdr:nvSpPr>
        <xdr:cNvPr id="147" name="テキスト ボックス 146"/>
        <xdr:cNvSpPr txBox="1"/>
      </xdr:nvSpPr>
      <xdr:spPr>
        <a:xfrm>
          <a:off x="863111" y="1008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5479</xdr:rowOff>
    </xdr:from>
    <xdr:to>
      <xdr:col>6</xdr:col>
      <xdr:colOff>511175</xdr:colOff>
      <xdr:row>78</xdr:row>
      <xdr:rowOff>129217</xdr:rowOff>
    </xdr:to>
    <xdr:cxnSp macro="">
      <xdr:nvCxnSpPr>
        <xdr:cNvPr id="178" name="直線コネクタ 177"/>
        <xdr:cNvCxnSpPr/>
      </xdr:nvCxnSpPr>
      <xdr:spPr>
        <a:xfrm flipV="1">
          <a:off x="3797300" y="13378579"/>
          <a:ext cx="838200" cy="12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1691</xdr:rowOff>
    </xdr:from>
    <xdr:to>
      <xdr:col>5</xdr:col>
      <xdr:colOff>358775</xdr:colOff>
      <xdr:row>78</xdr:row>
      <xdr:rowOff>129217</xdr:rowOff>
    </xdr:to>
    <xdr:cxnSp macro="">
      <xdr:nvCxnSpPr>
        <xdr:cNvPr id="181" name="直線コネクタ 180"/>
        <xdr:cNvCxnSpPr/>
      </xdr:nvCxnSpPr>
      <xdr:spPr>
        <a:xfrm>
          <a:off x="2908300" y="13374791"/>
          <a:ext cx="889000" cy="12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139851</xdr:rowOff>
    </xdr:from>
    <xdr:ext cx="469744" cy="259045"/>
    <xdr:sp macro="" textlink="">
      <xdr:nvSpPr>
        <xdr:cNvPr id="183" name="テキスト ボックス 182"/>
        <xdr:cNvSpPr txBox="1"/>
      </xdr:nvSpPr>
      <xdr:spPr>
        <a:xfrm>
          <a:off x="3562427"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1691</xdr:rowOff>
    </xdr:from>
    <xdr:to>
      <xdr:col>4</xdr:col>
      <xdr:colOff>155575</xdr:colOff>
      <xdr:row>78</xdr:row>
      <xdr:rowOff>49306</xdr:rowOff>
    </xdr:to>
    <xdr:cxnSp macro="">
      <xdr:nvCxnSpPr>
        <xdr:cNvPr id="184" name="直線コネクタ 183"/>
        <xdr:cNvCxnSpPr/>
      </xdr:nvCxnSpPr>
      <xdr:spPr>
        <a:xfrm flipV="1">
          <a:off x="2019300" y="13374791"/>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43231</xdr:rowOff>
    </xdr:from>
    <xdr:to>
      <xdr:col>2</xdr:col>
      <xdr:colOff>638175</xdr:colOff>
      <xdr:row>78</xdr:row>
      <xdr:rowOff>49306</xdr:rowOff>
    </xdr:to>
    <xdr:cxnSp macro="">
      <xdr:nvCxnSpPr>
        <xdr:cNvPr id="187" name="直線コネクタ 186"/>
        <xdr:cNvCxnSpPr/>
      </xdr:nvCxnSpPr>
      <xdr:spPr>
        <a:xfrm>
          <a:off x="1130300" y="13244881"/>
          <a:ext cx="889000" cy="17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126129</xdr:rowOff>
    </xdr:from>
    <xdr:to>
      <xdr:col>6</xdr:col>
      <xdr:colOff>561975</xdr:colOff>
      <xdr:row>78</xdr:row>
      <xdr:rowOff>56279</xdr:rowOff>
    </xdr:to>
    <xdr:sp macro="" textlink="">
      <xdr:nvSpPr>
        <xdr:cNvPr id="197" name="円/楕円 196"/>
        <xdr:cNvSpPr/>
      </xdr:nvSpPr>
      <xdr:spPr>
        <a:xfrm>
          <a:off x="4584700" y="1332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149006</xdr:rowOff>
    </xdr:from>
    <xdr:ext cx="469744" cy="259045"/>
    <xdr:sp macro="" textlink="">
      <xdr:nvSpPr>
        <xdr:cNvPr id="198" name="維持補修費該当値テキスト"/>
        <xdr:cNvSpPr txBox="1"/>
      </xdr:nvSpPr>
      <xdr:spPr>
        <a:xfrm>
          <a:off x="4686300" y="1317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78417</xdr:rowOff>
    </xdr:from>
    <xdr:to>
      <xdr:col>5</xdr:col>
      <xdr:colOff>409575</xdr:colOff>
      <xdr:row>79</xdr:row>
      <xdr:rowOff>8567</xdr:rowOff>
    </xdr:to>
    <xdr:sp macro="" textlink="">
      <xdr:nvSpPr>
        <xdr:cNvPr id="199" name="円/楕円 198"/>
        <xdr:cNvSpPr/>
      </xdr:nvSpPr>
      <xdr:spPr>
        <a:xfrm>
          <a:off x="3746500" y="13451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171144</xdr:rowOff>
    </xdr:from>
    <xdr:ext cx="469744" cy="259045"/>
    <xdr:sp macro="" textlink="">
      <xdr:nvSpPr>
        <xdr:cNvPr id="200" name="テキスト ボックス 199"/>
        <xdr:cNvSpPr txBox="1"/>
      </xdr:nvSpPr>
      <xdr:spPr>
        <a:xfrm>
          <a:off x="3562427" y="13544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122341</xdr:rowOff>
    </xdr:from>
    <xdr:to>
      <xdr:col>4</xdr:col>
      <xdr:colOff>206375</xdr:colOff>
      <xdr:row>78</xdr:row>
      <xdr:rowOff>52491</xdr:rowOff>
    </xdr:to>
    <xdr:sp macro="" textlink="">
      <xdr:nvSpPr>
        <xdr:cNvPr id="201" name="円/楕円 200"/>
        <xdr:cNvSpPr/>
      </xdr:nvSpPr>
      <xdr:spPr>
        <a:xfrm>
          <a:off x="2857500" y="1332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69018</xdr:rowOff>
    </xdr:from>
    <xdr:ext cx="469744" cy="259045"/>
    <xdr:sp macro="" textlink="">
      <xdr:nvSpPr>
        <xdr:cNvPr id="202" name="テキスト ボックス 201"/>
        <xdr:cNvSpPr txBox="1"/>
      </xdr:nvSpPr>
      <xdr:spPr>
        <a:xfrm>
          <a:off x="2673427" y="1309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169956</xdr:rowOff>
    </xdr:from>
    <xdr:to>
      <xdr:col>3</xdr:col>
      <xdr:colOff>3175</xdr:colOff>
      <xdr:row>78</xdr:row>
      <xdr:rowOff>100106</xdr:rowOff>
    </xdr:to>
    <xdr:sp macro="" textlink="">
      <xdr:nvSpPr>
        <xdr:cNvPr id="203" name="円/楕円 202"/>
        <xdr:cNvSpPr/>
      </xdr:nvSpPr>
      <xdr:spPr>
        <a:xfrm>
          <a:off x="1968500" y="1337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116633</xdr:rowOff>
    </xdr:from>
    <xdr:ext cx="469744" cy="259045"/>
    <xdr:sp macro="" textlink="">
      <xdr:nvSpPr>
        <xdr:cNvPr id="204" name="テキスト ボックス 203"/>
        <xdr:cNvSpPr txBox="1"/>
      </xdr:nvSpPr>
      <xdr:spPr>
        <a:xfrm>
          <a:off x="1784427" y="1314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163881</xdr:rowOff>
    </xdr:from>
    <xdr:to>
      <xdr:col>1</xdr:col>
      <xdr:colOff>485775</xdr:colOff>
      <xdr:row>77</xdr:row>
      <xdr:rowOff>94031</xdr:rowOff>
    </xdr:to>
    <xdr:sp macro="" textlink="">
      <xdr:nvSpPr>
        <xdr:cNvPr id="205" name="円/楕円 204"/>
        <xdr:cNvSpPr/>
      </xdr:nvSpPr>
      <xdr:spPr>
        <a:xfrm>
          <a:off x="1079500" y="1319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110558</xdr:rowOff>
    </xdr:from>
    <xdr:ext cx="534377" cy="259045"/>
    <xdr:sp macro="" textlink="">
      <xdr:nvSpPr>
        <xdr:cNvPr id="206" name="テキスト ボックス 205"/>
        <xdr:cNvSpPr txBox="1"/>
      </xdr:nvSpPr>
      <xdr:spPr>
        <a:xfrm>
          <a:off x="863111" y="12969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12,204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116,046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145428</xdr:rowOff>
    </xdr:from>
    <xdr:to>
      <xdr:col>6</xdr:col>
      <xdr:colOff>510540</xdr:colOff>
      <xdr:row>99</xdr:row>
      <xdr:rowOff>95898</xdr:rowOff>
    </xdr:to>
    <xdr:cxnSp macro="">
      <xdr:nvCxnSpPr>
        <xdr:cNvPr id="231" name="直線コネクタ 230"/>
        <xdr:cNvCxnSpPr/>
      </xdr:nvCxnSpPr>
      <xdr:spPr>
        <a:xfrm flipV="1">
          <a:off x="4633595" y="15404478"/>
          <a:ext cx="127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99725</xdr:rowOff>
    </xdr:from>
    <xdr:ext cx="534377" cy="259045"/>
    <xdr:sp macro="" textlink="">
      <xdr:nvSpPr>
        <xdr:cNvPr id="232" name="扶助費最小値テキスト"/>
        <xdr:cNvSpPr txBox="1"/>
      </xdr:nvSpPr>
      <xdr:spPr>
        <a:xfrm>
          <a:off x="4686300" y="1707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99</xdr:row>
      <xdr:rowOff>95898</xdr:rowOff>
    </xdr:from>
    <xdr:to>
      <xdr:col>6</xdr:col>
      <xdr:colOff>600075</xdr:colOff>
      <xdr:row>99</xdr:row>
      <xdr:rowOff>95898</xdr:rowOff>
    </xdr:to>
    <xdr:cxnSp macro="">
      <xdr:nvCxnSpPr>
        <xdr:cNvPr id="233" name="直線コネクタ 232"/>
        <xdr:cNvCxnSpPr/>
      </xdr:nvCxnSpPr>
      <xdr:spPr>
        <a:xfrm>
          <a:off x="4546600" y="17069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92105</xdr:rowOff>
    </xdr:from>
    <xdr:ext cx="599010" cy="259045"/>
    <xdr:sp macro="" textlink="">
      <xdr:nvSpPr>
        <xdr:cNvPr id="234" name="扶助費最大値テキスト"/>
        <xdr:cNvSpPr txBox="1"/>
      </xdr:nvSpPr>
      <xdr:spPr>
        <a:xfrm>
          <a:off x="4686300" y="15179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145428</xdr:rowOff>
    </xdr:from>
    <xdr:to>
      <xdr:col>6</xdr:col>
      <xdr:colOff>600075</xdr:colOff>
      <xdr:row>89</xdr:row>
      <xdr:rowOff>145428</xdr:rowOff>
    </xdr:to>
    <xdr:cxnSp macro="">
      <xdr:nvCxnSpPr>
        <xdr:cNvPr id="235" name="直線コネクタ 234"/>
        <xdr:cNvCxnSpPr/>
      </xdr:nvCxnSpPr>
      <xdr:spPr>
        <a:xfrm>
          <a:off x="4546600" y="15404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164376</xdr:rowOff>
    </xdr:from>
    <xdr:to>
      <xdr:col>6</xdr:col>
      <xdr:colOff>511175</xdr:colOff>
      <xdr:row>94</xdr:row>
      <xdr:rowOff>101764</xdr:rowOff>
    </xdr:to>
    <xdr:cxnSp macro="">
      <xdr:nvCxnSpPr>
        <xdr:cNvPr id="236" name="直線コネクタ 235"/>
        <xdr:cNvCxnSpPr/>
      </xdr:nvCxnSpPr>
      <xdr:spPr>
        <a:xfrm flipV="1">
          <a:off x="3797300" y="16109226"/>
          <a:ext cx="838200" cy="10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10304</xdr:rowOff>
    </xdr:from>
    <xdr:ext cx="534377" cy="259045"/>
    <xdr:sp macro="" textlink="">
      <xdr:nvSpPr>
        <xdr:cNvPr id="237" name="扶助費平均値テキスト"/>
        <xdr:cNvSpPr txBox="1"/>
      </xdr:nvSpPr>
      <xdr:spPr>
        <a:xfrm>
          <a:off x="4686300" y="16469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31877</xdr:rowOff>
    </xdr:from>
    <xdr:to>
      <xdr:col>6</xdr:col>
      <xdr:colOff>561975</xdr:colOff>
      <xdr:row>96</xdr:row>
      <xdr:rowOff>133477</xdr:rowOff>
    </xdr:to>
    <xdr:sp macro="" textlink="">
      <xdr:nvSpPr>
        <xdr:cNvPr id="238" name="フローチャート : 判断 237"/>
        <xdr:cNvSpPr/>
      </xdr:nvSpPr>
      <xdr:spPr>
        <a:xfrm>
          <a:off x="45847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101764</xdr:rowOff>
    </xdr:from>
    <xdr:to>
      <xdr:col>5</xdr:col>
      <xdr:colOff>358775</xdr:colOff>
      <xdr:row>95</xdr:row>
      <xdr:rowOff>2997</xdr:rowOff>
    </xdr:to>
    <xdr:cxnSp macro="">
      <xdr:nvCxnSpPr>
        <xdr:cNvPr id="239" name="直線コネクタ 238"/>
        <xdr:cNvCxnSpPr/>
      </xdr:nvCxnSpPr>
      <xdr:spPr>
        <a:xfrm flipV="1">
          <a:off x="2908300" y="16218064"/>
          <a:ext cx="889000" cy="7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111888</xdr:rowOff>
    </xdr:from>
    <xdr:to>
      <xdr:col>5</xdr:col>
      <xdr:colOff>409575</xdr:colOff>
      <xdr:row>97</xdr:row>
      <xdr:rowOff>42038</xdr:rowOff>
    </xdr:to>
    <xdr:sp macro="" textlink="">
      <xdr:nvSpPr>
        <xdr:cNvPr id="240" name="フローチャート : 判断 239"/>
        <xdr:cNvSpPr/>
      </xdr:nvSpPr>
      <xdr:spPr>
        <a:xfrm>
          <a:off x="3746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33165</xdr:rowOff>
    </xdr:from>
    <xdr:ext cx="534377" cy="259045"/>
    <xdr:sp macro="" textlink="">
      <xdr:nvSpPr>
        <xdr:cNvPr id="241" name="テキスト ボックス 240"/>
        <xdr:cNvSpPr txBox="1"/>
      </xdr:nvSpPr>
      <xdr:spPr>
        <a:xfrm>
          <a:off x="3530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2997</xdr:rowOff>
    </xdr:from>
    <xdr:to>
      <xdr:col>4</xdr:col>
      <xdr:colOff>155575</xdr:colOff>
      <xdr:row>95</xdr:row>
      <xdr:rowOff>93371</xdr:rowOff>
    </xdr:to>
    <xdr:cxnSp macro="">
      <xdr:nvCxnSpPr>
        <xdr:cNvPr id="242" name="直線コネクタ 241"/>
        <xdr:cNvCxnSpPr/>
      </xdr:nvCxnSpPr>
      <xdr:spPr>
        <a:xfrm flipV="1">
          <a:off x="2019300" y="16290747"/>
          <a:ext cx="889000" cy="9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8319</xdr:rowOff>
    </xdr:from>
    <xdr:to>
      <xdr:col>4</xdr:col>
      <xdr:colOff>206375</xdr:colOff>
      <xdr:row>97</xdr:row>
      <xdr:rowOff>109919</xdr:rowOff>
    </xdr:to>
    <xdr:sp macro="" textlink="">
      <xdr:nvSpPr>
        <xdr:cNvPr id="243" name="フローチャート : 判断 242"/>
        <xdr:cNvSpPr/>
      </xdr:nvSpPr>
      <xdr:spPr>
        <a:xfrm>
          <a:off x="2857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101046</xdr:rowOff>
    </xdr:from>
    <xdr:ext cx="534377" cy="259045"/>
    <xdr:sp macro="" textlink="">
      <xdr:nvSpPr>
        <xdr:cNvPr id="244" name="テキスト ボックス 243"/>
        <xdr:cNvSpPr txBox="1"/>
      </xdr:nvSpPr>
      <xdr:spPr>
        <a:xfrm>
          <a:off x="2641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93371</xdr:rowOff>
    </xdr:from>
    <xdr:to>
      <xdr:col>2</xdr:col>
      <xdr:colOff>638175</xdr:colOff>
      <xdr:row>95</xdr:row>
      <xdr:rowOff>95238</xdr:rowOff>
    </xdr:to>
    <xdr:cxnSp macro="">
      <xdr:nvCxnSpPr>
        <xdr:cNvPr id="245" name="直線コネクタ 244"/>
        <xdr:cNvCxnSpPr/>
      </xdr:nvCxnSpPr>
      <xdr:spPr>
        <a:xfrm flipV="1">
          <a:off x="1130300" y="16381121"/>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85204</xdr:rowOff>
    </xdr:from>
    <xdr:to>
      <xdr:col>3</xdr:col>
      <xdr:colOff>3175</xdr:colOff>
      <xdr:row>98</xdr:row>
      <xdr:rowOff>15354</xdr:rowOff>
    </xdr:to>
    <xdr:sp macro="" textlink="">
      <xdr:nvSpPr>
        <xdr:cNvPr id="246" name="フローチャート : 判断 245"/>
        <xdr:cNvSpPr/>
      </xdr:nvSpPr>
      <xdr:spPr>
        <a:xfrm>
          <a:off x="1968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6481</xdr:rowOff>
    </xdr:from>
    <xdr:ext cx="534377" cy="259045"/>
    <xdr:sp macro="" textlink="">
      <xdr:nvSpPr>
        <xdr:cNvPr id="247" name="テキスト ボックス 246"/>
        <xdr:cNvSpPr txBox="1"/>
      </xdr:nvSpPr>
      <xdr:spPr>
        <a:xfrm>
          <a:off x="1752111" y="16808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109893</xdr:rowOff>
    </xdr:from>
    <xdr:to>
      <xdr:col>1</xdr:col>
      <xdr:colOff>485775</xdr:colOff>
      <xdr:row>98</xdr:row>
      <xdr:rowOff>40043</xdr:rowOff>
    </xdr:to>
    <xdr:sp macro="" textlink="">
      <xdr:nvSpPr>
        <xdr:cNvPr id="248" name="フローチャート : 判断 247"/>
        <xdr:cNvSpPr/>
      </xdr:nvSpPr>
      <xdr:spPr>
        <a:xfrm>
          <a:off x="1079500" y="167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31170</xdr:rowOff>
    </xdr:from>
    <xdr:ext cx="534377" cy="259045"/>
    <xdr:sp macro="" textlink="">
      <xdr:nvSpPr>
        <xdr:cNvPr id="249" name="テキスト ボックス 248"/>
        <xdr:cNvSpPr txBox="1"/>
      </xdr:nvSpPr>
      <xdr:spPr>
        <a:xfrm>
          <a:off x="863111" y="1683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113576</xdr:rowOff>
    </xdr:from>
    <xdr:to>
      <xdr:col>6</xdr:col>
      <xdr:colOff>561975</xdr:colOff>
      <xdr:row>94</xdr:row>
      <xdr:rowOff>43726</xdr:rowOff>
    </xdr:to>
    <xdr:sp macro="" textlink="">
      <xdr:nvSpPr>
        <xdr:cNvPr id="255" name="円/楕円 254"/>
        <xdr:cNvSpPr/>
      </xdr:nvSpPr>
      <xdr:spPr>
        <a:xfrm>
          <a:off x="4584700" y="1605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136453</xdr:rowOff>
    </xdr:from>
    <xdr:ext cx="599010" cy="259045"/>
    <xdr:sp macro="" textlink="">
      <xdr:nvSpPr>
        <xdr:cNvPr id="256" name="扶助費該当値テキスト"/>
        <xdr:cNvSpPr txBox="1"/>
      </xdr:nvSpPr>
      <xdr:spPr>
        <a:xfrm>
          <a:off x="4686300" y="15909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131,557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50964</xdr:rowOff>
    </xdr:from>
    <xdr:to>
      <xdr:col>5</xdr:col>
      <xdr:colOff>409575</xdr:colOff>
      <xdr:row>94</xdr:row>
      <xdr:rowOff>152564</xdr:rowOff>
    </xdr:to>
    <xdr:sp macro="" textlink="">
      <xdr:nvSpPr>
        <xdr:cNvPr id="257" name="円/楕円 256"/>
        <xdr:cNvSpPr/>
      </xdr:nvSpPr>
      <xdr:spPr>
        <a:xfrm>
          <a:off x="3746500" y="1616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169091</xdr:rowOff>
    </xdr:from>
    <xdr:ext cx="599010" cy="259045"/>
    <xdr:sp macro="" textlink="">
      <xdr:nvSpPr>
        <xdr:cNvPr id="258" name="テキスト ボックス 257"/>
        <xdr:cNvSpPr txBox="1"/>
      </xdr:nvSpPr>
      <xdr:spPr>
        <a:xfrm>
          <a:off x="3497794" y="1594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122,987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123647</xdr:rowOff>
    </xdr:from>
    <xdr:to>
      <xdr:col>4</xdr:col>
      <xdr:colOff>206375</xdr:colOff>
      <xdr:row>95</xdr:row>
      <xdr:rowOff>53797</xdr:rowOff>
    </xdr:to>
    <xdr:sp macro="" textlink="">
      <xdr:nvSpPr>
        <xdr:cNvPr id="259" name="円/楕円 258"/>
        <xdr:cNvSpPr/>
      </xdr:nvSpPr>
      <xdr:spPr>
        <a:xfrm>
          <a:off x="2857500" y="162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93</xdr:row>
      <xdr:rowOff>70324</xdr:rowOff>
    </xdr:from>
    <xdr:ext cx="599010" cy="259045"/>
    <xdr:sp macro="" textlink="">
      <xdr:nvSpPr>
        <xdr:cNvPr id="260" name="テキスト ボックス 259"/>
        <xdr:cNvSpPr txBox="1"/>
      </xdr:nvSpPr>
      <xdr:spPr>
        <a:xfrm>
          <a:off x="2608794" y="16015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117,264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42571</xdr:rowOff>
    </xdr:from>
    <xdr:to>
      <xdr:col>3</xdr:col>
      <xdr:colOff>3175</xdr:colOff>
      <xdr:row>95</xdr:row>
      <xdr:rowOff>144171</xdr:rowOff>
    </xdr:to>
    <xdr:sp macro="" textlink="">
      <xdr:nvSpPr>
        <xdr:cNvPr id="261" name="円/楕円 260"/>
        <xdr:cNvSpPr/>
      </xdr:nvSpPr>
      <xdr:spPr>
        <a:xfrm>
          <a:off x="1968500" y="1633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93</xdr:row>
      <xdr:rowOff>160698</xdr:rowOff>
    </xdr:from>
    <xdr:ext cx="599010" cy="259045"/>
    <xdr:sp macro="" textlink="">
      <xdr:nvSpPr>
        <xdr:cNvPr id="262" name="テキスト ボックス 261"/>
        <xdr:cNvSpPr txBox="1"/>
      </xdr:nvSpPr>
      <xdr:spPr>
        <a:xfrm>
          <a:off x="1719794" y="1610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110,148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44438</xdr:rowOff>
    </xdr:from>
    <xdr:to>
      <xdr:col>1</xdr:col>
      <xdr:colOff>485775</xdr:colOff>
      <xdr:row>95</xdr:row>
      <xdr:rowOff>146038</xdr:rowOff>
    </xdr:to>
    <xdr:sp macro="" textlink="">
      <xdr:nvSpPr>
        <xdr:cNvPr id="263" name="円/楕円 262"/>
        <xdr:cNvSpPr/>
      </xdr:nvSpPr>
      <xdr:spPr>
        <a:xfrm>
          <a:off x="1079500" y="1633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162565</xdr:rowOff>
    </xdr:from>
    <xdr:ext cx="599010" cy="259045"/>
    <xdr:sp macro="" textlink="">
      <xdr:nvSpPr>
        <xdr:cNvPr id="264" name="テキスト ボックス 263"/>
        <xdr:cNvSpPr txBox="1"/>
      </xdr:nvSpPr>
      <xdr:spPr>
        <a:xfrm>
          <a:off x="830794" y="16107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110,001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63,531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5" name="直線コネクタ 274"/>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6" name="テキスト ボックス 275"/>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7" name="直線コネクタ 276"/>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78" name="テキスト ボックス 277"/>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79" name="直線コネクタ 278"/>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0" name="テキスト ボックス 279"/>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2" name="テキスト ボックス 281"/>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3" name="直線コネクタ 282"/>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4" name="テキスト ボックス 283"/>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5" name="直線コネクタ 28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6" name="テキスト ボックス 285"/>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7" name="直線コネクタ 286"/>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88" name="テキスト ボックス 287"/>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2" name="直線コネクタ 291"/>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3"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4" name="直線コネクタ 293"/>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5"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6" name="直線コネクタ 295"/>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24486</xdr:rowOff>
    </xdr:from>
    <xdr:to>
      <xdr:col>15</xdr:col>
      <xdr:colOff>180975</xdr:colOff>
      <xdr:row>35</xdr:row>
      <xdr:rowOff>69805</xdr:rowOff>
    </xdr:to>
    <xdr:cxnSp macro="">
      <xdr:nvCxnSpPr>
        <xdr:cNvPr id="297" name="直線コネクタ 296"/>
        <xdr:cNvCxnSpPr/>
      </xdr:nvCxnSpPr>
      <xdr:spPr>
        <a:xfrm>
          <a:off x="9639300" y="6025236"/>
          <a:ext cx="838200" cy="4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298"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299" name="フローチャート : 判断 298"/>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130928</xdr:rowOff>
    </xdr:from>
    <xdr:to>
      <xdr:col>14</xdr:col>
      <xdr:colOff>28575</xdr:colOff>
      <xdr:row>35</xdr:row>
      <xdr:rowOff>24486</xdr:rowOff>
    </xdr:to>
    <xdr:cxnSp macro="">
      <xdr:nvCxnSpPr>
        <xdr:cNvPr id="300" name="直線コネクタ 299"/>
        <xdr:cNvCxnSpPr/>
      </xdr:nvCxnSpPr>
      <xdr:spPr>
        <a:xfrm>
          <a:off x="8750300" y="5960228"/>
          <a:ext cx="889000" cy="6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1" name="フローチャート : 判断 300"/>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2" name="テキスト ボックス 301"/>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96809</xdr:rowOff>
    </xdr:from>
    <xdr:to>
      <xdr:col>12</xdr:col>
      <xdr:colOff>511175</xdr:colOff>
      <xdr:row>34</xdr:row>
      <xdr:rowOff>130928</xdr:rowOff>
    </xdr:to>
    <xdr:cxnSp macro="">
      <xdr:nvCxnSpPr>
        <xdr:cNvPr id="303" name="直線コネクタ 302"/>
        <xdr:cNvCxnSpPr/>
      </xdr:nvCxnSpPr>
      <xdr:spPr>
        <a:xfrm>
          <a:off x="7861300" y="5754659"/>
          <a:ext cx="889000" cy="20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4" name="フローチャート : 判断 303"/>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5" name="テキスト ボックス 304"/>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96809</xdr:rowOff>
    </xdr:from>
    <xdr:to>
      <xdr:col>11</xdr:col>
      <xdr:colOff>307975</xdr:colOff>
      <xdr:row>34</xdr:row>
      <xdr:rowOff>79997</xdr:rowOff>
    </xdr:to>
    <xdr:cxnSp macro="">
      <xdr:nvCxnSpPr>
        <xdr:cNvPr id="306" name="直線コネクタ 305"/>
        <xdr:cNvCxnSpPr/>
      </xdr:nvCxnSpPr>
      <xdr:spPr>
        <a:xfrm flipV="1">
          <a:off x="6972300" y="5754659"/>
          <a:ext cx="889000" cy="15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7" name="フローチャート : 判断 306"/>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08" name="テキスト ボックス 307"/>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09" name="フローチャート : 判断 308"/>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0" name="テキスト ボックス 309"/>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19005</xdr:rowOff>
    </xdr:from>
    <xdr:to>
      <xdr:col>15</xdr:col>
      <xdr:colOff>231775</xdr:colOff>
      <xdr:row>35</xdr:row>
      <xdr:rowOff>120605</xdr:rowOff>
    </xdr:to>
    <xdr:sp macro="" textlink="">
      <xdr:nvSpPr>
        <xdr:cNvPr id="316" name="円/楕円 315"/>
        <xdr:cNvSpPr/>
      </xdr:nvSpPr>
      <xdr:spPr>
        <a:xfrm>
          <a:off x="10426700" y="601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41882</xdr:rowOff>
    </xdr:from>
    <xdr:ext cx="534377" cy="259045"/>
    <xdr:sp macro="" textlink="">
      <xdr:nvSpPr>
        <xdr:cNvPr id="317" name="補助費等該当値テキスト"/>
        <xdr:cNvSpPr txBox="1"/>
      </xdr:nvSpPr>
      <xdr:spPr>
        <a:xfrm>
          <a:off x="10528300" y="58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79,338</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145136</xdr:rowOff>
    </xdr:from>
    <xdr:to>
      <xdr:col>14</xdr:col>
      <xdr:colOff>79375</xdr:colOff>
      <xdr:row>35</xdr:row>
      <xdr:rowOff>75286</xdr:rowOff>
    </xdr:to>
    <xdr:sp macro="" textlink="">
      <xdr:nvSpPr>
        <xdr:cNvPr id="318" name="円/楕円 317"/>
        <xdr:cNvSpPr/>
      </xdr:nvSpPr>
      <xdr:spPr>
        <a:xfrm>
          <a:off x="9588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91813</xdr:rowOff>
    </xdr:from>
    <xdr:ext cx="534377" cy="259045"/>
    <xdr:sp macro="" textlink="">
      <xdr:nvSpPr>
        <xdr:cNvPr id="319" name="テキスト ボックス 318"/>
        <xdr:cNvSpPr txBox="1"/>
      </xdr:nvSpPr>
      <xdr:spPr>
        <a:xfrm>
          <a:off x="9372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84,096</a:t>
          </a:r>
          <a:endParaRPr kumimoji="1" lang="ja-JP" altLang="en-US" sz="1000" b="1">
            <a:solidFill>
              <a:srgbClr val="FF0000"/>
            </a:solidFill>
            <a:latin typeface="ＭＳ Ｐゴシック"/>
          </a:endParaRPr>
        </a:p>
      </xdr:txBody>
    </xdr:sp>
    <xdr:clientData/>
  </xdr:oneCellAnchor>
  <xdr:twoCellAnchor>
    <xdr:from>
      <xdr:col>12</xdr:col>
      <xdr:colOff>460375</xdr:colOff>
      <xdr:row>34</xdr:row>
      <xdr:rowOff>80128</xdr:rowOff>
    </xdr:from>
    <xdr:to>
      <xdr:col>12</xdr:col>
      <xdr:colOff>561975</xdr:colOff>
      <xdr:row>35</xdr:row>
      <xdr:rowOff>10278</xdr:rowOff>
    </xdr:to>
    <xdr:sp macro="" textlink="">
      <xdr:nvSpPr>
        <xdr:cNvPr id="320" name="円/楕円 319"/>
        <xdr:cNvSpPr/>
      </xdr:nvSpPr>
      <xdr:spPr>
        <a:xfrm>
          <a:off x="8699500" y="590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26805</xdr:rowOff>
    </xdr:from>
    <xdr:ext cx="534377" cy="259045"/>
    <xdr:sp macro="" textlink="">
      <xdr:nvSpPr>
        <xdr:cNvPr id="321" name="テキスト ボックス 320"/>
        <xdr:cNvSpPr txBox="1"/>
      </xdr:nvSpPr>
      <xdr:spPr>
        <a:xfrm>
          <a:off x="8483111" y="56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90,921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46009</xdr:rowOff>
    </xdr:from>
    <xdr:to>
      <xdr:col>11</xdr:col>
      <xdr:colOff>358775</xdr:colOff>
      <xdr:row>33</xdr:row>
      <xdr:rowOff>147609</xdr:rowOff>
    </xdr:to>
    <xdr:sp macro="" textlink="">
      <xdr:nvSpPr>
        <xdr:cNvPr id="322" name="円/楕円 321"/>
        <xdr:cNvSpPr/>
      </xdr:nvSpPr>
      <xdr:spPr>
        <a:xfrm>
          <a:off x="7810500" y="57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31</xdr:row>
      <xdr:rowOff>164136</xdr:rowOff>
    </xdr:from>
    <xdr:ext cx="599010" cy="259045"/>
    <xdr:sp macro="" textlink="">
      <xdr:nvSpPr>
        <xdr:cNvPr id="323" name="テキスト ボックス 322"/>
        <xdr:cNvSpPr txBox="1"/>
      </xdr:nvSpPr>
      <xdr:spPr>
        <a:xfrm>
          <a:off x="7561794" y="5479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112,503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29197</xdr:rowOff>
    </xdr:from>
    <xdr:to>
      <xdr:col>10</xdr:col>
      <xdr:colOff>155575</xdr:colOff>
      <xdr:row>34</xdr:row>
      <xdr:rowOff>130797</xdr:rowOff>
    </xdr:to>
    <xdr:sp macro="" textlink="">
      <xdr:nvSpPr>
        <xdr:cNvPr id="324" name="円/楕円 323"/>
        <xdr:cNvSpPr/>
      </xdr:nvSpPr>
      <xdr:spPr>
        <a:xfrm>
          <a:off x="6921500" y="585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147324</xdr:rowOff>
    </xdr:from>
    <xdr:ext cx="534377" cy="259045"/>
    <xdr:sp macro="" textlink="">
      <xdr:nvSpPr>
        <xdr:cNvPr id="325" name="テキスト ボックス 324"/>
        <xdr:cNvSpPr txBox="1"/>
      </xdr:nvSpPr>
      <xdr:spPr>
        <a:xfrm>
          <a:off x="6705111" y="563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96,268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70,629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6" name="直線コネクタ 33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7" name="テキスト ボックス 33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8" name="直線コネクタ 33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9" name="テキスト ボックス 338"/>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0" name="直線コネクタ 33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1" name="テキスト ボックス 340"/>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2" name="直線コネクタ 34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3" name="テキスト ボックス 342"/>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7" name="直線コネクタ 346"/>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48"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49" name="直線コネクタ 348"/>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0"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1" name="直線コネクタ 350"/>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148744</xdr:rowOff>
    </xdr:from>
    <xdr:to>
      <xdr:col>15</xdr:col>
      <xdr:colOff>180975</xdr:colOff>
      <xdr:row>58</xdr:row>
      <xdr:rowOff>24568</xdr:rowOff>
    </xdr:to>
    <xdr:cxnSp macro="">
      <xdr:nvCxnSpPr>
        <xdr:cNvPr id="352" name="直線コネクタ 351"/>
        <xdr:cNvCxnSpPr/>
      </xdr:nvCxnSpPr>
      <xdr:spPr>
        <a:xfrm>
          <a:off x="9639300" y="9921394"/>
          <a:ext cx="838200" cy="4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73921</xdr:rowOff>
    </xdr:from>
    <xdr:ext cx="534377" cy="259045"/>
    <xdr:sp macro="" textlink="">
      <xdr:nvSpPr>
        <xdr:cNvPr id="353" name="普通建設事業費平均値テキスト"/>
        <xdr:cNvSpPr txBox="1"/>
      </xdr:nvSpPr>
      <xdr:spPr>
        <a:xfrm>
          <a:off x="10528300" y="9503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4" name="フローチャート : 判断 353"/>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148744</xdr:rowOff>
    </xdr:from>
    <xdr:to>
      <xdr:col>14</xdr:col>
      <xdr:colOff>28575</xdr:colOff>
      <xdr:row>57</xdr:row>
      <xdr:rowOff>167086</xdr:rowOff>
    </xdr:to>
    <xdr:cxnSp macro="">
      <xdr:nvCxnSpPr>
        <xdr:cNvPr id="355" name="直線コネクタ 354"/>
        <xdr:cNvCxnSpPr/>
      </xdr:nvCxnSpPr>
      <xdr:spPr>
        <a:xfrm flipV="1">
          <a:off x="8750300" y="9921394"/>
          <a:ext cx="889000" cy="18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6" name="フローチャート : 判断 355"/>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159208</xdr:rowOff>
    </xdr:from>
    <xdr:ext cx="534377" cy="259045"/>
    <xdr:sp macro="" textlink="">
      <xdr:nvSpPr>
        <xdr:cNvPr id="357" name="テキスト ボックス 356"/>
        <xdr:cNvSpPr txBox="1"/>
      </xdr:nvSpPr>
      <xdr:spPr>
        <a:xfrm>
          <a:off x="9372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167086</xdr:rowOff>
    </xdr:from>
    <xdr:to>
      <xdr:col>12</xdr:col>
      <xdr:colOff>511175</xdr:colOff>
      <xdr:row>58</xdr:row>
      <xdr:rowOff>35307</xdr:rowOff>
    </xdr:to>
    <xdr:cxnSp macro="">
      <xdr:nvCxnSpPr>
        <xdr:cNvPr id="358" name="直線コネクタ 357"/>
        <xdr:cNvCxnSpPr/>
      </xdr:nvCxnSpPr>
      <xdr:spPr>
        <a:xfrm flipV="1">
          <a:off x="7861300" y="9939736"/>
          <a:ext cx="889000" cy="39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59" name="フローチャート : 判断 358"/>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62488</xdr:rowOff>
    </xdr:from>
    <xdr:ext cx="599010" cy="259045"/>
    <xdr:sp macro="" textlink="">
      <xdr:nvSpPr>
        <xdr:cNvPr id="360" name="テキスト ボックス 359"/>
        <xdr:cNvSpPr txBox="1"/>
      </xdr:nvSpPr>
      <xdr:spPr>
        <a:xfrm>
          <a:off x="8450794"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35307</xdr:rowOff>
    </xdr:from>
    <xdr:to>
      <xdr:col>11</xdr:col>
      <xdr:colOff>307975</xdr:colOff>
      <xdr:row>58</xdr:row>
      <xdr:rowOff>43697</xdr:rowOff>
    </xdr:to>
    <xdr:cxnSp macro="">
      <xdr:nvCxnSpPr>
        <xdr:cNvPr id="361" name="直線コネクタ 360"/>
        <xdr:cNvCxnSpPr/>
      </xdr:nvCxnSpPr>
      <xdr:spPr>
        <a:xfrm flipV="1">
          <a:off x="6972300" y="9979407"/>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2" name="フローチャート : 判断 361"/>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134053</xdr:rowOff>
    </xdr:from>
    <xdr:ext cx="534377" cy="259045"/>
    <xdr:sp macro="" textlink="">
      <xdr:nvSpPr>
        <xdr:cNvPr id="363" name="テキスト ボックス 362"/>
        <xdr:cNvSpPr txBox="1"/>
      </xdr:nvSpPr>
      <xdr:spPr>
        <a:xfrm>
          <a:off x="7594111" y="939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4" name="フローチャート : 判断 363"/>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32335</xdr:rowOff>
    </xdr:from>
    <xdr:ext cx="534377" cy="259045"/>
    <xdr:sp macro="" textlink="">
      <xdr:nvSpPr>
        <xdr:cNvPr id="365" name="テキスト ボックス 364"/>
        <xdr:cNvSpPr txBox="1"/>
      </xdr:nvSpPr>
      <xdr:spPr>
        <a:xfrm>
          <a:off x="6705111" y="946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145218</xdr:rowOff>
    </xdr:from>
    <xdr:to>
      <xdr:col>15</xdr:col>
      <xdr:colOff>231775</xdr:colOff>
      <xdr:row>58</xdr:row>
      <xdr:rowOff>75368</xdr:rowOff>
    </xdr:to>
    <xdr:sp macro="" textlink="">
      <xdr:nvSpPr>
        <xdr:cNvPr id="371" name="円/楕円 370"/>
        <xdr:cNvSpPr/>
      </xdr:nvSpPr>
      <xdr:spPr>
        <a:xfrm>
          <a:off x="10426700" y="991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60145</xdr:rowOff>
    </xdr:from>
    <xdr:ext cx="534377" cy="259045"/>
    <xdr:sp macro="" textlink="">
      <xdr:nvSpPr>
        <xdr:cNvPr id="372" name="普通建設事業費該当値テキスト"/>
        <xdr:cNvSpPr txBox="1"/>
      </xdr:nvSpPr>
      <xdr:spPr>
        <a:xfrm>
          <a:off x="10528300" y="98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97944</xdr:rowOff>
    </xdr:from>
    <xdr:to>
      <xdr:col>14</xdr:col>
      <xdr:colOff>79375</xdr:colOff>
      <xdr:row>58</xdr:row>
      <xdr:rowOff>28094</xdr:rowOff>
    </xdr:to>
    <xdr:sp macro="" textlink="">
      <xdr:nvSpPr>
        <xdr:cNvPr id="373" name="円/楕円 372"/>
        <xdr:cNvSpPr/>
      </xdr:nvSpPr>
      <xdr:spPr>
        <a:xfrm>
          <a:off x="9588500" y="9870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19221</xdr:rowOff>
    </xdr:from>
    <xdr:ext cx="534377" cy="259045"/>
    <xdr:sp macro="" textlink="">
      <xdr:nvSpPr>
        <xdr:cNvPr id="374" name="テキスト ボックス 373"/>
        <xdr:cNvSpPr txBox="1"/>
      </xdr:nvSpPr>
      <xdr:spPr>
        <a:xfrm>
          <a:off x="9372111" y="9963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35,522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116286</xdr:rowOff>
    </xdr:from>
    <xdr:to>
      <xdr:col>12</xdr:col>
      <xdr:colOff>561975</xdr:colOff>
      <xdr:row>58</xdr:row>
      <xdr:rowOff>46436</xdr:rowOff>
    </xdr:to>
    <xdr:sp macro="" textlink="">
      <xdr:nvSpPr>
        <xdr:cNvPr id="375" name="円/楕円 374"/>
        <xdr:cNvSpPr/>
      </xdr:nvSpPr>
      <xdr:spPr>
        <a:xfrm>
          <a:off x="8699500" y="988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37563</xdr:rowOff>
    </xdr:from>
    <xdr:ext cx="534377" cy="259045"/>
    <xdr:sp macro="" textlink="">
      <xdr:nvSpPr>
        <xdr:cNvPr id="376" name="テキスト ボックス 375"/>
        <xdr:cNvSpPr txBox="1"/>
      </xdr:nvSpPr>
      <xdr:spPr>
        <a:xfrm>
          <a:off x="8483111" y="998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31,510</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155957</xdr:rowOff>
    </xdr:from>
    <xdr:to>
      <xdr:col>11</xdr:col>
      <xdr:colOff>358775</xdr:colOff>
      <xdr:row>58</xdr:row>
      <xdr:rowOff>86107</xdr:rowOff>
    </xdr:to>
    <xdr:sp macro="" textlink="">
      <xdr:nvSpPr>
        <xdr:cNvPr id="377" name="円/楕円 376"/>
        <xdr:cNvSpPr/>
      </xdr:nvSpPr>
      <xdr:spPr>
        <a:xfrm>
          <a:off x="7810500" y="992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77234</xdr:rowOff>
    </xdr:from>
    <xdr:ext cx="534377" cy="259045"/>
    <xdr:sp macro="" textlink="">
      <xdr:nvSpPr>
        <xdr:cNvPr id="378" name="テキスト ボックス 377"/>
        <xdr:cNvSpPr txBox="1"/>
      </xdr:nvSpPr>
      <xdr:spPr>
        <a:xfrm>
          <a:off x="7594111" y="10021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164347</xdr:rowOff>
    </xdr:from>
    <xdr:to>
      <xdr:col>10</xdr:col>
      <xdr:colOff>155575</xdr:colOff>
      <xdr:row>58</xdr:row>
      <xdr:rowOff>94497</xdr:rowOff>
    </xdr:to>
    <xdr:sp macro="" textlink="">
      <xdr:nvSpPr>
        <xdr:cNvPr id="379" name="円/楕円 378"/>
        <xdr:cNvSpPr/>
      </xdr:nvSpPr>
      <xdr:spPr>
        <a:xfrm>
          <a:off x="6921500" y="99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85624</xdr:rowOff>
    </xdr:from>
    <xdr:ext cx="534377" cy="259045"/>
    <xdr:sp macro="" textlink="">
      <xdr:nvSpPr>
        <xdr:cNvPr id="380" name="テキスト ボックス 379"/>
        <xdr:cNvSpPr txBox="1"/>
      </xdr:nvSpPr>
      <xdr:spPr>
        <a:xfrm>
          <a:off x="6705111" y="1002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36,069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4" name="直線コネクタ 403"/>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7"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08" name="直線コネクタ 407"/>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49265</xdr:rowOff>
    </xdr:from>
    <xdr:to>
      <xdr:col>15</xdr:col>
      <xdr:colOff>180975</xdr:colOff>
      <xdr:row>78</xdr:row>
      <xdr:rowOff>101851</xdr:rowOff>
    </xdr:to>
    <xdr:cxnSp macro="">
      <xdr:nvCxnSpPr>
        <xdr:cNvPr id="409" name="直線コネクタ 408"/>
        <xdr:cNvCxnSpPr/>
      </xdr:nvCxnSpPr>
      <xdr:spPr>
        <a:xfrm>
          <a:off x="9639300" y="13422365"/>
          <a:ext cx="838200" cy="5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132915</xdr:rowOff>
    </xdr:from>
    <xdr:ext cx="534377" cy="259045"/>
    <xdr:sp macro="" textlink="">
      <xdr:nvSpPr>
        <xdr:cNvPr id="410" name="普通建設事業費 （ うち新規整備　）平均値テキスト"/>
        <xdr:cNvSpPr txBox="1"/>
      </xdr:nvSpPr>
      <xdr:spPr>
        <a:xfrm>
          <a:off x="10528300" y="13163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1" name="フローチャート : 判断 410"/>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49265</xdr:rowOff>
    </xdr:from>
    <xdr:to>
      <xdr:col>14</xdr:col>
      <xdr:colOff>28575</xdr:colOff>
      <xdr:row>78</xdr:row>
      <xdr:rowOff>113723</xdr:rowOff>
    </xdr:to>
    <xdr:cxnSp macro="">
      <xdr:nvCxnSpPr>
        <xdr:cNvPr id="412" name="直線コネクタ 411"/>
        <xdr:cNvCxnSpPr/>
      </xdr:nvCxnSpPr>
      <xdr:spPr>
        <a:xfrm flipV="1">
          <a:off x="8750300" y="13422365"/>
          <a:ext cx="889000" cy="6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3" name="フローチャート : 判断 412"/>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146662</xdr:rowOff>
    </xdr:from>
    <xdr:ext cx="534377" cy="259045"/>
    <xdr:sp macro="" textlink="">
      <xdr:nvSpPr>
        <xdr:cNvPr id="414" name="テキスト ボックス 413"/>
        <xdr:cNvSpPr txBox="1"/>
      </xdr:nvSpPr>
      <xdr:spPr>
        <a:xfrm>
          <a:off x="9372111" y="13005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5" name="フローチャート : 判断 414"/>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6" name="テキスト ボックス 415"/>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51051</xdr:rowOff>
    </xdr:from>
    <xdr:to>
      <xdr:col>15</xdr:col>
      <xdr:colOff>231775</xdr:colOff>
      <xdr:row>78</xdr:row>
      <xdr:rowOff>152651</xdr:rowOff>
    </xdr:to>
    <xdr:sp macro="" textlink="">
      <xdr:nvSpPr>
        <xdr:cNvPr id="422" name="円/楕円 421"/>
        <xdr:cNvSpPr/>
      </xdr:nvSpPr>
      <xdr:spPr>
        <a:xfrm>
          <a:off x="10426700" y="1342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137428</xdr:rowOff>
    </xdr:from>
    <xdr:ext cx="534377" cy="259045"/>
    <xdr:sp macro="" textlink="">
      <xdr:nvSpPr>
        <xdr:cNvPr id="423" name="普通建設事業費 （ うち新規整備　）該当値テキスト"/>
        <xdr:cNvSpPr txBox="1"/>
      </xdr:nvSpPr>
      <xdr:spPr>
        <a:xfrm>
          <a:off x="10528300" y="1333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14,967</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169915</xdr:rowOff>
    </xdr:from>
    <xdr:to>
      <xdr:col>14</xdr:col>
      <xdr:colOff>79375</xdr:colOff>
      <xdr:row>78</xdr:row>
      <xdr:rowOff>100065</xdr:rowOff>
    </xdr:to>
    <xdr:sp macro="" textlink="">
      <xdr:nvSpPr>
        <xdr:cNvPr id="424" name="円/楕円 423"/>
        <xdr:cNvSpPr/>
      </xdr:nvSpPr>
      <xdr:spPr>
        <a:xfrm>
          <a:off x="9588500" y="1337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91192</xdr:rowOff>
    </xdr:from>
    <xdr:ext cx="534377" cy="259045"/>
    <xdr:sp macro="" textlink="">
      <xdr:nvSpPr>
        <xdr:cNvPr id="425" name="テキスト ボックス 424"/>
        <xdr:cNvSpPr txBox="1"/>
      </xdr:nvSpPr>
      <xdr:spPr>
        <a:xfrm>
          <a:off x="9372111" y="1346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62923</xdr:rowOff>
    </xdr:from>
    <xdr:to>
      <xdr:col>12</xdr:col>
      <xdr:colOff>561975</xdr:colOff>
      <xdr:row>78</xdr:row>
      <xdr:rowOff>164523</xdr:rowOff>
    </xdr:to>
    <xdr:sp macro="" textlink="">
      <xdr:nvSpPr>
        <xdr:cNvPr id="426" name="円/楕円 425"/>
        <xdr:cNvSpPr/>
      </xdr:nvSpPr>
      <xdr:spPr>
        <a:xfrm>
          <a:off x="8699500" y="1343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155650</xdr:rowOff>
    </xdr:from>
    <xdr:ext cx="534377" cy="259045"/>
    <xdr:sp macro="" textlink="">
      <xdr:nvSpPr>
        <xdr:cNvPr id="427" name="テキスト ボックス 426"/>
        <xdr:cNvSpPr txBox="1"/>
      </xdr:nvSpPr>
      <xdr:spPr>
        <a:xfrm>
          <a:off x="8483111" y="13528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3" name="テキスト ボックス 442"/>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7" name="直線コネクタ 446"/>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48"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49" name="直線コネクタ 448"/>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0"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1" name="直線コネクタ 450"/>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145723</xdr:rowOff>
    </xdr:from>
    <xdr:to>
      <xdr:col>15</xdr:col>
      <xdr:colOff>180975</xdr:colOff>
      <xdr:row>97</xdr:row>
      <xdr:rowOff>160359</xdr:rowOff>
    </xdr:to>
    <xdr:cxnSp macro="">
      <xdr:nvCxnSpPr>
        <xdr:cNvPr id="452" name="直線コネクタ 451"/>
        <xdr:cNvCxnSpPr/>
      </xdr:nvCxnSpPr>
      <xdr:spPr>
        <a:xfrm>
          <a:off x="9639300" y="16776373"/>
          <a:ext cx="838200" cy="1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117017</xdr:rowOff>
    </xdr:from>
    <xdr:ext cx="534377" cy="259045"/>
    <xdr:sp macro="" textlink="">
      <xdr:nvSpPr>
        <xdr:cNvPr id="453" name="普通建設事業費 （ うち更新整備　）平均値テキスト"/>
        <xdr:cNvSpPr txBox="1"/>
      </xdr:nvSpPr>
      <xdr:spPr>
        <a:xfrm>
          <a:off x="10528300" y="16404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4" name="フローチャート : 判断 453"/>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131259</xdr:rowOff>
    </xdr:from>
    <xdr:to>
      <xdr:col>14</xdr:col>
      <xdr:colOff>28575</xdr:colOff>
      <xdr:row>97</xdr:row>
      <xdr:rowOff>145723</xdr:rowOff>
    </xdr:to>
    <xdr:cxnSp macro="">
      <xdr:nvCxnSpPr>
        <xdr:cNvPr id="455" name="直線コネクタ 454"/>
        <xdr:cNvCxnSpPr/>
      </xdr:nvCxnSpPr>
      <xdr:spPr>
        <a:xfrm>
          <a:off x="8750300" y="16761909"/>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6" name="フローチャート : 判断 455"/>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83715</xdr:rowOff>
    </xdr:from>
    <xdr:ext cx="534377" cy="259045"/>
    <xdr:sp macro="" textlink="">
      <xdr:nvSpPr>
        <xdr:cNvPr id="457" name="テキスト ボックス 456"/>
        <xdr:cNvSpPr txBox="1"/>
      </xdr:nvSpPr>
      <xdr:spPr>
        <a:xfrm>
          <a:off x="9372111" y="1637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58" name="フローチャート : 判断 457"/>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57345</xdr:rowOff>
    </xdr:from>
    <xdr:ext cx="534377" cy="259045"/>
    <xdr:sp macro="" textlink="">
      <xdr:nvSpPr>
        <xdr:cNvPr id="459" name="テキスト ボックス 458"/>
        <xdr:cNvSpPr txBox="1"/>
      </xdr:nvSpPr>
      <xdr:spPr>
        <a:xfrm>
          <a:off x="8483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109559</xdr:rowOff>
    </xdr:from>
    <xdr:to>
      <xdr:col>15</xdr:col>
      <xdr:colOff>231775</xdr:colOff>
      <xdr:row>98</xdr:row>
      <xdr:rowOff>39709</xdr:rowOff>
    </xdr:to>
    <xdr:sp macro="" textlink="">
      <xdr:nvSpPr>
        <xdr:cNvPr id="465" name="円/楕円 464"/>
        <xdr:cNvSpPr/>
      </xdr:nvSpPr>
      <xdr:spPr>
        <a:xfrm>
          <a:off x="10426700" y="1674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24486</xdr:rowOff>
    </xdr:from>
    <xdr:ext cx="469744" cy="259045"/>
    <xdr:sp macro="" textlink="">
      <xdr:nvSpPr>
        <xdr:cNvPr id="466" name="普通建設事業費 （ うち更新整備　）該当値テキスト"/>
        <xdr:cNvSpPr txBox="1"/>
      </xdr:nvSpPr>
      <xdr:spPr>
        <a:xfrm>
          <a:off x="10528300" y="16655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6,385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94923</xdr:rowOff>
    </xdr:from>
    <xdr:to>
      <xdr:col>14</xdr:col>
      <xdr:colOff>79375</xdr:colOff>
      <xdr:row>98</xdr:row>
      <xdr:rowOff>25073</xdr:rowOff>
    </xdr:to>
    <xdr:sp macro="" textlink="">
      <xdr:nvSpPr>
        <xdr:cNvPr id="467" name="円/楕円 466"/>
        <xdr:cNvSpPr/>
      </xdr:nvSpPr>
      <xdr:spPr>
        <a:xfrm>
          <a:off x="9588500" y="1672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16200</xdr:rowOff>
    </xdr:from>
    <xdr:ext cx="469744" cy="259045"/>
    <xdr:sp macro="" textlink="">
      <xdr:nvSpPr>
        <xdr:cNvPr id="468" name="テキスト ボックス 467"/>
        <xdr:cNvSpPr txBox="1"/>
      </xdr:nvSpPr>
      <xdr:spPr>
        <a:xfrm>
          <a:off x="9404427" y="1681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80459</xdr:rowOff>
    </xdr:from>
    <xdr:to>
      <xdr:col>12</xdr:col>
      <xdr:colOff>561975</xdr:colOff>
      <xdr:row>98</xdr:row>
      <xdr:rowOff>10609</xdr:rowOff>
    </xdr:to>
    <xdr:sp macro="" textlink="">
      <xdr:nvSpPr>
        <xdr:cNvPr id="469" name="円/楕円 468"/>
        <xdr:cNvSpPr/>
      </xdr:nvSpPr>
      <xdr:spPr>
        <a:xfrm>
          <a:off x="8699500" y="1671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1736</xdr:rowOff>
    </xdr:from>
    <xdr:ext cx="534377" cy="259045"/>
    <xdr:sp macro="" textlink="">
      <xdr:nvSpPr>
        <xdr:cNvPr id="470" name="テキスト ボックス 469"/>
        <xdr:cNvSpPr txBox="1"/>
      </xdr:nvSpPr>
      <xdr:spPr>
        <a:xfrm>
          <a:off x="8483111" y="1680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1" name="正方形/長方形 47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2" name="正方形/長方形 47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3" name="正方形/長方形 47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4" name="正方形/長方形 47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5" name="正方形/長方形 47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6" name="正方形/長方形 47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7" name="正方形/長方形 47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8" name="正方形/長方形 47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9" name="テキスト ボックス 47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0" name="直線コネクタ 47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1" name="直線コネクタ 48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2" name="テキスト ボックス 48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3" name="直線コネクタ 48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4" name="テキスト ボックス 48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5" name="直線コネクタ 48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6" name="テキスト ボックス 48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7" name="直線コネクタ 48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8" name="テキスト ボックス 48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0" name="テキスト ボックス 48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2" name="直線コネクタ 491"/>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4" name="直線コネクタ 49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5"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6" name="直線コネクタ 495"/>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124841</xdr:rowOff>
    </xdr:from>
    <xdr:to>
      <xdr:col>23</xdr:col>
      <xdr:colOff>517525</xdr:colOff>
      <xdr:row>38</xdr:row>
      <xdr:rowOff>134122</xdr:rowOff>
    </xdr:to>
    <xdr:cxnSp macro="">
      <xdr:nvCxnSpPr>
        <xdr:cNvPr id="497" name="直線コネクタ 496"/>
        <xdr:cNvCxnSpPr/>
      </xdr:nvCxnSpPr>
      <xdr:spPr>
        <a:xfrm>
          <a:off x="15481300" y="6639941"/>
          <a:ext cx="838200" cy="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498"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499" name="フローチャート : 判断 498"/>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54226</xdr:rowOff>
    </xdr:from>
    <xdr:to>
      <xdr:col>22</xdr:col>
      <xdr:colOff>365125</xdr:colOff>
      <xdr:row>38</xdr:row>
      <xdr:rowOff>124841</xdr:rowOff>
    </xdr:to>
    <xdr:cxnSp macro="">
      <xdr:nvCxnSpPr>
        <xdr:cNvPr id="500" name="直線コネクタ 499"/>
        <xdr:cNvCxnSpPr/>
      </xdr:nvCxnSpPr>
      <xdr:spPr>
        <a:xfrm>
          <a:off x="14592300" y="6569326"/>
          <a:ext cx="889000" cy="7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1" name="フローチャート : 判断 500"/>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2" name="テキスト ボックス 501"/>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54226</xdr:rowOff>
    </xdr:from>
    <xdr:to>
      <xdr:col>21</xdr:col>
      <xdr:colOff>161925</xdr:colOff>
      <xdr:row>38</xdr:row>
      <xdr:rowOff>93317</xdr:rowOff>
    </xdr:to>
    <xdr:cxnSp macro="">
      <xdr:nvCxnSpPr>
        <xdr:cNvPr id="503" name="直線コネクタ 502"/>
        <xdr:cNvCxnSpPr/>
      </xdr:nvCxnSpPr>
      <xdr:spPr>
        <a:xfrm flipV="1">
          <a:off x="13703300" y="656932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4" name="フローチャート : 判断 503"/>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5" name="テキスト ボックス 504"/>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93317</xdr:rowOff>
    </xdr:from>
    <xdr:to>
      <xdr:col>19</xdr:col>
      <xdr:colOff>644525</xdr:colOff>
      <xdr:row>38</xdr:row>
      <xdr:rowOff>117572</xdr:rowOff>
    </xdr:to>
    <xdr:cxnSp macro="">
      <xdr:nvCxnSpPr>
        <xdr:cNvPr id="506" name="直線コネクタ 505"/>
        <xdr:cNvCxnSpPr/>
      </xdr:nvCxnSpPr>
      <xdr:spPr>
        <a:xfrm flipV="1">
          <a:off x="12814300" y="6608417"/>
          <a:ext cx="889000" cy="2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7" name="フローチャート : 判断 506"/>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08" name="テキスト ボックス 507"/>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09" name="フローチャート : 判断 508"/>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0" name="テキスト ボックス 509"/>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83322</xdr:rowOff>
    </xdr:from>
    <xdr:to>
      <xdr:col>23</xdr:col>
      <xdr:colOff>568325</xdr:colOff>
      <xdr:row>39</xdr:row>
      <xdr:rowOff>13472</xdr:rowOff>
    </xdr:to>
    <xdr:sp macro="" textlink="">
      <xdr:nvSpPr>
        <xdr:cNvPr id="516" name="円/楕円 515"/>
        <xdr:cNvSpPr/>
      </xdr:nvSpPr>
      <xdr:spPr>
        <a:xfrm>
          <a:off x="16268700" y="659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169699</xdr:rowOff>
    </xdr:from>
    <xdr:ext cx="378565" cy="259045"/>
    <xdr:sp macro="" textlink="">
      <xdr:nvSpPr>
        <xdr:cNvPr id="517" name="災害復旧事業費該当値テキスト"/>
        <xdr:cNvSpPr txBox="1"/>
      </xdr:nvSpPr>
      <xdr:spPr>
        <a:xfrm>
          <a:off x="16370300" y="6513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74041</xdr:rowOff>
    </xdr:from>
    <xdr:to>
      <xdr:col>22</xdr:col>
      <xdr:colOff>415925</xdr:colOff>
      <xdr:row>39</xdr:row>
      <xdr:rowOff>4191</xdr:rowOff>
    </xdr:to>
    <xdr:sp macro="" textlink="">
      <xdr:nvSpPr>
        <xdr:cNvPr id="518" name="円/楕円 517"/>
        <xdr:cNvSpPr/>
      </xdr:nvSpPr>
      <xdr:spPr>
        <a:xfrm>
          <a:off x="15430500" y="658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166768</xdr:rowOff>
    </xdr:from>
    <xdr:ext cx="378565" cy="259045"/>
    <xdr:sp macro="" textlink="">
      <xdr:nvSpPr>
        <xdr:cNvPr id="519" name="テキスト ボックス 518"/>
        <xdr:cNvSpPr txBox="1"/>
      </xdr:nvSpPr>
      <xdr:spPr>
        <a:xfrm>
          <a:off x="15292017"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3426</xdr:rowOff>
    </xdr:from>
    <xdr:to>
      <xdr:col>21</xdr:col>
      <xdr:colOff>212725</xdr:colOff>
      <xdr:row>38</xdr:row>
      <xdr:rowOff>105026</xdr:rowOff>
    </xdr:to>
    <xdr:sp macro="" textlink="">
      <xdr:nvSpPr>
        <xdr:cNvPr id="520" name="円/楕円 519"/>
        <xdr:cNvSpPr/>
      </xdr:nvSpPr>
      <xdr:spPr>
        <a:xfrm>
          <a:off x="14541500" y="651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96153</xdr:rowOff>
    </xdr:from>
    <xdr:ext cx="469744" cy="259045"/>
    <xdr:sp macro="" textlink="">
      <xdr:nvSpPr>
        <xdr:cNvPr id="521" name="テキスト ボックス 520"/>
        <xdr:cNvSpPr txBox="1"/>
      </xdr:nvSpPr>
      <xdr:spPr>
        <a:xfrm>
          <a:off x="14357427" y="661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42517</xdr:rowOff>
    </xdr:from>
    <xdr:to>
      <xdr:col>20</xdr:col>
      <xdr:colOff>9525</xdr:colOff>
      <xdr:row>38</xdr:row>
      <xdr:rowOff>144117</xdr:rowOff>
    </xdr:to>
    <xdr:sp macro="" textlink="">
      <xdr:nvSpPr>
        <xdr:cNvPr id="522" name="円/楕円 521"/>
        <xdr:cNvSpPr/>
      </xdr:nvSpPr>
      <xdr:spPr>
        <a:xfrm>
          <a:off x="13652500" y="65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135244</xdr:rowOff>
    </xdr:from>
    <xdr:ext cx="469744" cy="259045"/>
    <xdr:sp macro="" textlink="">
      <xdr:nvSpPr>
        <xdr:cNvPr id="523" name="テキスト ボックス 522"/>
        <xdr:cNvSpPr txBox="1"/>
      </xdr:nvSpPr>
      <xdr:spPr>
        <a:xfrm>
          <a:off x="13468427" y="665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66772</xdr:rowOff>
    </xdr:from>
    <xdr:to>
      <xdr:col>18</xdr:col>
      <xdr:colOff>492125</xdr:colOff>
      <xdr:row>38</xdr:row>
      <xdr:rowOff>168372</xdr:rowOff>
    </xdr:to>
    <xdr:sp macro="" textlink="">
      <xdr:nvSpPr>
        <xdr:cNvPr id="524" name="円/楕円 523"/>
        <xdr:cNvSpPr/>
      </xdr:nvSpPr>
      <xdr:spPr>
        <a:xfrm>
          <a:off x="12763500" y="658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159499</xdr:rowOff>
    </xdr:from>
    <xdr:ext cx="378565" cy="259045"/>
    <xdr:sp macro="" textlink="">
      <xdr:nvSpPr>
        <xdr:cNvPr id="525" name="テキスト ボックス 524"/>
        <xdr:cNvSpPr txBox="1"/>
      </xdr:nvSpPr>
      <xdr:spPr>
        <a:xfrm>
          <a:off x="12625017" y="6674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9" name="テキスト ボックス 53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1" name="テキスト ボックス 54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3" name="テキスト ボックス 54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5" name="テキスト ボックス 544"/>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7" name="テキスト ボックス 54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49" name="直線コネクタ 548"/>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0"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2"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3" name="直線コネクタ 552"/>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5"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6" name="フローチャート : 判断 555"/>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8" name="フローチャート : 判断 557"/>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9" name="テキスト ボックス 558"/>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1" name="フローチャート : 判断 560"/>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2" name="テキスト ボックス 561"/>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4" name="フローチャート : 判断 563"/>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5" name="テキスト ボックス 564"/>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6" name="フローチャート : 判断 565"/>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7" name="テキスト ボックス 566"/>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4"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6" name="テキスト ボックス 575"/>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3" name="直線コネクタ 59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4" name="テキスト ボックス 59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5" name="直線コネクタ 59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6" name="テキスト ボックス 59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7" name="直線コネクタ 59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98" name="テキスト ボックス 59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9" name="直線コネクタ 59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0" name="テキスト ボックス 59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1" name="直線コネクタ 60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2" name="テキスト ボックス 60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3" name="直線コネクタ 60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4" name="テキスト ボックス 60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6" name="直線コネクタ 605"/>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7"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08" name="直線コネクタ 607"/>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09"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0" name="直線コネクタ 609"/>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148951</xdr:rowOff>
    </xdr:from>
    <xdr:to>
      <xdr:col>23</xdr:col>
      <xdr:colOff>517525</xdr:colOff>
      <xdr:row>77</xdr:row>
      <xdr:rowOff>154822</xdr:rowOff>
    </xdr:to>
    <xdr:cxnSp macro="">
      <xdr:nvCxnSpPr>
        <xdr:cNvPr id="611" name="直線コネクタ 610"/>
        <xdr:cNvCxnSpPr/>
      </xdr:nvCxnSpPr>
      <xdr:spPr>
        <a:xfrm>
          <a:off x="15481300" y="13350601"/>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89443</xdr:rowOff>
    </xdr:from>
    <xdr:ext cx="534377" cy="259045"/>
    <xdr:sp macro="" textlink="">
      <xdr:nvSpPr>
        <xdr:cNvPr id="612" name="公債費平均値テキスト"/>
        <xdr:cNvSpPr txBox="1"/>
      </xdr:nvSpPr>
      <xdr:spPr>
        <a:xfrm>
          <a:off x="16370300" y="13119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3" name="フローチャート : 判断 612"/>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147312</xdr:rowOff>
    </xdr:from>
    <xdr:to>
      <xdr:col>22</xdr:col>
      <xdr:colOff>365125</xdr:colOff>
      <xdr:row>77</xdr:row>
      <xdr:rowOff>148951</xdr:rowOff>
    </xdr:to>
    <xdr:cxnSp macro="">
      <xdr:nvCxnSpPr>
        <xdr:cNvPr id="614" name="直線コネクタ 613"/>
        <xdr:cNvCxnSpPr/>
      </xdr:nvCxnSpPr>
      <xdr:spPr>
        <a:xfrm>
          <a:off x="14592300" y="13348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5" name="フローチャート : 判断 614"/>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14096</xdr:rowOff>
    </xdr:from>
    <xdr:ext cx="534377" cy="259045"/>
    <xdr:sp macro="" textlink="">
      <xdr:nvSpPr>
        <xdr:cNvPr id="616" name="テキスト ボックス 615"/>
        <xdr:cNvSpPr txBox="1"/>
      </xdr:nvSpPr>
      <xdr:spPr>
        <a:xfrm>
          <a:off x="15214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147312</xdr:rowOff>
    </xdr:from>
    <xdr:to>
      <xdr:col>21</xdr:col>
      <xdr:colOff>161925</xdr:colOff>
      <xdr:row>77</xdr:row>
      <xdr:rowOff>157893</xdr:rowOff>
    </xdr:to>
    <xdr:cxnSp macro="">
      <xdr:nvCxnSpPr>
        <xdr:cNvPr id="617" name="直線コネクタ 616"/>
        <xdr:cNvCxnSpPr/>
      </xdr:nvCxnSpPr>
      <xdr:spPr>
        <a:xfrm flipV="1">
          <a:off x="13703300" y="13348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18" name="フローチャート : 判断 617"/>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24978</xdr:rowOff>
    </xdr:from>
    <xdr:ext cx="534377" cy="259045"/>
    <xdr:sp macro="" textlink="">
      <xdr:nvSpPr>
        <xdr:cNvPr id="619" name="テキスト ボックス 618"/>
        <xdr:cNvSpPr txBox="1"/>
      </xdr:nvSpPr>
      <xdr:spPr>
        <a:xfrm>
          <a:off x="14325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131738</xdr:rowOff>
    </xdr:from>
    <xdr:to>
      <xdr:col>19</xdr:col>
      <xdr:colOff>644525</xdr:colOff>
      <xdr:row>77</xdr:row>
      <xdr:rowOff>157893</xdr:rowOff>
    </xdr:to>
    <xdr:cxnSp macro="">
      <xdr:nvCxnSpPr>
        <xdr:cNvPr id="620" name="直線コネクタ 619"/>
        <xdr:cNvCxnSpPr/>
      </xdr:nvCxnSpPr>
      <xdr:spPr>
        <a:xfrm>
          <a:off x="12814300" y="13333388"/>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1" name="フローチャート : 判断 620"/>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22928</xdr:rowOff>
    </xdr:from>
    <xdr:ext cx="534377" cy="259045"/>
    <xdr:sp macro="" textlink="">
      <xdr:nvSpPr>
        <xdr:cNvPr id="622" name="テキスト ボックス 621"/>
        <xdr:cNvSpPr txBox="1"/>
      </xdr:nvSpPr>
      <xdr:spPr>
        <a:xfrm>
          <a:off x="13436111" y="130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3" name="フローチャート : 判断 622"/>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22116</xdr:rowOff>
    </xdr:from>
    <xdr:ext cx="534377" cy="259045"/>
    <xdr:sp macro="" textlink="">
      <xdr:nvSpPr>
        <xdr:cNvPr id="624" name="テキスト ボックス 623"/>
        <xdr:cNvSpPr txBox="1"/>
      </xdr:nvSpPr>
      <xdr:spPr>
        <a:xfrm>
          <a:off x="12547111" y="1305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5" name="テキスト ボックス 62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6" name="テキスト ボックス 62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7" name="テキスト ボックス 62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8" name="テキスト ボックス 62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9" name="テキスト ボックス 62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104022</xdr:rowOff>
    </xdr:from>
    <xdr:to>
      <xdr:col>23</xdr:col>
      <xdr:colOff>568325</xdr:colOff>
      <xdr:row>78</xdr:row>
      <xdr:rowOff>34172</xdr:rowOff>
    </xdr:to>
    <xdr:sp macro="" textlink="">
      <xdr:nvSpPr>
        <xdr:cNvPr id="630" name="円/楕円 629"/>
        <xdr:cNvSpPr/>
      </xdr:nvSpPr>
      <xdr:spPr>
        <a:xfrm>
          <a:off x="16268700" y="133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82449</xdr:rowOff>
    </xdr:from>
    <xdr:ext cx="534377" cy="259045"/>
    <xdr:sp macro="" textlink="">
      <xdr:nvSpPr>
        <xdr:cNvPr id="631" name="公債費該当値テキスト"/>
        <xdr:cNvSpPr txBox="1"/>
      </xdr:nvSpPr>
      <xdr:spPr>
        <a:xfrm>
          <a:off x="16370300" y="13284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61,031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98151</xdr:rowOff>
    </xdr:from>
    <xdr:to>
      <xdr:col>22</xdr:col>
      <xdr:colOff>415925</xdr:colOff>
      <xdr:row>78</xdr:row>
      <xdr:rowOff>28301</xdr:rowOff>
    </xdr:to>
    <xdr:sp macro="" textlink="">
      <xdr:nvSpPr>
        <xdr:cNvPr id="632" name="円/楕円 631"/>
        <xdr:cNvSpPr/>
      </xdr:nvSpPr>
      <xdr:spPr>
        <a:xfrm>
          <a:off x="15430500" y="1329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19428</xdr:rowOff>
    </xdr:from>
    <xdr:ext cx="534377" cy="259045"/>
    <xdr:sp macro="" textlink="">
      <xdr:nvSpPr>
        <xdr:cNvPr id="633" name="テキスト ボックス 632"/>
        <xdr:cNvSpPr txBox="1"/>
      </xdr:nvSpPr>
      <xdr:spPr>
        <a:xfrm>
          <a:off x="15214111" y="13392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96512</xdr:rowOff>
    </xdr:from>
    <xdr:to>
      <xdr:col>21</xdr:col>
      <xdr:colOff>212725</xdr:colOff>
      <xdr:row>78</xdr:row>
      <xdr:rowOff>26662</xdr:rowOff>
    </xdr:to>
    <xdr:sp macro="" textlink="">
      <xdr:nvSpPr>
        <xdr:cNvPr id="634" name="円/楕円 633"/>
        <xdr:cNvSpPr/>
      </xdr:nvSpPr>
      <xdr:spPr>
        <a:xfrm>
          <a:off x="14541500" y="132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17789</xdr:rowOff>
    </xdr:from>
    <xdr:ext cx="534377" cy="259045"/>
    <xdr:sp macro="" textlink="">
      <xdr:nvSpPr>
        <xdr:cNvPr id="635" name="テキスト ボックス 634"/>
        <xdr:cNvSpPr txBox="1"/>
      </xdr:nvSpPr>
      <xdr:spPr>
        <a:xfrm>
          <a:off x="14325111" y="1339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63,002</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107093</xdr:rowOff>
    </xdr:from>
    <xdr:to>
      <xdr:col>20</xdr:col>
      <xdr:colOff>9525</xdr:colOff>
      <xdr:row>78</xdr:row>
      <xdr:rowOff>37243</xdr:rowOff>
    </xdr:to>
    <xdr:sp macro="" textlink="">
      <xdr:nvSpPr>
        <xdr:cNvPr id="636" name="円/楕円 635"/>
        <xdr:cNvSpPr/>
      </xdr:nvSpPr>
      <xdr:spPr>
        <a:xfrm>
          <a:off x="13652500" y="133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28370</xdr:rowOff>
    </xdr:from>
    <xdr:ext cx="534377" cy="259045"/>
    <xdr:sp macro="" textlink="">
      <xdr:nvSpPr>
        <xdr:cNvPr id="637" name="テキスト ボックス 636"/>
        <xdr:cNvSpPr txBox="1"/>
      </xdr:nvSpPr>
      <xdr:spPr>
        <a:xfrm>
          <a:off x="13436111" y="134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80938</xdr:rowOff>
    </xdr:from>
    <xdr:to>
      <xdr:col>18</xdr:col>
      <xdr:colOff>492125</xdr:colOff>
      <xdr:row>78</xdr:row>
      <xdr:rowOff>11088</xdr:rowOff>
    </xdr:to>
    <xdr:sp macro="" textlink="">
      <xdr:nvSpPr>
        <xdr:cNvPr id="638" name="円/楕円 637"/>
        <xdr:cNvSpPr/>
      </xdr:nvSpPr>
      <xdr:spPr>
        <a:xfrm>
          <a:off x="12763500" y="132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2215</xdr:rowOff>
    </xdr:from>
    <xdr:ext cx="534377" cy="259045"/>
    <xdr:sp macro="" textlink="">
      <xdr:nvSpPr>
        <xdr:cNvPr id="639" name="テキスト ボックス 638"/>
        <xdr:cNvSpPr txBox="1"/>
      </xdr:nvSpPr>
      <xdr:spPr>
        <a:xfrm>
          <a:off x="12547111" y="13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0" name="正方形/長方形 63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1" name="正方形/長方形 64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2" name="正方形/長方形 64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3" name="正方形/長方形 64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4" name="正方形/長方形 64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5" name="正方形/長方形 64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6" name="正方形/長方形 64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7" name="正方形/長方形 64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8" name="テキスト ボックス 64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9" name="直線コネクタ 64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0" name="直線コネクタ 64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1" name="テキスト ボックス 65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2" name="直線コネクタ 65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3" name="テキスト ボックス 65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4" name="直線コネクタ 65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5" name="テキスト ボックス 65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6" name="直線コネクタ 65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7" name="テキスト ボックス 65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8" name="直線コネクタ 65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9" name="テキスト ボックス 65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1" name="テキスト ボックス 66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3" name="直線コネクタ 662"/>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4"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5" name="直線コネクタ 664"/>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6"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7" name="直線コネクタ 666"/>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163086</xdr:rowOff>
    </xdr:from>
    <xdr:to>
      <xdr:col>23</xdr:col>
      <xdr:colOff>517525</xdr:colOff>
      <xdr:row>99</xdr:row>
      <xdr:rowOff>8148</xdr:rowOff>
    </xdr:to>
    <xdr:cxnSp macro="">
      <xdr:nvCxnSpPr>
        <xdr:cNvPr id="668" name="直線コネクタ 667"/>
        <xdr:cNvCxnSpPr/>
      </xdr:nvCxnSpPr>
      <xdr:spPr>
        <a:xfrm flipV="1">
          <a:off x="15481300" y="16965186"/>
          <a:ext cx="838200" cy="1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27119</xdr:rowOff>
    </xdr:from>
    <xdr:ext cx="534377" cy="259045"/>
    <xdr:sp macro="" textlink="">
      <xdr:nvSpPr>
        <xdr:cNvPr id="669" name="積立金平均値テキスト"/>
        <xdr:cNvSpPr txBox="1"/>
      </xdr:nvSpPr>
      <xdr:spPr>
        <a:xfrm>
          <a:off x="16370300" y="16657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0" name="フローチャート : 判断 669"/>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139867</xdr:rowOff>
    </xdr:from>
    <xdr:to>
      <xdr:col>22</xdr:col>
      <xdr:colOff>365125</xdr:colOff>
      <xdr:row>99</xdr:row>
      <xdr:rowOff>8148</xdr:rowOff>
    </xdr:to>
    <xdr:cxnSp macro="">
      <xdr:nvCxnSpPr>
        <xdr:cNvPr id="671" name="直線コネクタ 670"/>
        <xdr:cNvCxnSpPr/>
      </xdr:nvCxnSpPr>
      <xdr:spPr>
        <a:xfrm>
          <a:off x="14592300" y="16941967"/>
          <a:ext cx="8890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2" name="フローチャート : 判断 671"/>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3" name="テキスト ボックス 672"/>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139867</xdr:rowOff>
    </xdr:from>
    <xdr:to>
      <xdr:col>21</xdr:col>
      <xdr:colOff>161925</xdr:colOff>
      <xdr:row>99</xdr:row>
      <xdr:rowOff>1626</xdr:rowOff>
    </xdr:to>
    <xdr:cxnSp macro="">
      <xdr:nvCxnSpPr>
        <xdr:cNvPr id="674" name="直線コネクタ 673"/>
        <xdr:cNvCxnSpPr/>
      </xdr:nvCxnSpPr>
      <xdr:spPr>
        <a:xfrm flipV="1">
          <a:off x="13703300" y="16941967"/>
          <a:ext cx="889000" cy="3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5" name="フローチャート : 判断 674"/>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6" name="テキスト ボックス 675"/>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1626</xdr:rowOff>
    </xdr:from>
    <xdr:to>
      <xdr:col>19</xdr:col>
      <xdr:colOff>644525</xdr:colOff>
      <xdr:row>99</xdr:row>
      <xdr:rowOff>36388</xdr:rowOff>
    </xdr:to>
    <xdr:cxnSp macro="">
      <xdr:nvCxnSpPr>
        <xdr:cNvPr id="677" name="直線コネクタ 676"/>
        <xdr:cNvCxnSpPr/>
      </xdr:nvCxnSpPr>
      <xdr:spPr>
        <a:xfrm flipV="1">
          <a:off x="12814300" y="16975176"/>
          <a:ext cx="889000" cy="3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78" name="フローチャート : 判断 677"/>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79" name="テキスト ボックス 678"/>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0" name="フローチャート : 判断 679"/>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1" name="テキスト ボックス 680"/>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112286</xdr:rowOff>
    </xdr:from>
    <xdr:to>
      <xdr:col>23</xdr:col>
      <xdr:colOff>568325</xdr:colOff>
      <xdr:row>99</xdr:row>
      <xdr:rowOff>42436</xdr:rowOff>
    </xdr:to>
    <xdr:sp macro="" textlink="">
      <xdr:nvSpPr>
        <xdr:cNvPr id="687" name="円/楕円 686"/>
        <xdr:cNvSpPr/>
      </xdr:nvSpPr>
      <xdr:spPr>
        <a:xfrm>
          <a:off x="16268700" y="1691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27213</xdr:rowOff>
    </xdr:from>
    <xdr:ext cx="469744" cy="259045"/>
    <xdr:sp macro="" textlink="">
      <xdr:nvSpPr>
        <xdr:cNvPr id="688" name="積立金該当値テキスト"/>
        <xdr:cNvSpPr txBox="1"/>
      </xdr:nvSpPr>
      <xdr:spPr>
        <a:xfrm>
          <a:off x="16370300" y="16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128798</xdr:rowOff>
    </xdr:from>
    <xdr:to>
      <xdr:col>22</xdr:col>
      <xdr:colOff>415925</xdr:colOff>
      <xdr:row>99</xdr:row>
      <xdr:rowOff>58948</xdr:rowOff>
    </xdr:to>
    <xdr:sp macro="" textlink="">
      <xdr:nvSpPr>
        <xdr:cNvPr id="689" name="円/楕円 688"/>
        <xdr:cNvSpPr/>
      </xdr:nvSpPr>
      <xdr:spPr>
        <a:xfrm>
          <a:off x="15430500" y="1693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50075</xdr:rowOff>
    </xdr:from>
    <xdr:ext cx="469744" cy="259045"/>
    <xdr:sp macro="" textlink="">
      <xdr:nvSpPr>
        <xdr:cNvPr id="690" name="テキスト ボックス 689"/>
        <xdr:cNvSpPr txBox="1"/>
      </xdr:nvSpPr>
      <xdr:spPr>
        <a:xfrm>
          <a:off x="15246427" y="17023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89067</xdr:rowOff>
    </xdr:from>
    <xdr:to>
      <xdr:col>21</xdr:col>
      <xdr:colOff>212725</xdr:colOff>
      <xdr:row>99</xdr:row>
      <xdr:rowOff>19217</xdr:rowOff>
    </xdr:to>
    <xdr:sp macro="" textlink="">
      <xdr:nvSpPr>
        <xdr:cNvPr id="691" name="円/楕円 690"/>
        <xdr:cNvSpPr/>
      </xdr:nvSpPr>
      <xdr:spPr>
        <a:xfrm>
          <a:off x="14541500" y="1689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10344</xdr:rowOff>
    </xdr:from>
    <xdr:ext cx="469744" cy="259045"/>
    <xdr:sp macro="" textlink="">
      <xdr:nvSpPr>
        <xdr:cNvPr id="692" name="テキスト ボックス 691"/>
        <xdr:cNvSpPr txBox="1"/>
      </xdr:nvSpPr>
      <xdr:spPr>
        <a:xfrm>
          <a:off x="14357427" y="1698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9,978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122276</xdr:rowOff>
    </xdr:from>
    <xdr:to>
      <xdr:col>20</xdr:col>
      <xdr:colOff>9525</xdr:colOff>
      <xdr:row>99</xdr:row>
      <xdr:rowOff>52426</xdr:rowOff>
    </xdr:to>
    <xdr:sp macro="" textlink="">
      <xdr:nvSpPr>
        <xdr:cNvPr id="693" name="円/楕円 692"/>
        <xdr:cNvSpPr/>
      </xdr:nvSpPr>
      <xdr:spPr>
        <a:xfrm>
          <a:off x="13652500" y="1692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43553</xdr:rowOff>
    </xdr:from>
    <xdr:ext cx="469744" cy="259045"/>
    <xdr:sp macro="" textlink="">
      <xdr:nvSpPr>
        <xdr:cNvPr id="694" name="テキスト ボックス 693"/>
        <xdr:cNvSpPr txBox="1"/>
      </xdr:nvSpPr>
      <xdr:spPr>
        <a:xfrm>
          <a:off x="13468427" y="1701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5,620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157038</xdr:rowOff>
    </xdr:from>
    <xdr:to>
      <xdr:col>18</xdr:col>
      <xdr:colOff>492125</xdr:colOff>
      <xdr:row>99</xdr:row>
      <xdr:rowOff>87188</xdr:rowOff>
    </xdr:to>
    <xdr:sp macro="" textlink="">
      <xdr:nvSpPr>
        <xdr:cNvPr id="695" name="円/楕円 694"/>
        <xdr:cNvSpPr/>
      </xdr:nvSpPr>
      <xdr:spPr>
        <a:xfrm>
          <a:off x="12763500" y="1695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78315</xdr:rowOff>
    </xdr:from>
    <xdr:ext cx="469744" cy="259045"/>
    <xdr:sp macro="" textlink="">
      <xdr:nvSpPr>
        <xdr:cNvPr id="696" name="テキスト ボックス 695"/>
        <xdr:cNvSpPr txBox="1"/>
      </xdr:nvSpPr>
      <xdr:spPr>
        <a:xfrm>
          <a:off x="12579427" y="1705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7" name="直線コネクタ 70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08" name="テキスト ボックス 70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09" name="直線コネクタ 70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0" name="テキスト ボックス 70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1" name="直線コネクタ 71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2" name="テキスト ボックス 71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3" name="直線コネクタ 71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4" name="テキスト ボックス 71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5" name="直線コネクタ 71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6" name="テキスト ボックス 71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18" name="テキスト ボックス 717"/>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0" name="直線コネクタ 719"/>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1"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2" name="直線コネクタ 72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3"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4" name="直線コネクタ 723"/>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44183</xdr:rowOff>
    </xdr:from>
    <xdr:to>
      <xdr:col>32</xdr:col>
      <xdr:colOff>187325</xdr:colOff>
      <xdr:row>39</xdr:row>
      <xdr:rowOff>44412</xdr:rowOff>
    </xdr:to>
    <xdr:cxnSp macro="">
      <xdr:nvCxnSpPr>
        <xdr:cNvPr id="725" name="直線コネクタ 724"/>
        <xdr:cNvCxnSpPr/>
      </xdr:nvCxnSpPr>
      <xdr:spPr>
        <a:xfrm flipV="1">
          <a:off x="21323300" y="6730733"/>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150868</xdr:rowOff>
    </xdr:from>
    <xdr:ext cx="469744" cy="259045"/>
    <xdr:sp macro="" textlink="">
      <xdr:nvSpPr>
        <xdr:cNvPr id="726" name="投資及び出資金平均値テキスト"/>
        <xdr:cNvSpPr txBox="1"/>
      </xdr:nvSpPr>
      <xdr:spPr>
        <a:xfrm>
          <a:off x="22212300" y="6494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7" name="フローチャート : 判断 726"/>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44412</xdr:rowOff>
    </xdr:from>
    <xdr:to>
      <xdr:col>31</xdr:col>
      <xdr:colOff>34925</xdr:colOff>
      <xdr:row>39</xdr:row>
      <xdr:rowOff>44412</xdr:rowOff>
    </xdr:to>
    <xdr:cxnSp macro="">
      <xdr:nvCxnSpPr>
        <xdr:cNvPr id="728" name="直線コネクタ 727"/>
        <xdr:cNvCxnSpPr/>
      </xdr:nvCxnSpPr>
      <xdr:spPr>
        <a:xfrm>
          <a:off x="20434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29" name="フローチャート : 判断 728"/>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79316</xdr:rowOff>
    </xdr:from>
    <xdr:ext cx="469744" cy="259045"/>
    <xdr:sp macro="" textlink="">
      <xdr:nvSpPr>
        <xdr:cNvPr id="730" name="テキスト ボックス 729"/>
        <xdr:cNvSpPr txBox="1"/>
      </xdr:nvSpPr>
      <xdr:spPr>
        <a:xfrm>
          <a:off x="21088427" y="64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44412</xdr:rowOff>
    </xdr:from>
    <xdr:to>
      <xdr:col>29</xdr:col>
      <xdr:colOff>517525</xdr:colOff>
      <xdr:row>39</xdr:row>
      <xdr:rowOff>44412</xdr:rowOff>
    </xdr:to>
    <xdr:cxnSp macro="">
      <xdr:nvCxnSpPr>
        <xdr:cNvPr id="731" name="直線コネクタ 730"/>
        <xdr:cNvCxnSpPr/>
      </xdr:nvCxnSpPr>
      <xdr:spPr>
        <a:xfrm>
          <a:off x="19545300" y="67309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2" name="フローチャート : 判断 731"/>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78325</xdr:rowOff>
    </xdr:from>
    <xdr:ext cx="469744" cy="259045"/>
    <xdr:sp macro="" textlink="">
      <xdr:nvSpPr>
        <xdr:cNvPr id="733" name="テキスト ボックス 732"/>
        <xdr:cNvSpPr txBox="1"/>
      </xdr:nvSpPr>
      <xdr:spPr>
        <a:xfrm>
          <a:off x="20199427" y="6421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38850</xdr:rowOff>
    </xdr:from>
    <xdr:to>
      <xdr:col>28</xdr:col>
      <xdr:colOff>314325</xdr:colOff>
      <xdr:row>39</xdr:row>
      <xdr:rowOff>44412</xdr:rowOff>
    </xdr:to>
    <xdr:cxnSp macro="">
      <xdr:nvCxnSpPr>
        <xdr:cNvPr id="734" name="直線コネクタ 733"/>
        <xdr:cNvCxnSpPr/>
      </xdr:nvCxnSpPr>
      <xdr:spPr>
        <a:xfrm>
          <a:off x="18656300" y="6725400"/>
          <a:ext cx="889000" cy="5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5" name="フローチャート : 判断 734"/>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81964</xdr:rowOff>
    </xdr:from>
    <xdr:ext cx="469744" cy="259045"/>
    <xdr:sp macro="" textlink="">
      <xdr:nvSpPr>
        <xdr:cNvPr id="736" name="テキスト ボックス 735"/>
        <xdr:cNvSpPr txBox="1"/>
      </xdr:nvSpPr>
      <xdr:spPr>
        <a:xfrm>
          <a:off x="19310427" y="642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7" name="フローチャート : 判断 736"/>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82573</xdr:rowOff>
    </xdr:from>
    <xdr:ext cx="469744" cy="259045"/>
    <xdr:sp macro="" textlink="">
      <xdr:nvSpPr>
        <xdr:cNvPr id="738" name="テキスト ボックス 737"/>
        <xdr:cNvSpPr txBox="1"/>
      </xdr:nvSpPr>
      <xdr:spPr>
        <a:xfrm>
          <a:off x="18421427" y="64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164833</xdr:rowOff>
    </xdr:from>
    <xdr:to>
      <xdr:col>32</xdr:col>
      <xdr:colOff>238125</xdr:colOff>
      <xdr:row>39</xdr:row>
      <xdr:rowOff>94983</xdr:rowOff>
    </xdr:to>
    <xdr:sp macro="" textlink="">
      <xdr:nvSpPr>
        <xdr:cNvPr id="744" name="円/楕円 743"/>
        <xdr:cNvSpPr/>
      </xdr:nvSpPr>
      <xdr:spPr>
        <a:xfrm>
          <a:off x="22110700" y="6679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106417</xdr:rowOff>
    </xdr:from>
    <xdr:ext cx="313932" cy="259045"/>
    <xdr:sp macro="" textlink="">
      <xdr:nvSpPr>
        <xdr:cNvPr id="745" name="投資及び出資金該当値テキスト"/>
        <xdr:cNvSpPr txBox="1"/>
      </xdr:nvSpPr>
      <xdr:spPr>
        <a:xfrm>
          <a:off x="22212300" y="66215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165062</xdr:rowOff>
    </xdr:from>
    <xdr:to>
      <xdr:col>31</xdr:col>
      <xdr:colOff>85725</xdr:colOff>
      <xdr:row>39</xdr:row>
      <xdr:rowOff>95212</xdr:rowOff>
    </xdr:to>
    <xdr:sp macro="" textlink="">
      <xdr:nvSpPr>
        <xdr:cNvPr id="746" name="円/楕円 745"/>
        <xdr:cNvSpPr/>
      </xdr:nvSpPr>
      <xdr:spPr>
        <a:xfrm>
          <a:off x="21272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86339</xdr:rowOff>
    </xdr:from>
    <xdr:ext cx="249299" cy="259045"/>
    <xdr:sp macro="" textlink="">
      <xdr:nvSpPr>
        <xdr:cNvPr id="747" name="テキスト ボックス 746"/>
        <xdr:cNvSpPr txBox="1"/>
      </xdr:nvSpPr>
      <xdr:spPr>
        <a:xfrm>
          <a:off x="21198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165062</xdr:rowOff>
    </xdr:from>
    <xdr:to>
      <xdr:col>29</xdr:col>
      <xdr:colOff>568325</xdr:colOff>
      <xdr:row>39</xdr:row>
      <xdr:rowOff>95212</xdr:rowOff>
    </xdr:to>
    <xdr:sp macro="" textlink="">
      <xdr:nvSpPr>
        <xdr:cNvPr id="748" name="円/楕円 747"/>
        <xdr:cNvSpPr/>
      </xdr:nvSpPr>
      <xdr:spPr>
        <a:xfrm>
          <a:off x="20383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86339</xdr:rowOff>
    </xdr:from>
    <xdr:ext cx="249299" cy="259045"/>
    <xdr:sp macro="" textlink="">
      <xdr:nvSpPr>
        <xdr:cNvPr id="749" name="テキスト ボックス 748"/>
        <xdr:cNvSpPr txBox="1"/>
      </xdr:nvSpPr>
      <xdr:spPr>
        <a:xfrm>
          <a:off x="20309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165062</xdr:rowOff>
    </xdr:from>
    <xdr:to>
      <xdr:col>28</xdr:col>
      <xdr:colOff>365125</xdr:colOff>
      <xdr:row>39</xdr:row>
      <xdr:rowOff>95212</xdr:rowOff>
    </xdr:to>
    <xdr:sp macro="" textlink="">
      <xdr:nvSpPr>
        <xdr:cNvPr id="750" name="円/楕円 749"/>
        <xdr:cNvSpPr/>
      </xdr:nvSpPr>
      <xdr:spPr>
        <a:xfrm>
          <a:off x="19494500" y="66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86339</xdr:rowOff>
    </xdr:from>
    <xdr:ext cx="249299" cy="259045"/>
    <xdr:sp macro="" textlink="">
      <xdr:nvSpPr>
        <xdr:cNvPr id="751" name="テキスト ボックス 750"/>
        <xdr:cNvSpPr txBox="1"/>
      </xdr:nvSpPr>
      <xdr:spPr>
        <a:xfrm>
          <a:off x="19420649" y="6772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159500</xdr:rowOff>
    </xdr:from>
    <xdr:to>
      <xdr:col>27</xdr:col>
      <xdr:colOff>161925</xdr:colOff>
      <xdr:row>39</xdr:row>
      <xdr:rowOff>89650</xdr:rowOff>
    </xdr:to>
    <xdr:sp macro="" textlink="">
      <xdr:nvSpPr>
        <xdr:cNvPr id="752" name="円/楕円 751"/>
        <xdr:cNvSpPr/>
      </xdr:nvSpPr>
      <xdr:spPr>
        <a:xfrm>
          <a:off x="18605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80777</xdr:rowOff>
    </xdr:from>
    <xdr:ext cx="378565" cy="259045"/>
    <xdr:sp macro="" textlink="">
      <xdr:nvSpPr>
        <xdr:cNvPr id="753" name="テキスト ボックス 752"/>
        <xdr:cNvSpPr txBox="1"/>
      </xdr:nvSpPr>
      <xdr:spPr>
        <a:xfrm>
          <a:off x="18467017" y="67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4,324</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7" name="テキスト ボックス 76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9" name="テキスト ボックス 76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1" name="テキスト ボックス 77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79" name="直線コネクタ 778"/>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2"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3" name="直線コネクタ 782"/>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147114</xdr:rowOff>
    </xdr:from>
    <xdr:to>
      <xdr:col>32</xdr:col>
      <xdr:colOff>187325</xdr:colOff>
      <xdr:row>58</xdr:row>
      <xdr:rowOff>148550</xdr:rowOff>
    </xdr:to>
    <xdr:cxnSp macro="">
      <xdr:nvCxnSpPr>
        <xdr:cNvPr id="784" name="直線コネクタ 783"/>
        <xdr:cNvCxnSpPr/>
      </xdr:nvCxnSpPr>
      <xdr:spPr>
        <a:xfrm flipV="1">
          <a:off x="21323300" y="10091214"/>
          <a:ext cx="8382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53451</xdr:rowOff>
    </xdr:from>
    <xdr:ext cx="469744" cy="259045"/>
    <xdr:sp macro="" textlink="">
      <xdr:nvSpPr>
        <xdr:cNvPr id="785" name="貸付金平均値テキスト"/>
        <xdr:cNvSpPr txBox="1"/>
      </xdr:nvSpPr>
      <xdr:spPr>
        <a:xfrm>
          <a:off x="22212300" y="9826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6" name="フローチャート : 判断 785"/>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148550</xdr:rowOff>
    </xdr:from>
    <xdr:to>
      <xdr:col>31</xdr:col>
      <xdr:colOff>34925</xdr:colOff>
      <xdr:row>58</xdr:row>
      <xdr:rowOff>149857</xdr:rowOff>
    </xdr:to>
    <xdr:cxnSp macro="">
      <xdr:nvCxnSpPr>
        <xdr:cNvPr id="787" name="直線コネクタ 786"/>
        <xdr:cNvCxnSpPr/>
      </xdr:nvCxnSpPr>
      <xdr:spPr>
        <a:xfrm flipV="1">
          <a:off x="20434300" y="10092650"/>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88" name="フローチャート : 判断 787"/>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89" name="テキスト ボックス 788"/>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149857</xdr:rowOff>
    </xdr:from>
    <xdr:to>
      <xdr:col>29</xdr:col>
      <xdr:colOff>517525</xdr:colOff>
      <xdr:row>58</xdr:row>
      <xdr:rowOff>150902</xdr:rowOff>
    </xdr:to>
    <xdr:cxnSp macro="">
      <xdr:nvCxnSpPr>
        <xdr:cNvPr id="790" name="直線コネクタ 789"/>
        <xdr:cNvCxnSpPr/>
      </xdr:nvCxnSpPr>
      <xdr:spPr>
        <a:xfrm flipV="1">
          <a:off x="19545300" y="10093957"/>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1" name="フローチャート : 判断 790"/>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2" name="テキスト ボックス 791"/>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150020</xdr:rowOff>
    </xdr:from>
    <xdr:to>
      <xdr:col>28</xdr:col>
      <xdr:colOff>314325</xdr:colOff>
      <xdr:row>58</xdr:row>
      <xdr:rowOff>150902</xdr:rowOff>
    </xdr:to>
    <xdr:cxnSp macro="">
      <xdr:nvCxnSpPr>
        <xdr:cNvPr id="793" name="直線コネクタ 792"/>
        <xdr:cNvCxnSpPr/>
      </xdr:nvCxnSpPr>
      <xdr:spPr>
        <a:xfrm>
          <a:off x="18656300" y="10094120"/>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4" name="フローチャート : 判断 793"/>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5" name="テキスト ボックス 794"/>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6" name="フローチャート : 判断 795"/>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7" name="テキスト ボックス 796"/>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96314</xdr:rowOff>
    </xdr:from>
    <xdr:to>
      <xdr:col>32</xdr:col>
      <xdr:colOff>238125</xdr:colOff>
      <xdr:row>59</xdr:row>
      <xdr:rowOff>26464</xdr:rowOff>
    </xdr:to>
    <xdr:sp macro="" textlink="">
      <xdr:nvSpPr>
        <xdr:cNvPr id="803" name="円/楕円 802"/>
        <xdr:cNvSpPr/>
      </xdr:nvSpPr>
      <xdr:spPr>
        <a:xfrm>
          <a:off x="22110700" y="1004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11241</xdr:rowOff>
    </xdr:from>
    <xdr:ext cx="469744" cy="259045"/>
    <xdr:sp macro="" textlink="">
      <xdr:nvSpPr>
        <xdr:cNvPr id="804" name="貸付金該当値テキスト"/>
        <xdr:cNvSpPr txBox="1"/>
      </xdr:nvSpPr>
      <xdr:spPr>
        <a:xfrm>
          <a:off x="22212300" y="995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3,773</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97750</xdr:rowOff>
    </xdr:from>
    <xdr:to>
      <xdr:col>31</xdr:col>
      <xdr:colOff>85725</xdr:colOff>
      <xdr:row>59</xdr:row>
      <xdr:rowOff>27900</xdr:rowOff>
    </xdr:to>
    <xdr:sp macro="" textlink="">
      <xdr:nvSpPr>
        <xdr:cNvPr id="805" name="円/楕円 804"/>
        <xdr:cNvSpPr/>
      </xdr:nvSpPr>
      <xdr:spPr>
        <a:xfrm>
          <a:off x="21272500" y="100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19027</xdr:rowOff>
    </xdr:from>
    <xdr:ext cx="469744" cy="259045"/>
    <xdr:sp macro="" textlink="">
      <xdr:nvSpPr>
        <xdr:cNvPr id="806" name="テキスト ボックス 805"/>
        <xdr:cNvSpPr txBox="1"/>
      </xdr:nvSpPr>
      <xdr:spPr>
        <a:xfrm>
          <a:off x="21088427" y="101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99057</xdr:rowOff>
    </xdr:from>
    <xdr:to>
      <xdr:col>29</xdr:col>
      <xdr:colOff>568325</xdr:colOff>
      <xdr:row>59</xdr:row>
      <xdr:rowOff>29207</xdr:rowOff>
    </xdr:to>
    <xdr:sp macro="" textlink="">
      <xdr:nvSpPr>
        <xdr:cNvPr id="807" name="円/楕円 806"/>
        <xdr:cNvSpPr/>
      </xdr:nvSpPr>
      <xdr:spPr>
        <a:xfrm>
          <a:off x="20383500" y="100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20334</xdr:rowOff>
    </xdr:from>
    <xdr:ext cx="469744" cy="259045"/>
    <xdr:sp macro="" textlink="">
      <xdr:nvSpPr>
        <xdr:cNvPr id="808" name="テキスト ボックス 807"/>
        <xdr:cNvSpPr txBox="1"/>
      </xdr:nvSpPr>
      <xdr:spPr>
        <a:xfrm>
          <a:off x="20199427" y="10135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100102</xdr:rowOff>
    </xdr:from>
    <xdr:to>
      <xdr:col>28</xdr:col>
      <xdr:colOff>365125</xdr:colOff>
      <xdr:row>59</xdr:row>
      <xdr:rowOff>30252</xdr:rowOff>
    </xdr:to>
    <xdr:sp macro="" textlink="">
      <xdr:nvSpPr>
        <xdr:cNvPr id="809" name="円/楕円 808"/>
        <xdr:cNvSpPr/>
      </xdr:nvSpPr>
      <xdr:spPr>
        <a:xfrm>
          <a:off x="19494500" y="1004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21379</xdr:rowOff>
    </xdr:from>
    <xdr:ext cx="469744" cy="259045"/>
    <xdr:sp macro="" textlink="">
      <xdr:nvSpPr>
        <xdr:cNvPr id="810" name="テキスト ボックス 809"/>
        <xdr:cNvSpPr txBox="1"/>
      </xdr:nvSpPr>
      <xdr:spPr>
        <a:xfrm>
          <a:off x="19310427" y="1013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99220</xdr:rowOff>
    </xdr:from>
    <xdr:to>
      <xdr:col>27</xdr:col>
      <xdr:colOff>161925</xdr:colOff>
      <xdr:row>59</xdr:row>
      <xdr:rowOff>29370</xdr:rowOff>
    </xdr:to>
    <xdr:sp macro="" textlink="">
      <xdr:nvSpPr>
        <xdr:cNvPr id="811" name="円/楕円 810"/>
        <xdr:cNvSpPr/>
      </xdr:nvSpPr>
      <xdr:spPr>
        <a:xfrm>
          <a:off x="18605500" y="100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20497</xdr:rowOff>
    </xdr:from>
    <xdr:ext cx="469744" cy="259045"/>
    <xdr:sp macro="" textlink="">
      <xdr:nvSpPr>
        <xdr:cNvPr id="812" name="テキスト ボックス 811"/>
        <xdr:cNvSpPr txBox="1"/>
      </xdr:nvSpPr>
      <xdr:spPr>
        <a:xfrm>
          <a:off x="18421427" y="1013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50,462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5" name="テキスト ボックス 82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7" name="テキスト ボックス 82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9" name="テキスト ボックス 82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1" name="テキスト ボックス 83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39" name="直線コネクタ 838"/>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0"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1" name="直線コネクタ 840"/>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2"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3" name="直線コネクタ 842"/>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112120</xdr:rowOff>
    </xdr:from>
    <xdr:to>
      <xdr:col>32</xdr:col>
      <xdr:colOff>187325</xdr:colOff>
      <xdr:row>77</xdr:row>
      <xdr:rowOff>124008</xdr:rowOff>
    </xdr:to>
    <xdr:cxnSp macro="">
      <xdr:nvCxnSpPr>
        <xdr:cNvPr id="844" name="直線コネクタ 843"/>
        <xdr:cNvCxnSpPr/>
      </xdr:nvCxnSpPr>
      <xdr:spPr>
        <a:xfrm>
          <a:off x="21323300" y="13313770"/>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37074</xdr:rowOff>
    </xdr:from>
    <xdr:ext cx="534377" cy="259045"/>
    <xdr:sp macro="" textlink="">
      <xdr:nvSpPr>
        <xdr:cNvPr id="845" name="繰出金平均値テキスト"/>
        <xdr:cNvSpPr txBox="1"/>
      </xdr:nvSpPr>
      <xdr:spPr>
        <a:xfrm>
          <a:off x="22212300" y="12724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6" name="フローチャート : 判断 845"/>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112120</xdr:rowOff>
    </xdr:from>
    <xdr:to>
      <xdr:col>31</xdr:col>
      <xdr:colOff>34925</xdr:colOff>
      <xdr:row>77</xdr:row>
      <xdr:rowOff>152958</xdr:rowOff>
    </xdr:to>
    <xdr:cxnSp macro="">
      <xdr:nvCxnSpPr>
        <xdr:cNvPr id="847" name="直線コネクタ 846"/>
        <xdr:cNvCxnSpPr/>
      </xdr:nvCxnSpPr>
      <xdr:spPr>
        <a:xfrm flipV="1">
          <a:off x="20434300" y="13313770"/>
          <a:ext cx="889000" cy="4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48" name="フローチャート : 判断 847"/>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153747</xdr:rowOff>
    </xdr:from>
    <xdr:ext cx="534377" cy="259045"/>
    <xdr:sp macro="" textlink="">
      <xdr:nvSpPr>
        <xdr:cNvPr id="849" name="テキスト ボックス 848"/>
        <xdr:cNvSpPr txBox="1"/>
      </xdr:nvSpPr>
      <xdr:spPr>
        <a:xfrm>
          <a:off x="21056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152958</xdr:rowOff>
    </xdr:from>
    <xdr:to>
      <xdr:col>29</xdr:col>
      <xdr:colOff>517525</xdr:colOff>
      <xdr:row>78</xdr:row>
      <xdr:rowOff>2294</xdr:rowOff>
    </xdr:to>
    <xdr:cxnSp macro="">
      <xdr:nvCxnSpPr>
        <xdr:cNvPr id="850" name="直線コネクタ 849"/>
        <xdr:cNvCxnSpPr/>
      </xdr:nvCxnSpPr>
      <xdr:spPr>
        <a:xfrm flipV="1">
          <a:off x="19545300" y="13354608"/>
          <a:ext cx="889000" cy="20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1" name="フローチャート : 判断 850"/>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47742</xdr:rowOff>
    </xdr:from>
    <xdr:ext cx="534377" cy="259045"/>
    <xdr:sp macro="" textlink="">
      <xdr:nvSpPr>
        <xdr:cNvPr id="852" name="テキスト ボックス 851"/>
        <xdr:cNvSpPr txBox="1"/>
      </xdr:nvSpPr>
      <xdr:spPr>
        <a:xfrm>
          <a:off x="20167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128009</xdr:rowOff>
    </xdr:from>
    <xdr:to>
      <xdr:col>28</xdr:col>
      <xdr:colOff>314325</xdr:colOff>
      <xdr:row>78</xdr:row>
      <xdr:rowOff>2294</xdr:rowOff>
    </xdr:to>
    <xdr:cxnSp macro="">
      <xdr:nvCxnSpPr>
        <xdr:cNvPr id="853" name="直線コネクタ 852"/>
        <xdr:cNvCxnSpPr/>
      </xdr:nvCxnSpPr>
      <xdr:spPr>
        <a:xfrm>
          <a:off x="18656300" y="13329659"/>
          <a:ext cx="889000" cy="4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4" name="フローチャート : 判断 853"/>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60151</xdr:rowOff>
    </xdr:from>
    <xdr:ext cx="534377" cy="259045"/>
    <xdr:sp macro="" textlink="">
      <xdr:nvSpPr>
        <xdr:cNvPr id="855" name="テキスト ボックス 854"/>
        <xdr:cNvSpPr txBox="1"/>
      </xdr:nvSpPr>
      <xdr:spPr>
        <a:xfrm>
          <a:off x="19278111" y="1274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6" name="フローチャート : 判断 855"/>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86702</xdr:rowOff>
    </xdr:from>
    <xdr:ext cx="534377" cy="259045"/>
    <xdr:sp macro="" textlink="">
      <xdr:nvSpPr>
        <xdr:cNvPr id="857" name="テキスト ボックス 856"/>
        <xdr:cNvSpPr txBox="1"/>
      </xdr:nvSpPr>
      <xdr:spPr>
        <a:xfrm>
          <a:off x="18389111" y="1277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73208</xdr:rowOff>
    </xdr:from>
    <xdr:to>
      <xdr:col>32</xdr:col>
      <xdr:colOff>238125</xdr:colOff>
      <xdr:row>78</xdr:row>
      <xdr:rowOff>3358</xdr:rowOff>
    </xdr:to>
    <xdr:sp macro="" textlink="">
      <xdr:nvSpPr>
        <xdr:cNvPr id="863" name="円/楕円 862"/>
        <xdr:cNvSpPr/>
      </xdr:nvSpPr>
      <xdr:spPr>
        <a:xfrm>
          <a:off x="221107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159585</xdr:rowOff>
    </xdr:from>
    <xdr:ext cx="534377" cy="259045"/>
    <xdr:sp macro="" textlink="">
      <xdr:nvSpPr>
        <xdr:cNvPr id="864" name="繰出金該当値テキスト"/>
        <xdr:cNvSpPr txBox="1"/>
      </xdr:nvSpPr>
      <xdr:spPr>
        <a:xfrm>
          <a:off x="22212300" y="1318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39,461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61320</xdr:rowOff>
    </xdr:from>
    <xdr:to>
      <xdr:col>31</xdr:col>
      <xdr:colOff>85725</xdr:colOff>
      <xdr:row>77</xdr:row>
      <xdr:rowOff>162920</xdr:rowOff>
    </xdr:to>
    <xdr:sp macro="" textlink="">
      <xdr:nvSpPr>
        <xdr:cNvPr id="865" name="円/楕円 864"/>
        <xdr:cNvSpPr/>
      </xdr:nvSpPr>
      <xdr:spPr>
        <a:xfrm>
          <a:off x="21272500" y="132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154047</xdr:rowOff>
    </xdr:from>
    <xdr:ext cx="534377" cy="259045"/>
    <xdr:sp macro="" textlink="">
      <xdr:nvSpPr>
        <xdr:cNvPr id="866" name="テキスト ボックス 865"/>
        <xdr:cNvSpPr txBox="1"/>
      </xdr:nvSpPr>
      <xdr:spPr>
        <a:xfrm>
          <a:off x="21056111" y="1335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102158</xdr:rowOff>
    </xdr:from>
    <xdr:to>
      <xdr:col>29</xdr:col>
      <xdr:colOff>568325</xdr:colOff>
      <xdr:row>78</xdr:row>
      <xdr:rowOff>32308</xdr:rowOff>
    </xdr:to>
    <xdr:sp macro="" textlink="">
      <xdr:nvSpPr>
        <xdr:cNvPr id="867" name="円/楕円 866"/>
        <xdr:cNvSpPr/>
      </xdr:nvSpPr>
      <xdr:spPr>
        <a:xfrm>
          <a:off x="20383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23435</xdr:rowOff>
    </xdr:from>
    <xdr:ext cx="534377" cy="259045"/>
    <xdr:sp macro="" textlink="">
      <xdr:nvSpPr>
        <xdr:cNvPr id="868" name="テキスト ボックス 867"/>
        <xdr:cNvSpPr txBox="1"/>
      </xdr:nvSpPr>
      <xdr:spPr>
        <a:xfrm>
          <a:off x="20167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37,688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122944</xdr:rowOff>
    </xdr:from>
    <xdr:to>
      <xdr:col>28</xdr:col>
      <xdr:colOff>365125</xdr:colOff>
      <xdr:row>78</xdr:row>
      <xdr:rowOff>53094</xdr:rowOff>
    </xdr:to>
    <xdr:sp macro="" textlink="">
      <xdr:nvSpPr>
        <xdr:cNvPr id="869" name="円/楕円 868"/>
        <xdr:cNvSpPr/>
      </xdr:nvSpPr>
      <xdr:spPr>
        <a:xfrm>
          <a:off x="19494500" y="1332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44221</xdr:rowOff>
    </xdr:from>
    <xdr:ext cx="534377" cy="259045"/>
    <xdr:sp macro="" textlink="">
      <xdr:nvSpPr>
        <xdr:cNvPr id="870" name="テキスト ボックス 869"/>
        <xdr:cNvSpPr txBox="1"/>
      </xdr:nvSpPr>
      <xdr:spPr>
        <a:xfrm>
          <a:off x="19278111" y="1341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36,415</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77209</xdr:rowOff>
    </xdr:from>
    <xdr:to>
      <xdr:col>27</xdr:col>
      <xdr:colOff>161925</xdr:colOff>
      <xdr:row>78</xdr:row>
      <xdr:rowOff>7359</xdr:rowOff>
    </xdr:to>
    <xdr:sp macro="" textlink="">
      <xdr:nvSpPr>
        <xdr:cNvPr id="871" name="円/楕円 870"/>
        <xdr:cNvSpPr/>
      </xdr:nvSpPr>
      <xdr:spPr>
        <a:xfrm>
          <a:off x="18605500" y="1327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169936</xdr:rowOff>
    </xdr:from>
    <xdr:ext cx="534377" cy="259045"/>
    <xdr:sp macro="" textlink="">
      <xdr:nvSpPr>
        <xdr:cNvPr id="872" name="テキスト ボックス 871"/>
        <xdr:cNvSpPr txBox="1"/>
      </xdr:nvSpPr>
      <xdr:spPr>
        <a:xfrm>
          <a:off x="18389111" y="1337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3" name="直線コネクタ 88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4" name="テキスト ボックス 88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5" name="直線コネクタ 88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6" name="テキスト ボックス 88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88" name="テキスト ボックス 88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89" name="直線コネクタ 88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0" name="テキスト ボックス 88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1" name="直線コネクタ 89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2" name="テキスト ボックス 89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4" name="テキスト ボックス 89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6" name="直線コネクタ 895"/>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7"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98" name="直線コネクタ 89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899"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0" name="直線コネクタ 899"/>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1" name="直線コネクタ 90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2"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3" name="フローチャート : 判断 902"/>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4" name="直線コネクタ 90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5" name="フローチャート : 判断 904"/>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6" name="テキスト ボックス 905"/>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7" name="直線コネクタ 90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08" name="フローチャート : 判断 907"/>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09" name="テキスト ボックス 908"/>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0" name="直線コネクタ 90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1" name="フローチャート : 判断 910"/>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2" name="テキスト ボックス 911"/>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3" name="フローチャート : 判断 912"/>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4" name="テキスト ボックス 913"/>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0" name="円/楕円 91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1"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2" name="円/楕円 92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3" name="テキスト ボックス 922"/>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4" name="円/楕円 92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5" name="テキスト ボックス 92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6" name="円/楕円 92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7" name="テキスト ボックス 926"/>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28" name="円/楕円 92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29" name="テキスト ボックス 928"/>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給与削減により人件費は類似団体内平均値を大きく下回っている。</a:t>
          </a:r>
          <a:r>
            <a:rPr kumimoji="1" lang="ja-JP" altLang="en-US" sz="1100">
              <a:solidFill>
                <a:schemeClr val="dk1"/>
              </a:solidFill>
              <a:effectLst/>
              <a:latin typeface="+mn-lt"/>
              <a:ea typeface="+mn-ea"/>
              <a:cs typeface="+mn-cs"/>
            </a:rPr>
            <a:t>また、普通建設事業費や維持補修費も抑制しており、他団体と比較しても低い水準となっている。建設事業の抑制は公債費抑制にも効果が徐々に出てきており、経常経費の伸びを抑制している。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一方、制度改正による扶助費の増やシステム改修による物件費の増が経常経費の拡大要因となっており、抑制も難しい状況にある。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26543</xdr:rowOff>
    </xdr:from>
    <xdr:to>
      <xdr:col>6</xdr:col>
      <xdr:colOff>511175</xdr:colOff>
      <xdr:row>37</xdr:row>
      <xdr:rowOff>80264</xdr:rowOff>
    </xdr:to>
    <xdr:cxnSp macro="">
      <xdr:nvCxnSpPr>
        <xdr:cNvPr id="61" name="直線コネクタ 60"/>
        <xdr:cNvCxnSpPr/>
      </xdr:nvCxnSpPr>
      <xdr:spPr>
        <a:xfrm flipV="1">
          <a:off x="3797300" y="6370193"/>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115397</xdr:rowOff>
    </xdr:from>
    <xdr:ext cx="469744" cy="259045"/>
    <xdr:sp macro="" textlink="">
      <xdr:nvSpPr>
        <xdr:cNvPr id="62" name="議会費平均値テキスト"/>
        <xdr:cNvSpPr txBox="1"/>
      </xdr:nvSpPr>
      <xdr:spPr>
        <a:xfrm>
          <a:off x="4686300" y="594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80264</xdr:rowOff>
    </xdr:from>
    <xdr:to>
      <xdr:col>5</xdr:col>
      <xdr:colOff>358775</xdr:colOff>
      <xdr:row>37</xdr:row>
      <xdr:rowOff>80835</xdr:rowOff>
    </xdr:to>
    <xdr:cxnSp macro="">
      <xdr:nvCxnSpPr>
        <xdr:cNvPr id="64" name="直線コネクタ 63"/>
        <xdr:cNvCxnSpPr/>
      </xdr:nvCxnSpPr>
      <xdr:spPr>
        <a:xfrm flipV="1">
          <a:off x="2908300" y="6423914"/>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125112</xdr:rowOff>
    </xdr:from>
    <xdr:ext cx="469744" cy="259045"/>
    <xdr:sp macro="" textlink="">
      <xdr:nvSpPr>
        <xdr:cNvPr id="66" name="テキスト ボックス 65"/>
        <xdr:cNvSpPr txBox="1"/>
      </xdr:nvSpPr>
      <xdr:spPr>
        <a:xfrm>
          <a:off x="3562427"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80835</xdr:rowOff>
    </xdr:from>
    <xdr:to>
      <xdr:col>4</xdr:col>
      <xdr:colOff>155575</xdr:colOff>
      <xdr:row>37</xdr:row>
      <xdr:rowOff>86551</xdr:rowOff>
    </xdr:to>
    <xdr:cxnSp macro="">
      <xdr:nvCxnSpPr>
        <xdr:cNvPr id="67" name="直線コネクタ 66"/>
        <xdr:cNvCxnSpPr/>
      </xdr:nvCxnSpPr>
      <xdr:spPr>
        <a:xfrm flipV="1">
          <a:off x="2019300" y="642448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170070</xdr:rowOff>
    </xdr:from>
    <xdr:ext cx="469744" cy="259045"/>
    <xdr:sp macro="" textlink="">
      <xdr:nvSpPr>
        <xdr:cNvPr id="69" name="テキスト ボックス 68"/>
        <xdr:cNvSpPr txBox="1"/>
      </xdr:nvSpPr>
      <xdr:spPr>
        <a:xfrm>
          <a:off x="2673427"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86551</xdr:rowOff>
    </xdr:from>
    <xdr:to>
      <xdr:col>2</xdr:col>
      <xdr:colOff>638175</xdr:colOff>
      <xdr:row>37</xdr:row>
      <xdr:rowOff>95504</xdr:rowOff>
    </xdr:to>
    <xdr:cxnSp macro="">
      <xdr:nvCxnSpPr>
        <xdr:cNvPr id="70" name="直線コネクタ 69"/>
        <xdr:cNvCxnSpPr/>
      </xdr:nvCxnSpPr>
      <xdr:spPr>
        <a:xfrm flipV="1">
          <a:off x="1130300" y="643020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12336</xdr:rowOff>
    </xdr:from>
    <xdr:ext cx="469744" cy="259045"/>
    <xdr:sp macro="" textlink="">
      <xdr:nvSpPr>
        <xdr:cNvPr id="72" name="テキスト ボックス 71"/>
        <xdr:cNvSpPr txBox="1"/>
      </xdr:nvSpPr>
      <xdr:spPr>
        <a:xfrm>
          <a:off x="1784427" y="58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146829</xdr:rowOff>
    </xdr:from>
    <xdr:ext cx="469744" cy="259045"/>
    <xdr:sp macro="" textlink="">
      <xdr:nvSpPr>
        <xdr:cNvPr id="74" name="テキスト ボックス 73"/>
        <xdr:cNvSpPr txBox="1"/>
      </xdr:nvSpPr>
      <xdr:spPr>
        <a:xfrm>
          <a:off x="895427" y="5804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147193</xdr:rowOff>
    </xdr:from>
    <xdr:to>
      <xdr:col>6</xdr:col>
      <xdr:colOff>561975</xdr:colOff>
      <xdr:row>37</xdr:row>
      <xdr:rowOff>77343</xdr:rowOff>
    </xdr:to>
    <xdr:sp macro="" textlink="">
      <xdr:nvSpPr>
        <xdr:cNvPr id="80" name="円/楕円 79"/>
        <xdr:cNvSpPr/>
      </xdr:nvSpPr>
      <xdr:spPr>
        <a:xfrm>
          <a:off x="4584700" y="631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125620</xdr:rowOff>
    </xdr:from>
    <xdr:ext cx="469744" cy="259045"/>
    <xdr:sp macro="" textlink="">
      <xdr:nvSpPr>
        <xdr:cNvPr id="81" name="議会費該当値テキスト"/>
        <xdr:cNvSpPr txBox="1"/>
      </xdr:nvSpPr>
      <xdr:spPr>
        <a:xfrm>
          <a:off x="4686300" y="629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3,894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29464</xdr:rowOff>
    </xdr:from>
    <xdr:to>
      <xdr:col>5</xdr:col>
      <xdr:colOff>409575</xdr:colOff>
      <xdr:row>37</xdr:row>
      <xdr:rowOff>131064</xdr:rowOff>
    </xdr:to>
    <xdr:sp macro="" textlink="">
      <xdr:nvSpPr>
        <xdr:cNvPr id="82" name="円/楕円 81"/>
        <xdr:cNvSpPr/>
      </xdr:nvSpPr>
      <xdr:spPr>
        <a:xfrm>
          <a:off x="3746500" y="637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122191</xdr:rowOff>
    </xdr:from>
    <xdr:ext cx="469744" cy="259045"/>
    <xdr:sp macro="" textlink="">
      <xdr:nvSpPr>
        <xdr:cNvPr id="83" name="テキスト ボックス 82"/>
        <xdr:cNvSpPr txBox="1"/>
      </xdr:nvSpPr>
      <xdr:spPr>
        <a:xfrm>
          <a:off x="3562427" y="64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3,612</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30035</xdr:rowOff>
    </xdr:from>
    <xdr:to>
      <xdr:col>4</xdr:col>
      <xdr:colOff>206375</xdr:colOff>
      <xdr:row>37</xdr:row>
      <xdr:rowOff>131635</xdr:rowOff>
    </xdr:to>
    <xdr:sp macro="" textlink="">
      <xdr:nvSpPr>
        <xdr:cNvPr id="84" name="円/楕円 83"/>
        <xdr:cNvSpPr/>
      </xdr:nvSpPr>
      <xdr:spPr>
        <a:xfrm>
          <a:off x="2857500" y="637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122762</xdr:rowOff>
    </xdr:from>
    <xdr:ext cx="469744" cy="259045"/>
    <xdr:sp macro="" textlink="">
      <xdr:nvSpPr>
        <xdr:cNvPr id="85" name="テキスト ボックス 84"/>
        <xdr:cNvSpPr txBox="1"/>
      </xdr:nvSpPr>
      <xdr:spPr>
        <a:xfrm>
          <a:off x="2673427" y="646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35751</xdr:rowOff>
    </xdr:from>
    <xdr:to>
      <xdr:col>3</xdr:col>
      <xdr:colOff>3175</xdr:colOff>
      <xdr:row>37</xdr:row>
      <xdr:rowOff>137351</xdr:rowOff>
    </xdr:to>
    <xdr:sp macro="" textlink="">
      <xdr:nvSpPr>
        <xdr:cNvPr id="86" name="円/楕円 85"/>
        <xdr:cNvSpPr/>
      </xdr:nvSpPr>
      <xdr:spPr>
        <a:xfrm>
          <a:off x="1968500" y="637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128478</xdr:rowOff>
    </xdr:from>
    <xdr:ext cx="469744" cy="259045"/>
    <xdr:sp macro="" textlink="">
      <xdr:nvSpPr>
        <xdr:cNvPr id="87" name="テキスト ボックス 86"/>
        <xdr:cNvSpPr txBox="1"/>
      </xdr:nvSpPr>
      <xdr:spPr>
        <a:xfrm>
          <a:off x="1784427" y="6472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44704</xdr:rowOff>
    </xdr:from>
    <xdr:to>
      <xdr:col>1</xdr:col>
      <xdr:colOff>485775</xdr:colOff>
      <xdr:row>37</xdr:row>
      <xdr:rowOff>146304</xdr:rowOff>
    </xdr:to>
    <xdr:sp macro="" textlink="">
      <xdr:nvSpPr>
        <xdr:cNvPr id="88" name="円/楕円 87"/>
        <xdr:cNvSpPr/>
      </xdr:nvSpPr>
      <xdr:spPr>
        <a:xfrm>
          <a:off x="1079500" y="638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137431</xdr:rowOff>
    </xdr:from>
    <xdr:ext cx="469744" cy="259045"/>
    <xdr:sp macro="" textlink="">
      <xdr:nvSpPr>
        <xdr:cNvPr id="89" name="テキスト ボックス 88"/>
        <xdr:cNvSpPr txBox="1"/>
      </xdr:nvSpPr>
      <xdr:spPr>
        <a:xfrm>
          <a:off x="895427" y="6481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63,885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79674</xdr:rowOff>
    </xdr:from>
    <xdr:to>
      <xdr:col>6</xdr:col>
      <xdr:colOff>511175</xdr:colOff>
      <xdr:row>57</xdr:row>
      <xdr:rowOff>93829</xdr:rowOff>
    </xdr:to>
    <xdr:cxnSp macro="">
      <xdr:nvCxnSpPr>
        <xdr:cNvPr id="116" name="直線コネクタ 115"/>
        <xdr:cNvCxnSpPr/>
      </xdr:nvCxnSpPr>
      <xdr:spPr>
        <a:xfrm flipV="1">
          <a:off x="3797300" y="9852324"/>
          <a:ext cx="838200" cy="1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63963</xdr:rowOff>
    </xdr:from>
    <xdr:ext cx="534377" cy="259045"/>
    <xdr:sp macro="" textlink="">
      <xdr:nvSpPr>
        <xdr:cNvPr id="117" name="総務費平均値テキスト"/>
        <xdr:cNvSpPr txBox="1"/>
      </xdr:nvSpPr>
      <xdr:spPr>
        <a:xfrm>
          <a:off x="4686300" y="949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62602</xdr:rowOff>
    </xdr:from>
    <xdr:to>
      <xdr:col>5</xdr:col>
      <xdr:colOff>358775</xdr:colOff>
      <xdr:row>57</xdr:row>
      <xdr:rowOff>93829</xdr:rowOff>
    </xdr:to>
    <xdr:cxnSp macro="">
      <xdr:nvCxnSpPr>
        <xdr:cNvPr id="119" name="直線コネクタ 118"/>
        <xdr:cNvCxnSpPr/>
      </xdr:nvCxnSpPr>
      <xdr:spPr>
        <a:xfrm>
          <a:off x="2908300" y="9835252"/>
          <a:ext cx="889000" cy="3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1164</xdr:rowOff>
    </xdr:from>
    <xdr:ext cx="534377" cy="259045"/>
    <xdr:sp macro="" textlink="">
      <xdr:nvSpPr>
        <xdr:cNvPr id="121" name="テキスト ボックス 120"/>
        <xdr:cNvSpPr txBox="1"/>
      </xdr:nvSpPr>
      <xdr:spPr>
        <a:xfrm>
          <a:off x="3530111" y="943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135613</xdr:rowOff>
    </xdr:from>
    <xdr:to>
      <xdr:col>4</xdr:col>
      <xdr:colOff>155575</xdr:colOff>
      <xdr:row>57</xdr:row>
      <xdr:rowOff>62602</xdr:rowOff>
    </xdr:to>
    <xdr:cxnSp macro="">
      <xdr:nvCxnSpPr>
        <xdr:cNvPr id="122" name="直線コネクタ 121"/>
        <xdr:cNvCxnSpPr/>
      </xdr:nvCxnSpPr>
      <xdr:spPr>
        <a:xfrm>
          <a:off x="2019300" y="9736813"/>
          <a:ext cx="889000" cy="98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135613</xdr:rowOff>
    </xdr:from>
    <xdr:to>
      <xdr:col>2</xdr:col>
      <xdr:colOff>638175</xdr:colOff>
      <xdr:row>57</xdr:row>
      <xdr:rowOff>115039</xdr:rowOff>
    </xdr:to>
    <xdr:cxnSp macro="">
      <xdr:nvCxnSpPr>
        <xdr:cNvPr id="125" name="直線コネクタ 124"/>
        <xdr:cNvCxnSpPr/>
      </xdr:nvCxnSpPr>
      <xdr:spPr>
        <a:xfrm flipV="1">
          <a:off x="1130300" y="9736813"/>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169706</xdr:rowOff>
    </xdr:from>
    <xdr:ext cx="534377" cy="259045"/>
    <xdr:sp macro="" textlink="">
      <xdr:nvSpPr>
        <xdr:cNvPr id="127" name="テキスト ボックス 126"/>
        <xdr:cNvSpPr txBox="1"/>
      </xdr:nvSpPr>
      <xdr:spPr>
        <a:xfrm>
          <a:off x="1752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28874</xdr:rowOff>
    </xdr:from>
    <xdr:to>
      <xdr:col>6</xdr:col>
      <xdr:colOff>561975</xdr:colOff>
      <xdr:row>57</xdr:row>
      <xdr:rowOff>130474</xdr:rowOff>
    </xdr:to>
    <xdr:sp macro="" textlink="">
      <xdr:nvSpPr>
        <xdr:cNvPr id="135" name="円/楕円 134"/>
        <xdr:cNvSpPr/>
      </xdr:nvSpPr>
      <xdr:spPr>
        <a:xfrm>
          <a:off x="4584700" y="98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115251</xdr:rowOff>
    </xdr:from>
    <xdr:ext cx="534377" cy="259045"/>
    <xdr:sp macro="" textlink="">
      <xdr:nvSpPr>
        <xdr:cNvPr id="136" name="総務費該当値テキスト"/>
        <xdr:cNvSpPr txBox="1"/>
      </xdr:nvSpPr>
      <xdr:spPr>
        <a:xfrm>
          <a:off x="4686300" y="971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50,629</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43029</xdr:rowOff>
    </xdr:from>
    <xdr:to>
      <xdr:col>5</xdr:col>
      <xdr:colOff>409575</xdr:colOff>
      <xdr:row>57</xdr:row>
      <xdr:rowOff>144629</xdr:rowOff>
    </xdr:to>
    <xdr:sp macro="" textlink="">
      <xdr:nvSpPr>
        <xdr:cNvPr id="137" name="円/楕円 136"/>
        <xdr:cNvSpPr/>
      </xdr:nvSpPr>
      <xdr:spPr>
        <a:xfrm>
          <a:off x="3746500" y="981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135756</xdr:rowOff>
    </xdr:from>
    <xdr:ext cx="534377" cy="259045"/>
    <xdr:sp macro="" textlink="">
      <xdr:nvSpPr>
        <xdr:cNvPr id="138" name="テキスト ボックス 137"/>
        <xdr:cNvSpPr txBox="1"/>
      </xdr:nvSpPr>
      <xdr:spPr>
        <a:xfrm>
          <a:off x="3530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11802</xdr:rowOff>
    </xdr:from>
    <xdr:to>
      <xdr:col>4</xdr:col>
      <xdr:colOff>206375</xdr:colOff>
      <xdr:row>57</xdr:row>
      <xdr:rowOff>113402</xdr:rowOff>
    </xdr:to>
    <xdr:sp macro="" textlink="">
      <xdr:nvSpPr>
        <xdr:cNvPr id="139" name="円/楕円 138"/>
        <xdr:cNvSpPr/>
      </xdr:nvSpPr>
      <xdr:spPr>
        <a:xfrm>
          <a:off x="2857500" y="978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104529</xdr:rowOff>
    </xdr:from>
    <xdr:ext cx="534377" cy="259045"/>
    <xdr:sp macro="" textlink="">
      <xdr:nvSpPr>
        <xdr:cNvPr id="140" name="テキスト ボックス 139"/>
        <xdr:cNvSpPr txBox="1"/>
      </xdr:nvSpPr>
      <xdr:spPr>
        <a:xfrm>
          <a:off x="2641111" y="987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54,363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84813</xdr:rowOff>
    </xdr:from>
    <xdr:to>
      <xdr:col>3</xdr:col>
      <xdr:colOff>3175</xdr:colOff>
      <xdr:row>57</xdr:row>
      <xdr:rowOff>14963</xdr:rowOff>
    </xdr:to>
    <xdr:sp macro="" textlink="">
      <xdr:nvSpPr>
        <xdr:cNvPr id="141" name="円/楕円 140"/>
        <xdr:cNvSpPr/>
      </xdr:nvSpPr>
      <xdr:spPr>
        <a:xfrm>
          <a:off x="1968500" y="968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6090</xdr:rowOff>
    </xdr:from>
    <xdr:ext cx="534377" cy="259045"/>
    <xdr:sp macro="" textlink="">
      <xdr:nvSpPr>
        <xdr:cNvPr id="142" name="テキスト ボックス 141"/>
        <xdr:cNvSpPr txBox="1"/>
      </xdr:nvSpPr>
      <xdr:spPr>
        <a:xfrm>
          <a:off x="1752111" y="977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75,894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64239</xdr:rowOff>
    </xdr:from>
    <xdr:to>
      <xdr:col>1</xdr:col>
      <xdr:colOff>485775</xdr:colOff>
      <xdr:row>57</xdr:row>
      <xdr:rowOff>165839</xdr:rowOff>
    </xdr:to>
    <xdr:sp macro="" textlink="">
      <xdr:nvSpPr>
        <xdr:cNvPr id="143" name="円/楕円 142"/>
        <xdr:cNvSpPr/>
      </xdr:nvSpPr>
      <xdr:spPr>
        <a:xfrm>
          <a:off x="1079500" y="9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156966</xdr:rowOff>
    </xdr:from>
    <xdr:ext cx="534377" cy="259045"/>
    <xdr:sp macro="" textlink="">
      <xdr:nvSpPr>
        <xdr:cNvPr id="144" name="テキスト ボックス 143"/>
        <xdr:cNvSpPr txBox="1"/>
      </xdr:nvSpPr>
      <xdr:spPr>
        <a:xfrm>
          <a:off x="863111" y="9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92594</xdr:rowOff>
    </xdr:from>
    <xdr:to>
      <xdr:col>6</xdr:col>
      <xdr:colOff>511175</xdr:colOff>
      <xdr:row>76</xdr:row>
      <xdr:rowOff>133280</xdr:rowOff>
    </xdr:to>
    <xdr:cxnSp macro="">
      <xdr:nvCxnSpPr>
        <xdr:cNvPr id="172" name="直線コネクタ 171"/>
        <xdr:cNvCxnSpPr/>
      </xdr:nvCxnSpPr>
      <xdr:spPr>
        <a:xfrm flipV="1">
          <a:off x="3797300" y="13122794"/>
          <a:ext cx="838200" cy="40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58517</xdr:rowOff>
    </xdr:from>
    <xdr:ext cx="599010" cy="259045"/>
    <xdr:sp macro="" textlink="">
      <xdr:nvSpPr>
        <xdr:cNvPr id="173" name="民生費平均値テキスト"/>
        <xdr:cNvSpPr txBox="1"/>
      </xdr:nvSpPr>
      <xdr:spPr>
        <a:xfrm>
          <a:off x="4686300" y="13088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133280</xdr:rowOff>
    </xdr:from>
    <xdr:to>
      <xdr:col>5</xdr:col>
      <xdr:colOff>358775</xdr:colOff>
      <xdr:row>76</xdr:row>
      <xdr:rowOff>151236</xdr:rowOff>
    </xdr:to>
    <xdr:cxnSp macro="">
      <xdr:nvCxnSpPr>
        <xdr:cNvPr id="175" name="直線コネクタ 174"/>
        <xdr:cNvCxnSpPr/>
      </xdr:nvCxnSpPr>
      <xdr:spPr>
        <a:xfrm flipV="1">
          <a:off x="2908300" y="13163480"/>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40115</xdr:rowOff>
    </xdr:from>
    <xdr:ext cx="599010" cy="259045"/>
    <xdr:sp macro="" textlink="">
      <xdr:nvSpPr>
        <xdr:cNvPr id="177" name="テキスト ボックス 176"/>
        <xdr:cNvSpPr txBox="1"/>
      </xdr:nvSpPr>
      <xdr:spPr>
        <a:xfrm>
          <a:off x="3497794" y="13241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151236</xdr:rowOff>
    </xdr:from>
    <xdr:to>
      <xdr:col>4</xdr:col>
      <xdr:colOff>155575</xdr:colOff>
      <xdr:row>77</xdr:row>
      <xdr:rowOff>16695</xdr:rowOff>
    </xdr:to>
    <xdr:cxnSp macro="">
      <xdr:nvCxnSpPr>
        <xdr:cNvPr id="178" name="直線コネクタ 177"/>
        <xdr:cNvCxnSpPr/>
      </xdr:nvCxnSpPr>
      <xdr:spPr>
        <a:xfrm flipV="1">
          <a:off x="2019300" y="13181436"/>
          <a:ext cx="889000" cy="3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74341</xdr:rowOff>
    </xdr:from>
    <xdr:ext cx="599010" cy="259045"/>
    <xdr:sp macro="" textlink="">
      <xdr:nvSpPr>
        <xdr:cNvPr id="180" name="テキスト ボックス 179"/>
        <xdr:cNvSpPr txBox="1"/>
      </xdr:nvSpPr>
      <xdr:spPr>
        <a:xfrm>
          <a:off x="2608794" y="1327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16695</xdr:rowOff>
    </xdr:from>
    <xdr:to>
      <xdr:col>2</xdr:col>
      <xdr:colOff>638175</xdr:colOff>
      <xdr:row>77</xdr:row>
      <xdr:rowOff>45622</xdr:rowOff>
    </xdr:to>
    <xdr:cxnSp macro="">
      <xdr:nvCxnSpPr>
        <xdr:cNvPr id="181" name="直線コネクタ 180"/>
        <xdr:cNvCxnSpPr/>
      </xdr:nvCxnSpPr>
      <xdr:spPr>
        <a:xfrm flipV="1">
          <a:off x="1130300" y="13218345"/>
          <a:ext cx="889000" cy="2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90603</xdr:rowOff>
    </xdr:from>
    <xdr:ext cx="599010" cy="259045"/>
    <xdr:sp macro="" textlink="">
      <xdr:nvSpPr>
        <xdr:cNvPr id="183" name="テキスト ボックス 182"/>
        <xdr:cNvSpPr txBox="1"/>
      </xdr:nvSpPr>
      <xdr:spPr>
        <a:xfrm>
          <a:off x="1719794" y="1329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102695</xdr:rowOff>
    </xdr:from>
    <xdr:ext cx="599010" cy="259045"/>
    <xdr:sp macro="" textlink="">
      <xdr:nvSpPr>
        <xdr:cNvPr id="185" name="テキスト ボックス 184"/>
        <xdr:cNvSpPr txBox="1"/>
      </xdr:nvSpPr>
      <xdr:spPr>
        <a:xfrm>
          <a:off x="830794" y="1330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41794</xdr:rowOff>
    </xdr:from>
    <xdr:to>
      <xdr:col>6</xdr:col>
      <xdr:colOff>561975</xdr:colOff>
      <xdr:row>76</xdr:row>
      <xdr:rowOff>143394</xdr:rowOff>
    </xdr:to>
    <xdr:sp macro="" textlink="">
      <xdr:nvSpPr>
        <xdr:cNvPr id="191" name="円/楕円 190"/>
        <xdr:cNvSpPr/>
      </xdr:nvSpPr>
      <xdr:spPr>
        <a:xfrm>
          <a:off x="4584700" y="130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64671</xdr:rowOff>
    </xdr:from>
    <xdr:ext cx="599010" cy="259045"/>
    <xdr:sp macro="" textlink="">
      <xdr:nvSpPr>
        <xdr:cNvPr id="192" name="民生費該当値テキスト"/>
        <xdr:cNvSpPr txBox="1"/>
      </xdr:nvSpPr>
      <xdr:spPr>
        <a:xfrm>
          <a:off x="4686300" y="12923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185,303</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82480</xdr:rowOff>
    </xdr:from>
    <xdr:to>
      <xdr:col>5</xdr:col>
      <xdr:colOff>409575</xdr:colOff>
      <xdr:row>77</xdr:row>
      <xdr:rowOff>12630</xdr:rowOff>
    </xdr:to>
    <xdr:sp macro="" textlink="">
      <xdr:nvSpPr>
        <xdr:cNvPr id="193" name="円/楕円 192"/>
        <xdr:cNvSpPr/>
      </xdr:nvSpPr>
      <xdr:spPr>
        <a:xfrm>
          <a:off x="3746500" y="131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29158</xdr:rowOff>
    </xdr:from>
    <xdr:ext cx="599010" cy="259045"/>
    <xdr:sp macro="" textlink="">
      <xdr:nvSpPr>
        <xdr:cNvPr id="194" name="テキスト ボックス 193"/>
        <xdr:cNvSpPr txBox="1"/>
      </xdr:nvSpPr>
      <xdr:spPr>
        <a:xfrm>
          <a:off x="3497794" y="1288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100436</xdr:rowOff>
    </xdr:from>
    <xdr:to>
      <xdr:col>4</xdr:col>
      <xdr:colOff>206375</xdr:colOff>
      <xdr:row>77</xdr:row>
      <xdr:rowOff>30586</xdr:rowOff>
    </xdr:to>
    <xdr:sp macro="" textlink="">
      <xdr:nvSpPr>
        <xdr:cNvPr id="195" name="円/楕円 194"/>
        <xdr:cNvSpPr/>
      </xdr:nvSpPr>
      <xdr:spPr>
        <a:xfrm>
          <a:off x="2857500" y="131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47112</xdr:rowOff>
    </xdr:from>
    <xdr:ext cx="599010" cy="259045"/>
    <xdr:sp macro="" textlink="">
      <xdr:nvSpPr>
        <xdr:cNvPr id="196" name="テキスト ボックス 195"/>
        <xdr:cNvSpPr txBox="1"/>
      </xdr:nvSpPr>
      <xdr:spPr>
        <a:xfrm>
          <a:off x="2608794" y="12905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172,477</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137345</xdr:rowOff>
    </xdr:from>
    <xdr:to>
      <xdr:col>3</xdr:col>
      <xdr:colOff>3175</xdr:colOff>
      <xdr:row>77</xdr:row>
      <xdr:rowOff>67495</xdr:rowOff>
    </xdr:to>
    <xdr:sp macro="" textlink="">
      <xdr:nvSpPr>
        <xdr:cNvPr id="197" name="円/楕円 196"/>
        <xdr:cNvSpPr/>
      </xdr:nvSpPr>
      <xdr:spPr>
        <a:xfrm>
          <a:off x="1968500" y="1316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84022</xdr:rowOff>
    </xdr:from>
    <xdr:ext cx="599010" cy="259045"/>
    <xdr:sp macro="" textlink="">
      <xdr:nvSpPr>
        <xdr:cNvPr id="198" name="テキスト ボックス 197"/>
        <xdr:cNvSpPr txBox="1"/>
      </xdr:nvSpPr>
      <xdr:spPr>
        <a:xfrm>
          <a:off x="1719794" y="12942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164,404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166272</xdr:rowOff>
    </xdr:from>
    <xdr:to>
      <xdr:col>1</xdr:col>
      <xdr:colOff>485775</xdr:colOff>
      <xdr:row>77</xdr:row>
      <xdr:rowOff>96422</xdr:rowOff>
    </xdr:to>
    <xdr:sp macro="" textlink="">
      <xdr:nvSpPr>
        <xdr:cNvPr id="199" name="円/楕円 198"/>
        <xdr:cNvSpPr/>
      </xdr:nvSpPr>
      <xdr:spPr>
        <a:xfrm>
          <a:off x="1079500" y="1319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112949</xdr:rowOff>
    </xdr:from>
    <xdr:ext cx="599010" cy="259045"/>
    <xdr:sp macro="" textlink="">
      <xdr:nvSpPr>
        <xdr:cNvPr id="200" name="テキスト ボックス 199"/>
        <xdr:cNvSpPr txBox="1"/>
      </xdr:nvSpPr>
      <xdr:spPr>
        <a:xfrm>
          <a:off x="830794" y="12971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158,077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41,488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141495</xdr:rowOff>
    </xdr:from>
    <xdr:to>
      <xdr:col>6</xdr:col>
      <xdr:colOff>511175</xdr:colOff>
      <xdr:row>96</xdr:row>
      <xdr:rowOff>145123</xdr:rowOff>
    </xdr:to>
    <xdr:cxnSp macro="">
      <xdr:nvCxnSpPr>
        <xdr:cNvPr id="225" name="直線コネクタ 224"/>
        <xdr:cNvCxnSpPr/>
      </xdr:nvCxnSpPr>
      <xdr:spPr>
        <a:xfrm flipV="1">
          <a:off x="3797300" y="16600695"/>
          <a:ext cx="838200" cy="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34247</xdr:rowOff>
    </xdr:from>
    <xdr:ext cx="534377" cy="259045"/>
    <xdr:sp macro="" textlink="">
      <xdr:nvSpPr>
        <xdr:cNvPr id="226" name="衛生費平均値テキスト"/>
        <xdr:cNvSpPr txBox="1"/>
      </xdr:nvSpPr>
      <xdr:spPr>
        <a:xfrm>
          <a:off x="4686300" y="16321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133173</xdr:rowOff>
    </xdr:from>
    <xdr:to>
      <xdr:col>5</xdr:col>
      <xdr:colOff>358775</xdr:colOff>
      <xdr:row>96</xdr:row>
      <xdr:rowOff>145123</xdr:rowOff>
    </xdr:to>
    <xdr:cxnSp macro="">
      <xdr:nvCxnSpPr>
        <xdr:cNvPr id="228" name="直線コネクタ 227"/>
        <xdr:cNvCxnSpPr/>
      </xdr:nvCxnSpPr>
      <xdr:spPr>
        <a:xfrm>
          <a:off x="2908300" y="16592373"/>
          <a:ext cx="889000" cy="1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142550</xdr:rowOff>
    </xdr:from>
    <xdr:ext cx="534377" cy="259045"/>
    <xdr:sp macro="" textlink="">
      <xdr:nvSpPr>
        <xdr:cNvPr id="230" name="テキスト ボックス 229"/>
        <xdr:cNvSpPr txBox="1"/>
      </xdr:nvSpPr>
      <xdr:spPr>
        <a:xfrm>
          <a:off x="3530111" y="1625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129922</xdr:rowOff>
    </xdr:from>
    <xdr:to>
      <xdr:col>4</xdr:col>
      <xdr:colOff>155575</xdr:colOff>
      <xdr:row>96</xdr:row>
      <xdr:rowOff>133173</xdr:rowOff>
    </xdr:to>
    <xdr:cxnSp macro="">
      <xdr:nvCxnSpPr>
        <xdr:cNvPr id="231" name="直線コネクタ 230"/>
        <xdr:cNvCxnSpPr/>
      </xdr:nvCxnSpPr>
      <xdr:spPr>
        <a:xfrm>
          <a:off x="2019300" y="16589122"/>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149048</xdr:rowOff>
    </xdr:from>
    <xdr:ext cx="534377" cy="259045"/>
    <xdr:sp macro="" textlink="">
      <xdr:nvSpPr>
        <xdr:cNvPr id="233" name="テキスト ボックス 232"/>
        <xdr:cNvSpPr txBox="1"/>
      </xdr:nvSpPr>
      <xdr:spPr>
        <a:xfrm>
          <a:off x="2641111" y="1626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88351</xdr:rowOff>
    </xdr:from>
    <xdr:to>
      <xdr:col>2</xdr:col>
      <xdr:colOff>638175</xdr:colOff>
      <xdr:row>96</xdr:row>
      <xdr:rowOff>129922</xdr:rowOff>
    </xdr:to>
    <xdr:cxnSp macro="">
      <xdr:nvCxnSpPr>
        <xdr:cNvPr id="234" name="直線コネクタ 233"/>
        <xdr:cNvCxnSpPr/>
      </xdr:nvCxnSpPr>
      <xdr:spPr>
        <a:xfrm>
          <a:off x="1130300" y="16547551"/>
          <a:ext cx="889000" cy="41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168405</xdr:rowOff>
    </xdr:from>
    <xdr:ext cx="534377" cy="259045"/>
    <xdr:sp macro="" textlink="">
      <xdr:nvSpPr>
        <xdr:cNvPr id="236" name="テキスト ボックス 235"/>
        <xdr:cNvSpPr txBox="1"/>
      </xdr:nvSpPr>
      <xdr:spPr>
        <a:xfrm>
          <a:off x="1752111" y="1628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90695</xdr:rowOff>
    </xdr:from>
    <xdr:to>
      <xdr:col>6</xdr:col>
      <xdr:colOff>561975</xdr:colOff>
      <xdr:row>97</xdr:row>
      <xdr:rowOff>20845</xdr:rowOff>
    </xdr:to>
    <xdr:sp macro="" textlink="">
      <xdr:nvSpPr>
        <xdr:cNvPr id="244" name="円/楕円 243"/>
        <xdr:cNvSpPr/>
      </xdr:nvSpPr>
      <xdr:spPr>
        <a:xfrm>
          <a:off x="4584700" y="1654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5622</xdr:rowOff>
    </xdr:from>
    <xdr:ext cx="534377" cy="259045"/>
    <xdr:sp macro="" textlink="">
      <xdr:nvSpPr>
        <xdr:cNvPr id="245" name="衛生費該当値テキスト"/>
        <xdr:cNvSpPr txBox="1"/>
      </xdr:nvSpPr>
      <xdr:spPr>
        <a:xfrm>
          <a:off x="4686300" y="1646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39,686</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94323</xdr:rowOff>
    </xdr:from>
    <xdr:to>
      <xdr:col>5</xdr:col>
      <xdr:colOff>409575</xdr:colOff>
      <xdr:row>97</xdr:row>
      <xdr:rowOff>24473</xdr:rowOff>
    </xdr:to>
    <xdr:sp macro="" textlink="">
      <xdr:nvSpPr>
        <xdr:cNvPr id="246" name="円/楕円 245"/>
        <xdr:cNvSpPr/>
      </xdr:nvSpPr>
      <xdr:spPr>
        <a:xfrm>
          <a:off x="3746500" y="165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15600</xdr:rowOff>
    </xdr:from>
    <xdr:ext cx="534377" cy="259045"/>
    <xdr:sp macro="" textlink="">
      <xdr:nvSpPr>
        <xdr:cNvPr id="247" name="テキスト ボックス 246"/>
        <xdr:cNvSpPr txBox="1"/>
      </xdr:nvSpPr>
      <xdr:spPr>
        <a:xfrm>
          <a:off x="3530111" y="1664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39,051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82373</xdr:rowOff>
    </xdr:from>
    <xdr:to>
      <xdr:col>4</xdr:col>
      <xdr:colOff>206375</xdr:colOff>
      <xdr:row>97</xdr:row>
      <xdr:rowOff>12523</xdr:rowOff>
    </xdr:to>
    <xdr:sp macro="" textlink="">
      <xdr:nvSpPr>
        <xdr:cNvPr id="248" name="円/楕円 247"/>
        <xdr:cNvSpPr/>
      </xdr:nvSpPr>
      <xdr:spPr>
        <a:xfrm>
          <a:off x="2857500" y="16541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3650</xdr:rowOff>
    </xdr:from>
    <xdr:ext cx="534377" cy="259045"/>
    <xdr:sp macro="" textlink="">
      <xdr:nvSpPr>
        <xdr:cNvPr id="249" name="テキスト ボックス 248"/>
        <xdr:cNvSpPr txBox="1"/>
      </xdr:nvSpPr>
      <xdr:spPr>
        <a:xfrm>
          <a:off x="2641111" y="1663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41,142</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79122</xdr:rowOff>
    </xdr:from>
    <xdr:to>
      <xdr:col>3</xdr:col>
      <xdr:colOff>3175</xdr:colOff>
      <xdr:row>97</xdr:row>
      <xdr:rowOff>9272</xdr:rowOff>
    </xdr:to>
    <xdr:sp macro="" textlink="">
      <xdr:nvSpPr>
        <xdr:cNvPr id="250" name="円/楕円 249"/>
        <xdr:cNvSpPr/>
      </xdr:nvSpPr>
      <xdr:spPr>
        <a:xfrm>
          <a:off x="1968500" y="1653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399</xdr:rowOff>
    </xdr:from>
    <xdr:ext cx="534377" cy="259045"/>
    <xdr:sp macro="" textlink="">
      <xdr:nvSpPr>
        <xdr:cNvPr id="251" name="テキスト ボックス 250"/>
        <xdr:cNvSpPr txBox="1"/>
      </xdr:nvSpPr>
      <xdr:spPr>
        <a:xfrm>
          <a:off x="1752111" y="1663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37551</xdr:rowOff>
    </xdr:from>
    <xdr:to>
      <xdr:col>1</xdr:col>
      <xdr:colOff>485775</xdr:colOff>
      <xdr:row>96</xdr:row>
      <xdr:rowOff>139151</xdr:rowOff>
    </xdr:to>
    <xdr:sp macro="" textlink="">
      <xdr:nvSpPr>
        <xdr:cNvPr id="252" name="円/楕円 251"/>
        <xdr:cNvSpPr/>
      </xdr:nvSpPr>
      <xdr:spPr>
        <a:xfrm>
          <a:off x="1079500" y="1649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155678</xdr:rowOff>
    </xdr:from>
    <xdr:ext cx="534377" cy="259045"/>
    <xdr:sp macro="" textlink="">
      <xdr:nvSpPr>
        <xdr:cNvPr id="253" name="テキスト ボックス 252"/>
        <xdr:cNvSpPr txBox="1"/>
      </xdr:nvSpPr>
      <xdr:spPr>
        <a:xfrm>
          <a:off x="863111" y="162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48,985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4" name="直線コネクタ 26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5" name="テキスト ボックス 26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66" name="直線コネクタ 26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67" name="テキスト ボックス 26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68" name="直線コネクタ 26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69" name="テキスト ボックス 26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0" name="直線コネクタ 26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1" name="テキスト ボックス 27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2" name="直線コネクタ 27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3" name="テキスト ボックス 27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165532</xdr:rowOff>
    </xdr:from>
    <xdr:to>
      <xdr:col>15</xdr:col>
      <xdr:colOff>180340</xdr:colOff>
      <xdr:row>38</xdr:row>
      <xdr:rowOff>139700</xdr:rowOff>
    </xdr:to>
    <xdr:cxnSp macro="">
      <xdr:nvCxnSpPr>
        <xdr:cNvPr id="275" name="直線コネクタ 274"/>
        <xdr:cNvCxnSpPr/>
      </xdr:nvCxnSpPr>
      <xdr:spPr>
        <a:xfrm flipV="1">
          <a:off x="10475595" y="5651932"/>
          <a:ext cx="1270" cy="1002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76"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77" name="直線コネクタ 276"/>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112209</xdr:rowOff>
    </xdr:from>
    <xdr:ext cx="469744" cy="259045"/>
    <xdr:sp macro="" textlink="">
      <xdr:nvSpPr>
        <xdr:cNvPr id="278" name="労働費最大値テキスト"/>
        <xdr:cNvSpPr txBox="1"/>
      </xdr:nvSpPr>
      <xdr:spPr>
        <a:xfrm>
          <a:off x="10528300" y="542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32</xdr:row>
      <xdr:rowOff>165532</xdr:rowOff>
    </xdr:from>
    <xdr:to>
      <xdr:col>15</xdr:col>
      <xdr:colOff>269875</xdr:colOff>
      <xdr:row>32</xdr:row>
      <xdr:rowOff>165532</xdr:rowOff>
    </xdr:to>
    <xdr:cxnSp macro="">
      <xdr:nvCxnSpPr>
        <xdr:cNvPr id="279" name="直線コネクタ 278"/>
        <xdr:cNvCxnSpPr/>
      </xdr:nvCxnSpPr>
      <xdr:spPr>
        <a:xfrm>
          <a:off x="10388600" y="565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66548</xdr:rowOff>
    </xdr:from>
    <xdr:to>
      <xdr:col>15</xdr:col>
      <xdr:colOff>180975</xdr:colOff>
      <xdr:row>38</xdr:row>
      <xdr:rowOff>68149</xdr:rowOff>
    </xdr:to>
    <xdr:cxnSp macro="">
      <xdr:nvCxnSpPr>
        <xdr:cNvPr id="280" name="直線コネクタ 279"/>
        <xdr:cNvCxnSpPr/>
      </xdr:nvCxnSpPr>
      <xdr:spPr>
        <a:xfrm flipV="1">
          <a:off x="9639300" y="6581648"/>
          <a:ext cx="8382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109034</xdr:rowOff>
    </xdr:from>
    <xdr:ext cx="378565" cy="259045"/>
    <xdr:sp macro="" textlink="">
      <xdr:nvSpPr>
        <xdr:cNvPr id="281" name="労働費平均値テキスト"/>
        <xdr:cNvSpPr txBox="1"/>
      </xdr:nvSpPr>
      <xdr:spPr>
        <a:xfrm>
          <a:off x="10528300" y="6281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86157</xdr:rowOff>
    </xdr:from>
    <xdr:to>
      <xdr:col>15</xdr:col>
      <xdr:colOff>231775</xdr:colOff>
      <xdr:row>38</xdr:row>
      <xdr:rowOff>16307</xdr:rowOff>
    </xdr:to>
    <xdr:sp macro="" textlink="">
      <xdr:nvSpPr>
        <xdr:cNvPr id="282" name="フローチャート : 判断 281"/>
        <xdr:cNvSpPr/>
      </xdr:nvSpPr>
      <xdr:spPr>
        <a:xfrm>
          <a:off x="104267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52832</xdr:rowOff>
    </xdr:from>
    <xdr:to>
      <xdr:col>14</xdr:col>
      <xdr:colOff>28575</xdr:colOff>
      <xdr:row>38</xdr:row>
      <xdr:rowOff>68149</xdr:rowOff>
    </xdr:to>
    <xdr:cxnSp macro="">
      <xdr:nvCxnSpPr>
        <xdr:cNvPr id="283" name="直線コネクタ 282"/>
        <xdr:cNvCxnSpPr/>
      </xdr:nvCxnSpPr>
      <xdr:spPr>
        <a:xfrm>
          <a:off x="8750300" y="6567932"/>
          <a:ext cx="8890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61697</xdr:rowOff>
    </xdr:from>
    <xdr:to>
      <xdr:col>14</xdr:col>
      <xdr:colOff>79375</xdr:colOff>
      <xdr:row>37</xdr:row>
      <xdr:rowOff>163297</xdr:rowOff>
    </xdr:to>
    <xdr:sp macro="" textlink="">
      <xdr:nvSpPr>
        <xdr:cNvPr id="284" name="フローチャート : 判断 283"/>
        <xdr:cNvSpPr/>
      </xdr:nvSpPr>
      <xdr:spPr>
        <a:xfrm>
          <a:off x="9588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8374</xdr:rowOff>
    </xdr:from>
    <xdr:ext cx="378565" cy="259045"/>
    <xdr:sp macro="" textlink="">
      <xdr:nvSpPr>
        <xdr:cNvPr id="285" name="テキスト ボックス 284"/>
        <xdr:cNvSpPr txBox="1"/>
      </xdr:nvSpPr>
      <xdr:spPr>
        <a:xfrm>
          <a:off x="9450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133985</xdr:rowOff>
    </xdr:from>
    <xdr:to>
      <xdr:col>12</xdr:col>
      <xdr:colOff>511175</xdr:colOff>
      <xdr:row>38</xdr:row>
      <xdr:rowOff>52832</xdr:rowOff>
    </xdr:to>
    <xdr:cxnSp macro="">
      <xdr:nvCxnSpPr>
        <xdr:cNvPr id="286" name="直線コネクタ 285"/>
        <xdr:cNvCxnSpPr/>
      </xdr:nvCxnSpPr>
      <xdr:spPr>
        <a:xfrm>
          <a:off x="7861300" y="6306185"/>
          <a:ext cx="889000" cy="26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37236</xdr:rowOff>
    </xdr:from>
    <xdr:to>
      <xdr:col>12</xdr:col>
      <xdr:colOff>561975</xdr:colOff>
      <xdr:row>36</xdr:row>
      <xdr:rowOff>138836</xdr:rowOff>
    </xdr:to>
    <xdr:sp macro="" textlink="">
      <xdr:nvSpPr>
        <xdr:cNvPr id="287" name="フローチャート : 判断 286"/>
        <xdr:cNvSpPr/>
      </xdr:nvSpPr>
      <xdr:spPr>
        <a:xfrm>
          <a:off x="8699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155363</xdr:rowOff>
    </xdr:from>
    <xdr:ext cx="469744" cy="259045"/>
    <xdr:sp macro="" textlink="">
      <xdr:nvSpPr>
        <xdr:cNvPr id="288" name="テキスト ボックス 287"/>
        <xdr:cNvSpPr txBox="1"/>
      </xdr:nvSpPr>
      <xdr:spPr>
        <a:xfrm>
          <a:off x="8515427"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31</xdr:row>
      <xdr:rowOff>76835</xdr:rowOff>
    </xdr:from>
    <xdr:to>
      <xdr:col>11</xdr:col>
      <xdr:colOff>307975</xdr:colOff>
      <xdr:row>36</xdr:row>
      <xdr:rowOff>133985</xdr:rowOff>
    </xdr:to>
    <xdr:cxnSp macro="">
      <xdr:nvCxnSpPr>
        <xdr:cNvPr id="289" name="直線コネクタ 288"/>
        <xdr:cNvCxnSpPr/>
      </xdr:nvCxnSpPr>
      <xdr:spPr>
        <a:xfrm>
          <a:off x="6972300" y="5391785"/>
          <a:ext cx="889000" cy="91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60096</xdr:rowOff>
    </xdr:from>
    <xdr:to>
      <xdr:col>11</xdr:col>
      <xdr:colOff>358775</xdr:colOff>
      <xdr:row>35</xdr:row>
      <xdr:rowOff>161696</xdr:rowOff>
    </xdr:to>
    <xdr:sp macro="" textlink="">
      <xdr:nvSpPr>
        <xdr:cNvPr id="290" name="フローチャート : 判断 289"/>
        <xdr:cNvSpPr/>
      </xdr:nvSpPr>
      <xdr:spPr>
        <a:xfrm>
          <a:off x="7810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6773</xdr:rowOff>
    </xdr:from>
    <xdr:ext cx="469744" cy="259045"/>
    <xdr:sp macro="" textlink="">
      <xdr:nvSpPr>
        <xdr:cNvPr id="291" name="テキスト ボックス 290"/>
        <xdr:cNvSpPr txBox="1"/>
      </xdr:nvSpPr>
      <xdr:spPr>
        <a:xfrm>
          <a:off x="7626427"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133248</xdr:rowOff>
    </xdr:from>
    <xdr:to>
      <xdr:col>10</xdr:col>
      <xdr:colOff>155575</xdr:colOff>
      <xdr:row>35</xdr:row>
      <xdr:rowOff>63398</xdr:rowOff>
    </xdr:to>
    <xdr:sp macro="" textlink="">
      <xdr:nvSpPr>
        <xdr:cNvPr id="292" name="フローチャート : 判断 291"/>
        <xdr:cNvSpPr/>
      </xdr:nvSpPr>
      <xdr:spPr>
        <a:xfrm>
          <a:off x="6921500" y="5962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54525</xdr:rowOff>
    </xdr:from>
    <xdr:ext cx="469744" cy="259045"/>
    <xdr:sp macro="" textlink="">
      <xdr:nvSpPr>
        <xdr:cNvPr id="293" name="テキスト ボックス 292"/>
        <xdr:cNvSpPr txBox="1"/>
      </xdr:nvSpPr>
      <xdr:spPr>
        <a:xfrm>
          <a:off x="6737427" y="605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4" name="テキスト ボックス 29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5" name="テキスト ボックス 29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296" name="テキスト ボックス 29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297" name="テキスト ボックス 29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298" name="テキスト ボックス 29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15748</xdr:rowOff>
    </xdr:from>
    <xdr:to>
      <xdr:col>15</xdr:col>
      <xdr:colOff>231775</xdr:colOff>
      <xdr:row>38</xdr:row>
      <xdr:rowOff>117348</xdr:rowOff>
    </xdr:to>
    <xdr:sp macro="" textlink="">
      <xdr:nvSpPr>
        <xdr:cNvPr id="299" name="円/楕円 298"/>
        <xdr:cNvSpPr/>
      </xdr:nvSpPr>
      <xdr:spPr>
        <a:xfrm>
          <a:off x="10426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102125</xdr:rowOff>
    </xdr:from>
    <xdr:ext cx="378565" cy="259045"/>
    <xdr:sp macro="" textlink="">
      <xdr:nvSpPr>
        <xdr:cNvPr id="300" name="労働費該当値テキスト"/>
        <xdr:cNvSpPr txBox="1"/>
      </xdr:nvSpPr>
      <xdr:spPr>
        <a:xfrm>
          <a:off x="10528300" y="6445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17349</xdr:rowOff>
    </xdr:from>
    <xdr:to>
      <xdr:col>14</xdr:col>
      <xdr:colOff>79375</xdr:colOff>
      <xdr:row>38</xdr:row>
      <xdr:rowOff>118949</xdr:rowOff>
    </xdr:to>
    <xdr:sp macro="" textlink="">
      <xdr:nvSpPr>
        <xdr:cNvPr id="301" name="円/楕円 300"/>
        <xdr:cNvSpPr/>
      </xdr:nvSpPr>
      <xdr:spPr>
        <a:xfrm>
          <a:off x="9588500" y="653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110076</xdr:rowOff>
    </xdr:from>
    <xdr:ext cx="378565" cy="259045"/>
    <xdr:sp macro="" textlink="">
      <xdr:nvSpPr>
        <xdr:cNvPr id="302" name="テキスト ボックス 301"/>
        <xdr:cNvSpPr txBox="1"/>
      </xdr:nvSpPr>
      <xdr:spPr>
        <a:xfrm>
          <a:off x="9450017" y="6625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2032</xdr:rowOff>
    </xdr:from>
    <xdr:to>
      <xdr:col>12</xdr:col>
      <xdr:colOff>561975</xdr:colOff>
      <xdr:row>38</xdr:row>
      <xdr:rowOff>103632</xdr:rowOff>
    </xdr:to>
    <xdr:sp macro="" textlink="">
      <xdr:nvSpPr>
        <xdr:cNvPr id="303" name="円/楕円 302"/>
        <xdr:cNvSpPr/>
      </xdr:nvSpPr>
      <xdr:spPr>
        <a:xfrm>
          <a:off x="8699500" y="651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94759</xdr:rowOff>
    </xdr:from>
    <xdr:ext cx="378565" cy="259045"/>
    <xdr:sp macro="" textlink="">
      <xdr:nvSpPr>
        <xdr:cNvPr id="304" name="テキスト ボックス 303"/>
        <xdr:cNvSpPr txBox="1"/>
      </xdr:nvSpPr>
      <xdr:spPr>
        <a:xfrm>
          <a:off x="8561017" y="6609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83185</xdr:rowOff>
    </xdr:from>
    <xdr:to>
      <xdr:col>11</xdr:col>
      <xdr:colOff>358775</xdr:colOff>
      <xdr:row>37</xdr:row>
      <xdr:rowOff>13335</xdr:rowOff>
    </xdr:to>
    <xdr:sp macro="" textlink="">
      <xdr:nvSpPr>
        <xdr:cNvPr id="305" name="円/楕円 304"/>
        <xdr:cNvSpPr/>
      </xdr:nvSpPr>
      <xdr:spPr>
        <a:xfrm>
          <a:off x="7810500" y="62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4462</xdr:rowOff>
    </xdr:from>
    <xdr:ext cx="469744" cy="259045"/>
    <xdr:sp macro="" textlink="">
      <xdr:nvSpPr>
        <xdr:cNvPr id="306" name="テキスト ボックス 305"/>
        <xdr:cNvSpPr txBox="1"/>
      </xdr:nvSpPr>
      <xdr:spPr>
        <a:xfrm>
          <a:off x="7626427" y="634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10</xdr:col>
      <xdr:colOff>53975</xdr:colOff>
      <xdr:row>31</xdr:row>
      <xdr:rowOff>26035</xdr:rowOff>
    </xdr:from>
    <xdr:to>
      <xdr:col>10</xdr:col>
      <xdr:colOff>155575</xdr:colOff>
      <xdr:row>31</xdr:row>
      <xdr:rowOff>127635</xdr:rowOff>
    </xdr:to>
    <xdr:sp macro="" textlink="">
      <xdr:nvSpPr>
        <xdr:cNvPr id="307" name="円/楕円 306"/>
        <xdr:cNvSpPr/>
      </xdr:nvSpPr>
      <xdr:spPr>
        <a:xfrm>
          <a:off x="6921500" y="534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29</xdr:row>
      <xdr:rowOff>144162</xdr:rowOff>
    </xdr:from>
    <xdr:ext cx="469744" cy="259045"/>
    <xdr:sp macro="" textlink="">
      <xdr:nvSpPr>
        <xdr:cNvPr id="308" name="テキスト ボックス 307"/>
        <xdr:cNvSpPr txBox="1"/>
      </xdr:nvSpPr>
      <xdr:spPr>
        <a:xfrm>
          <a:off x="6737427" y="5116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09" name="正方形/長方形 30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0" name="正方形/長方形 30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1" name="正方形/長方形 31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2" name="正方形/長方形 31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3" name="正方形/長方形 31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4" name="正方形/長方形 31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5" name="正方形/長方形 31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16" name="正方形/長方形 31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17" name="テキスト ボックス 31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18" name="直線コネクタ 31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19" name="直線コネクタ 31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0" name="テキスト ボックス 31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1" name="直線コネクタ 32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2" name="テキスト ボックス 321"/>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3" name="直線コネクタ 32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4" name="テキスト ボックス 32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5" name="直線コネクタ 32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26" name="テキスト ボックス 32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27" name="直線コネクタ 32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28" name="テキスト ボックス 32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0" name="テキスト ボックス 32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2" name="直線コネクタ 331"/>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3"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4" name="直線コネクタ 333"/>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5"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36" name="直線コネクタ 335"/>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40043</xdr:rowOff>
    </xdr:from>
    <xdr:to>
      <xdr:col>15</xdr:col>
      <xdr:colOff>180975</xdr:colOff>
      <xdr:row>58</xdr:row>
      <xdr:rowOff>45631</xdr:rowOff>
    </xdr:to>
    <xdr:cxnSp macro="">
      <xdr:nvCxnSpPr>
        <xdr:cNvPr id="337" name="直線コネクタ 336"/>
        <xdr:cNvCxnSpPr/>
      </xdr:nvCxnSpPr>
      <xdr:spPr>
        <a:xfrm flipV="1">
          <a:off x="9639300" y="9984143"/>
          <a:ext cx="838200" cy="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112069</xdr:rowOff>
    </xdr:from>
    <xdr:ext cx="534377" cy="259045"/>
    <xdr:sp macro="" textlink="">
      <xdr:nvSpPr>
        <xdr:cNvPr id="338" name="農林水産業費平均値テキスト"/>
        <xdr:cNvSpPr txBox="1"/>
      </xdr:nvSpPr>
      <xdr:spPr>
        <a:xfrm>
          <a:off x="10528300" y="9541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39" name="フローチャート : 判断 338"/>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45631</xdr:rowOff>
    </xdr:from>
    <xdr:to>
      <xdr:col>14</xdr:col>
      <xdr:colOff>28575</xdr:colOff>
      <xdr:row>58</xdr:row>
      <xdr:rowOff>51003</xdr:rowOff>
    </xdr:to>
    <xdr:cxnSp macro="">
      <xdr:nvCxnSpPr>
        <xdr:cNvPr id="340" name="直線コネクタ 339"/>
        <xdr:cNvCxnSpPr/>
      </xdr:nvCxnSpPr>
      <xdr:spPr>
        <a:xfrm flipV="1">
          <a:off x="8750300" y="9989731"/>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1" name="フローチャート : 判断 340"/>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2" name="テキスト ボックス 341"/>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51003</xdr:rowOff>
    </xdr:from>
    <xdr:to>
      <xdr:col>12</xdr:col>
      <xdr:colOff>511175</xdr:colOff>
      <xdr:row>58</xdr:row>
      <xdr:rowOff>84125</xdr:rowOff>
    </xdr:to>
    <xdr:cxnSp macro="">
      <xdr:nvCxnSpPr>
        <xdr:cNvPr id="343" name="直線コネクタ 342"/>
        <xdr:cNvCxnSpPr/>
      </xdr:nvCxnSpPr>
      <xdr:spPr>
        <a:xfrm flipV="1">
          <a:off x="7861300" y="9995103"/>
          <a:ext cx="889000" cy="3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4" name="フローチャート : 判断 343"/>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5" name="テキスト ボックス 344"/>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84125</xdr:rowOff>
    </xdr:from>
    <xdr:to>
      <xdr:col>11</xdr:col>
      <xdr:colOff>307975</xdr:colOff>
      <xdr:row>58</xdr:row>
      <xdr:rowOff>86868</xdr:rowOff>
    </xdr:to>
    <xdr:cxnSp macro="">
      <xdr:nvCxnSpPr>
        <xdr:cNvPr id="346" name="直線コネクタ 345"/>
        <xdr:cNvCxnSpPr/>
      </xdr:nvCxnSpPr>
      <xdr:spPr>
        <a:xfrm flipV="1">
          <a:off x="6972300" y="1002822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47" name="フローチャート : 判断 346"/>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48" name="テキスト ボックス 347"/>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49" name="フローチャート : 判断 348"/>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50" name="テキスト ボックス 349"/>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160693</xdr:rowOff>
    </xdr:from>
    <xdr:to>
      <xdr:col>15</xdr:col>
      <xdr:colOff>231775</xdr:colOff>
      <xdr:row>58</xdr:row>
      <xdr:rowOff>90843</xdr:rowOff>
    </xdr:to>
    <xdr:sp macro="" textlink="">
      <xdr:nvSpPr>
        <xdr:cNvPr id="356" name="円/楕円 355"/>
        <xdr:cNvSpPr/>
      </xdr:nvSpPr>
      <xdr:spPr>
        <a:xfrm>
          <a:off x="10426700" y="993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75620</xdr:rowOff>
    </xdr:from>
    <xdr:ext cx="534377" cy="259045"/>
    <xdr:sp macro="" textlink="">
      <xdr:nvSpPr>
        <xdr:cNvPr id="357" name="農林水産業費該当値テキスト"/>
        <xdr:cNvSpPr txBox="1"/>
      </xdr:nvSpPr>
      <xdr:spPr>
        <a:xfrm>
          <a:off x="10528300" y="984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13,847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166281</xdr:rowOff>
    </xdr:from>
    <xdr:to>
      <xdr:col>14</xdr:col>
      <xdr:colOff>79375</xdr:colOff>
      <xdr:row>58</xdr:row>
      <xdr:rowOff>96431</xdr:rowOff>
    </xdr:to>
    <xdr:sp macro="" textlink="">
      <xdr:nvSpPr>
        <xdr:cNvPr id="358" name="円/楕円 357"/>
        <xdr:cNvSpPr/>
      </xdr:nvSpPr>
      <xdr:spPr>
        <a:xfrm>
          <a:off x="9588500" y="993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87558</xdr:rowOff>
    </xdr:from>
    <xdr:ext cx="534377" cy="259045"/>
    <xdr:sp macro="" textlink="">
      <xdr:nvSpPr>
        <xdr:cNvPr id="359" name="テキスト ボックス 358"/>
        <xdr:cNvSpPr txBox="1"/>
      </xdr:nvSpPr>
      <xdr:spPr>
        <a:xfrm>
          <a:off x="9372111" y="1003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203</xdr:rowOff>
    </xdr:from>
    <xdr:to>
      <xdr:col>12</xdr:col>
      <xdr:colOff>561975</xdr:colOff>
      <xdr:row>58</xdr:row>
      <xdr:rowOff>101803</xdr:rowOff>
    </xdr:to>
    <xdr:sp macro="" textlink="">
      <xdr:nvSpPr>
        <xdr:cNvPr id="360" name="円/楕円 359"/>
        <xdr:cNvSpPr/>
      </xdr:nvSpPr>
      <xdr:spPr>
        <a:xfrm>
          <a:off x="8699500" y="994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92930</xdr:rowOff>
    </xdr:from>
    <xdr:ext cx="534377" cy="259045"/>
    <xdr:sp macro="" textlink="">
      <xdr:nvSpPr>
        <xdr:cNvPr id="361" name="テキスト ボックス 360"/>
        <xdr:cNvSpPr txBox="1"/>
      </xdr:nvSpPr>
      <xdr:spPr>
        <a:xfrm>
          <a:off x="8483111" y="10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12,984</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33325</xdr:rowOff>
    </xdr:from>
    <xdr:to>
      <xdr:col>11</xdr:col>
      <xdr:colOff>358775</xdr:colOff>
      <xdr:row>58</xdr:row>
      <xdr:rowOff>134925</xdr:rowOff>
    </xdr:to>
    <xdr:sp macro="" textlink="">
      <xdr:nvSpPr>
        <xdr:cNvPr id="362" name="円/楕円 361"/>
        <xdr:cNvSpPr/>
      </xdr:nvSpPr>
      <xdr:spPr>
        <a:xfrm>
          <a:off x="7810500" y="99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126052</xdr:rowOff>
    </xdr:from>
    <xdr:ext cx="534377" cy="259045"/>
    <xdr:sp macro="" textlink="">
      <xdr:nvSpPr>
        <xdr:cNvPr id="363" name="テキスト ボックス 362"/>
        <xdr:cNvSpPr txBox="1"/>
      </xdr:nvSpPr>
      <xdr:spPr>
        <a:xfrm>
          <a:off x="7594111" y="10070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36068</xdr:rowOff>
    </xdr:from>
    <xdr:to>
      <xdr:col>10</xdr:col>
      <xdr:colOff>155575</xdr:colOff>
      <xdr:row>58</xdr:row>
      <xdr:rowOff>137668</xdr:rowOff>
    </xdr:to>
    <xdr:sp macro="" textlink="">
      <xdr:nvSpPr>
        <xdr:cNvPr id="364" name="円/楕円 363"/>
        <xdr:cNvSpPr/>
      </xdr:nvSpPr>
      <xdr:spPr>
        <a:xfrm>
          <a:off x="6921500" y="998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128795</xdr:rowOff>
    </xdr:from>
    <xdr:ext cx="534377" cy="259045"/>
    <xdr:sp macro="" textlink="">
      <xdr:nvSpPr>
        <xdr:cNvPr id="365" name="テキスト ボックス 364"/>
        <xdr:cNvSpPr txBox="1"/>
      </xdr:nvSpPr>
      <xdr:spPr>
        <a:xfrm>
          <a:off x="6705111" y="10072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79" name="テキスト ボックス 37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1" name="テキスト ボックス 38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3" name="テキスト ボックス 38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5" name="テキスト ボックス 38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89" name="直線コネクタ 388"/>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0"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1" name="直線コネクタ 390"/>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2"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3" name="直線コネクタ 392"/>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56959</xdr:rowOff>
    </xdr:from>
    <xdr:to>
      <xdr:col>15</xdr:col>
      <xdr:colOff>180975</xdr:colOff>
      <xdr:row>78</xdr:row>
      <xdr:rowOff>70662</xdr:rowOff>
    </xdr:to>
    <xdr:cxnSp macro="">
      <xdr:nvCxnSpPr>
        <xdr:cNvPr id="394" name="直線コネクタ 393"/>
        <xdr:cNvCxnSpPr/>
      </xdr:nvCxnSpPr>
      <xdr:spPr>
        <a:xfrm>
          <a:off x="9639300" y="13430059"/>
          <a:ext cx="838200" cy="1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139476</xdr:rowOff>
    </xdr:from>
    <xdr:ext cx="534377" cy="259045"/>
    <xdr:sp macro="" textlink="">
      <xdr:nvSpPr>
        <xdr:cNvPr id="395" name="商工費平均値テキスト"/>
        <xdr:cNvSpPr txBox="1"/>
      </xdr:nvSpPr>
      <xdr:spPr>
        <a:xfrm>
          <a:off x="10528300" y="13169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396" name="フローチャート : 判断 395"/>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56959</xdr:rowOff>
    </xdr:from>
    <xdr:to>
      <xdr:col>14</xdr:col>
      <xdr:colOff>28575</xdr:colOff>
      <xdr:row>78</xdr:row>
      <xdr:rowOff>81787</xdr:rowOff>
    </xdr:to>
    <xdr:cxnSp macro="">
      <xdr:nvCxnSpPr>
        <xdr:cNvPr id="397" name="直線コネクタ 396"/>
        <xdr:cNvCxnSpPr/>
      </xdr:nvCxnSpPr>
      <xdr:spPr>
        <a:xfrm flipV="1">
          <a:off x="8750300" y="13430059"/>
          <a:ext cx="889000" cy="2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398" name="フローチャート : 判断 397"/>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49458</xdr:rowOff>
    </xdr:from>
    <xdr:ext cx="534377" cy="259045"/>
    <xdr:sp macro="" textlink="">
      <xdr:nvSpPr>
        <xdr:cNvPr id="399" name="テキスト ボックス 398"/>
        <xdr:cNvSpPr txBox="1"/>
      </xdr:nvSpPr>
      <xdr:spPr>
        <a:xfrm>
          <a:off x="9372111" y="130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79578</xdr:rowOff>
    </xdr:from>
    <xdr:to>
      <xdr:col>12</xdr:col>
      <xdr:colOff>511175</xdr:colOff>
      <xdr:row>78</xdr:row>
      <xdr:rowOff>81787</xdr:rowOff>
    </xdr:to>
    <xdr:cxnSp macro="">
      <xdr:nvCxnSpPr>
        <xdr:cNvPr id="400" name="直線コネクタ 399"/>
        <xdr:cNvCxnSpPr/>
      </xdr:nvCxnSpPr>
      <xdr:spPr>
        <a:xfrm>
          <a:off x="7861300" y="13452678"/>
          <a:ext cx="889000" cy="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1" name="フローチャート : 判断 400"/>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84714</xdr:rowOff>
    </xdr:from>
    <xdr:ext cx="534377" cy="259045"/>
    <xdr:sp macro="" textlink="">
      <xdr:nvSpPr>
        <xdr:cNvPr id="402" name="テキスト ボックス 401"/>
        <xdr:cNvSpPr txBox="1"/>
      </xdr:nvSpPr>
      <xdr:spPr>
        <a:xfrm>
          <a:off x="8483111" y="1311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35458</xdr:rowOff>
    </xdr:from>
    <xdr:to>
      <xdr:col>11</xdr:col>
      <xdr:colOff>307975</xdr:colOff>
      <xdr:row>78</xdr:row>
      <xdr:rowOff>79578</xdr:rowOff>
    </xdr:to>
    <xdr:cxnSp macro="">
      <xdr:nvCxnSpPr>
        <xdr:cNvPr id="403" name="直線コネクタ 402"/>
        <xdr:cNvCxnSpPr/>
      </xdr:nvCxnSpPr>
      <xdr:spPr>
        <a:xfrm>
          <a:off x="6972300" y="13408558"/>
          <a:ext cx="8890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4" name="フローチャート : 判断 403"/>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99522</xdr:rowOff>
    </xdr:from>
    <xdr:ext cx="534377" cy="259045"/>
    <xdr:sp macro="" textlink="">
      <xdr:nvSpPr>
        <xdr:cNvPr id="405" name="テキスト ボックス 404"/>
        <xdr:cNvSpPr txBox="1"/>
      </xdr:nvSpPr>
      <xdr:spPr>
        <a:xfrm>
          <a:off x="7594111" y="131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06" name="フローチャート : 判断 405"/>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07" name="テキスト ボックス 406"/>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19862</xdr:rowOff>
    </xdr:from>
    <xdr:to>
      <xdr:col>15</xdr:col>
      <xdr:colOff>231775</xdr:colOff>
      <xdr:row>78</xdr:row>
      <xdr:rowOff>121462</xdr:rowOff>
    </xdr:to>
    <xdr:sp macro="" textlink="">
      <xdr:nvSpPr>
        <xdr:cNvPr id="413" name="円/楕円 412"/>
        <xdr:cNvSpPr/>
      </xdr:nvSpPr>
      <xdr:spPr>
        <a:xfrm>
          <a:off x="10426700" y="1339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106239</xdr:rowOff>
    </xdr:from>
    <xdr:ext cx="534377" cy="259045"/>
    <xdr:sp macro="" textlink="">
      <xdr:nvSpPr>
        <xdr:cNvPr id="414" name="商工費該当値テキスト"/>
        <xdr:cNvSpPr txBox="1"/>
      </xdr:nvSpPr>
      <xdr:spPr>
        <a:xfrm>
          <a:off x="10528300" y="1330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11,436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6159</xdr:rowOff>
    </xdr:from>
    <xdr:to>
      <xdr:col>14</xdr:col>
      <xdr:colOff>79375</xdr:colOff>
      <xdr:row>78</xdr:row>
      <xdr:rowOff>107759</xdr:rowOff>
    </xdr:to>
    <xdr:sp macro="" textlink="">
      <xdr:nvSpPr>
        <xdr:cNvPr id="415" name="円/楕円 414"/>
        <xdr:cNvSpPr/>
      </xdr:nvSpPr>
      <xdr:spPr>
        <a:xfrm>
          <a:off x="9588500" y="1337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98886</xdr:rowOff>
    </xdr:from>
    <xdr:ext cx="534377" cy="259045"/>
    <xdr:sp macro="" textlink="">
      <xdr:nvSpPr>
        <xdr:cNvPr id="416" name="テキスト ボックス 415"/>
        <xdr:cNvSpPr txBox="1"/>
      </xdr:nvSpPr>
      <xdr:spPr>
        <a:xfrm>
          <a:off x="9372111" y="1347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12,515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30987</xdr:rowOff>
    </xdr:from>
    <xdr:to>
      <xdr:col>12</xdr:col>
      <xdr:colOff>561975</xdr:colOff>
      <xdr:row>78</xdr:row>
      <xdr:rowOff>132587</xdr:rowOff>
    </xdr:to>
    <xdr:sp macro="" textlink="">
      <xdr:nvSpPr>
        <xdr:cNvPr id="417" name="円/楕円 416"/>
        <xdr:cNvSpPr/>
      </xdr:nvSpPr>
      <xdr:spPr>
        <a:xfrm>
          <a:off x="8699500" y="1340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123714</xdr:rowOff>
    </xdr:from>
    <xdr:ext cx="534377" cy="259045"/>
    <xdr:sp macro="" textlink="">
      <xdr:nvSpPr>
        <xdr:cNvPr id="418" name="テキスト ボックス 417"/>
        <xdr:cNvSpPr txBox="1"/>
      </xdr:nvSpPr>
      <xdr:spPr>
        <a:xfrm>
          <a:off x="8483111" y="1349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28778</xdr:rowOff>
    </xdr:from>
    <xdr:to>
      <xdr:col>11</xdr:col>
      <xdr:colOff>358775</xdr:colOff>
      <xdr:row>78</xdr:row>
      <xdr:rowOff>130378</xdr:rowOff>
    </xdr:to>
    <xdr:sp macro="" textlink="">
      <xdr:nvSpPr>
        <xdr:cNvPr id="419" name="円/楕円 418"/>
        <xdr:cNvSpPr/>
      </xdr:nvSpPr>
      <xdr:spPr>
        <a:xfrm>
          <a:off x="7810500" y="1340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121505</xdr:rowOff>
    </xdr:from>
    <xdr:ext cx="534377" cy="259045"/>
    <xdr:sp macro="" textlink="">
      <xdr:nvSpPr>
        <xdr:cNvPr id="420" name="テキスト ボックス 419"/>
        <xdr:cNvSpPr txBox="1"/>
      </xdr:nvSpPr>
      <xdr:spPr>
        <a:xfrm>
          <a:off x="7594111" y="1349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10,734</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156108</xdr:rowOff>
    </xdr:from>
    <xdr:to>
      <xdr:col>10</xdr:col>
      <xdr:colOff>155575</xdr:colOff>
      <xdr:row>78</xdr:row>
      <xdr:rowOff>86258</xdr:rowOff>
    </xdr:to>
    <xdr:sp macro="" textlink="">
      <xdr:nvSpPr>
        <xdr:cNvPr id="421" name="円/楕円 420"/>
        <xdr:cNvSpPr/>
      </xdr:nvSpPr>
      <xdr:spPr>
        <a:xfrm>
          <a:off x="6921500" y="1335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102785</xdr:rowOff>
    </xdr:from>
    <xdr:ext cx="534377" cy="259045"/>
    <xdr:sp macro="" textlink="">
      <xdr:nvSpPr>
        <xdr:cNvPr id="422" name="テキスト ボックス 421"/>
        <xdr:cNvSpPr txBox="1"/>
      </xdr:nvSpPr>
      <xdr:spPr>
        <a:xfrm>
          <a:off x="6705111" y="1313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14,208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52,074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3" name="直線コネクタ 432"/>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4" name="テキスト ボックス 433"/>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5" name="直線コネクタ 43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36" name="テキスト ボックス 435"/>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37" name="直線コネクタ 436"/>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38" name="テキスト ボックス 437"/>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0" name="テキスト ボックス 439"/>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1" name="直線コネクタ 440"/>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2" name="テキスト ボックス 441"/>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5" name="直線コネクタ 444"/>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46" name="テキスト ボックス 445"/>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0" name="直線コネクタ 449"/>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1"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2" name="直線コネクタ 451"/>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3"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4" name="直線コネクタ 453"/>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93799</xdr:rowOff>
    </xdr:from>
    <xdr:to>
      <xdr:col>15</xdr:col>
      <xdr:colOff>180975</xdr:colOff>
      <xdr:row>97</xdr:row>
      <xdr:rowOff>147368</xdr:rowOff>
    </xdr:to>
    <xdr:cxnSp macro="">
      <xdr:nvCxnSpPr>
        <xdr:cNvPr id="455" name="直線コネクタ 454"/>
        <xdr:cNvCxnSpPr/>
      </xdr:nvCxnSpPr>
      <xdr:spPr>
        <a:xfrm flipV="1">
          <a:off x="9639300" y="16724449"/>
          <a:ext cx="8382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115978</xdr:rowOff>
    </xdr:from>
    <xdr:ext cx="534377" cy="259045"/>
    <xdr:sp macro="" textlink="">
      <xdr:nvSpPr>
        <xdr:cNvPr id="456" name="土木費平均値テキスト"/>
        <xdr:cNvSpPr txBox="1"/>
      </xdr:nvSpPr>
      <xdr:spPr>
        <a:xfrm>
          <a:off x="10528300" y="16403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57" name="フローチャート : 判断 456"/>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62681</xdr:rowOff>
    </xdr:from>
    <xdr:to>
      <xdr:col>14</xdr:col>
      <xdr:colOff>28575</xdr:colOff>
      <xdr:row>97</xdr:row>
      <xdr:rowOff>147368</xdr:rowOff>
    </xdr:to>
    <xdr:cxnSp macro="">
      <xdr:nvCxnSpPr>
        <xdr:cNvPr id="458" name="直線コネクタ 457"/>
        <xdr:cNvCxnSpPr/>
      </xdr:nvCxnSpPr>
      <xdr:spPr>
        <a:xfrm>
          <a:off x="8750300" y="16693331"/>
          <a:ext cx="889000" cy="8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59" name="フローチャート : 判断 458"/>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55112</xdr:rowOff>
    </xdr:from>
    <xdr:ext cx="534377" cy="259045"/>
    <xdr:sp macro="" textlink="">
      <xdr:nvSpPr>
        <xdr:cNvPr id="460" name="テキスト ボックス 459"/>
        <xdr:cNvSpPr txBox="1"/>
      </xdr:nvSpPr>
      <xdr:spPr>
        <a:xfrm>
          <a:off x="9372111" y="16342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62681</xdr:rowOff>
    </xdr:from>
    <xdr:to>
      <xdr:col>12</xdr:col>
      <xdr:colOff>511175</xdr:colOff>
      <xdr:row>97</xdr:row>
      <xdr:rowOff>106305</xdr:rowOff>
    </xdr:to>
    <xdr:cxnSp macro="">
      <xdr:nvCxnSpPr>
        <xdr:cNvPr id="461" name="直線コネクタ 460"/>
        <xdr:cNvCxnSpPr/>
      </xdr:nvCxnSpPr>
      <xdr:spPr>
        <a:xfrm flipV="1">
          <a:off x="7861300" y="16693331"/>
          <a:ext cx="889000" cy="4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2" name="フローチャート : 判断 461"/>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43778</xdr:rowOff>
    </xdr:from>
    <xdr:ext cx="534377" cy="259045"/>
    <xdr:sp macro="" textlink="">
      <xdr:nvSpPr>
        <xdr:cNvPr id="463" name="テキスト ボックス 462"/>
        <xdr:cNvSpPr txBox="1"/>
      </xdr:nvSpPr>
      <xdr:spPr>
        <a:xfrm>
          <a:off x="8483111" y="1616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86416</xdr:rowOff>
    </xdr:from>
    <xdr:to>
      <xdr:col>11</xdr:col>
      <xdr:colOff>307975</xdr:colOff>
      <xdr:row>97</xdr:row>
      <xdr:rowOff>106305</xdr:rowOff>
    </xdr:to>
    <xdr:cxnSp macro="">
      <xdr:nvCxnSpPr>
        <xdr:cNvPr id="464" name="直線コネクタ 463"/>
        <xdr:cNvCxnSpPr/>
      </xdr:nvCxnSpPr>
      <xdr:spPr>
        <a:xfrm>
          <a:off x="6972300" y="16717066"/>
          <a:ext cx="889000" cy="1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5" name="フローチャート : 判断 464"/>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144553</xdr:rowOff>
    </xdr:from>
    <xdr:ext cx="534377" cy="259045"/>
    <xdr:sp macro="" textlink="">
      <xdr:nvSpPr>
        <xdr:cNvPr id="466" name="テキスト ボックス 465"/>
        <xdr:cNvSpPr txBox="1"/>
      </xdr:nvSpPr>
      <xdr:spPr>
        <a:xfrm>
          <a:off x="7594111" y="162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67" name="フローチャート : 判断 466"/>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38730</xdr:rowOff>
    </xdr:from>
    <xdr:ext cx="534377" cy="259045"/>
    <xdr:sp macro="" textlink="">
      <xdr:nvSpPr>
        <xdr:cNvPr id="468" name="テキスト ボックス 467"/>
        <xdr:cNvSpPr txBox="1"/>
      </xdr:nvSpPr>
      <xdr:spPr>
        <a:xfrm>
          <a:off x="6705111" y="1632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42999</xdr:rowOff>
    </xdr:from>
    <xdr:to>
      <xdr:col>15</xdr:col>
      <xdr:colOff>231775</xdr:colOff>
      <xdr:row>97</xdr:row>
      <xdr:rowOff>144599</xdr:rowOff>
    </xdr:to>
    <xdr:sp macro="" textlink="">
      <xdr:nvSpPr>
        <xdr:cNvPr id="474" name="円/楕円 473"/>
        <xdr:cNvSpPr/>
      </xdr:nvSpPr>
      <xdr:spPr>
        <a:xfrm>
          <a:off x="10426700" y="1667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21426</xdr:rowOff>
    </xdr:from>
    <xdr:ext cx="534377" cy="259045"/>
    <xdr:sp macro="" textlink="">
      <xdr:nvSpPr>
        <xdr:cNvPr id="475" name="土木費該当値テキスト"/>
        <xdr:cNvSpPr txBox="1"/>
      </xdr:nvSpPr>
      <xdr:spPr>
        <a:xfrm>
          <a:off x="10528300" y="1665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96568</xdr:rowOff>
    </xdr:from>
    <xdr:to>
      <xdr:col>14</xdr:col>
      <xdr:colOff>79375</xdr:colOff>
      <xdr:row>98</xdr:row>
      <xdr:rowOff>26718</xdr:rowOff>
    </xdr:to>
    <xdr:sp macro="" textlink="">
      <xdr:nvSpPr>
        <xdr:cNvPr id="476" name="円/楕円 475"/>
        <xdr:cNvSpPr/>
      </xdr:nvSpPr>
      <xdr:spPr>
        <a:xfrm>
          <a:off x="9588500" y="1672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17845</xdr:rowOff>
    </xdr:from>
    <xdr:ext cx="534377" cy="259045"/>
    <xdr:sp macro="" textlink="">
      <xdr:nvSpPr>
        <xdr:cNvPr id="477" name="テキスト ボックス 476"/>
        <xdr:cNvSpPr txBox="1"/>
      </xdr:nvSpPr>
      <xdr:spPr>
        <a:xfrm>
          <a:off x="9372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35,195</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11881</xdr:rowOff>
    </xdr:from>
    <xdr:to>
      <xdr:col>12</xdr:col>
      <xdr:colOff>561975</xdr:colOff>
      <xdr:row>97</xdr:row>
      <xdr:rowOff>113481</xdr:rowOff>
    </xdr:to>
    <xdr:sp macro="" textlink="">
      <xdr:nvSpPr>
        <xdr:cNvPr id="478" name="円/楕円 477"/>
        <xdr:cNvSpPr/>
      </xdr:nvSpPr>
      <xdr:spPr>
        <a:xfrm>
          <a:off x="8699500" y="16642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104608</xdr:rowOff>
    </xdr:from>
    <xdr:ext cx="534377" cy="259045"/>
    <xdr:sp macro="" textlink="">
      <xdr:nvSpPr>
        <xdr:cNvPr id="479" name="テキスト ボックス 478"/>
        <xdr:cNvSpPr txBox="1"/>
      </xdr:nvSpPr>
      <xdr:spPr>
        <a:xfrm>
          <a:off x="8483111" y="1673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44,086</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55505</xdr:rowOff>
    </xdr:from>
    <xdr:to>
      <xdr:col>11</xdr:col>
      <xdr:colOff>358775</xdr:colOff>
      <xdr:row>97</xdr:row>
      <xdr:rowOff>157105</xdr:rowOff>
    </xdr:to>
    <xdr:sp macro="" textlink="">
      <xdr:nvSpPr>
        <xdr:cNvPr id="480" name="円/楕円 479"/>
        <xdr:cNvSpPr/>
      </xdr:nvSpPr>
      <xdr:spPr>
        <a:xfrm>
          <a:off x="7810500" y="16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148232</xdr:rowOff>
    </xdr:from>
    <xdr:ext cx="534377" cy="259045"/>
    <xdr:sp macro="" textlink="">
      <xdr:nvSpPr>
        <xdr:cNvPr id="481" name="テキスト ボックス 480"/>
        <xdr:cNvSpPr txBox="1"/>
      </xdr:nvSpPr>
      <xdr:spPr>
        <a:xfrm>
          <a:off x="7594111" y="1677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39,506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35616</xdr:rowOff>
    </xdr:from>
    <xdr:to>
      <xdr:col>10</xdr:col>
      <xdr:colOff>155575</xdr:colOff>
      <xdr:row>97</xdr:row>
      <xdr:rowOff>137216</xdr:rowOff>
    </xdr:to>
    <xdr:sp macro="" textlink="">
      <xdr:nvSpPr>
        <xdr:cNvPr id="482" name="円/楕円 481"/>
        <xdr:cNvSpPr/>
      </xdr:nvSpPr>
      <xdr:spPr>
        <a:xfrm>
          <a:off x="6921500" y="1666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128343</xdr:rowOff>
    </xdr:from>
    <xdr:ext cx="534377" cy="259045"/>
    <xdr:sp macro="" textlink="">
      <xdr:nvSpPr>
        <xdr:cNvPr id="483" name="テキスト ボックス 482"/>
        <xdr:cNvSpPr txBox="1"/>
      </xdr:nvSpPr>
      <xdr:spPr>
        <a:xfrm>
          <a:off x="6705111" y="1675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22,204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4" name="直線コネクタ 493"/>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5" name="テキスト ボックス 494"/>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6" name="直線コネクタ 495"/>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7" name="テキスト ボックス 496"/>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8" name="直線コネクタ 497"/>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9" name="テキスト ボックス 498"/>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2" name="直線コネクタ 501"/>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3" name="テキスト ボックス 502"/>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6" name="直線コネクタ 505"/>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7" name="テキスト ボックス 506"/>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1" name="直線コネクタ 510"/>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2"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3" name="直線コネクタ 512"/>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4"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5" name="直線コネクタ 514"/>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8327</xdr:rowOff>
    </xdr:from>
    <xdr:to>
      <xdr:col>23</xdr:col>
      <xdr:colOff>517525</xdr:colOff>
      <xdr:row>38</xdr:row>
      <xdr:rowOff>16413</xdr:rowOff>
    </xdr:to>
    <xdr:cxnSp macro="">
      <xdr:nvCxnSpPr>
        <xdr:cNvPr id="516" name="直線コネクタ 515"/>
        <xdr:cNvCxnSpPr/>
      </xdr:nvCxnSpPr>
      <xdr:spPr>
        <a:xfrm>
          <a:off x="15481300" y="6523427"/>
          <a:ext cx="838200" cy="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111091</xdr:rowOff>
    </xdr:from>
    <xdr:ext cx="534377" cy="259045"/>
    <xdr:sp macro="" textlink="">
      <xdr:nvSpPr>
        <xdr:cNvPr id="517" name="消防費平均値テキスト"/>
        <xdr:cNvSpPr txBox="1"/>
      </xdr:nvSpPr>
      <xdr:spPr>
        <a:xfrm>
          <a:off x="16370300" y="6283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18" name="フローチャート : 判断 517"/>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117311</xdr:rowOff>
    </xdr:from>
    <xdr:to>
      <xdr:col>22</xdr:col>
      <xdr:colOff>365125</xdr:colOff>
      <xdr:row>38</xdr:row>
      <xdr:rowOff>8327</xdr:rowOff>
    </xdr:to>
    <xdr:cxnSp macro="">
      <xdr:nvCxnSpPr>
        <xdr:cNvPr id="519" name="直線コネクタ 518"/>
        <xdr:cNvCxnSpPr/>
      </xdr:nvCxnSpPr>
      <xdr:spPr>
        <a:xfrm>
          <a:off x="14592300" y="6460961"/>
          <a:ext cx="889000" cy="62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0" name="フローチャート : 判断 519"/>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27547</xdr:rowOff>
    </xdr:from>
    <xdr:ext cx="534377" cy="259045"/>
    <xdr:sp macro="" textlink="">
      <xdr:nvSpPr>
        <xdr:cNvPr id="521" name="テキスト ボックス 520"/>
        <xdr:cNvSpPr txBox="1"/>
      </xdr:nvSpPr>
      <xdr:spPr>
        <a:xfrm>
          <a:off x="15214111" y="619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117311</xdr:rowOff>
    </xdr:from>
    <xdr:to>
      <xdr:col>21</xdr:col>
      <xdr:colOff>161925</xdr:colOff>
      <xdr:row>38</xdr:row>
      <xdr:rowOff>4683</xdr:rowOff>
    </xdr:to>
    <xdr:cxnSp macro="">
      <xdr:nvCxnSpPr>
        <xdr:cNvPr id="522" name="直線コネクタ 521"/>
        <xdr:cNvCxnSpPr/>
      </xdr:nvCxnSpPr>
      <xdr:spPr>
        <a:xfrm flipV="1">
          <a:off x="13703300" y="6460961"/>
          <a:ext cx="889000" cy="5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3" name="フローチャート : 判断 522"/>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4" name="テキスト ボックス 523"/>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140743</xdr:rowOff>
    </xdr:from>
    <xdr:to>
      <xdr:col>19</xdr:col>
      <xdr:colOff>644525</xdr:colOff>
      <xdr:row>38</xdr:row>
      <xdr:rowOff>4683</xdr:rowOff>
    </xdr:to>
    <xdr:cxnSp macro="">
      <xdr:nvCxnSpPr>
        <xdr:cNvPr id="525" name="直線コネクタ 524"/>
        <xdr:cNvCxnSpPr/>
      </xdr:nvCxnSpPr>
      <xdr:spPr>
        <a:xfrm>
          <a:off x="12814300" y="6484393"/>
          <a:ext cx="889000" cy="3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26" name="フローチャート : 判断 525"/>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34920</xdr:rowOff>
    </xdr:from>
    <xdr:ext cx="534377" cy="259045"/>
    <xdr:sp macro="" textlink="">
      <xdr:nvSpPr>
        <xdr:cNvPr id="527" name="テキスト ボックス 526"/>
        <xdr:cNvSpPr txBox="1"/>
      </xdr:nvSpPr>
      <xdr:spPr>
        <a:xfrm>
          <a:off x="13436111" y="620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28" name="フローチャート : 判断 527"/>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29" name="テキスト ボックス 528"/>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137063</xdr:rowOff>
    </xdr:from>
    <xdr:to>
      <xdr:col>23</xdr:col>
      <xdr:colOff>568325</xdr:colOff>
      <xdr:row>38</xdr:row>
      <xdr:rowOff>67213</xdr:rowOff>
    </xdr:to>
    <xdr:sp macro="" textlink="">
      <xdr:nvSpPr>
        <xdr:cNvPr id="535" name="円/楕円 534"/>
        <xdr:cNvSpPr/>
      </xdr:nvSpPr>
      <xdr:spPr>
        <a:xfrm>
          <a:off x="16268700" y="64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115490</xdr:rowOff>
    </xdr:from>
    <xdr:ext cx="534377" cy="259045"/>
    <xdr:sp macro="" textlink="">
      <xdr:nvSpPr>
        <xdr:cNvPr id="536" name="消防費該当値テキスト"/>
        <xdr:cNvSpPr txBox="1"/>
      </xdr:nvSpPr>
      <xdr:spPr>
        <a:xfrm>
          <a:off x="16370300" y="645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20,629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128977</xdr:rowOff>
    </xdr:from>
    <xdr:to>
      <xdr:col>22</xdr:col>
      <xdr:colOff>415925</xdr:colOff>
      <xdr:row>38</xdr:row>
      <xdr:rowOff>59127</xdr:rowOff>
    </xdr:to>
    <xdr:sp macro="" textlink="">
      <xdr:nvSpPr>
        <xdr:cNvPr id="537" name="円/楕円 536"/>
        <xdr:cNvSpPr/>
      </xdr:nvSpPr>
      <xdr:spPr>
        <a:xfrm>
          <a:off x="15430500" y="647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50254</xdr:rowOff>
    </xdr:from>
    <xdr:ext cx="534377" cy="259045"/>
    <xdr:sp macro="" textlink="">
      <xdr:nvSpPr>
        <xdr:cNvPr id="538" name="テキスト ボックス 537"/>
        <xdr:cNvSpPr txBox="1"/>
      </xdr:nvSpPr>
      <xdr:spPr>
        <a:xfrm>
          <a:off x="15214111" y="656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66511</xdr:rowOff>
    </xdr:from>
    <xdr:to>
      <xdr:col>21</xdr:col>
      <xdr:colOff>212725</xdr:colOff>
      <xdr:row>37</xdr:row>
      <xdr:rowOff>168111</xdr:rowOff>
    </xdr:to>
    <xdr:sp macro="" textlink="">
      <xdr:nvSpPr>
        <xdr:cNvPr id="539" name="円/楕円 538"/>
        <xdr:cNvSpPr/>
      </xdr:nvSpPr>
      <xdr:spPr>
        <a:xfrm>
          <a:off x="14541500" y="641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13188</xdr:rowOff>
    </xdr:from>
    <xdr:ext cx="534377" cy="259045"/>
    <xdr:sp macro="" textlink="">
      <xdr:nvSpPr>
        <xdr:cNvPr id="540" name="テキスト ボックス 539"/>
        <xdr:cNvSpPr txBox="1"/>
      </xdr:nvSpPr>
      <xdr:spPr>
        <a:xfrm>
          <a:off x="14325111" y="618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25,567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125333</xdr:rowOff>
    </xdr:from>
    <xdr:to>
      <xdr:col>20</xdr:col>
      <xdr:colOff>9525</xdr:colOff>
      <xdr:row>38</xdr:row>
      <xdr:rowOff>55483</xdr:rowOff>
    </xdr:to>
    <xdr:sp macro="" textlink="">
      <xdr:nvSpPr>
        <xdr:cNvPr id="541" name="円/楕円 540"/>
        <xdr:cNvSpPr/>
      </xdr:nvSpPr>
      <xdr:spPr>
        <a:xfrm>
          <a:off x="13652500" y="646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46610</xdr:rowOff>
    </xdr:from>
    <xdr:ext cx="534377" cy="259045"/>
    <xdr:sp macro="" textlink="">
      <xdr:nvSpPr>
        <xdr:cNvPr id="542" name="テキスト ボックス 541"/>
        <xdr:cNvSpPr txBox="1"/>
      </xdr:nvSpPr>
      <xdr:spPr>
        <a:xfrm>
          <a:off x="13436111" y="656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21,450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89943</xdr:rowOff>
    </xdr:from>
    <xdr:to>
      <xdr:col>18</xdr:col>
      <xdr:colOff>492125</xdr:colOff>
      <xdr:row>38</xdr:row>
      <xdr:rowOff>20093</xdr:rowOff>
    </xdr:to>
    <xdr:sp macro="" textlink="">
      <xdr:nvSpPr>
        <xdr:cNvPr id="543" name="円/楕円 542"/>
        <xdr:cNvSpPr/>
      </xdr:nvSpPr>
      <xdr:spPr>
        <a:xfrm>
          <a:off x="12763500" y="643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36620</xdr:rowOff>
    </xdr:from>
    <xdr:ext cx="534377" cy="259045"/>
    <xdr:sp macro="" textlink="">
      <xdr:nvSpPr>
        <xdr:cNvPr id="544" name="テキスト ボックス 543"/>
        <xdr:cNvSpPr txBox="1"/>
      </xdr:nvSpPr>
      <xdr:spPr>
        <a:xfrm>
          <a:off x="12547111" y="620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60,765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6" name="テキスト ボックス 555"/>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0" name="テキスト ボックス 559"/>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2" name="テキスト ボックス 561"/>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68" name="直線コネクタ 567"/>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69"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0" name="直線コネクタ 569"/>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1"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2" name="直線コネクタ 571"/>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8110</xdr:rowOff>
    </xdr:from>
    <xdr:to>
      <xdr:col>23</xdr:col>
      <xdr:colOff>517525</xdr:colOff>
      <xdr:row>57</xdr:row>
      <xdr:rowOff>135296</xdr:rowOff>
    </xdr:to>
    <xdr:cxnSp macro="">
      <xdr:nvCxnSpPr>
        <xdr:cNvPr id="573" name="直線コネクタ 572"/>
        <xdr:cNvCxnSpPr/>
      </xdr:nvCxnSpPr>
      <xdr:spPr>
        <a:xfrm>
          <a:off x="15481300" y="9780760"/>
          <a:ext cx="838200" cy="127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73890</xdr:rowOff>
    </xdr:from>
    <xdr:ext cx="534377" cy="259045"/>
    <xdr:sp macro="" textlink="">
      <xdr:nvSpPr>
        <xdr:cNvPr id="574" name="教育費平均値テキスト"/>
        <xdr:cNvSpPr txBox="1"/>
      </xdr:nvSpPr>
      <xdr:spPr>
        <a:xfrm>
          <a:off x="16370300" y="9503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5" name="フローチャート : 判断 574"/>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8110</xdr:rowOff>
    </xdr:from>
    <xdr:to>
      <xdr:col>22</xdr:col>
      <xdr:colOff>365125</xdr:colOff>
      <xdr:row>57</xdr:row>
      <xdr:rowOff>123461</xdr:rowOff>
    </xdr:to>
    <xdr:cxnSp macro="">
      <xdr:nvCxnSpPr>
        <xdr:cNvPr id="576" name="直線コネクタ 575"/>
        <xdr:cNvCxnSpPr/>
      </xdr:nvCxnSpPr>
      <xdr:spPr>
        <a:xfrm flipV="1">
          <a:off x="14592300" y="9780760"/>
          <a:ext cx="889000" cy="11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77" name="フローチャート : 判断 576"/>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167419</xdr:rowOff>
    </xdr:from>
    <xdr:ext cx="534377" cy="259045"/>
    <xdr:sp macro="" textlink="">
      <xdr:nvSpPr>
        <xdr:cNvPr id="578" name="テキスト ボックス 577"/>
        <xdr:cNvSpPr txBox="1"/>
      </xdr:nvSpPr>
      <xdr:spPr>
        <a:xfrm>
          <a:off x="15214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123461</xdr:rowOff>
    </xdr:from>
    <xdr:to>
      <xdr:col>21</xdr:col>
      <xdr:colOff>161925</xdr:colOff>
      <xdr:row>57</xdr:row>
      <xdr:rowOff>139319</xdr:rowOff>
    </xdr:to>
    <xdr:cxnSp macro="">
      <xdr:nvCxnSpPr>
        <xdr:cNvPr id="579" name="直線コネクタ 578"/>
        <xdr:cNvCxnSpPr/>
      </xdr:nvCxnSpPr>
      <xdr:spPr>
        <a:xfrm flipV="1">
          <a:off x="13703300" y="9896111"/>
          <a:ext cx="889000" cy="1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0" name="フローチャート : 判断 579"/>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1" name="テキスト ボックス 580"/>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121846</xdr:rowOff>
    </xdr:from>
    <xdr:to>
      <xdr:col>19</xdr:col>
      <xdr:colOff>644525</xdr:colOff>
      <xdr:row>57</xdr:row>
      <xdr:rowOff>139319</xdr:rowOff>
    </xdr:to>
    <xdr:cxnSp macro="">
      <xdr:nvCxnSpPr>
        <xdr:cNvPr id="582" name="直線コネクタ 581"/>
        <xdr:cNvCxnSpPr/>
      </xdr:nvCxnSpPr>
      <xdr:spPr>
        <a:xfrm>
          <a:off x="12814300" y="9894496"/>
          <a:ext cx="889000" cy="1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3" name="フローチャート : 判断 582"/>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4" name="テキスト ボックス 583"/>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5" name="フローチャート : 判断 584"/>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46069</xdr:rowOff>
    </xdr:from>
    <xdr:ext cx="534377" cy="259045"/>
    <xdr:sp macro="" textlink="">
      <xdr:nvSpPr>
        <xdr:cNvPr id="586" name="テキスト ボックス 585"/>
        <xdr:cNvSpPr txBox="1"/>
      </xdr:nvSpPr>
      <xdr:spPr>
        <a:xfrm>
          <a:off x="12547111" y="947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84496</xdr:rowOff>
    </xdr:from>
    <xdr:to>
      <xdr:col>23</xdr:col>
      <xdr:colOff>568325</xdr:colOff>
      <xdr:row>58</xdr:row>
      <xdr:rowOff>14646</xdr:rowOff>
    </xdr:to>
    <xdr:sp macro="" textlink="">
      <xdr:nvSpPr>
        <xdr:cNvPr id="592" name="円/楕円 591"/>
        <xdr:cNvSpPr/>
      </xdr:nvSpPr>
      <xdr:spPr>
        <a:xfrm>
          <a:off x="16268700" y="98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170873</xdr:rowOff>
    </xdr:from>
    <xdr:ext cx="534377" cy="259045"/>
    <xdr:sp macro="" textlink="">
      <xdr:nvSpPr>
        <xdr:cNvPr id="593" name="教育費該当値テキスト"/>
        <xdr:cNvSpPr txBox="1"/>
      </xdr:nvSpPr>
      <xdr:spPr>
        <a:xfrm>
          <a:off x="16370300" y="977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128760</xdr:rowOff>
    </xdr:from>
    <xdr:to>
      <xdr:col>22</xdr:col>
      <xdr:colOff>415925</xdr:colOff>
      <xdr:row>57</xdr:row>
      <xdr:rowOff>58910</xdr:rowOff>
    </xdr:to>
    <xdr:sp macro="" textlink="">
      <xdr:nvSpPr>
        <xdr:cNvPr id="594" name="円/楕円 593"/>
        <xdr:cNvSpPr/>
      </xdr:nvSpPr>
      <xdr:spPr>
        <a:xfrm>
          <a:off x="15430500" y="97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50037</xdr:rowOff>
    </xdr:from>
    <xdr:ext cx="534377" cy="259045"/>
    <xdr:sp macro="" textlink="">
      <xdr:nvSpPr>
        <xdr:cNvPr id="595" name="テキスト ボックス 594"/>
        <xdr:cNvSpPr txBox="1"/>
      </xdr:nvSpPr>
      <xdr:spPr>
        <a:xfrm>
          <a:off x="15214111" y="98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49,769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72661</xdr:rowOff>
    </xdr:from>
    <xdr:to>
      <xdr:col>21</xdr:col>
      <xdr:colOff>212725</xdr:colOff>
      <xdr:row>58</xdr:row>
      <xdr:rowOff>2811</xdr:rowOff>
    </xdr:to>
    <xdr:sp macro="" textlink="">
      <xdr:nvSpPr>
        <xdr:cNvPr id="596" name="円/楕円 595"/>
        <xdr:cNvSpPr/>
      </xdr:nvSpPr>
      <xdr:spPr>
        <a:xfrm>
          <a:off x="14541500" y="984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165388</xdr:rowOff>
    </xdr:from>
    <xdr:ext cx="534377" cy="259045"/>
    <xdr:sp macro="" textlink="">
      <xdr:nvSpPr>
        <xdr:cNvPr id="597" name="テキスト ボックス 596"/>
        <xdr:cNvSpPr txBox="1"/>
      </xdr:nvSpPr>
      <xdr:spPr>
        <a:xfrm>
          <a:off x="14325111" y="993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88519</xdr:rowOff>
    </xdr:from>
    <xdr:to>
      <xdr:col>20</xdr:col>
      <xdr:colOff>9525</xdr:colOff>
      <xdr:row>58</xdr:row>
      <xdr:rowOff>18669</xdr:rowOff>
    </xdr:to>
    <xdr:sp macro="" textlink="">
      <xdr:nvSpPr>
        <xdr:cNvPr id="598" name="円/楕円 597"/>
        <xdr:cNvSpPr/>
      </xdr:nvSpPr>
      <xdr:spPr>
        <a:xfrm>
          <a:off x="13652500" y="986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9796</xdr:rowOff>
    </xdr:from>
    <xdr:ext cx="534377" cy="259045"/>
    <xdr:sp macro="" textlink="">
      <xdr:nvSpPr>
        <xdr:cNvPr id="599" name="テキスト ボックス 598"/>
        <xdr:cNvSpPr txBox="1"/>
      </xdr:nvSpPr>
      <xdr:spPr>
        <a:xfrm>
          <a:off x="13436111" y="995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32,550</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71046</xdr:rowOff>
    </xdr:from>
    <xdr:to>
      <xdr:col>18</xdr:col>
      <xdr:colOff>492125</xdr:colOff>
      <xdr:row>58</xdr:row>
      <xdr:rowOff>1196</xdr:rowOff>
    </xdr:to>
    <xdr:sp macro="" textlink="">
      <xdr:nvSpPr>
        <xdr:cNvPr id="600" name="円/楕円 599"/>
        <xdr:cNvSpPr/>
      </xdr:nvSpPr>
      <xdr:spPr>
        <a:xfrm>
          <a:off x="12763500" y="984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163773</xdr:rowOff>
    </xdr:from>
    <xdr:ext cx="534377" cy="259045"/>
    <xdr:sp macro="" textlink="">
      <xdr:nvSpPr>
        <xdr:cNvPr id="601" name="テキスト ボックス 600"/>
        <xdr:cNvSpPr txBox="1"/>
      </xdr:nvSpPr>
      <xdr:spPr>
        <a:xfrm>
          <a:off x="12547111" y="99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1" name="テキスト ボックス 62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3" name="直線コネクタ 622"/>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4"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26"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27" name="直線コネクタ 626"/>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124840</xdr:rowOff>
    </xdr:from>
    <xdr:to>
      <xdr:col>23</xdr:col>
      <xdr:colOff>517525</xdr:colOff>
      <xdr:row>78</xdr:row>
      <xdr:rowOff>134122</xdr:rowOff>
    </xdr:to>
    <xdr:cxnSp macro="">
      <xdr:nvCxnSpPr>
        <xdr:cNvPr id="628" name="直線コネクタ 627"/>
        <xdr:cNvCxnSpPr/>
      </xdr:nvCxnSpPr>
      <xdr:spPr>
        <a:xfrm>
          <a:off x="15481300" y="13497940"/>
          <a:ext cx="838200" cy="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29"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0" name="フローチャート : 判断 629"/>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54226</xdr:rowOff>
    </xdr:from>
    <xdr:to>
      <xdr:col>22</xdr:col>
      <xdr:colOff>365125</xdr:colOff>
      <xdr:row>78</xdr:row>
      <xdr:rowOff>124840</xdr:rowOff>
    </xdr:to>
    <xdr:cxnSp macro="">
      <xdr:nvCxnSpPr>
        <xdr:cNvPr id="631" name="直線コネクタ 630"/>
        <xdr:cNvCxnSpPr/>
      </xdr:nvCxnSpPr>
      <xdr:spPr>
        <a:xfrm>
          <a:off x="14592300" y="13427326"/>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2" name="フローチャート : 判断 631"/>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3" name="テキスト ボックス 632"/>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54226</xdr:rowOff>
    </xdr:from>
    <xdr:to>
      <xdr:col>21</xdr:col>
      <xdr:colOff>161925</xdr:colOff>
      <xdr:row>78</xdr:row>
      <xdr:rowOff>93317</xdr:rowOff>
    </xdr:to>
    <xdr:cxnSp macro="">
      <xdr:nvCxnSpPr>
        <xdr:cNvPr id="634" name="直線コネクタ 633"/>
        <xdr:cNvCxnSpPr/>
      </xdr:nvCxnSpPr>
      <xdr:spPr>
        <a:xfrm flipV="1">
          <a:off x="13703300" y="13427326"/>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5" name="フローチャート : 判断 634"/>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36" name="テキスト ボックス 635"/>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93317</xdr:rowOff>
    </xdr:from>
    <xdr:to>
      <xdr:col>19</xdr:col>
      <xdr:colOff>644525</xdr:colOff>
      <xdr:row>78</xdr:row>
      <xdr:rowOff>117571</xdr:rowOff>
    </xdr:to>
    <xdr:cxnSp macro="">
      <xdr:nvCxnSpPr>
        <xdr:cNvPr id="637" name="直線コネクタ 636"/>
        <xdr:cNvCxnSpPr/>
      </xdr:nvCxnSpPr>
      <xdr:spPr>
        <a:xfrm flipV="1">
          <a:off x="12814300" y="13466417"/>
          <a:ext cx="889000" cy="2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38" name="フローチャート : 判断 637"/>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39" name="テキスト ボックス 638"/>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0" name="フローチャート : 判断 639"/>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1" name="テキスト ボックス 640"/>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83322</xdr:rowOff>
    </xdr:from>
    <xdr:to>
      <xdr:col>23</xdr:col>
      <xdr:colOff>568325</xdr:colOff>
      <xdr:row>79</xdr:row>
      <xdr:rowOff>13472</xdr:rowOff>
    </xdr:to>
    <xdr:sp macro="" textlink="">
      <xdr:nvSpPr>
        <xdr:cNvPr id="647" name="円/楕円 646"/>
        <xdr:cNvSpPr/>
      </xdr:nvSpPr>
      <xdr:spPr>
        <a:xfrm>
          <a:off x="16268700" y="134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169699</xdr:rowOff>
    </xdr:from>
    <xdr:ext cx="378565" cy="259045"/>
    <xdr:sp macro="" textlink="">
      <xdr:nvSpPr>
        <xdr:cNvPr id="648" name="災害復旧費該当値テキスト"/>
        <xdr:cNvSpPr txBox="1"/>
      </xdr:nvSpPr>
      <xdr:spPr>
        <a:xfrm>
          <a:off x="16370300" y="1337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74040</xdr:rowOff>
    </xdr:from>
    <xdr:to>
      <xdr:col>22</xdr:col>
      <xdr:colOff>415925</xdr:colOff>
      <xdr:row>79</xdr:row>
      <xdr:rowOff>4190</xdr:rowOff>
    </xdr:to>
    <xdr:sp macro="" textlink="">
      <xdr:nvSpPr>
        <xdr:cNvPr id="649" name="円/楕円 648"/>
        <xdr:cNvSpPr/>
      </xdr:nvSpPr>
      <xdr:spPr>
        <a:xfrm>
          <a:off x="15430500" y="1344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166767</xdr:rowOff>
    </xdr:from>
    <xdr:ext cx="378565" cy="259045"/>
    <xdr:sp macro="" textlink="">
      <xdr:nvSpPr>
        <xdr:cNvPr id="650" name="テキスト ボックス 649"/>
        <xdr:cNvSpPr txBox="1"/>
      </xdr:nvSpPr>
      <xdr:spPr>
        <a:xfrm>
          <a:off x="15292017" y="1353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3426</xdr:rowOff>
    </xdr:from>
    <xdr:to>
      <xdr:col>21</xdr:col>
      <xdr:colOff>212725</xdr:colOff>
      <xdr:row>78</xdr:row>
      <xdr:rowOff>105026</xdr:rowOff>
    </xdr:to>
    <xdr:sp macro="" textlink="">
      <xdr:nvSpPr>
        <xdr:cNvPr id="651" name="円/楕円 650"/>
        <xdr:cNvSpPr/>
      </xdr:nvSpPr>
      <xdr:spPr>
        <a:xfrm>
          <a:off x="14541500" y="1337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96153</xdr:rowOff>
    </xdr:from>
    <xdr:ext cx="469744" cy="259045"/>
    <xdr:sp macro="" textlink="">
      <xdr:nvSpPr>
        <xdr:cNvPr id="652" name="テキスト ボックス 651"/>
        <xdr:cNvSpPr txBox="1"/>
      </xdr:nvSpPr>
      <xdr:spPr>
        <a:xfrm>
          <a:off x="14357427" y="1346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42517</xdr:rowOff>
    </xdr:from>
    <xdr:to>
      <xdr:col>20</xdr:col>
      <xdr:colOff>9525</xdr:colOff>
      <xdr:row>78</xdr:row>
      <xdr:rowOff>144117</xdr:rowOff>
    </xdr:to>
    <xdr:sp macro="" textlink="">
      <xdr:nvSpPr>
        <xdr:cNvPr id="653" name="円/楕円 652"/>
        <xdr:cNvSpPr/>
      </xdr:nvSpPr>
      <xdr:spPr>
        <a:xfrm>
          <a:off x="13652500" y="134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135244</xdr:rowOff>
    </xdr:from>
    <xdr:ext cx="469744" cy="259045"/>
    <xdr:sp macro="" textlink="">
      <xdr:nvSpPr>
        <xdr:cNvPr id="654" name="テキスト ボックス 653"/>
        <xdr:cNvSpPr txBox="1"/>
      </xdr:nvSpPr>
      <xdr:spPr>
        <a:xfrm>
          <a:off x="13468427" y="13508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66771</xdr:rowOff>
    </xdr:from>
    <xdr:to>
      <xdr:col>18</xdr:col>
      <xdr:colOff>492125</xdr:colOff>
      <xdr:row>78</xdr:row>
      <xdr:rowOff>168371</xdr:rowOff>
    </xdr:to>
    <xdr:sp macro="" textlink="">
      <xdr:nvSpPr>
        <xdr:cNvPr id="655" name="円/楕円 654"/>
        <xdr:cNvSpPr/>
      </xdr:nvSpPr>
      <xdr:spPr>
        <a:xfrm>
          <a:off x="12763500" y="134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159498</xdr:rowOff>
    </xdr:from>
    <xdr:ext cx="378565" cy="259045"/>
    <xdr:sp macro="" textlink="">
      <xdr:nvSpPr>
        <xdr:cNvPr id="656" name="テキスト ボックス 655"/>
        <xdr:cNvSpPr txBox="1"/>
      </xdr:nvSpPr>
      <xdr:spPr>
        <a:xfrm>
          <a:off x="12625017" y="13532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58,709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8" name="テキスト ボックス 67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0" name="直線コネクタ 679"/>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1"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2" name="直線コネクタ 681"/>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3"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4" name="直線コネクタ 683"/>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148951</xdr:rowOff>
    </xdr:from>
    <xdr:to>
      <xdr:col>23</xdr:col>
      <xdr:colOff>517525</xdr:colOff>
      <xdr:row>97</xdr:row>
      <xdr:rowOff>154822</xdr:rowOff>
    </xdr:to>
    <xdr:cxnSp macro="">
      <xdr:nvCxnSpPr>
        <xdr:cNvPr id="685" name="直線コネクタ 684"/>
        <xdr:cNvCxnSpPr/>
      </xdr:nvCxnSpPr>
      <xdr:spPr>
        <a:xfrm>
          <a:off x="15481300" y="16779601"/>
          <a:ext cx="838200" cy="5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89306</xdr:rowOff>
    </xdr:from>
    <xdr:ext cx="534377" cy="259045"/>
    <xdr:sp macro="" textlink="">
      <xdr:nvSpPr>
        <xdr:cNvPr id="686" name="公債費平均値テキスト"/>
        <xdr:cNvSpPr txBox="1"/>
      </xdr:nvSpPr>
      <xdr:spPr>
        <a:xfrm>
          <a:off x="16370300" y="16548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87" name="フローチャート : 判断 686"/>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147312</xdr:rowOff>
    </xdr:from>
    <xdr:to>
      <xdr:col>22</xdr:col>
      <xdr:colOff>365125</xdr:colOff>
      <xdr:row>97</xdr:row>
      <xdr:rowOff>148951</xdr:rowOff>
    </xdr:to>
    <xdr:cxnSp macro="">
      <xdr:nvCxnSpPr>
        <xdr:cNvPr id="688" name="直線コネクタ 687"/>
        <xdr:cNvCxnSpPr/>
      </xdr:nvCxnSpPr>
      <xdr:spPr>
        <a:xfrm>
          <a:off x="14592300" y="16777962"/>
          <a:ext cx="8890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89" name="フローチャート : 判断 688"/>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14020</xdr:rowOff>
    </xdr:from>
    <xdr:ext cx="534377" cy="259045"/>
    <xdr:sp macro="" textlink="">
      <xdr:nvSpPr>
        <xdr:cNvPr id="690" name="テキスト ボックス 689"/>
        <xdr:cNvSpPr txBox="1"/>
      </xdr:nvSpPr>
      <xdr:spPr>
        <a:xfrm>
          <a:off x="15214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147312</xdr:rowOff>
    </xdr:from>
    <xdr:to>
      <xdr:col>21</xdr:col>
      <xdr:colOff>161925</xdr:colOff>
      <xdr:row>97</xdr:row>
      <xdr:rowOff>157893</xdr:rowOff>
    </xdr:to>
    <xdr:cxnSp macro="">
      <xdr:nvCxnSpPr>
        <xdr:cNvPr id="691" name="直線コネクタ 690"/>
        <xdr:cNvCxnSpPr/>
      </xdr:nvCxnSpPr>
      <xdr:spPr>
        <a:xfrm flipV="1">
          <a:off x="13703300" y="16777962"/>
          <a:ext cx="889000" cy="1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2" name="フローチャート : 判断 691"/>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24821</xdr:rowOff>
    </xdr:from>
    <xdr:ext cx="534377" cy="259045"/>
    <xdr:sp macro="" textlink="">
      <xdr:nvSpPr>
        <xdr:cNvPr id="693" name="テキスト ボックス 692"/>
        <xdr:cNvSpPr txBox="1"/>
      </xdr:nvSpPr>
      <xdr:spPr>
        <a:xfrm>
          <a:off x="14325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131738</xdr:rowOff>
    </xdr:from>
    <xdr:to>
      <xdr:col>19</xdr:col>
      <xdr:colOff>644525</xdr:colOff>
      <xdr:row>97</xdr:row>
      <xdr:rowOff>157893</xdr:rowOff>
    </xdr:to>
    <xdr:cxnSp macro="">
      <xdr:nvCxnSpPr>
        <xdr:cNvPr id="694" name="直線コネクタ 693"/>
        <xdr:cNvCxnSpPr/>
      </xdr:nvCxnSpPr>
      <xdr:spPr>
        <a:xfrm>
          <a:off x="12814300" y="16762388"/>
          <a:ext cx="889000" cy="26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5" name="フローチャート : 判断 694"/>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22821</xdr:rowOff>
    </xdr:from>
    <xdr:ext cx="534377" cy="259045"/>
    <xdr:sp macro="" textlink="">
      <xdr:nvSpPr>
        <xdr:cNvPr id="696" name="テキスト ボックス 695"/>
        <xdr:cNvSpPr txBox="1"/>
      </xdr:nvSpPr>
      <xdr:spPr>
        <a:xfrm>
          <a:off x="13436111" y="1648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697" name="フローチャート : 判断 696"/>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22074</xdr:rowOff>
    </xdr:from>
    <xdr:ext cx="534377" cy="259045"/>
    <xdr:sp macro="" textlink="">
      <xdr:nvSpPr>
        <xdr:cNvPr id="698" name="テキスト ボックス 697"/>
        <xdr:cNvSpPr txBox="1"/>
      </xdr:nvSpPr>
      <xdr:spPr>
        <a:xfrm>
          <a:off x="12547111" y="1648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104022</xdr:rowOff>
    </xdr:from>
    <xdr:to>
      <xdr:col>23</xdr:col>
      <xdr:colOff>568325</xdr:colOff>
      <xdr:row>98</xdr:row>
      <xdr:rowOff>34172</xdr:rowOff>
    </xdr:to>
    <xdr:sp macro="" textlink="">
      <xdr:nvSpPr>
        <xdr:cNvPr id="704" name="円/楕円 703"/>
        <xdr:cNvSpPr/>
      </xdr:nvSpPr>
      <xdr:spPr>
        <a:xfrm>
          <a:off x="16268700" y="1673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82449</xdr:rowOff>
    </xdr:from>
    <xdr:ext cx="534377" cy="259045"/>
    <xdr:sp macro="" textlink="">
      <xdr:nvSpPr>
        <xdr:cNvPr id="705" name="公債費該当値テキスト"/>
        <xdr:cNvSpPr txBox="1"/>
      </xdr:nvSpPr>
      <xdr:spPr>
        <a:xfrm>
          <a:off x="16370300" y="16713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61,031</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98151</xdr:rowOff>
    </xdr:from>
    <xdr:to>
      <xdr:col>22</xdr:col>
      <xdr:colOff>415925</xdr:colOff>
      <xdr:row>98</xdr:row>
      <xdr:rowOff>28301</xdr:rowOff>
    </xdr:to>
    <xdr:sp macro="" textlink="">
      <xdr:nvSpPr>
        <xdr:cNvPr id="706" name="円/楕円 705"/>
        <xdr:cNvSpPr/>
      </xdr:nvSpPr>
      <xdr:spPr>
        <a:xfrm>
          <a:off x="15430500" y="1672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19428</xdr:rowOff>
    </xdr:from>
    <xdr:ext cx="534377" cy="259045"/>
    <xdr:sp macro="" textlink="">
      <xdr:nvSpPr>
        <xdr:cNvPr id="707" name="テキスト ボックス 706"/>
        <xdr:cNvSpPr txBox="1"/>
      </xdr:nvSpPr>
      <xdr:spPr>
        <a:xfrm>
          <a:off x="15214111" y="1682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96512</xdr:rowOff>
    </xdr:from>
    <xdr:to>
      <xdr:col>21</xdr:col>
      <xdr:colOff>212725</xdr:colOff>
      <xdr:row>98</xdr:row>
      <xdr:rowOff>26662</xdr:rowOff>
    </xdr:to>
    <xdr:sp macro="" textlink="">
      <xdr:nvSpPr>
        <xdr:cNvPr id="708" name="円/楕円 707"/>
        <xdr:cNvSpPr/>
      </xdr:nvSpPr>
      <xdr:spPr>
        <a:xfrm>
          <a:off x="14541500" y="167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17789</xdr:rowOff>
    </xdr:from>
    <xdr:ext cx="534377" cy="259045"/>
    <xdr:sp macro="" textlink="">
      <xdr:nvSpPr>
        <xdr:cNvPr id="709" name="テキスト ボックス 708"/>
        <xdr:cNvSpPr txBox="1"/>
      </xdr:nvSpPr>
      <xdr:spPr>
        <a:xfrm>
          <a:off x="14325111" y="1681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63,002</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107093</xdr:rowOff>
    </xdr:from>
    <xdr:to>
      <xdr:col>20</xdr:col>
      <xdr:colOff>9525</xdr:colOff>
      <xdr:row>98</xdr:row>
      <xdr:rowOff>37243</xdr:rowOff>
    </xdr:to>
    <xdr:sp macro="" textlink="">
      <xdr:nvSpPr>
        <xdr:cNvPr id="710" name="円/楕円 709"/>
        <xdr:cNvSpPr/>
      </xdr:nvSpPr>
      <xdr:spPr>
        <a:xfrm>
          <a:off x="13652500" y="167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28370</xdr:rowOff>
    </xdr:from>
    <xdr:ext cx="534377" cy="259045"/>
    <xdr:sp macro="" textlink="">
      <xdr:nvSpPr>
        <xdr:cNvPr id="711" name="テキスト ボックス 710"/>
        <xdr:cNvSpPr txBox="1"/>
      </xdr:nvSpPr>
      <xdr:spPr>
        <a:xfrm>
          <a:off x="13436111" y="168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80938</xdr:rowOff>
    </xdr:from>
    <xdr:to>
      <xdr:col>18</xdr:col>
      <xdr:colOff>492125</xdr:colOff>
      <xdr:row>98</xdr:row>
      <xdr:rowOff>11088</xdr:rowOff>
    </xdr:to>
    <xdr:sp macro="" textlink="">
      <xdr:nvSpPr>
        <xdr:cNvPr id="712" name="円/楕円 711"/>
        <xdr:cNvSpPr/>
      </xdr:nvSpPr>
      <xdr:spPr>
        <a:xfrm>
          <a:off x="12763500" y="1671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2215</xdr:rowOff>
    </xdr:from>
    <xdr:ext cx="534377" cy="259045"/>
    <xdr:sp macro="" textlink="">
      <xdr:nvSpPr>
        <xdr:cNvPr id="713" name="テキスト ボックス 712"/>
        <xdr:cNvSpPr txBox="1"/>
      </xdr:nvSpPr>
      <xdr:spPr>
        <a:xfrm>
          <a:off x="12547111" y="1680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67,090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7" name="テキスト ボックス 72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9" name="テキスト ボックス 72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1" name="テキスト ボックス 73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5" name="直線コネクタ 734"/>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36"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38"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39" name="直線コネクタ 738"/>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1"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2" name="フローチャート : 判断 741"/>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4" name="フローチャート : 判断 743"/>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5" name="テキスト ボックス 744"/>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47" name="フローチャート : 判断 746"/>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48" name="テキスト ボックス 747"/>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0" name="フローチャート : 判断 749"/>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1" name="テキスト ボックス 750"/>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2" name="フローチャート : 判断 751"/>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3" name="テキスト ボックス 752"/>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9" name="円/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0"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1" name="円/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2" name="テキスト ボックス 76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3" name="円/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4" name="テキスト ボックス 76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5" name="円/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6" name="テキスト ボックス 76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7" name="円/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8" name="テキスト ボックス 76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2" name="テキスト ボックス 78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4" name="テキスト ボックス 78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86" name="テキスト ボックス 78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88" name="テキスト ボックス 78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0" name="テキスト ボックス 78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2" name="直線コネクタ 791"/>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3"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5"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796" name="直線コネクタ 795"/>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798"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799" name="フローチャート : 判断 798"/>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1" name="フローチャート : 判断 800"/>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2" name="テキスト ボックス 801"/>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4" name="フローチャート : 判断 803"/>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5" name="テキスト ボックス 804"/>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07" name="フローチャート : 判断 806"/>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08" name="テキスト ボックス 807"/>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09" name="フローチャート : 判断 808"/>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0" name="テキスト ボックス 809"/>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17"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19" name="テキスト ボックス 818"/>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3" name="テキスト ボックス 822"/>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5" name="テキスト ボックス 824"/>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類似団体との比較において、民生費以外の経費が下回っている。財政難による緊縮財政により各分野で市独自の政策を抑制しているためである。</a:t>
          </a:r>
          <a:endParaRPr kumimoji="1" lang="en-US" altLang="ja-JP" sz="1300">
            <a:latin typeface="ＭＳ Ｐゴシック"/>
          </a:endParaRPr>
        </a:p>
        <a:p>
          <a:r>
            <a:rPr kumimoji="1" lang="ja-JP" altLang="en-US" sz="1300">
              <a:latin typeface="ＭＳ Ｐゴシック"/>
            </a:rPr>
            <a:t>教育費が大きく下振れしているが、前年度に行った中学校の改修工事が完了したため前々年度並みに戻ったためである。</a:t>
          </a:r>
          <a:endParaRPr kumimoji="1" lang="en-US" altLang="ja-JP" sz="1300">
            <a:latin typeface="ＭＳ Ｐゴシック"/>
          </a:endParaRPr>
        </a:p>
        <a:p>
          <a:r>
            <a:rPr kumimoji="1" lang="ja-JP" altLang="en-US" sz="1300">
              <a:latin typeface="ＭＳ Ｐゴシック"/>
            </a:rPr>
            <a:t>類似団体と開きが大きい議会費や総務費は行政コストの削減に努めた結果であるが、同じく開きが大きい農林水産業費や教育費は住民に充分な還元が出来ていないことを示している。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年度から赤字決算が続いていたが、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年度以降は黒字を計上しており、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年度は財政調整基金は取り崩さず単年度黒字を保つことができた。</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しかし、自主財源に乏しいなど財政基盤は不安定で</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今後とも</a:t>
          </a:r>
          <a:r>
            <a:rPr kumimoji="1" lang="ja-JP" altLang="ja-JP" sz="1100">
              <a:solidFill>
                <a:schemeClr val="dk1"/>
              </a:solidFill>
              <a:effectLst/>
              <a:latin typeface="+mn-lt"/>
              <a:ea typeface="+mn-ea"/>
              <a:cs typeface="+mn-cs"/>
            </a:rPr>
            <a:t>予断を許さない状況にある。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○下水道事業会計</a:t>
          </a:r>
          <a:endParaRPr lang="ja-JP" altLang="ja-JP" sz="1100">
            <a:effectLst/>
          </a:endParaRPr>
        </a:p>
        <a:p>
          <a:r>
            <a:rPr kumimoji="1" lang="ja-JP" altLang="ja-JP" sz="1100">
              <a:solidFill>
                <a:schemeClr val="dk1"/>
              </a:solidFill>
              <a:effectLst/>
              <a:latin typeface="+mn-lt"/>
              <a:ea typeface="+mn-ea"/>
              <a:cs typeface="+mn-cs"/>
            </a:rPr>
            <a:t>　平成元年の供用開始から平成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年ころまでの積極的な投資により、地方債残高が急速に膨らみ、平成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年度には償還額が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億円に達した。平成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年度に策定した経営健全化計画は平成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年度に完了し、健全化法上の資金不足を解消した。平成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年度からは資金不足等解消計画を策定し、現在その着実な実施に取り組んでいる。</a:t>
          </a:r>
          <a:endParaRPr lang="ja-JP" altLang="ja-JP" sz="1100">
            <a:effectLst/>
          </a:endParaRPr>
        </a:p>
        <a:p>
          <a:r>
            <a:rPr kumimoji="1" lang="ja-JP" altLang="ja-JP" sz="1100">
              <a:solidFill>
                <a:schemeClr val="dk1"/>
              </a:solidFill>
              <a:effectLst/>
              <a:latin typeface="+mn-lt"/>
              <a:ea typeface="+mn-ea"/>
              <a:cs typeface="+mn-cs"/>
            </a:rPr>
            <a:t>○病院事業会計</a:t>
          </a:r>
          <a:endParaRPr lang="ja-JP" altLang="ja-JP" sz="1100">
            <a:effectLst/>
          </a:endParaRPr>
        </a:p>
        <a:p>
          <a:r>
            <a:rPr kumimoji="1" lang="ja-JP" altLang="en-US" sz="1100">
              <a:solidFill>
                <a:schemeClr val="dk1"/>
              </a:solidFill>
              <a:effectLst/>
              <a:latin typeface="+mn-lt"/>
              <a:ea typeface="+mn-ea"/>
              <a:cs typeface="+mn-cs"/>
            </a:rPr>
            <a:t>　常勤医師は平成</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年度末の</a:t>
          </a: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人をピークに減少しており厳しい経営環境にある。特に平成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年度は常勤医師が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名退職したことで入院収益が大幅に減少するなどし、資金不足となった。平成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年度は常勤医師を</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名増員でき経営改善に取り組んでいるが、平成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月から休止している分娩は再開の目途が立っておらず、厳しい経営環境が続いている。</a:t>
          </a:r>
        </a:p>
        <a:p>
          <a:r>
            <a:rPr kumimoji="1" lang="ja-JP" altLang="en-US" sz="1100">
              <a:solidFill>
                <a:schemeClr val="dk1"/>
              </a:solidFill>
              <a:effectLst/>
              <a:latin typeface="+mn-lt"/>
              <a:ea typeface="+mn-ea"/>
              <a:cs typeface="+mn-cs"/>
            </a:rPr>
            <a:t>今後は県が策定した「地域医療構想」の方針に基づき、回復期リハビリテーション病棟を稼働させるなど、医療需要に対応した経営に取り組む。</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○温泉供給事業特別会計</a:t>
          </a:r>
          <a:endParaRPr lang="ja-JP" altLang="ja-JP" sz="1100">
            <a:effectLst/>
          </a:endParaRPr>
        </a:p>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年に事業を開始して以来、低料金による営業が続き、料金収入で営業費用を賄えない状況を続けてきた。特に、平成</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年度以前は従量料金制度がなく、定額料金収入のみであった。平成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年度に経営健全化計画を策定し、平成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年度で赤字を解消した。</a:t>
          </a:r>
          <a:r>
            <a:rPr kumimoji="1" lang="ja-JP" altLang="en-US" sz="1100">
              <a:solidFill>
                <a:schemeClr val="dk1"/>
              </a:solidFill>
              <a:effectLst/>
              <a:latin typeface="+mn-lt"/>
              <a:ea typeface="+mn-ea"/>
              <a:cs typeface="+mn-cs"/>
            </a:rPr>
            <a:t>今後は事業の民間移譲も含め検討していく。</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公共事業等債、一般単独事業債等の減により元利償還金が減っている。また、公営企業に要する経費の財源とする地方債の償還の財源に充てたと認められる繰入金が下水道事業会計分、病院事業会計分、観光施設事業特別会計分ともに減っている。今後も健全財政に向け着実に取り組んでいきた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青森県黒石市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一般会計の地方債残高や公営企業債等繰入見込額が大半を占めている。</a:t>
          </a:r>
          <a:endParaRPr lang="ja-JP" altLang="ja-JP" sz="1400">
            <a:effectLst/>
          </a:endParaRPr>
        </a:p>
        <a:p>
          <a:r>
            <a:rPr kumimoji="1" lang="ja-JP" altLang="ja-JP" sz="1100">
              <a:solidFill>
                <a:schemeClr val="dk1"/>
              </a:solidFill>
              <a:effectLst/>
              <a:latin typeface="+mn-lt"/>
              <a:ea typeface="+mn-ea"/>
              <a:cs typeface="+mn-cs"/>
            </a:rPr>
            <a:t>　一般会計の地方債残高では毎年度多額に発行している臨時財政対策債の割合が増えてきており、平成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年度決算では</a:t>
          </a:r>
          <a:r>
            <a:rPr kumimoji="1" lang="en-US" altLang="ja-JP" sz="1100">
              <a:solidFill>
                <a:schemeClr val="dk1"/>
              </a:solidFill>
              <a:effectLst/>
              <a:latin typeface="+mn-lt"/>
              <a:ea typeface="+mn-ea"/>
              <a:cs typeface="+mn-cs"/>
            </a:rPr>
            <a:t>5,782</a:t>
          </a:r>
          <a:r>
            <a:rPr kumimoji="1" lang="ja-JP" altLang="en-US" sz="110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円で、起債残高の</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割</a:t>
          </a:r>
          <a:r>
            <a:rPr kumimoji="1" lang="ja-JP" altLang="en-US" sz="1100">
              <a:solidFill>
                <a:schemeClr val="dk1"/>
              </a:solidFill>
              <a:effectLst/>
              <a:latin typeface="+mn-lt"/>
              <a:ea typeface="+mn-ea"/>
              <a:cs typeface="+mn-cs"/>
            </a:rPr>
            <a:t>強</a:t>
          </a:r>
          <a:r>
            <a:rPr kumimoji="1" lang="ja-JP" altLang="ja-JP" sz="1100">
              <a:solidFill>
                <a:schemeClr val="dk1"/>
              </a:solidFill>
              <a:effectLst/>
              <a:latin typeface="+mn-lt"/>
              <a:ea typeface="+mn-ea"/>
              <a:cs typeface="+mn-cs"/>
            </a:rPr>
            <a:t>を占めている。</a:t>
          </a:r>
          <a:endParaRPr lang="ja-JP" altLang="ja-JP" sz="1400">
            <a:effectLst/>
          </a:endParaRPr>
        </a:p>
        <a:p>
          <a:r>
            <a:rPr kumimoji="1" lang="ja-JP" altLang="ja-JP" sz="1100">
              <a:solidFill>
                <a:schemeClr val="dk1"/>
              </a:solidFill>
              <a:effectLst/>
              <a:latin typeface="+mn-lt"/>
              <a:ea typeface="+mn-ea"/>
              <a:cs typeface="+mn-cs"/>
            </a:rPr>
            <a:t>　公営企業</a:t>
          </a:r>
          <a:r>
            <a:rPr kumimoji="1" lang="ja-JP" altLang="en-US" sz="1100">
              <a:solidFill>
                <a:schemeClr val="dk1"/>
              </a:solidFill>
              <a:effectLst/>
              <a:latin typeface="+mn-lt"/>
              <a:ea typeface="+mn-ea"/>
              <a:cs typeface="+mn-cs"/>
            </a:rPr>
            <a:t>会計では下水道事業会計が多額の起債残高を抱えており、平成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年度決算で</a:t>
          </a:r>
          <a:r>
            <a:rPr kumimoji="1" lang="en-US" altLang="ja-JP" sz="1100">
              <a:solidFill>
                <a:schemeClr val="dk1"/>
              </a:solidFill>
              <a:effectLst/>
              <a:latin typeface="+mn-lt"/>
              <a:ea typeface="+mn-ea"/>
              <a:cs typeface="+mn-cs"/>
            </a:rPr>
            <a:t>7,071</a:t>
          </a:r>
          <a:r>
            <a:rPr kumimoji="1" lang="ja-JP" altLang="en-US" sz="1100">
              <a:solidFill>
                <a:schemeClr val="dk1"/>
              </a:solidFill>
              <a:effectLst/>
              <a:latin typeface="+mn-lt"/>
              <a:ea typeface="+mn-ea"/>
              <a:cs typeface="+mn-cs"/>
            </a:rPr>
            <a:t>百万円となっている。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起債残高の減により将来負担比率は改善はしてきているものの依然として高く、今後も普通建設事業の抑制や繰上償還により数値の改善を図っていく。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当市の有形固定資産減価償却率は、類似団体と比較して高い値であり、施設等の老朽化が平均よりも進んでいることを示している。</a:t>
          </a:r>
          <a:endParaRPr lang="ja-JP" altLang="ja-JP">
            <a:effectLst/>
          </a:endParaRPr>
        </a:p>
        <a:p>
          <a:r>
            <a:rPr kumimoji="1" lang="ja-JP" altLang="ja-JP" sz="1100">
              <a:solidFill>
                <a:schemeClr val="dk1"/>
              </a:solidFill>
              <a:effectLst/>
              <a:latin typeface="+mn-lt"/>
              <a:ea typeface="+mn-ea"/>
              <a:cs typeface="+mn-cs"/>
            </a:rPr>
            <a:t>財政再建に向け長年普通建設事業を抑制してきたことが要因である。</a:t>
          </a:r>
          <a:endParaRPr lang="ja-JP" altLang="ja-JP">
            <a:effectLst/>
          </a:endParaRPr>
        </a:p>
        <a:p>
          <a:r>
            <a:rPr kumimoji="1" lang="ja-JP" altLang="ja-JP" sz="1100">
              <a:solidFill>
                <a:schemeClr val="dk1"/>
              </a:solidFill>
              <a:effectLst/>
              <a:latin typeface="+mn-lt"/>
              <a:ea typeface="+mn-ea"/>
              <a:cs typeface="+mn-cs"/>
            </a:rPr>
            <a:t>今後の方針としては、平成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月に策定した公共施設等総合管理計画に従い対象施設を絞り込みながら長寿命化対策を行っていく。</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22437</xdr:rowOff>
    </xdr:from>
    <xdr:to>
      <xdr:col>3</xdr:col>
      <xdr:colOff>511175</xdr:colOff>
      <xdr:row>31</xdr:row>
      <xdr:rowOff>124037</xdr:rowOff>
    </xdr:to>
    <xdr:sp macro="" textlink="">
      <xdr:nvSpPr>
        <xdr:cNvPr id="77" name="円/楕円 76"/>
        <xdr:cNvSpPr/>
      </xdr:nvSpPr>
      <xdr:spPr>
        <a:xfrm>
          <a:off x="4000500" y="611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129557</xdr:rowOff>
    </xdr:from>
    <xdr:ext cx="405111" cy="259045"/>
    <xdr:sp macro="" textlink="">
      <xdr:nvSpPr>
        <xdr:cNvPr id="78" name="n_1aveValue有形固定資産減価償却率"/>
        <xdr:cNvSpPr txBox="1"/>
      </xdr:nvSpPr>
      <xdr:spPr>
        <a:xfrm>
          <a:off x="3836043"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29</xdr:row>
      <xdr:rowOff>140564</xdr:rowOff>
    </xdr:from>
    <xdr:ext cx="405111" cy="259045"/>
    <xdr:sp macro="" textlink="">
      <xdr:nvSpPr>
        <xdr:cNvPr id="79" name="n_1mainValue有形固定資産減価償却率"/>
        <xdr:cNvSpPr txBox="1"/>
      </xdr:nvSpPr>
      <xdr:spPr>
        <a:xfrm>
          <a:off x="3836043" y="5893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39</xdr:row>
      <xdr:rowOff>2540</xdr:rowOff>
    </xdr:from>
    <xdr:to>
      <xdr:col>5</xdr:col>
      <xdr:colOff>409575</xdr:colOff>
      <xdr:row>39</xdr:row>
      <xdr:rowOff>104140</xdr:rowOff>
    </xdr:to>
    <xdr:sp macro="" textlink="">
      <xdr:nvSpPr>
        <xdr:cNvPr id="66" name="円/楕円 65"/>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46372</xdr:rowOff>
    </xdr:from>
    <xdr:ext cx="405111" cy="259045"/>
    <xdr:sp macro="" textlink="">
      <xdr:nvSpPr>
        <xdr:cNvPr id="67" name="n_1aveValue【道路】&#10;有形固定資産減価償却率"/>
        <xdr:cNvSpPr txBox="1"/>
      </xdr:nvSpPr>
      <xdr:spPr>
        <a:xfrm>
          <a:off x="3582043"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39</xdr:row>
      <xdr:rowOff>95267</xdr:rowOff>
    </xdr:from>
    <xdr:ext cx="405111" cy="259045"/>
    <xdr:sp macro="" textlink="">
      <xdr:nvSpPr>
        <xdr:cNvPr id="68" name="n_1mainValue【道路】&#10;有形固定資産減価償却率"/>
        <xdr:cNvSpPr txBox="1"/>
      </xdr:nvSpPr>
      <xdr:spPr>
        <a:xfrm>
          <a:off x="3582043"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79464</xdr:rowOff>
    </xdr:from>
    <xdr:to>
      <xdr:col>14</xdr:col>
      <xdr:colOff>79375</xdr:colOff>
      <xdr:row>40</xdr:row>
      <xdr:rowOff>9614</xdr:rowOff>
    </xdr:to>
    <xdr:sp macro="" textlink="">
      <xdr:nvSpPr>
        <xdr:cNvPr id="103" name="円/楕円 102"/>
        <xdr:cNvSpPr/>
      </xdr:nvSpPr>
      <xdr:spPr>
        <a:xfrm>
          <a:off x="9588500" y="676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37</xdr:row>
      <xdr:rowOff>51333</xdr:rowOff>
    </xdr:from>
    <xdr:ext cx="534377" cy="259045"/>
    <xdr:sp macro="" textlink="">
      <xdr:nvSpPr>
        <xdr:cNvPr id="104" name="n_1aveValue【道路】&#10;一人当たり延長"/>
        <xdr:cNvSpPr txBox="1"/>
      </xdr:nvSpPr>
      <xdr:spPr>
        <a:xfrm>
          <a:off x="9359410" y="639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40</xdr:row>
      <xdr:rowOff>741</xdr:rowOff>
    </xdr:from>
    <xdr:ext cx="534377" cy="259045"/>
    <xdr:sp macro="" textlink="">
      <xdr:nvSpPr>
        <xdr:cNvPr id="105" name="n_1mainValue【道路】&#10;一人当たり延長"/>
        <xdr:cNvSpPr txBox="1"/>
      </xdr:nvSpPr>
      <xdr:spPr>
        <a:xfrm>
          <a:off x="9359410" y="685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143" name="円/楕円 142"/>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167657</xdr:rowOff>
    </xdr:from>
    <xdr:ext cx="405111" cy="259045"/>
    <xdr:sp macro="" textlink="">
      <xdr:nvSpPr>
        <xdr:cNvPr id="145" name="n_1mainValue【橋りょう・トンネル】&#10;有形固定資産減価償却率"/>
        <xdr:cNvSpPr txBox="1"/>
      </xdr:nvSpPr>
      <xdr:spPr>
        <a:xfrm>
          <a:off x="3582043"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76210</xdr:rowOff>
    </xdr:from>
    <xdr:to>
      <xdr:col>14</xdr:col>
      <xdr:colOff>79375</xdr:colOff>
      <xdr:row>63</xdr:row>
      <xdr:rowOff>6360</xdr:rowOff>
    </xdr:to>
    <xdr:sp macro="" textlink="">
      <xdr:nvSpPr>
        <xdr:cNvPr id="182" name="円/楕円 181"/>
        <xdr:cNvSpPr/>
      </xdr:nvSpPr>
      <xdr:spPr>
        <a:xfrm>
          <a:off x="9588500" y="10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143936</xdr:rowOff>
    </xdr:from>
    <xdr:ext cx="599010" cy="259045"/>
    <xdr:sp macro="" textlink="">
      <xdr:nvSpPr>
        <xdr:cNvPr id="183" name="n_1aveValue【橋りょう・トンネル】&#10;一人当たり有形固定資産（償却資産）額"/>
        <xdr:cNvSpPr txBox="1"/>
      </xdr:nvSpPr>
      <xdr:spPr>
        <a:xfrm>
          <a:off x="9327094"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62</xdr:row>
      <xdr:rowOff>168937</xdr:rowOff>
    </xdr:from>
    <xdr:ext cx="599010" cy="259045"/>
    <xdr:sp macro="" textlink="">
      <xdr:nvSpPr>
        <xdr:cNvPr id="184" name="n_1mainValue【橋りょう・トンネル】&#10;一人当たり有形固定資産（償却資産）額"/>
        <xdr:cNvSpPr txBox="1"/>
      </xdr:nvSpPr>
      <xdr:spPr>
        <a:xfrm>
          <a:off x="9327094" y="1079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5" name="テキスト ボックス 19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6" name="直線コネクタ 19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97" name="テキスト ボックス 19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98" name="直線コネクタ 19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99" name="テキスト ボックス 19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0" name="直線コネクタ 19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1" name="テキスト ボックス 20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2" name="直線コネクタ 20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3" name="テキスト ボックス 20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5" name="テキスト ボックス 20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65532</xdr:rowOff>
    </xdr:from>
    <xdr:to>
      <xdr:col>6</xdr:col>
      <xdr:colOff>510540</xdr:colOff>
      <xdr:row>85</xdr:row>
      <xdr:rowOff>159258</xdr:rowOff>
    </xdr:to>
    <xdr:cxnSp macro="">
      <xdr:nvCxnSpPr>
        <xdr:cNvPr id="207" name="直線コネクタ 206"/>
        <xdr:cNvCxnSpPr/>
      </xdr:nvCxnSpPr>
      <xdr:spPr>
        <a:xfrm flipV="1">
          <a:off x="4634865" y="13438632"/>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163085</xdr:rowOff>
    </xdr:from>
    <xdr:ext cx="405111" cy="259045"/>
    <xdr:sp macro="" textlink="">
      <xdr:nvSpPr>
        <xdr:cNvPr id="208" name="【公営住宅】&#10;有形固定資産減価償却率最小値テキスト"/>
        <xdr:cNvSpPr txBox="1"/>
      </xdr:nvSpPr>
      <xdr:spPr>
        <a:xfrm>
          <a:off x="4724400" y="1473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85</xdr:row>
      <xdr:rowOff>159258</xdr:rowOff>
    </xdr:from>
    <xdr:to>
      <xdr:col>6</xdr:col>
      <xdr:colOff>600075</xdr:colOff>
      <xdr:row>85</xdr:row>
      <xdr:rowOff>159258</xdr:rowOff>
    </xdr:to>
    <xdr:cxnSp macro="">
      <xdr:nvCxnSpPr>
        <xdr:cNvPr id="209" name="直線コネクタ 208"/>
        <xdr:cNvCxnSpPr/>
      </xdr:nvCxnSpPr>
      <xdr:spPr>
        <a:xfrm>
          <a:off x="4546600" y="1473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12209</xdr:rowOff>
    </xdr:from>
    <xdr:ext cx="405111" cy="259045"/>
    <xdr:sp macro="" textlink="">
      <xdr:nvSpPr>
        <xdr:cNvPr id="210" name="【公営住宅】&#10;有形固定資産減価償却率最大値テキスト"/>
        <xdr:cNvSpPr txBox="1"/>
      </xdr:nvSpPr>
      <xdr:spPr>
        <a:xfrm>
          <a:off x="4724400" y="1321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78</xdr:row>
      <xdr:rowOff>65532</xdr:rowOff>
    </xdr:from>
    <xdr:to>
      <xdr:col>6</xdr:col>
      <xdr:colOff>600075</xdr:colOff>
      <xdr:row>78</xdr:row>
      <xdr:rowOff>65532</xdr:rowOff>
    </xdr:to>
    <xdr:cxnSp macro="">
      <xdr:nvCxnSpPr>
        <xdr:cNvPr id="211" name="直線コネクタ 210"/>
        <xdr:cNvCxnSpPr/>
      </xdr:nvCxnSpPr>
      <xdr:spPr>
        <a:xfrm>
          <a:off x="4546600" y="1343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36592</xdr:rowOff>
    </xdr:from>
    <xdr:ext cx="405111" cy="259045"/>
    <xdr:sp macro="" textlink="">
      <xdr:nvSpPr>
        <xdr:cNvPr id="212" name="【公営住宅】&#10;有形固定資産減価償却率平均値テキスト"/>
        <xdr:cNvSpPr txBox="1"/>
      </xdr:nvSpPr>
      <xdr:spPr>
        <a:xfrm>
          <a:off x="4724400" y="1426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58165</xdr:rowOff>
    </xdr:from>
    <xdr:to>
      <xdr:col>6</xdr:col>
      <xdr:colOff>561975</xdr:colOff>
      <xdr:row>83</xdr:row>
      <xdr:rowOff>159765</xdr:rowOff>
    </xdr:to>
    <xdr:sp macro="" textlink="">
      <xdr:nvSpPr>
        <xdr:cNvPr id="213" name="フローチャート : 判断 212"/>
        <xdr:cNvSpPr/>
      </xdr:nvSpPr>
      <xdr:spPr>
        <a:xfrm>
          <a:off x="45847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165608</xdr:rowOff>
    </xdr:from>
    <xdr:to>
      <xdr:col>5</xdr:col>
      <xdr:colOff>409575</xdr:colOff>
      <xdr:row>83</xdr:row>
      <xdr:rowOff>95758</xdr:rowOff>
    </xdr:to>
    <xdr:sp macro="" textlink="">
      <xdr:nvSpPr>
        <xdr:cNvPr id="214" name="フローチャート : 判断 213"/>
        <xdr:cNvSpPr/>
      </xdr:nvSpPr>
      <xdr:spPr>
        <a:xfrm>
          <a:off x="3746500" y="1422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87885</xdr:rowOff>
    </xdr:from>
    <xdr:to>
      <xdr:col>5</xdr:col>
      <xdr:colOff>409575</xdr:colOff>
      <xdr:row>82</xdr:row>
      <xdr:rowOff>18035</xdr:rowOff>
    </xdr:to>
    <xdr:sp macro="" textlink="">
      <xdr:nvSpPr>
        <xdr:cNvPr id="220" name="円/楕円 219"/>
        <xdr:cNvSpPr/>
      </xdr:nvSpPr>
      <xdr:spPr>
        <a:xfrm>
          <a:off x="37465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86885</xdr:rowOff>
    </xdr:from>
    <xdr:ext cx="405111" cy="259045"/>
    <xdr:sp macro="" textlink="">
      <xdr:nvSpPr>
        <xdr:cNvPr id="221" name="n_1aveValue【公営住宅】&#10;有形固定資産減価償却率"/>
        <xdr:cNvSpPr txBox="1"/>
      </xdr:nvSpPr>
      <xdr:spPr>
        <a:xfrm>
          <a:off x="3582043" y="14317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34562</xdr:rowOff>
    </xdr:from>
    <xdr:ext cx="405111" cy="259045"/>
    <xdr:sp macro="" textlink="">
      <xdr:nvSpPr>
        <xdr:cNvPr id="222" name="n_1mainValue【公営住宅】&#10;有形固定資産減価償却率"/>
        <xdr:cNvSpPr txBox="1"/>
      </xdr:nvSpPr>
      <xdr:spPr>
        <a:xfrm>
          <a:off x="3582043" y="1375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3" name="直線コネクタ 2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4" name="テキスト ボックス 2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5" name="直線コネクタ 2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6" name="テキスト ボックス 2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7" name="直線コネクタ 2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38" name="テキスト ボックス 2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39" name="直線コネクタ 2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0" name="テキスト ボックス 2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1" name="直線コネクタ 2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2" name="テキスト ボックス 2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4" name="直線コネクタ 243"/>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5"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6" name="直線コネクタ 245"/>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7"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48" name="直線コネクタ 247"/>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49"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0" name="フローチャート : 判断 249"/>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1" name="フローチャート : 判断 250"/>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114402</xdr:rowOff>
    </xdr:from>
    <xdr:to>
      <xdr:col>14</xdr:col>
      <xdr:colOff>79375</xdr:colOff>
      <xdr:row>85</xdr:row>
      <xdr:rowOff>44552</xdr:rowOff>
    </xdr:to>
    <xdr:sp macro="" textlink="">
      <xdr:nvSpPr>
        <xdr:cNvPr id="257" name="円/楕円 256"/>
        <xdr:cNvSpPr/>
      </xdr:nvSpPr>
      <xdr:spPr>
        <a:xfrm>
          <a:off x="9588500" y="1451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58"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35679</xdr:rowOff>
    </xdr:from>
    <xdr:ext cx="469744" cy="259045"/>
    <xdr:sp macro="" textlink="">
      <xdr:nvSpPr>
        <xdr:cNvPr id="259" name="n_1mainValue【公営住宅】&#10;一人当たり面積"/>
        <xdr:cNvSpPr txBox="1"/>
      </xdr:nvSpPr>
      <xdr:spPr>
        <a:xfrm>
          <a:off x="9391727" y="146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0.472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00" name="直線コネクタ 299"/>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01"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02" name="直線コネクタ 301"/>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03"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04" name="直線コネクタ 303"/>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05"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06" name="フローチャート : 判断 305"/>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07" name="フローチャート : 判断 306"/>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8" name="テキスト ボックス 30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09" name="テキスト ボックス 30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0" name="テキスト ボックス 30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1" name="テキスト ボックス 31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2" name="テキスト ボックス 31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33</xdr:row>
      <xdr:rowOff>6350</xdr:rowOff>
    </xdr:from>
    <xdr:to>
      <xdr:col>22</xdr:col>
      <xdr:colOff>415925</xdr:colOff>
      <xdr:row>33</xdr:row>
      <xdr:rowOff>107950</xdr:rowOff>
    </xdr:to>
    <xdr:sp macro="" textlink="">
      <xdr:nvSpPr>
        <xdr:cNvPr id="313" name="円/楕円 312"/>
        <xdr:cNvSpPr/>
      </xdr:nvSpPr>
      <xdr:spPr>
        <a:xfrm>
          <a:off x="154305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14"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117552</xdr:colOff>
      <xdr:row>31</xdr:row>
      <xdr:rowOff>124477</xdr:rowOff>
    </xdr:from>
    <xdr:ext cx="469744" cy="259045"/>
    <xdr:sp macro="" textlink="">
      <xdr:nvSpPr>
        <xdr:cNvPr id="315" name="n_1mainValue【認定こども園・幼稚園・保育所】&#10;有形固定資産減価償却率"/>
        <xdr:cNvSpPr txBox="1"/>
      </xdr:nvSpPr>
      <xdr:spPr>
        <a:xfrm>
          <a:off x="15233727"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6" name="正方形/長方形 3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7" name="正方形/長方形 3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8" name="正方形/長方形 3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19" name="正方形/長方形 3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0" name="正方形/長方形 3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1" name="正方形/長方形 3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2" name="正方形/長方形 3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3" name="正方形/長方形 32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4" name="テキスト ボックス 32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5" name="直線コネクタ 32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26" name="直線コネクタ 32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27" name="テキスト ボックス 32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28" name="直線コネクタ 32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29" name="テキスト ボックス 32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30" name="直線コネクタ 32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31" name="テキスト ボックス 33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32" name="直線コネクタ 33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33" name="テキスト ボックス 33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4" name="直線コネクタ 33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5" name="テキスト ボックス 33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37" name="直線コネクタ 336"/>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338"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339" name="直線コネクタ 338"/>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340"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341" name="直線コネクタ 340"/>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342"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343" name="フローチャート : 判断 342"/>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344" name="フローチャート : 判断 343"/>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5" name="テキスト ボックス 3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6" name="テキスト ボックス 3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47" name="テキスト ボックス 3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48" name="テキスト ボックス 3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49" name="テキスト ボックス 3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18542</xdr:rowOff>
    </xdr:from>
    <xdr:to>
      <xdr:col>31</xdr:col>
      <xdr:colOff>85725</xdr:colOff>
      <xdr:row>41</xdr:row>
      <xdr:rowOff>120142</xdr:rowOff>
    </xdr:to>
    <xdr:sp macro="" textlink="">
      <xdr:nvSpPr>
        <xdr:cNvPr id="350" name="円/楕円 349"/>
        <xdr:cNvSpPr/>
      </xdr:nvSpPr>
      <xdr:spPr>
        <a:xfrm>
          <a:off x="21272500" y="704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37</xdr:row>
      <xdr:rowOff>132097</xdr:rowOff>
    </xdr:from>
    <xdr:ext cx="469744" cy="259045"/>
    <xdr:sp macro="" textlink="">
      <xdr:nvSpPr>
        <xdr:cNvPr id="351" name="n_1aveValue【認定こども園・幼稚園・保育所】&#10;一人当たり面積"/>
        <xdr:cNvSpPr txBox="1"/>
      </xdr:nvSpPr>
      <xdr:spPr>
        <a:xfrm>
          <a:off x="21075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111269</xdr:rowOff>
    </xdr:from>
    <xdr:ext cx="469744" cy="259045"/>
    <xdr:sp macro="" textlink="">
      <xdr:nvSpPr>
        <xdr:cNvPr id="352" name="n_1mainValue【認定こども園・幼稚園・保育所】&#10;一人当たり面積"/>
        <xdr:cNvSpPr txBox="1"/>
      </xdr:nvSpPr>
      <xdr:spPr>
        <a:xfrm>
          <a:off x="21075727" y="714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3" name="正方形/長方形 35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4" name="正方形/長方形 35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5" name="正方形/長方形 35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6" name="正方形/長方形 35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57" name="正方形/長方形 35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58" name="正方形/長方形 35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59" name="正方形/長方形 35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0" name="正方形/長方形 35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1" name="テキスト ボックス 36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2" name="直線コネクタ 36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63" name="テキスト ボックス 36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64" name="直線コネクタ 36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65" name="テキスト ボックス 36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66" name="直線コネクタ 36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67" name="テキスト ボックス 36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68" name="直線コネクタ 36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69" name="テキスト ボックス 36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70" name="直線コネクタ 36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71" name="テキスト ボックス 37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2" name="直線コネクタ 3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73" name="テキスト ボックス 3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375" name="直線コネクタ 374"/>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376"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377" name="直線コネクタ 376"/>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378"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379" name="直線コネクタ 378"/>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380"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381" name="フローチャート : 判断 380"/>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382" name="フローチャート : 判断 381"/>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83" name="テキスト ボックス 3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84" name="テキスト ボックス 3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85" name="テキスト ボックス 3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86" name="テキスト ボックス 3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87" name="テキスト ボックス 3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33782</xdr:rowOff>
    </xdr:from>
    <xdr:to>
      <xdr:col>22</xdr:col>
      <xdr:colOff>415925</xdr:colOff>
      <xdr:row>58</xdr:row>
      <xdr:rowOff>135382</xdr:rowOff>
    </xdr:to>
    <xdr:sp macro="" textlink="">
      <xdr:nvSpPr>
        <xdr:cNvPr id="388" name="円/楕円 387"/>
        <xdr:cNvSpPr/>
      </xdr:nvSpPr>
      <xdr:spPr>
        <a:xfrm>
          <a:off x="15430500" y="997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389"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151909</xdr:rowOff>
    </xdr:from>
    <xdr:ext cx="405111" cy="259045"/>
    <xdr:sp macro="" textlink="">
      <xdr:nvSpPr>
        <xdr:cNvPr id="390" name="n_1mainValue【学校施設】&#10;有形固定資産減価償却率"/>
        <xdr:cNvSpPr txBox="1"/>
      </xdr:nvSpPr>
      <xdr:spPr>
        <a:xfrm>
          <a:off x="15266043" y="9753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1" name="正方形/長方形 39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2" name="正方形/長方形 39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93" name="正方形/長方形 39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94" name="正方形/長方形 39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95" name="正方形/長方形 39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96" name="正方形/長方形 39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97" name="正方形/長方形 39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98" name="正方形/長方形 39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99" name="テキスト ボックス 39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0" name="直線コネクタ 39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1" name="直線コネクタ 40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2" name="テキスト ボックス 40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03" name="直線コネクタ 40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04" name="テキスト ボックス 40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05" name="直線コネクタ 40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06" name="テキスト ボックス 40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07" name="直線コネクタ 40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08" name="テキスト ボックス 40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09" name="直線コネクタ 40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0" name="テキスト ボックス 40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1" name="直線コネクタ 41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12" name="テキスト ボックス 41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1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14" name="直線コネクタ 413"/>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15"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16" name="直線コネクタ 415"/>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17"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18" name="直線コネクタ 417"/>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19"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20" name="フローチャート : 判断 419"/>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21" name="フローチャート : 判断 420"/>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22" name="テキスト ボックス 42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23" name="テキスト ボックス 42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24" name="テキスト ボックス 42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25" name="テキスト ボックス 42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26" name="テキスト ボックス 42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161036</xdr:rowOff>
    </xdr:from>
    <xdr:to>
      <xdr:col>31</xdr:col>
      <xdr:colOff>85725</xdr:colOff>
      <xdr:row>62</xdr:row>
      <xdr:rowOff>91186</xdr:rowOff>
    </xdr:to>
    <xdr:sp macro="" textlink="">
      <xdr:nvSpPr>
        <xdr:cNvPr id="427" name="円/楕円 426"/>
        <xdr:cNvSpPr/>
      </xdr:nvSpPr>
      <xdr:spPr>
        <a:xfrm>
          <a:off x="21272500" y="106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42562</xdr:rowOff>
    </xdr:from>
    <xdr:ext cx="469744" cy="259045"/>
    <xdr:sp macro="" textlink="">
      <xdr:nvSpPr>
        <xdr:cNvPr id="428" name="n_1aveValue【学校施設】&#10;一人当たり面積"/>
        <xdr:cNvSpPr txBox="1"/>
      </xdr:nvSpPr>
      <xdr:spPr>
        <a:xfrm>
          <a:off x="21075727" y="1032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62</xdr:row>
      <xdr:rowOff>82313</xdr:rowOff>
    </xdr:from>
    <xdr:ext cx="469744" cy="259045"/>
    <xdr:sp macro="" textlink="">
      <xdr:nvSpPr>
        <xdr:cNvPr id="429" name="n_1mainValue【学校施設】&#10;一人当たり面積"/>
        <xdr:cNvSpPr txBox="1"/>
      </xdr:nvSpPr>
      <xdr:spPr>
        <a:xfrm>
          <a:off x="21075727" y="107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0" name="正方形/長方形 4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1" name="正方形/長方形 4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2" name="正方形/長方形 4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33" name="正方形/長方形 4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34" name="正方形/長方形 4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35" name="正方形/長方形 4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36" name="正方形/長方形 4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37" name="正方形/長方形 4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38" name="テキスト ボックス 4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39" name="直線コネクタ 4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40" name="テキスト ボックス 43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41" name="直線コネクタ 44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42" name="テキスト ボックス 44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43" name="直線コネクタ 44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44" name="テキスト ボックス 44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45" name="直線コネクタ 44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46" name="テキスト ボックス 44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47" name="直線コネクタ 44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48" name="テキスト ボックス 44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49" name="直線コネクタ 44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50" name="テキスト ボックス 44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51" name="直線コネクタ 45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52" name="テキスト ボックス 45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5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36195</xdr:rowOff>
    </xdr:to>
    <xdr:cxnSp macro="">
      <xdr:nvCxnSpPr>
        <xdr:cNvPr id="454" name="直線コネクタ 453"/>
        <xdr:cNvCxnSpPr/>
      </xdr:nvCxnSpPr>
      <xdr:spPr>
        <a:xfrm flipV="1">
          <a:off x="16318864" y="13335000"/>
          <a:ext cx="0" cy="1617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40022</xdr:rowOff>
    </xdr:from>
    <xdr:ext cx="405111" cy="259045"/>
    <xdr:sp macro="" textlink="">
      <xdr:nvSpPr>
        <xdr:cNvPr id="455" name="【児童館】&#10;有形固定資産減価償却率最小値テキスト"/>
        <xdr:cNvSpPr txBox="1"/>
      </xdr:nvSpPr>
      <xdr:spPr>
        <a:xfrm>
          <a:off x="164084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23</xdr:col>
      <xdr:colOff>428625</xdr:colOff>
      <xdr:row>87</xdr:row>
      <xdr:rowOff>36195</xdr:rowOff>
    </xdr:from>
    <xdr:to>
      <xdr:col>23</xdr:col>
      <xdr:colOff>606425</xdr:colOff>
      <xdr:row>87</xdr:row>
      <xdr:rowOff>36195</xdr:rowOff>
    </xdr:to>
    <xdr:cxnSp macro="">
      <xdr:nvCxnSpPr>
        <xdr:cNvPr id="456" name="直線コネクタ 45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457" name="【児童館】&#10;有形固定資産減価償却率最大値テキスト"/>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458" name="直線コネクタ 45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47641</xdr:rowOff>
    </xdr:from>
    <xdr:ext cx="405111" cy="259045"/>
    <xdr:sp macro="" textlink="">
      <xdr:nvSpPr>
        <xdr:cNvPr id="459" name="【児童館】&#10;有形固定資産減価償却率平均値テキスト"/>
        <xdr:cNvSpPr txBox="1"/>
      </xdr:nvSpPr>
      <xdr:spPr>
        <a:xfrm>
          <a:off x="164084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69214</xdr:rowOff>
    </xdr:from>
    <xdr:to>
      <xdr:col>23</xdr:col>
      <xdr:colOff>568325</xdr:colOff>
      <xdr:row>82</xdr:row>
      <xdr:rowOff>170814</xdr:rowOff>
    </xdr:to>
    <xdr:sp macro="" textlink="">
      <xdr:nvSpPr>
        <xdr:cNvPr id="460" name="フローチャート : 判断 459"/>
        <xdr:cNvSpPr/>
      </xdr:nvSpPr>
      <xdr:spPr>
        <a:xfrm>
          <a:off x="16268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52070</xdr:rowOff>
    </xdr:from>
    <xdr:to>
      <xdr:col>22</xdr:col>
      <xdr:colOff>415925</xdr:colOff>
      <xdr:row>83</xdr:row>
      <xdr:rowOff>153670</xdr:rowOff>
    </xdr:to>
    <xdr:sp macro="" textlink="">
      <xdr:nvSpPr>
        <xdr:cNvPr id="461" name="フローチャート : 判断 460"/>
        <xdr:cNvSpPr/>
      </xdr:nvSpPr>
      <xdr:spPr>
        <a:xfrm>
          <a:off x="15430500" y="142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62" name="テキスト ボックス 4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63" name="テキスト ボックス 4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64" name="テキスト ボックス 4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65" name="テキスト ボックス 4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66" name="テキスト ボックス 4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160655</xdr:rowOff>
    </xdr:from>
    <xdr:to>
      <xdr:col>22</xdr:col>
      <xdr:colOff>415925</xdr:colOff>
      <xdr:row>80</xdr:row>
      <xdr:rowOff>90805</xdr:rowOff>
    </xdr:to>
    <xdr:sp macro="" textlink="">
      <xdr:nvSpPr>
        <xdr:cNvPr id="467" name="円/楕円 466"/>
        <xdr:cNvSpPr/>
      </xdr:nvSpPr>
      <xdr:spPr>
        <a:xfrm>
          <a:off x="154305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144797</xdr:rowOff>
    </xdr:from>
    <xdr:ext cx="405111" cy="259045"/>
    <xdr:sp macro="" textlink="">
      <xdr:nvSpPr>
        <xdr:cNvPr id="468" name="n_1aveValue【児童館】&#10;有形固定資産減価償却率"/>
        <xdr:cNvSpPr txBox="1"/>
      </xdr:nvSpPr>
      <xdr:spPr>
        <a:xfrm>
          <a:off x="15266043"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107332</xdr:rowOff>
    </xdr:from>
    <xdr:ext cx="405111" cy="259045"/>
    <xdr:sp macro="" textlink="">
      <xdr:nvSpPr>
        <xdr:cNvPr id="469" name="n_1mainValue【児童館】&#10;有形固定資産減価償却率"/>
        <xdr:cNvSpPr txBox="1"/>
      </xdr:nvSpPr>
      <xdr:spPr>
        <a:xfrm>
          <a:off x="15266043" y="1348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80" name="直線コネクタ 4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81" name="テキスト ボックス 4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482" name="直線コネクタ 4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483" name="テキスト ボックス 4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484" name="直線コネクタ 4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485" name="テキスト ボックス 4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486" name="直線コネクタ 4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487" name="テキスト ボックス 4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88" name="直線コネクタ 4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89" name="テキスト ボックス 4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9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60961</xdr:rowOff>
    </xdr:from>
    <xdr:to>
      <xdr:col>32</xdr:col>
      <xdr:colOff>186689</xdr:colOff>
      <xdr:row>85</xdr:row>
      <xdr:rowOff>95250</xdr:rowOff>
    </xdr:to>
    <xdr:cxnSp macro="">
      <xdr:nvCxnSpPr>
        <xdr:cNvPr id="491" name="直線コネクタ 490"/>
        <xdr:cNvCxnSpPr/>
      </xdr:nvCxnSpPr>
      <xdr:spPr>
        <a:xfrm flipV="1">
          <a:off x="22160864" y="13434061"/>
          <a:ext cx="0" cy="1234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99077</xdr:rowOff>
    </xdr:from>
    <xdr:ext cx="469744" cy="259045"/>
    <xdr:sp macro="" textlink="">
      <xdr:nvSpPr>
        <xdr:cNvPr id="492" name="【児童館】&#10;一人当たり面積最小値テキスト"/>
        <xdr:cNvSpPr txBox="1"/>
      </xdr:nvSpPr>
      <xdr:spPr>
        <a:xfrm>
          <a:off x="22250400"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85</xdr:row>
      <xdr:rowOff>95250</xdr:rowOff>
    </xdr:from>
    <xdr:to>
      <xdr:col>32</xdr:col>
      <xdr:colOff>276225</xdr:colOff>
      <xdr:row>85</xdr:row>
      <xdr:rowOff>95250</xdr:rowOff>
    </xdr:to>
    <xdr:cxnSp macro="">
      <xdr:nvCxnSpPr>
        <xdr:cNvPr id="493" name="直線コネクタ 492"/>
        <xdr:cNvCxnSpPr/>
      </xdr:nvCxnSpPr>
      <xdr:spPr>
        <a:xfrm>
          <a:off x="22072600" y="1466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7638</xdr:rowOff>
    </xdr:from>
    <xdr:ext cx="469744" cy="259045"/>
    <xdr:sp macro="" textlink="">
      <xdr:nvSpPr>
        <xdr:cNvPr id="494" name="【児童館】&#10;一人当たり面積最大値テキスト"/>
        <xdr:cNvSpPr txBox="1"/>
      </xdr:nvSpPr>
      <xdr:spPr>
        <a:xfrm>
          <a:off x="222504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0.059</a:t>
          </a:r>
          <a:endParaRPr kumimoji="1" lang="ja-JP" altLang="en-US" sz="1000" b="1">
            <a:latin typeface="ＭＳ Ｐゴシック"/>
          </a:endParaRPr>
        </a:p>
      </xdr:txBody>
    </xdr:sp>
    <xdr:clientData/>
  </xdr:oneCellAnchor>
  <xdr:twoCellAnchor>
    <xdr:from>
      <xdr:col>32</xdr:col>
      <xdr:colOff>98425</xdr:colOff>
      <xdr:row>78</xdr:row>
      <xdr:rowOff>60961</xdr:rowOff>
    </xdr:from>
    <xdr:to>
      <xdr:col>32</xdr:col>
      <xdr:colOff>276225</xdr:colOff>
      <xdr:row>78</xdr:row>
      <xdr:rowOff>60961</xdr:rowOff>
    </xdr:to>
    <xdr:cxnSp macro="">
      <xdr:nvCxnSpPr>
        <xdr:cNvPr id="495" name="直線コネクタ 494"/>
        <xdr:cNvCxnSpPr/>
      </xdr:nvCxnSpPr>
      <xdr:spPr>
        <a:xfrm>
          <a:off x="22072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148607</xdr:rowOff>
    </xdr:from>
    <xdr:ext cx="469744" cy="259045"/>
    <xdr:sp macro="" textlink="">
      <xdr:nvSpPr>
        <xdr:cNvPr id="496" name="【児童館】&#10;一人当たり面積平均値テキスト"/>
        <xdr:cNvSpPr txBox="1"/>
      </xdr:nvSpPr>
      <xdr:spPr>
        <a:xfrm>
          <a:off x="22250400" y="1420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170180</xdr:rowOff>
    </xdr:from>
    <xdr:to>
      <xdr:col>32</xdr:col>
      <xdr:colOff>238125</xdr:colOff>
      <xdr:row>83</xdr:row>
      <xdr:rowOff>100330</xdr:rowOff>
    </xdr:to>
    <xdr:sp macro="" textlink="">
      <xdr:nvSpPr>
        <xdr:cNvPr id="497" name="フローチャート : 判断 496"/>
        <xdr:cNvSpPr/>
      </xdr:nvSpPr>
      <xdr:spPr>
        <a:xfrm>
          <a:off x="221107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158750</xdr:rowOff>
    </xdr:from>
    <xdr:to>
      <xdr:col>31</xdr:col>
      <xdr:colOff>85725</xdr:colOff>
      <xdr:row>82</xdr:row>
      <xdr:rowOff>88900</xdr:rowOff>
    </xdr:to>
    <xdr:sp macro="" textlink="">
      <xdr:nvSpPr>
        <xdr:cNvPr id="498" name="フローチャート : 判断 497"/>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99" name="テキスト ボックス 4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00" name="テキスト ボックス 4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01" name="テキスト ボックス 5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02" name="テキスト ボックス 5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03" name="テキスト ボックス 5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04" name="円/楕円 503"/>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82</xdr:row>
      <xdr:rowOff>80027</xdr:rowOff>
    </xdr:from>
    <xdr:ext cx="469744" cy="259045"/>
    <xdr:sp macro="" textlink="">
      <xdr:nvSpPr>
        <xdr:cNvPr id="505" name="n_1aveValue【児童館】&#10;一人当たり面積"/>
        <xdr:cNvSpPr txBox="1"/>
      </xdr:nvSpPr>
      <xdr:spPr>
        <a:xfrm>
          <a:off x="210757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0.030</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48277</xdr:rowOff>
    </xdr:from>
    <xdr:ext cx="469744" cy="259045"/>
    <xdr:sp macro="" textlink="">
      <xdr:nvSpPr>
        <xdr:cNvPr id="506"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0.040</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8" name="直線コネクタ 51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19" name="テキスト ボックス 518"/>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0" name="直線コネクタ 51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1" name="テキスト ボックス 52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2" name="直線コネクタ 52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3" name="テキスト ボックス 52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4" name="直線コネクタ 52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5" name="テキスト ボックス 52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6" name="直線コネクタ 52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7" name="テキスト ボックス 52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8" name="直線コネクタ 52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29" name="テキスト ボックス 528"/>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0" name="直線コネクタ 5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1" name="テキスト ボックス 5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3" name="直線コネクタ 532"/>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4"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5" name="直線コネクタ 53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6"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7" name="直線コネクタ 536"/>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8"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39" name="フローチャート : 判断 538"/>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0" name="フローチャート : 判断 539"/>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1" name="テキスト ボックス 54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2" name="テキスト ボックス 54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3" name="テキスト ボックス 54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4" name="テキスト ボックス 54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5" name="テキスト ボックス 54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103</xdr:row>
      <xdr:rowOff>89081</xdr:rowOff>
    </xdr:from>
    <xdr:to>
      <xdr:col>22</xdr:col>
      <xdr:colOff>415925</xdr:colOff>
      <xdr:row>104</xdr:row>
      <xdr:rowOff>19231</xdr:rowOff>
    </xdr:to>
    <xdr:sp macro="" textlink="">
      <xdr:nvSpPr>
        <xdr:cNvPr id="546" name="円/楕円 545"/>
        <xdr:cNvSpPr/>
      </xdr:nvSpPr>
      <xdr:spPr>
        <a:xfrm>
          <a:off x="154305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7"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35758</xdr:rowOff>
    </xdr:from>
    <xdr:ext cx="405111" cy="259045"/>
    <xdr:sp macro="" textlink="">
      <xdr:nvSpPr>
        <xdr:cNvPr id="548" name="n_1mainValue【公民館】&#10;有形固定資産減価償却率"/>
        <xdr:cNvSpPr txBox="1"/>
      </xdr:nvSpPr>
      <xdr:spPr>
        <a:xfrm>
          <a:off x="15266043"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49" name="正方形/長方形 54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0" name="正方形/長方形 54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1" name="正方形/長方形 55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2" name="正方形/長方形 55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3" name="正方形/長方形 55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4" name="正方形/長方形 55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5" name="正方形/長方形 55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6" name="正方形/長方形 55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7" name="テキスト ボックス 55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8" name="直線コネクタ 55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59" name="直線コネクタ 55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0" name="テキスト ボックス 55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1" name="直線コネクタ 56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2" name="テキスト ボックス 56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3" name="直線コネクタ 56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4" name="テキスト ボックス 56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5" name="直線コネクタ 56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6" name="テキスト ボックス 56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7" name="直線コネクタ 5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8" name="テキスト ボックス 5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0" name="直線コネクタ 569"/>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1"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2" name="直線コネクタ 571"/>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3"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4" name="直線コネクタ 573"/>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5"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6" name="フローチャート : 判断 575"/>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7" name="フローチャート : 判断 576"/>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105</xdr:row>
      <xdr:rowOff>27687</xdr:rowOff>
    </xdr:from>
    <xdr:to>
      <xdr:col>31</xdr:col>
      <xdr:colOff>85725</xdr:colOff>
      <xdr:row>105</xdr:row>
      <xdr:rowOff>129287</xdr:rowOff>
    </xdr:to>
    <xdr:sp macro="" textlink="">
      <xdr:nvSpPr>
        <xdr:cNvPr id="583" name="円/楕円 582"/>
        <xdr:cNvSpPr/>
      </xdr:nvSpPr>
      <xdr:spPr>
        <a:xfrm>
          <a:off x="212725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4"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103</xdr:row>
      <xdr:rowOff>145814</xdr:rowOff>
    </xdr:from>
    <xdr:ext cx="469744" cy="259045"/>
    <xdr:sp macro="" textlink="">
      <xdr:nvSpPr>
        <xdr:cNvPr id="585" name="n_1mainValue【公民館】&#10;一人当たり面積"/>
        <xdr:cNvSpPr txBox="1"/>
      </xdr:nvSpPr>
      <xdr:spPr>
        <a:xfrm>
          <a:off x="210757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6" name="正方形/長方形 58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7" name="正方形/長方形 58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8" name="テキスト ボックス 58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道路及び橋りょう・トンネルについては類似団体と比しても老朽化が進んでおらず、今後とも適正な管理に努めたい。</a:t>
          </a:r>
          <a:endParaRPr lang="ja-JP" altLang="ja-JP" sz="1400">
            <a:effectLst/>
          </a:endParaRPr>
        </a:p>
        <a:p>
          <a:r>
            <a:rPr kumimoji="1" lang="ja-JP" altLang="ja-JP" sz="1100">
              <a:solidFill>
                <a:schemeClr val="dk1"/>
              </a:solidFill>
              <a:effectLst/>
              <a:latin typeface="+mn-lt"/>
              <a:ea typeface="+mn-ea"/>
              <a:cs typeface="+mn-cs"/>
            </a:rPr>
            <a:t>老朽化が進んでいる施設は認定こども園等・公営住宅・児童館・公民館である。</a:t>
          </a:r>
          <a:endParaRPr lang="ja-JP" altLang="ja-JP" sz="1400">
            <a:effectLst/>
          </a:endParaRPr>
        </a:p>
        <a:p>
          <a:r>
            <a:rPr kumimoji="1" lang="ja-JP" altLang="ja-JP" sz="1100">
              <a:solidFill>
                <a:schemeClr val="dk1"/>
              </a:solidFill>
              <a:effectLst/>
              <a:latin typeface="+mn-lt"/>
              <a:ea typeface="+mn-ea"/>
              <a:cs typeface="+mn-cs"/>
            </a:rPr>
            <a:t>当市で唯一の公立幼稚園である黒石幼稚園は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年度いっぱいで閉園した。</a:t>
          </a:r>
          <a:endParaRPr lang="ja-JP" altLang="ja-JP" sz="1400">
            <a:effectLst/>
          </a:endParaRPr>
        </a:p>
        <a:p>
          <a:r>
            <a:rPr kumimoji="1" lang="ja-JP" altLang="ja-JP" sz="1100">
              <a:solidFill>
                <a:schemeClr val="dk1"/>
              </a:solidFill>
              <a:effectLst/>
              <a:latin typeface="+mn-lt"/>
              <a:ea typeface="+mn-ea"/>
              <a:cs typeface="+mn-cs"/>
            </a:rPr>
            <a:t>公営住宅については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黒石市公営住宅等長寿命化計画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に基づき戸数を適正管理しながら長寿命化を図っていく。</a:t>
          </a:r>
          <a:endParaRPr lang="ja-JP" altLang="ja-JP" sz="1400">
            <a:effectLst/>
          </a:endParaRPr>
        </a:p>
        <a:p>
          <a:r>
            <a:rPr kumimoji="1" lang="ja-JP" altLang="ja-JP" sz="1100">
              <a:solidFill>
                <a:schemeClr val="dk1"/>
              </a:solidFill>
              <a:effectLst/>
              <a:latin typeface="+mn-lt"/>
              <a:ea typeface="+mn-ea"/>
              <a:cs typeface="+mn-cs"/>
            </a:rPr>
            <a:t>児童館・公民館については築</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年の上十川公民館を除きすべて築</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年以上である。公民館についてはその半数が築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年以上経過した木造建築である。これらの施設は個別施設計画の策定も遅れているため、今後計画を整備したうえで廃校になった小学校の転用先、あるいは他施設との複合化も含め検討していくことになる。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青森県黒石市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34,564
34,491
217.05
16,236,581
15,931,054
262,830
9,048,945
13,722,177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22.0
119.3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59" name="テキスト ボックス 5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61" name="テキスト ボックス 6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69" name="テキスト ボックス 6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73" name="直線コネクタ 72"/>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74"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75" name="直線コネクタ 74"/>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76"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77" name="直線コネクタ 76"/>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78"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79" name="フローチャート : 判断 78"/>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80" name="フローチャート : 判断 79"/>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81"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15875</xdr:rowOff>
    </xdr:from>
    <xdr:to>
      <xdr:col>5</xdr:col>
      <xdr:colOff>409575</xdr:colOff>
      <xdr:row>61</xdr:row>
      <xdr:rowOff>117475</xdr:rowOff>
    </xdr:to>
    <xdr:sp macro="" textlink="">
      <xdr:nvSpPr>
        <xdr:cNvPr id="87" name="円/楕円 86"/>
        <xdr:cNvSpPr/>
      </xdr:nvSpPr>
      <xdr:spPr>
        <a:xfrm>
          <a:off x="3746500" y="104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108602</xdr:rowOff>
    </xdr:from>
    <xdr:ext cx="405111" cy="259045"/>
    <xdr:sp macro="" textlink="">
      <xdr:nvSpPr>
        <xdr:cNvPr id="88" name="n_1mainValue【体育館・プール】&#10;有形固定資産減価償却率"/>
        <xdr:cNvSpPr txBox="1"/>
      </xdr:nvSpPr>
      <xdr:spPr>
        <a:xfrm>
          <a:off x="3582043"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89" name="正方形/長方形 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0" name="正方形/長方形 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1" name="正方形/長方形 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2" name="正方形/長方形 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3" name="正方形/長方形 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4" name="正方形/長方形 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95" name="正方形/長方形 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96" name="正方形/長方形 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7" name="テキスト ボックス 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8" name="直線コネクタ 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99" name="直線コネクタ 9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0" name="テキスト ボックス 99"/>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1" name="直線コネクタ 10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2" name="テキスト ボックス 101"/>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3" name="直線コネクタ 10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4" name="テキスト ボックス 10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05" name="直線コネクタ 10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06" name="テキスト ボックス 105"/>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07" name="直線コネクタ 10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08" name="テキスト ボックス 107"/>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9" name="直線コネクタ 1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0" name="テキスト ボックス 10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12" name="直線コネクタ 111"/>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13"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14" name="直線コネクタ 113"/>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15"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16" name="直線コネクタ 115"/>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17"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18" name="フローチャート : 判断 117"/>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19" name="フローチャート : 判断 118"/>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61</xdr:row>
      <xdr:rowOff>133367</xdr:rowOff>
    </xdr:from>
    <xdr:ext cx="469744" cy="259045"/>
    <xdr:sp macro="" textlink="">
      <xdr:nvSpPr>
        <xdr:cNvPr id="120" name="n_1aveValue【体育館・プール】&#10;一人当たり面積"/>
        <xdr:cNvSpPr txBox="1"/>
      </xdr:nvSpPr>
      <xdr:spPr>
        <a:xfrm>
          <a:off x="939172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1" name="テキスト ボックス 1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2" name="テキスト ボックス 1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3" name="テキスト ボックス 1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4" name="テキスト ボックス 1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25" name="テキスト ボックス 1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60</xdr:row>
      <xdr:rowOff>10160</xdr:rowOff>
    </xdr:from>
    <xdr:to>
      <xdr:col>14</xdr:col>
      <xdr:colOff>79375</xdr:colOff>
      <xdr:row>60</xdr:row>
      <xdr:rowOff>111760</xdr:rowOff>
    </xdr:to>
    <xdr:sp macro="" textlink="">
      <xdr:nvSpPr>
        <xdr:cNvPr id="126" name="円/楕円 125"/>
        <xdr:cNvSpPr/>
      </xdr:nvSpPr>
      <xdr:spPr>
        <a:xfrm>
          <a:off x="9588500" y="1029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58</xdr:row>
      <xdr:rowOff>128287</xdr:rowOff>
    </xdr:from>
    <xdr:ext cx="469744" cy="259045"/>
    <xdr:sp macro="" textlink="">
      <xdr:nvSpPr>
        <xdr:cNvPr id="127" name="n_1mainValue【体育館・プール】&#10;一人当たり面積"/>
        <xdr:cNvSpPr txBox="1"/>
      </xdr:nvSpPr>
      <xdr:spPr>
        <a:xfrm>
          <a:off x="9391727" y="1007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28" name="正方形/長方形 12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29" name="正方形/長方形 12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0" name="正方形/長方形 12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1" name="正方形/長方形 13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2" name="正方形/長方形 13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33" name="正方形/長方形 13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34" name="正方形/長方形 13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35" name="正方形/長方形 13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36" name="テキスト ボックス 13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37" name="直線コネクタ 13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38" name="テキスト ボックス 13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39" name="直線コネクタ 13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0" name="テキスト ボックス 13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1" name="直線コネクタ 14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42" name="テキスト ボックス 14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43" name="直線コネクタ 14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44" name="テキスト ボックス 14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45" name="直線コネクタ 14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46" name="テキスト ボックス 14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47" name="直線コネクタ 14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148" name="テキスト ボックス 147"/>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49" name="直線コネクタ 14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50" name="テキスト ボックス 149"/>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152" name="直線コネクタ 151"/>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153"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154" name="直線コネクタ 153"/>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155"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156" name="直線コネクタ 155"/>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157"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158" name="フローチャート : 判断 157"/>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159" name="フローチャート : 判断 158"/>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121938</xdr:rowOff>
    </xdr:from>
    <xdr:ext cx="405111" cy="259045"/>
    <xdr:sp macro="" textlink="">
      <xdr:nvSpPr>
        <xdr:cNvPr id="160" name="n_1aveValue【福祉施設】&#10;有形固定資産減価償却率"/>
        <xdr:cNvSpPr txBox="1"/>
      </xdr:nvSpPr>
      <xdr:spPr>
        <a:xfrm>
          <a:off x="3582043"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1" name="テキスト ボックス 16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2" name="テキスト ボックス 16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3" name="テキスト ボックス 16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4" name="テキスト ボックス 16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5" name="テキスト ボックス 16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79</xdr:row>
      <xdr:rowOff>143511</xdr:rowOff>
    </xdr:from>
    <xdr:to>
      <xdr:col>5</xdr:col>
      <xdr:colOff>409575</xdr:colOff>
      <xdr:row>80</xdr:row>
      <xdr:rowOff>73661</xdr:rowOff>
    </xdr:to>
    <xdr:sp macro="" textlink="">
      <xdr:nvSpPr>
        <xdr:cNvPr id="166" name="円/楕円 165"/>
        <xdr:cNvSpPr/>
      </xdr:nvSpPr>
      <xdr:spPr>
        <a:xfrm>
          <a:off x="3746500" y="1368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78</xdr:row>
      <xdr:rowOff>90188</xdr:rowOff>
    </xdr:from>
    <xdr:ext cx="405111" cy="259045"/>
    <xdr:sp macro="" textlink="">
      <xdr:nvSpPr>
        <xdr:cNvPr id="167" name="n_1mainValue【福祉施設】&#10;有形固定資産減価償却率"/>
        <xdr:cNvSpPr txBox="1"/>
      </xdr:nvSpPr>
      <xdr:spPr>
        <a:xfrm>
          <a:off x="3582043" y="1346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68" name="正方形/長方形 1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69" name="正方形/長方形 1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0" name="正方形/長方形 1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1" name="正方形/長方形 1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2" name="正方形/長方形 1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73" name="正方形/長方形 1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74" name="正方形/長方形 1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75" name="正方形/長方形 1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76" name="テキスト ボックス 1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77" name="直線コネクタ 1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178" name="直線コネクタ 1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179" name="テキスト ボックス 1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180" name="直線コネクタ 1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181" name="テキスト ボックス 1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182" name="直線コネクタ 1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183" name="テキスト ボックス 1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184" name="直線コネクタ 1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185" name="テキスト ボックス 1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186" name="直線コネクタ 1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187" name="テキスト ボックス 1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188" name="直線コネクタ 1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189" name="テキスト ボックス 18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0" name="直線コネクタ 1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1" name="テキスト ボックス 1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193" name="直線コネクタ 192"/>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194"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195" name="直線コネクタ 194"/>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196"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197" name="直線コネクタ 196"/>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198"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199" name="フローチャート : 判断 198"/>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00" name="フローチャート : 判断 199"/>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01"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2" name="テキスト ボックス 2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3" name="テキスト ボックス 2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4" name="テキスト ボックス 2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5" name="テキスト ボックス 2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6" name="テキスト ボックス 2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168548</xdr:rowOff>
    </xdr:from>
    <xdr:to>
      <xdr:col>14</xdr:col>
      <xdr:colOff>79375</xdr:colOff>
      <xdr:row>86</xdr:row>
      <xdr:rowOff>98698</xdr:rowOff>
    </xdr:to>
    <xdr:sp macro="" textlink="">
      <xdr:nvSpPr>
        <xdr:cNvPr id="207" name="円/楕円 206"/>
        <xdr:cNvSpPr/>
      </xdr:nvSpPr>
      <xdr:spPr>
        <a:xfrm>
          <a:off x="9588500" y="1474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86</xdr:row>
      <xdr:rowOff>89825</xdr:rowOff>
    </xdr:from>
    <xdr:ext cx="469744" cy="259045"/>
    <xdr:sp macro="" textlink="">
      <xdr:nvSpPr>
        <xdr:cNvPr id="208" name="n_1mainValue【福祉施設】&#10;一人当たり面積"/>
        <xdr:cNvSpPr txBox="1"/>
      </xdr:nvSpPr>
      <xdr:spPr>
        <a:xfrm>
          <a:off x="9391727" y="1483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09" name="正方形/長方形 20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0" name="正方形/長方形 20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1" name="正方形/長方形 21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2" name="正方形/長方形 21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3" name="正方形/長方形 21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4" name="正方形/長方形 21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15" name="正方形/長方形 21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16" name="正方形/長方形 21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17" name="テキスト ボックス 21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18" name="直線コネクタ 21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19" name="直線コネクタ 21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20" name="テキスト ボックス 219"/>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21" name="直線コネクタ 22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22" name="テキスト ボックス 22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23" name="直線コネクタ 22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24" name="テキスト ボックス 22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25" name="直線コネクタ 22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26" name="テキスト ボックス 22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27" name="直線コネクタ 22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28" name="テキスト ボックス 22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29" name="直線コネクタ 22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30" name="テキスト ボックス 229"/>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31" name="直線コネクタ 23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32" name="テキスト ボックス 23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3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34" name="直線コネクタ 233"/>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235"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236" name="直線コネクタ 235"/>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237"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238" name="直線コネクタ 237"/>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239"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240" name="フローチャート : 判断 239"/>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241" name="フローチャート : 判断 240"/>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104</xdr:row>
      <xdr:rowOff>134456</xdr:rowOff>
    </xdr:from>
    <xdr:ext cx="405111" cy="259045"/>
    <xdr:sp macro="" textlink="">
      <xdr:nvSpPr>
        <xdr:cNvPr id="242" name="n_1aveValue【市民会館】&#10;有形固定資産減価償却率"/>
        <xdr:cNvSpPr txBox="1"/>
      </xdr:nvSpPr>
      <xdr:spPr>
        <a:xfrm>
          <a:off x="3582043"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43" name="テキスト ボックス 2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44" name="テキスト ボックス 2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45" name="テキスト ボックス 2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46" name="テキスト ボックス 2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47" name="テキスト ボックス 2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101</xdr:row>
      <xdr:rowOff>170724</xdr:rowOff>
    </xdr:from>
    <xdr:to>
      <xdr:col>5</xdr:col>
      <xdr:colOff>409575</xdr:colOff>
      <xdr:row>102</xdr:row>
      <xdr:rowOff>100874</xdr:rowOff>
    </xdr:to>
    <xdr:sp macro="" textlink="">
      <xdr:nvSpPr>
        <xdr:cNvPr id="248" name="円/楕円 247"/>
        <xdr:cNvSpPr/>
      </xdr:nvSpPr>
      <xdr:spPr>
        <a:xfrm>
          <a:off x="3746500" y="1748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100</xdr:row>
      <xdr:rowOff>117401</xdr:rowOff>
    </xdr:from>
    <xdr:ext cx="405111" cy="259045"/>
    <xdr:sp macro="" textlink="">
      <xdr:nvSpPr>
        <xdr:cNvPr id="249" name="n_1mainValue【市民会館】&#10;有形固定資産減価償却率"/>
        <xdr:cNvSpPr txBox="1"/>
      </xdr:nvSpPr>
      <xdr:spPr>
        <a:xfrm>
          <a:off x="3582043" y="1726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50" name="正方形/長方形 24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51" name="正方形/長方形 25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52" name="正方形/長方形 25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53" name="正方形/長方形 25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54" name="正方形/長方形 25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55" name="正方形/長方形 25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56" name="正方形/長方形 25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57" name="正方形/長方形 25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258" name="テキスト ボックス 25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259" name="直線コネクタ 25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260" name="直線コネクタ 25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261" name="テキスト ボックス 26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262" name="直線コネクタ 26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263" name="テキスト ボックス 26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264" name="直線コネクタ 26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265" name="テキスト ボックス 26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266" name="直線コネクタ 26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267" name="テキスト ボックス 26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268" name="直線コネクタ 26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269" name="テキスト ボックス 26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270" name="直線コネクタ 26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271" name="テキスト ボックス 27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27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273" name="直線コネクタ 272"/>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274"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275" name="直線コネクタ 274"/>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276"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277" name="直線コネクタ 276"/>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278"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279" name="フローチャート : 判断 278"/>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280" name="フローチャート : 判断 279"/>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63516</xdr:rowOff>
    </xdr:from>
    <xdr:ext cx="469744" cy="259045"/>
    <xdr:sp macro="" textlink="">
      <xdr:nvSpPr>
        <xdr:cNvPr id="281" name="n_1aveValue【市民会館】&#10;一人当たり面積"/>
        <xdr:cNvSpPr txBox="1"/>
      </xdr:nvSpPr>
      <xdr:spPr>
        <a:xfrm>
          <a:off x="9391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282" name="テキスト ボックス 28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283" name="テキスト ボックス 28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284" name="テキスト ボックス 28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285" name="テキスト ボックス 28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286" name="テキスト ボックス 28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158750</xdr:rowOff>
    </xdr:from>
    <xdr:to>
      <xdr:col>14</xdr:col>
      <xdr:colOff>79375</xdr:colOff>
      <xdr:row>107</xdr:row>
      <xdr:rowOff>88900</xdr:rowOff>
    </xdr:to>
    <xdr:sp macro="" textlink="">
      <xdr:nvSpPr>
        <xdr:cNvPr id="287" name="円/楕円 286"/>
        <xdr:cNvSpPr/>
      </xdr:nvSpPr>
      <xdr:spPr>
        <a:xfrm>
          <a:off x="9588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80027</xdr:rowOff>
    </xdr:from>
    <xdr:ext cx="469744" cy="259045"/>
    <xdr:sp macro="" textlink="">
      <xdr:nvSpPr>
        <xdr:cNvPr id="288" name="n_1mainValue【市民会館】&#10;一人当たり面積"/>
        <xdr:cNvSpPr txBox="1"/>
      </xdr:nvSpPr>
      <xdr:spPr>
        <a:xfrm>
          <a:off x="93917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289" name="正方形/長方形 2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90" name="正方形/長方形 2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91" name="正方形/長方形 2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92" name="正方形/長方形 2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93" name="正方形/長方形 2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94" name="正方形/長方形 2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95" name="正方形/長方形 2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96" name="正方形/長方形 29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97" name="正方形/長方形 2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8" name="正方形/長方形 2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9" name="正方形/長方形 2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00" name="正方形/長方形 2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01" name="正方形/長方形 3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02" name="正方形/長方形 3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03" name="正方形/長方形 3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04" name="正方形/長方形 30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05" name="正方形/長方形 3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06" name="正方形/長方形 3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07" name="正方形/長方形 3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8" name="正方形/長方形 3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9" name="正方形/長方形 3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10" name="正方形/長方形 3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11" name="正方形/長方形 3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12" name="正方形/長方形 31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313" name="正方形/長方形 3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14" name="正方形/長方形 3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15" name="正方形/長方形 3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16" name="正方形/長方形 3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17" name="正方形/長方形 3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18" name="正方形/長方形 3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19" name="正方形/長方形 3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20" name="正方形/長方形 31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321" name="正方形/長方形 3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2" name="正方形/長方形 3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3" name="正方形/長方形 3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4" name="正方形/長方形 3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5" name="正方形/長方形 3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6" name="正方形/長方形 3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7" name="正方形/長方形 3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28" name="正方形/長方形 3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29" name="テキスト ボックス 3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30" name="直線コネクタ 3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331" name="直線コネクタ 3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332" name="テキスト ボックス 331"/>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33" name="直線コネクタ 3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34" name="テキスト ボックス 3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35" name="直線コネクタ 3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36" name="テキスト ボックス 3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37" name="直線コネクタ 3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38" name="テキスト ボックス 3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39" name="直線コネクタ 3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340" name="テキスト ボックス 3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41" name="直線コネクタ 3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42" name="テキスト ボックス 34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344" name="直線コネクタ 343"/>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345"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346" name="直線コネクタ 345"/>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347"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348" name="直線コネクタ 347"/>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349"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350" name="フローチャート : 判断 349"/>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351" name="フローチャート : 判断 35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34307</xdr:rowOff>
    </xdr:from>
    <xdr:ext cx="405111" cy="259045"/>
    <xdr:sp macro="" textlink="">
      <xdr:nvSpPr>
        <xdr:cNvPr id="352" name="n_1aveValue【消防施設】&#10;有形固定資産減価償却率"/>
        <xdr:cNvSpPr txBox="1"/>
      </xdr:nvSpPr>
      <xdr:spPr>
        <a:xfrm>
          <a:off x="15266043"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53" name="テキスト ボックス 35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54" name="テキスト ボックス 35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55" name="テキスト ボックス 35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56" name="テキスト ボックス 35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57" name="テキスト ボックス 35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79</xdr:row>
      <xdr:rowOff>21589</xdr:rowOff>
    </xdr:from>
    <xdr:to>
      <xdr:col>22</xdr:col>
      <xdr:colOff>415925</xdr:colOff>
      <xdr:row>79</xdr:row>
      <xdr:rowOff>123189</xdr:rowOff>
    </xdr:to>
    <xdr:sp macro="" textlink="">
      <xdr:nvSpPr>
        <xdr:cNvPr id="358" name="円/楕円 357"/>
        <xdr:cNvSpPr/>
      </xdr:nvSpPr>
      <xdr:spPr>
        <a:xfrm>
          <a:off x="154305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77</xdr:row>
      <xdr:rowOff>139716</xdr:rowOff>
    </xdr:from>
    <xdr:ext cx="405111" cy="259045"/>
    <xdr:sp macro="" textlink="">
      <xdr:nvSpPr>
        <xdr:cNvPr id="359" name="n_1mainValue【消防施設】&#10;有形固定資産減価償却率"/>
        <xdr:cNvSpPr txBox="1"/>
      </xdr:nvSpPr>
      <xdr:spPr>
        <a:xfrm>
          <a:off x="15266043" y="13341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60" name="正方形/長方形 35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61" name="正方形/長方形 36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62" name="正方形/長方形 36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63" name="正方形/長方形 36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64" name="正方形/長方形 36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65" name="正方形/長方形 36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66" name="正方形/長方形 36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67" name="正方形/長方形 36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68" name="テキスト ボックス 36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69" name="直線コネクタ 36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370" name="直線コネクタ 36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371" name="テキスト ボックス 37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372" name="直線コネクタ 37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373" name="テキスト ボックス 37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374" name="直線コネクタ 37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375" name="テキスト ボックス 37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376" name="直線コネクタ 37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377" name="テキスト ボックス 37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378" name="直線コネクタ 37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379" name="テキスト ボックス 37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380" name="直線コネクタ 37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381" name="テキスト ボックス 38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82" name="直線コネクタ 3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83" name="テキスト ボックス 3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385" name="直線コネクタ 384"/>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386"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387" name="直線コネクタ 386"/>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388"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389" name="直線コネクタ 388"/>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390"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391" name="フローチャート : 判断 390"/>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392" name="フローチャート : 判断 391"/>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393"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394" name="テキスト ボックス 39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395" name="テキスト ボックス 39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396" name="テキスト ボックス 39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397" name="テキスト ボックス 39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398" name="テキスト ボックス 39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79</xdr:row>
      <xdr:rowOff>83638</xdr:rowOff>
    </xdr:from>
    <xdr:to>
      <xdr:col>31</xdr:col>
      <xdr:colOff>85725</xdr:colOff>
      <xdr:row>80</xdr:row>
      <xdr:rowOff>13788</xdr:rowOff>
    </xdr:to>
    <xdr:sp macro="" textlink="">
      <xdr:nvSpPr>
        <xdr:cNvPr id="399" name="円/楕円 398"/>
        <xdr:cNvSpPr/>
      </xdr:nvSpPr>
      <xdr:spPr>
        <a:xfrm>
          <a:off x="21272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78</xdr:row>
      <xdr:rowOff>30315</xdr:rowOff>
    </xdr:from>
    <xdr:ext cx="469744" cy="259045"/>
    <xdr:sp macro="" textlink="">
      <xdr:nvSpPr>
        <xdr:cNvPr id="400" name="n_1mainValue【消防施設】&#10;一人当たり面積"/>
        <xdr:cNvSpPr txBox="1"/>
      </xdr:nvSpPr>
      <xdr:spPr>
        <a:xfrm>
          <a:off x="21075727" y="1340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0.189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01" name="正方形/長方形 40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02" name="正方形/長方形 40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03" name="正方形/長方形 40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04" name="正方形/長方形 40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05" name="正方形/長方形 40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06" name="正方形/長方形 40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07" name="正方形/長方形 40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08" name="正方形/長方形 40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09" name="テキスト ボックス 40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10" name="直線コネクタ 40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411" name="直線コネクタ 41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412" name="テキスト ボックス 411"/>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13" name="直線コネクタ 41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14" name="テキスト ボックス 41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15" name="直線コネクタ 41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16" name="テキスト ボックス 41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17" name="直線コネクタ 41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18" name="テキスト ボックス 41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19" name="直線コネクタ 41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20" name="テキスト ボックス 41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21" name="直線コネクタ 42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22" name="テキスト ボックス 42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2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424" name="直線コネクタ 423"/>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425"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426" name="直線コネクタ 425"/>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427"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428" name="直線コネクタ 427"/>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429"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430" name="フローチャート : 判断 429"/>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431" name="フローチャート : 判断 430"/>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432"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33" name="テキスト ボックス 43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34" name="テキスト ボックス 43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35" name="テキスト ボックス 43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36" name="テキスト ボックス 43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37" name="テキスト ボックス 43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12064</xdr:rowOff>
    </xdr:from>
    <xdr:to>
      <xdr:col>22</xdr:col>
      <xdr:colOff>415925</xdr:colOff>
      <xdr:row>99</xdr:row>
      <xdr:rowOff>113664</xdr:rowOff>
    </xdr:to>
    <xdr:sp macro="" textlink="">
      <xdr:nvSpPr>
        <xdr:cNvPr id="438" name="円/楕円 437"/>
        <xdr:cNvSpPr/>
      </xdr:nvSpPr>
      <xdr:spPr>
        <a:xfrm>
          <a:off x="15430500" y="1698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130191</xdr:rowOff>
    </xdr:from>
    <xdr:ext cx="405111" cy="259045"/>
    <xdr:sp macro="" textlink="">
      <xdr:nvSpPr>
        <xdr:cNvPr id="439" name="n_1mainValue【庁舎】&#10;有形固定資産減価償却率"/>
        <xdr:cNvSpPr txBox="1"/>
      </xdr:nvSpPr>
      <xdr:spPr>
        <a:xfrm>
          <a:off x="15266043" y="1676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40" name="正方形/長方形 43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41" name="正方形/長方形 44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42" name="正方形/長方形 44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43" name="正方形/長方形 44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44" name="正方形/長方形 44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45" name="正方形/長方形 44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46" name="正方形/長方形 44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47" name="正方形/長方形 44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48" name="テキスト ボックス 44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9" name="直線コネクタ 44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50" name="テキスト ボックス 44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51" name="直線コネクタ 4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52" name="テキスト ボックス 4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53" name="直線コネクタ 4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54" name="テキスト ボックス 4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55" name="直線コネクタ 4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56" name="テキスト ボックス 4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57" name="直線コネクタ 4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58" name="テキスト ボックス 4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59" name="直線コネクタ 4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60" name="テキスト ボックス 4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61" name="直線コネクタ 4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62" name="テキスト ボックス 4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464" name="直線コネクタ 463"/>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465"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466" name="直線コネクタ 465"/>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467"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468" name="直線コネクタ 467"/>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469"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470" name="フローチャート : 判断 469"/>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471" name="フローチャート : 判断 470"/>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147338</xdr:rowOff>
    </xdr:from>
    <xdr:ext cx="469744" cy="259045"/>
    <xdr:sp macro="" textlink="">
      <xdr:nvSpPr>
        <xdr:cNvPr id="472" name="n_1aveValue【庁舎】&#10;一人当たり面積"/>
        <xdr:cNvSpPr txBox="1"/>
      </xdr:nvSpPr>
      <xdr:spPr>
        <a:xfrm>
          <a:off x="21075727" y="1763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73" name="テキスト ボックス 4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74" name="テキスト ボックス 4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75" name="テキスト ボックス 4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76" name="テキスト ボックス 4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77" name="テキスト ボックス 4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107</xdr:row>
      <xdr:rowOff>25400</xdr:rowOff>
    </xdr:from>
    <xdr:to>
      <xdr:col>31</xdr:col>
      <xdr:colOff>85725</xdr:colOff>
      <xdr:row>107</xdr:row>
      <xdr:rowOff>127000</xdr:rowOff>
    </xdr:to>
    <xdr:sp macro="" textlink="">
      <xdr:nvSpPr>
        <xdr:cNvPr id="478" name="円/楕円 477"/>
        <xdr:cNvSpPr/>
      </xdr:nvSpPr>
      <xdr:spPr>
        <a:xfrm>
          <a:off x="21272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107</xdr:row>
      <xdr:rowOff>118127</xdr:rowOff>
    </xdr:from>
    <xdr:ext cx="469744" cy="259045"/>
    <xdr:sp macro="" textlink="">
      <xdr:nvSpPr>
        <xdr:cNvPr id="479" name="n_1mainValue【庁舎】&#10;一人当たり面積"/>
        <xdr:cNvSpPr txBox="1"/>
      </xdr:nvSpPr>
      <xdr:spPr>
        <a:xfrm>
          <a:off x="210757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80" name="正方形/長方形 4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81" name="正方形/長方形 4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82" name="テキスト ボックス 4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全般的に老朽化が進み、庁舎及び市民会館において顕著である。</a:t>
          </a:r>
          <a:endParaRPr lang="ja-JP" altLang="ja-JP" sz="1400">
            <a:effectLst/>
          </a:endParaRPr>
        </a:p>
        <a:p>
          <a:r>
            <a:rPr kumimoji="1" lang="ja-JP" altLang="ja-JP" sz="1100">
              <a:solidFill>
                <a:schemeClr val="dk1"/>
              </a:solidFill>
              <a:effectLst/>
              <a:latin typeface="+mn-lt"/>
              <a:ea typeface="+mn-ea"/>
              <a:cs typeface="+mn-cs"/>
            </a:rPr>
            <a:t>庁舎本庁について、検査の結果耐震不足が指摘されるほど老朽化が進んでいる。建替えは財政的理由によりできず、耐震補強は工法の問題によりできない状況である。別施設への機能分散により対応している。</a:t>
          </a:r>
          <a:endParaRPr lang="ja-JP" altLang="ja-JP" sz="1400">
            <a:effectLst/>
          </a:endParaRPr>
        </a:p>
        <a:p>
          <a:r>
            <a:rPr kumimoji="1" lang="ja-JP" altLang="ja-JP" sz="1100">
              <a:solidFill>
                <a:schemeClr val="dk1"/>
              </a:solidFill>
              <a:effectLst/>
              <a:latin typeface="+mn-lt"/>
              <a:ea typeface="+mn-ea"/>
              <a:cs typeface="+mn-cs"/>
            </a:rPr>
            <a:t>市民会館についても老朽化が進んでいるが、こちらの施設は</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年度より休館しており、全面再開について模索が続いている。</a:t>
          </a:r>
          <a:endParaRPr lang="ja-JP" altLang="ja-JP" sz="1400">
            <a:effectLst/>
          </a:endParaRPr>
        </a:p>
        <a:p>
          <a:r>
            <a:rPr kumimoji="1" lang="ja-JP" altLang="ja-JP" sz="1100">
              <a:solidFill>
                <a:schemeClr val="dk1"/>
              </a:solidFill>
              <a:effectLst/>
              <a:latin typeface="+mn-lt"/>
              <a:ea typeface="+mn-ea"/>
              <a:cs typeface="+mn-cs"/>
            </a:rPr>
            <a:t>大型の建設事業を同時に行えるほど財政的体力はないため、現在取り組んでいる小中学校の適正配置に目途が付く</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年度以降に上記施設の更新について検討に入ることになる。</a:t>
          </a:r>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16236581</v>
      </c>
      <c r="BO4" s="381"/>
      <c r="BP4" s="381"/>
      <c r="BQ4" s="381"/>
      <c r="BR4" s="381"/>
      <c r="BS4" s="381"/>
      <c r="BT4" s="381"/>
      <c r="BU4" s="382"/>
      <c r="BV4" s="380">
        <v>16670096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5.0999999999999996</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15931054</v>
      </c>
      <c r="BO5" s="418"/>
      <c r="BP5" s="418"/>
      <c r="BQ5" s="418"/>
      <c r="BR5" s="418"/>
      <c r="BS5" s="418"/>
      <c r="BT5" s="418"/>
      <c r="BU5" s="419"/>
      <c r="BV5" s="417">
        <v>16178503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98.5</v>
      </c>
      <c r="CU5" s="415"/>
      <c r="CV5" s="415"/>
      <c r="CW5" s="415"/>
      <c r="CX5" s="415"/>
      <c r="CY5" s="415"/>
      <c r="CZ5" s="415"/>
      <c r="DA5" s="416"/>
      <c r="DB5" s="414">
        <v>95.7</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305527</v>
      </c>
      <c r="BO6" s="418"/>
      <c r="BP6" s="418"/>
      <c r="BQ6" s="418"/>
      <c r="BR6" s="418"/>
      <c r="BS6" s="418"/>
      <c r="BT6" s="418"/>
      <c r="BU6" s="419"/>
      <c r="BV6" s="417">
        <v>491593</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103</v>
      </c>
      <c r="CU6" s="455"/>
      <c r="CV6" s="455"/>
      <c r="CW6" s="455"/>
      <c r="CX6" s="455"/>
      <c r="CY6" s="455"/>
      <c r="CZ6" s="455"/>
      <c r="DA6" s="456"/>
      <c r="DB6" s="454">
        <v>101.1</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42697</v>
      </c>
      <c r="BO7" s="418"/>
      <c r="BP7" s="418"/>
      <c r="BQ7" s="418"/>
      <c r="BR7" s="418"/>
      <c r="BS7" s="418"/>
      <c r="BT7" s="418"/>
      <c r="BU7" s="419"/>
      <c r="BV7" s="417">
        <v>26561</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9048945</v>
      </c>
      <c r="CU7" s="418"/>
      <c r="CV7" s="418"/>
      <c r="CW7" s="418"/>
      <c r="CX7" s="418"/>
      <c r="CY7" s="418"/>
      <c r="CZ7" s="418"/>
      <c r="DA7" s="419"/>
      <c r="DB7" s="417">
        <v>9086332</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262830</v>
      </c>
      <c r="BO8" s="418"/>
      <c r="BP8" s="418"/>
      <c r="BQ8" s="418"/>
      <c r="BR8" s="418"/>
      <c r="BS8" s="418"/>
      <c r="BT8" s="418"/>
      <c r="BU8" s="419"/>
      <c r="BV8" s="417">
        <v>465032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0.34</v>
      </c>
      <c r="CU8" s="458"/>
      <c r="CV8" s="458"/>
      <c r="CW8" s="458"/>
      <c r="CX8" s="458"/>
      <c r="CY8" s="458"/>
      <c r="CZ8" s="458"/>
      <c r="DA8" s="459"/>
      <c r="DB8" s="457">
        <v>0.33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34284</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-202202</v>
      </c>
      <c r="BO9" s="418"/>
      <c r="BP9" s="418"/>
      <c r="BQ9" s="418"/>
      <c r="BR9" s="418"/>
      <c r="BS9" s="418"/>
      <c r="BT9" s="418"/>
      <c r="BU9" s="419"/>
      <c r="BV9" s="417">
        <v>150402</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18.8</v>
      </c>
      <c r="CU9" s="415"/>
      <c r="CV9" s="415"/>
      <c r="CW9" s="415"/>
      <c r="CX9" s="415"/>
      <c r="CY9" s="415"/>
      <c r="CZ9" s="415"/>
      <c r="DA9" s="416"/>
      <c r="DB9" s="414">
        <v>19.3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36132</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233154</v>
      </c>
      <c r="BO10" s="418"/>
      <c r="BP10" s="418"/>
      <c r="BQ10" s="418"/>
      <c r="BR10" s="418"/>
      <c r="BS10" s="418"/>
      <c r="BT10" s="418"/>
      <c r="BU10" s="419"/>
      <c r="BV10" s="417">
        <v>164298</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111</v>
      </c>
      <c r="AV11" s="450"/>
      <c r="AW11" s="450"/>
      <c r="AX11" s="450"/>
      <c r="AY11" s="451" t="s">
        <v>112</v>
      </c>
      <c r="AZ11" s="452"/>
      <c r="BA11" s="452"/>
      <c r="BB11" s="452"/>
      <c r="BC11" s="452"/>
      <c r="BD11" s="452"/>
      <c r="BE11" s="452"/>
      <c r="BF11" s="452"/>
      <c r="BG11" s="452"/>
      <c r="BH11" s="452"/>
      <c r="BI11" s="452"/>
      <c r="BJ11" s="452"/>
      <c r="BK11" s="452"/>
      <c r="BL11" s="452"/>
      <c r="BM11" s="453"/>
      <c r="BN11" s="417" t="s">
        <v>113</v>
      </c>
      <c r="BO11" s="418"/>
      <c r="BP11" s="418"/>
      <c r="BQ11" s="418"/>
      <c r="BR11" s="418"/>
      <c r="BS11" s="418"/>
      <c r="BT11" s="418"/>
      <c r="BU11" s="419"/>
      <c r="BV11" s="417" t="s">
        <v>113</v>
      </c>
      <c r="BW11" s="418"/>
      <c r="BX11" s="418"/>
      <c r="BY11" s="418"/>
      <c r="BZ11" s="418"/>
      <c r="CA11" s="418"/>
      <c r="CB11" s="418"/>
      <c r="CC11" s="419"/>
      <c r="CD11" s="420" t="s">
        <v>114</v>
      </c>
      <c r="CE11" s="421"/>
      <c r="CF11" s="421"/>
      <c r="CG11" s="421"/>
      <c r="CH11" s="421"/>
      <c r="CI11" s="421"/>
      <c r="CJ11" s="421"/>
      <c r="CK11" s="421"/>
      <c r="CL11" s="421"/>
      <c r="CM11" s="421"/>
      <c r="CN11" s="421"/>
      <c r="CO11" s="421"/>
      <c r="CP11" s="421"/>
      <c r="CQ11" s="421"/>
      <c r="CR11" s="421"/>
      <c r="CS11" s="422"/>
      <c r="CT11" s="457" t="s">
        <v>113</v>
      </c>
      <c r="CU11" s="458"/>
      <c r="CV11" s="458"/>
      <c r="CW11" s="458"/>
      <c r="CX11" s="458"/>
      <c r="CY11" s="458"/>
      <c r="CZ11" s="458"/>
      <c r="DA11" s="459"/>
      <c r="DB11" s="457" t="s">
        <v>113</v>
      </c>
      <c r="DC11" s="458"/>
      <c r="DD11" s="458"/>
      <c r="DE11" s="458"/>
      <c r="DF11" s="458"/>
      <c r="DG11" s="458"/>
      <c r="DH11" s="458"/>
      <c r="DI11" s="459"/>
      <c r="DJ11" s="139"/>
      <c r="DK11" s="139"/>
      <c r="DL11" s="139"/>
      <c r="DM11" s="139"/>
      <c r="DN11" s="139"/>
      <c r="DO11" s="139"/>
    </row>
    <row r="12" spans="1:119" ht="18.75" customHeight="1" x14ac:dyDescent="0.15">
      <c r="A12" s="140"/>
      <c r="B12" s="477" t="s">
        <v>115</v>
      </c>
      <c r="C12" s="478"/>
      <c r="D12" s="478"/>
      <c r="E12" s="478"/>
      <c r="F12" s="478"/>
      <c r="G12" s="478"/>
      <c r="H12" s="478"/>
      <c r="I12" s="478"/>
      <c r="J12" s="478"/>
      <c r="K12" s="479"/>
      <c r="L12" s="486" t="s">
        <v>116</v>
      </c>
      <c r="M12" s="487"/>
      <c r="N12" s="487"/>
      <c r="O12" s="487"/>
      <c r="P12" s="487"/>
      <c r="Q12" s="488"/>
      <c r="R12" s="489">
        <v>34564</v>
      </c>
      <c r="S12" s="490"/>
      <c r="T12" s="490"/>
      <c r="U12" s="490"/>
      <c r="V12" s="491"/>
      <c r="W12" s="492" t="s">
        <v>1</v>
      </c>
      <c r="X12" s="450"/>
      <c r="Y12" s="450"/>
      <c r="Z12" s="450"/>
      <c r="AA12" s="450"/>
      <c r="AB12" s="493"/>
      <c r="AC12" s="449" t="s">
        <v>117</v>
      </c>
      <c r="AD12" s="450"/>
      <c r="AE12" s="450"/>
      <c r="AF12" s="450"/>
      <c r="AG12" s="493"/>
      <c r="AH12" s="449" t="s">
        <v>118</v>
      </c>
      <c r="AI12" s="450"/>
      <c r="AJ12" s="450"/>
      <c r="AK12" s="450"/>
      <c r="AL12" s="494"/>
      <c r="AM12" s="446" t="s">
        <v>119</v>
      </c>
      <c r="AN12" s="447"/>
      <c r="AO12" s="447"/>
      <c r="AP12" s="447"/>
      <c r="AQ12" s="447"/>
      <c r="AR12" s="447"/>
      <c r="AS12" s="447"/>
      <c r="AT12" s="448"/>
      <c r="AU12" s="449" t="s">
        <v>120</v>
      </c>
      <c r="AV12" s="450"/>
      <c r="AW12" s="450"/>
      <c r="AX12" s="450"/>
      <c r="AY12" s="451" t="s">
        <v>121</v>
      </c>
      <c r="AZ12" s="452"/>
      <c r="BA12" s="452"/>
      <c r="BB12" s="452"/>
      <c r="BC12" s="452"/>
      <c r="BD12" s="452"/>
      <c r="BE12" s="452"/>
      <c r="BF12" s="452"/>
      <c r="BG12" s="452"/>
      <c r="BH12" s="452"/>
      <c r="BI12" s="452"/>
      <c r="BJ12" s="452"/>
      <c r="BK12" s="452"/>
      <c r="BL12" s="452"/>
      <c r="BM12" s="453"/>
      <c r="BN12" s="417" t="s">
        <v>122</v>
      </c>
      <c r="BO12" s="418"/>
      <c r="BP12" s="418"/>
      <c r="BQ12" s="418"/>
      <c r="BR12" s="418"/>
      <c r="BS12" s="418"/>
      <c r="BT12" s="418"/>
      <c r="BU12" s="419"/>
      <c r="BV12" s="417">
        <v>100000</v>
      </c>
      <c r="BW12" s="418"/>
      <c r="BX12" s="418"/>
      <c r="BY12" s="418"/>
      <c r="BZ12" s="418"/>
      <c r="CA12" s="418"/>
      <c r="CB12" s="418"/>
      <c r="CC12" s="419"/>
      <c r="CD12" s="420" t="s">
        <v>123</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124</v>
      </c>
      <c r="N13" s="506"/>
      <c r="O13" s="506"/>
      <c r="P13" s="506"/>
      <c r="Q13" s="507"/>
      <c r="R13" s="498">
        <v>34491</v>
      </c>
      <c r="S13" s="499"/>
      <c r="T13" s="499"/>
      <c r="U13" s="499"/>
      <c r="V13" s="500"/>
      <c r="W13" s="433" t="s">
        <v>125</v>
      </c>
      <c r="X13" s="434"/>
      <c r="Y13" s="434"/>
      <c r="Z13" s="434"/>
      <c r="AA13" s="434"/>
      <c r="AB13" s="424"/>
      <c r="AC13" s="468">
        <v>2780</v>
      </c>
      <c r="AD13" s="469"/>
      <c r="AE13" s="469"/>
      <c r="AF13" s="469"/>
      <c r="AG13" s="508"/>
      <c r="AH13" s="468">
        <v>2840</v>
      </c>
      <c r="AI13" s="469"/>
      <c r="AJ13" s="469"/>
      <c r="AK13" s="469"/>
      <c r="AL13" s="470"/>
      <c r="AM13" s="446" t="s">
        <v>126</v>
      </c>
      <c r="AN13" s="447"/>
      <c r="AO13" s="447"/>
      <c r="AP13" s="447"/>
      <c r="AQ13" s="447"/>
      <c r="AR13" s="447"/>
      <c r="AS13" s="447"/>
      <c r="AT13" s="448"/>
      <c r="AU13" s="449" t="s">
        <v>127</v>
      </c>
      <c r="AV13" s="450"/>
      <c r="AW13" s="450"/>
      <c r="AX13" s="450"/>
      <c r="AY13" s="451" t="s">
        <v>128</v>
      </c>
      <c r="AZ13" s="452"/>
      <c r="BA13" s="452"/>
      <c r="BB13" s="452"/>
      <c r="BC13" s="452"/>
      <c r="BD13" s="452"/>
      <c r="BE13" s="452"/>
      <c r="BF13" s="452"/>
      <c r="BG13" s="452"/>
      <c r="BH13" s="452"/>
      <c r="BI13" s="452"/>
      <c r="BJ13" s="452"/>
      <c r="BK13" s="452"/>
      <c r="BL13" s="452"/>
      <c r="BM13" s="453"/>
      <c r="BN13" s="417">
        <v>30952</v>
      </c>
      <c r="BO13" s="418"/>
      <c r="BP13" s="418"/>
      <c r="BQ13" s="418"/>
      <c r="BR13" s="418"/>
      <c r="BS13" s="418"/>
      <c r="BT13" s="418"/>
      <c r="BU13" s="419"/>
      <c r="BV13" s="417">
        <v>214700</v>
      </c>
      <c r="BW13" s="418"/>
      <c r="BX13" s="418"/>
      <c r="BY13" s="418"/>
      <c r="BZ13" s="418"/>
      <c r="CA13" s="418"/>
      <c r="CB13" s="418"/>
      <c r="CC13" s="419"/>
      <c r="CD13" s="420" t="s">
        <v>129</v>
      </c>
      <c r="CE13" s="421"/>
      <c r="CF13" s="421"/>
      <c r="CG13" s="421"/>
      <c r="CH13" s="421"/>
      <c r="CI13" s="421"/>
      <c r="CJ13" s="421"/>
      <c r="CK13" s="421"/>
      <c r="CL13" s="421"/>
      <c r="CM13" s="421"/>
      <c r="CN13" s="421"/>
      <c r="CO13" s="421"/>
      <c r="CP13" s="421"/>
      <c r="CQ13" s="421"/>
      <c r="CR13" s="421"/>
      <c r="CS13" s="422"/>
      <c r="CT13" s="414">
        <v>22</v>
      </c>
      <c r="CU13" s="415"/>
      <c r="CV13" s="415"/>
      <c r="CW13" s="415"/>
      <c r="CX13" s="415"/>
      <c r="CY13" s="415"/>
      <c r="CZ13" s="415"/>
      <c r="DA13" s="416"/>
      <c r="DB13" s="414">
        <v>22.4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130</v>
      </c>
      <c r="M14" s="496"/>
      <c r="N14" s="496"/>
      <c r="O14" s="496"/>
      <c r="P14" s="496"/>
      <c r="Q14" s="497"/>
      <c r="R14" s="498">
        <v>35002</v>
      </c>
      <c r="S14" s="499"/>
      <c r="T14" s="499"/>
      <c r="U14" s="499"/>
      <c r="V14" s="500"/>
      <c r="W14" s="407"/>
      <c r="X14" s="408"/>
      <c r="Y14" s="408"/>
      <c r="Z14" s="408"/>
      <c r="AA14" s="408"/>
      <c r="AB14" s="397"/>
      <c r="AC14" s="501">
        <v>16.3</v>
      </c>
      <c r="AD14" s="502"/>
      <c r="AE14" s="502"/>
      <c r="AF14" s="502"/>
      <c r="AG14" s="503"/>
      <c r="AH14" s="501">
        <v>16.2</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131</v>
      </c>
      <c r="CE14" s="510"/>
      <c r="CF14" s="510"/>
      <c r="CG14" s="510"/>
      <c r="CH14" s="510"/>
      <c r="CI14" s="510"/>
      <c r="CJ14" s="510"/>
      <c r="CK14" s="510"/>
      <c r="CL14" s="510"/>
      <c r="CM14" s="510"/>
      <c r="CN14" s="510"/>
      <c r="CO14" s="510"/>
      <c r="CP14" s="510"/>
      <c r="CQ14" s="510"/>
      <c r="CR14" s="510"/>
      <c r="CS14" s="511"/>
      <c r="CT14" s="512">
        <v>119.3</v>
      </c>
      <c r="CU14" s="513"/>
      <c r="CV14" s="513"/>
      <c r="CW14" s="513"/>
      <c r="CX14" s="513"/>
      <c r="CY14" s="513"/>
      <c r="CZ14" s="513"/>
      <c r="DA14" s="514"/>
      <c r="DB14" s="512">
        <v>148.30000000000001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124</v>
      </c>
      <c r="N15" s="506"/>
      <c r="O15" s="506"/>
      <c r="P15" s="506"/>
      <c r="Q15" s="507"/>
      <c r="R15" s="498">
        <v>34938</v>
      </c>
      <c r="S15" s="499"/>
      <c r="T15" s="499"/>
      <c r="U15" s="499"/>
      <c r="V15" s="500"/>
      <c r="W15" s="433" t="s">
        <v>132</v>
      </c>
      <c r="X15" s="434"/>
      <c r="Y15" s="434"/>
      <c r="Z15" s="434"/>
      <c r="AA15" s="434"/>
      <c r="AB15" s="424"/>
      <c r="AC15" s="468">
        <v>4213</v>
      </c>
      <c r="AD15" s="469"/>
      <c r="AE15" s="469"/>
      <c r="AF15" s="469"/>
      <c r="AG15" s="508"/>
      <c r="AH15" s="468">
        <v>4246</v>
      </c>
      <c r="AI15" s="469"/>
      <c r="AJ15" s="469"/>
      <c r="AK15" s="469"/>
      <c r="AL15" s="470"/>
      <c r="AM15" s="446"/>
      <c r="AN15" s="447"/>
      <c r="AO15" s="447"/>
      <c r="AP15" s="447"/>
      <c r="AQ15" s="447"/>
      <c r="AR15" s="447"/>
      <c r="AS15" s="447"/>
      <c r="AT15" s="448"/>
      <c r="AU15" s="449"/>
      <c r="AV15" s="450"/>
      <c r="AW15" s="450"/>
      <c r="AX15" s="450"/>
      <c r="AY15" s="377" t="s">
        <v>133</v>
      </c>
      <c r="AZ15" s="378"/>
      <c r="BA15" s="378"/>
      <c r="BB15" s="378"/>
      <c r="BC15" s="378"/>
      <c r="BD15" s="378"/>
      <c r="BE15" s="378"/>
      <c r="BF15" s="378"/>
      <c r="BG15" s="378"/>
      <c r="BH15" s="378"/>
      <c r="BI15" s="378"/>
      <c r="BJ15" s="378"/>
      <c r="BK15" s="378"/>
      <c r="BL15" s="378"/>
      <c r="BM15" s="379"/>
      <c r="BN15" s="380">
        <v>2810183</v>
      </c>
      <c r="BO15" s="381"/>
      <c r="BP15" s="381"/>
      <c r="BQ15" s="381"/>
      <c r="BR15" s="381"/>
      <c r="BS15" s="381"/>
      <c r="BT15" s="381"/>
      <c r="BU15" s="382"/>
      <c r="BV15" s="380">
        <v>2732257</v>
      </c>
      <c r="BW15" s="381"/>
      <c r="BX15" s="381"/>
      <c r="BY15" s="381"/>
      <c r="BZ15" s="381"/>
      <c r="CA15" s="381"/>
      <c r="CB15" s="381"/>
      <c r="CC15" s="382"/>
      <c r="CD15" s="515" t="s">
        <v>134</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135</v>
      </c>
      <c r="M16" s="526"/>
      <c r="N16" s="526"/>
      <c r="O16" s="526"/>
      <c r="P16" s="526"/>
      <c r="Q16" s="527"/>
      <c r="R16" s="518" t="s">
        <v>136</v>
      </c>
      <c r="S16" s="519"/>
      <c r="T16" s="519"/>
      <c r="U16" s="519"/>
      <c r="V16" s="520"/>
      <c r="W16" s="407"/>
      <c r="X16" s="408"/>
      <c r="Y16" s="408"/>
      <c r="Z16" s="408"/>
      <c r="AA16" s="408"/>
      <c r="AB16" s="397"/>
      <c r="AC16" s="501">
        <v>24.7</v>
      </c>
      <c r="AD16" s="502"/>
      <c r="AE16" s="502"/>
      <c r="AF16" s="502"/>
      <c r="AG16" s="503"/>
      <c r="AH16" s="501">
        <v>24.2</v>
      </c>
      <c r="AI16" s="502"/>
      <c r="AJ16" s="502"/>
      <c r="AK16" s="502"/>
      <c r="AL16" s="504"/>
      <c r="AM16" s="446"/>
      <c r="AN16" s="447"/>
      <c r="AO16" s="447"/>
      <c r="AP16" s="447"/>
      <c r="AQ16" s="447"/>
      <c r="AR16" s="447"/>
      <c r="AS16" s="447"/>
      <c r="AT16" s="448"/>
      <c r="AU16" s="449"/>
      <c r="AV16" s="450"/>
      <c r="AW16" s="450"/>
      <c r="AX16" s="450"/>
      <c r="AY16" s="451" t="s">
        <v>137</v>
      </c>
      <c r="AZ16" s="452"/>
      <c r="BA16" s="452"/>
      <c r="BB16" s="452"/>
      <c r="BC16" s="452"/>
      <c r="BD16" s="452"/>
      <c r="BE16" s="452"/>
      <c r="BF16" s="452"/>
      <c r="BG16" s="452"/>
      <c r="BH16" s="452"/>
      <c r="BI16" s="452"/>
      <c r="BJ16" s="452"/>
      <c r="BK16" s="452"/>
      <c r="BL16" s="452"/>
      <c r="BM16" s="453"/>
      <c r="BN16" s="417">
        <v>7931516</v>
      </c>
      <c r="BO16" s="418"/>
      <c r="BP16" s="418"/>
      <c r="BQ16" s="418"/>
      <c r="BR16" s="418"/>
      <c r="BS16" s="418"/>
      <c r="BT16" s="418"/>
      <c r="BU16" s="419"/>
      <c r="BV16" s="417">
        <v>7901395</v>
      </c>
      <c r="BW16" s="418"/>
      <c r="BX16" s="418"/>
      <c r="BY16" s="418"/>
      <c r="BZ16" s="418"/>
      <c r="CA16" s="418"/>
      <c r="CB16" s="418"/>
      <c r="CC16" s="419"/>
      <c r="CD16" s="154"/>
      <c r="CE16" s="524" t="s">
        <v>138</v>
      </c>
      <c r="CF16" s="524"/>
      <c r="CG16" s="524"/>
      <c r="CH16" s="524"/>
      <c r="CI16" s="524"/>
      <c r="CJ16" s="524"/>
      <c r="CK16" s="524"/>
      <c r="CL16" s="524"/>
      <c r="CM16" s="524"/>
      <c r="CN16" s="524"/>
      <c r="CO16" s="524"/>
      <c r="CP16" s="524"/>
      <c r="CQ16" s="524"/>
      <c r="CR16" s="524"/>
      <c r="CS16" s="525"/>
      <c r="CT16" s="414">
        <v>2.7</v>
      </c>
      <c r="CU16" s="415"/>
      <c r="CV16" s="415"/>
      <c r="CW16" s="415"/>
      <c r="CX16" s="415"/>
      <c r="CY16" s="415"/>
      <c r="CZ16" s="415"/>
      <c r="DA16" s="416"/>
      <c r="DB16" s="414">
        <v>2.9</v>
      </c>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139</v>
      </c>
      <c r="N17" s="522"/>
      <c r="O17" s="522"/>
      <c r="P17" s="522"/>
      <c r="Q17" s="523"/>
      <c r="R17" s="518" t="s">
        <v>136</v>
      </c>
      <c r="S17" s="519"/>
      <c r="T17" s="519"/>
      <c r="U17" s="519"/>
      <c r="V17" s="520"/>
      <c r="W17" s="433" t="s">
        <v>140</v>
      </c>
      <c r="X17" s="434"/>
      <c r="Y17" s="434"/>
      <c r="Z17" s="434"/>
      <c r="AA17" s="434"/>
      <c r="AB17" s="424"/>
      <c r="AC17" s="468">
        <v>10066</v>
      </c>
      <c r="AD17" s="469"/>
      <c r="AE17" s="469"/>
      <c r="AF17" s="469"/>
      <c r="AG17" s="508"/>
      <c r="AH17" s="468">
        <v>10486</v>
      </c>
      <c r="AI17" s="469"/>
      <c r="AJ17" s="469"/>
      <c r="AK17" s="469"/>
      <c r="AL17" s="470"/>
      <c r="AM17" s="446"/>
      <c r="AN17" s="447"/>
      <c r="AO17" s="447"/>
      <c r="AP17" s="447"/>
      <c r="AQ17" s="447"/>
      <c r="AR17" s="447"/>
      <c r="AS17" s="447"/>
      <c r="AT17" s="448"/>
      <c r="AU17" s="449"/>
      <c r="AV17" s="450"/>
      <c r="AW17" s="450"/>
      <c r="AX17" s="450"/>
      <c r="AY17" s="451" t="s">
        <v>141</v>
      </c>
      <c r="AZ17" s="452"/>
      <c r="BA17" s="452"/>
      <c r="BB17" s="452"/>
      <c r="BC17" s="452"/>
      <c r="BD17" s="452"/>
      <c r="BE17" s="452"/>
      <c r="BF17" s="452"/>
      <c r="BG17" s="452"/>
      <c r="BH17" s="452"/>
      <c r="BI17" s="452"/>
      <c r="BJ17" s="452"/>
      <c r="BK17" s="452"/>
      <c r="BL17" s="452"/>
      <c r="BM17" s="453"/>
      <c r="BN17" s="417">
        <v>3524879</v>
      </c>
      <c r="BO17" s="418"/>
      <c r="BP17" s="418"/>
      <c r="BQ17" s="418"/>
      <c r="BR17" s="418"/>
      <c r="BS17" s="418"/>
      <c r="BT17" s="418"/>
      <c r="BU17" s="419"/>
      <c r="BV17" s="417">
        <v>3419830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142</v>
      </c>
      <c r="C18" s="460"/>
      <c r="D18" s="460"/>
      <c r="E18" s="529"/>
      <c r="F18" s="529"/>
      <c r="G18" s="529"/>
      <c r="H18" s="529"/>
      <c r="I18" s="529"/>
      <c r="J18" s="529"/>
      <c r="K18" s="529"/>
      <c r="L18" s="530">
        <v>217.05</v>
      </c>
      <c r="M18" s="530"/>
      <c r="N18" s="530"/>
      <c r="O18" s="530"/>
      <c r="P18" s="530"/>
      <c r="Q18" s="530"/>
      <c r="R18" s="531"/>
      <c r="S18" s="531"/>
      <c r="T18" s="531"/>
      <c r="U18" s="531"/>
      <c r="V18" s="532"/>
      <c r="W18" s="435"/>
      <c r="X18" s="436"/>
      <c r="Y18" s="436"/>
      <c r="Z18" s="436"/>
      <c r="AA18" s="436"/>
      <c r="AB18" s="427"/>
      <c r="AC18" s="533">
        <v>59</v>
      </c>
      <c r="AD18" s="534"/>
      <c r="AE18" s="534"/>
      <c r="AF18" s="534"/>
      <c r="AG18" s="535"/>
      <c r="AH18" s="533">
        <v>59.7</v>
      </c>
      <c r="AI18" s="534"/>
      <c r="AJ18" s="534"/>
      <c r="AK18" s="534"/>
      <c r="AL18" s="536"/>
      <c r="AM18" s="446"/>
      <c r="AN18" s="447"/>
      <c r="AO18" s="447"/>
      <c r="AP18" s="447"/>
      <c r="AQ18" s="447"/>
      <c r="AR18" s="447"/>
      <c r="AS18" s="447"/>
      <c r="AT18" s="448"/>
      <c r="AU18" s="449"/>
      <c r="AV18" s="450"/>
      <c r="AW18" s="450"/>
      <c r="AX18" s="450"/>
      <c r="AY18" s="451" t="s">
        <v>143</v>
      </c>
      <c r="AZ18" s="452"/>
      <c r="BA18" s="452"/>
      <c r="BB18" s="452"/>
      <c r="BC18" s="452"/>
      <c r="BD18" s="452"/>
      <c r="BE18" s="452"/>
      <c r="BF18" s="452"/>
      <c r="BG18" s="452"/>
      <c r="BH18" s="452"/>
      <c r="BI18" s="452"/>
      <c r="BJ18" s="452"/>
      <c r="BK18" s="452"/>
      <c r="BL18" s="452"/>
      <c r="BM18" s="453"/>
      <c r="BN18" s="417">
        <v>9103420</v>
      </c>
      <c r="BO18" s="418"/>
      <c r="BP18" s="418"/>
      <c r="BQ18" s="418"/>
      <c r="BR18" s="418"/>
      <c r="BS18" s="418"/>
      <c r="BT18" s="418"/>
      <c r="BU18" s="419"/>
      <c r="BV18" s="417">
        <v>9038107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144</v>
      </c>
      <c r="C19" s="460"/>
      <c r="D19" s="460"/>
      <c r="E19" s="529"/>
      <c r="F19" s="529"/>
      <c r="G19" s="529"/>
      <c r="H19" s="529"/>
      <c r="I19" s="529"/>
      <c r="J19" s="529"/>
      <c r="K19" s="529"/>
      <c r="L19" s="537">
        <v>158</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145</v>
      </c>
      <c r="AZ19" s="452"/>
      <c r="BA19" s="452"/>
      <c r="BB19" s="452"/>
      <c r="BC19" s="452"/>
      <c r="BD19" s="452"/>
      <c r="BE19" s="452"/>
      <c r="BF19" s="452"/>
      <c r="BG19" s="452"/>
      <c r="BH19" s="452"/>
      <c r="BI19" s="452"/>
      <c r="BJ19" s="452"/>
      <c r="BK19" s="452"/>
      <c r="BL19" s="452"/>
      <c r="BM19" s="453"/>
      <c r="BN19" s="417">
        <v>11109334</v>
      </c>
      <c r="BO19" s="418"/>
      <c r="BP19" s="418"/>
      <c r="BQ19" s="418"/>
      <c r="BR19" s="418"/>
      <c r="BS19" s="418"/>
      <c r="BT19" s="418"/>
      <c r="BU19" s="419"/>
      <c r="BV19" s="417">
        <v>11222624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146</v>
      </c>
      <c r="C20" s="460"/>
      <c r="D20" s="460"/>
      <c r="E20" s="529"/>
      <c r="F20" s="529"/>
      <c r="G20" s="529"/>
      <c r="H20" s="529"/>
      <c r="I20" s="529"/>
      <c r="J20" s="529"/>
      <c r="K20" s="529"/>
      <c r="L20" s="537">
        <v>11770</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147</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148</v>
      </c>
      <c r="C22" s="548"/>
      <c r="D22" s="549"/>
      <c r="E22" s="429" t="s">
        <v>1</v>
      </c>
      <c r="F22" s="434"/>
      <c r="G22" s="434"/>
      <c r="H22" s="434"/>
      <c r="I22" s="434"/>
      <c r="J22" s="434"/>
      <c r="K22" s="424"/>
      <c r="L22" s="429" t="s">
        <v>149</v>
      </c>
      <c r="M22" s="434"/>
      <c r="N22" s="434"/>
      <c r="O22" s="434"/>
      <c r="P22" s="424"/>
      <c r="Q22" s="556" t="s">
        <v>150</v>
      </c>
      <c r="R22" s="557"/>
      <c r="S22" s="557"/>
      <c r="T22" s="557"/>
      <c r="U22" s="557"/>
      <c r="V22" s="558"/>
      <c r="W22" s="562" t="s">
        <v>151</v>
      </c>
      <c r="X22" s="548"/>
      <c r="Y22" s="549"/>
      <c r="Z22" s="429" t="s">
        <v>1</v>
      </c>
      <c r="AA22" s="434"/>
      <c r="AB22" s="434"/>
      <c r="AC22" s="434"/>
      <c r="AD22" s="434"/>
      <c r="AE22" s="434"/>
      <c r="AF22" s="434"/>
      <c r="AG22" s="424"/>
      <c r="AH22" s="575" t="s">
        <v>152</v>
      </c>
      <c r="AI22" s="434"/>
      <c r="AJ22" s="434"/>
      <c r="AK22" s="434"/>
      <c r="AL22" s="424"/>
      <c r="AM22" s="575" t="s">
        <v>153</v>
      </c>
      <c r="AN22" s="576"/>
      <c r="AO22" s="576"/>
      <c r="AP22" s="576"/>
      <c r="AQ22" s="576"/>
      <c r="AR22" s="577"/>
      <c r="AS22" s="556" t="s">
        <v>150</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154</v>
      </c>
      <c r="AZ23" s="378"/>
      <c r="BA23" s="378"/>
      <c r="BB23" s="378"/>
      <c r="BC23" s="378"/>
      <c r="BD23" s="378"/>
      <c r="BE23" s="378"/>
      <c r="BF23" s="378"/>
      <c r="BG23" s="378"/>
      <c r="BH23" s="378"/>
      <c r="BI23" s="378"/>
      <c r="BJ23" s="378"/>
      <c r="BK23" s="378"/>
      <c r="BL23" s="378"/>
      <c r="BM23" s="379"/>
      <c r="BN23" s="417">
        <v>13722177</v>
      </c>
      <c r="BO23" s="418"/>
      <c r="BP23" s="418"/>
      <c r="BQ23" s="418"/>
      <c r="BR23" s="418"/>
      <c r="BS23" s="418"/>
      <c r="BT23" s="418"/>
      <c r="BU23" s="419"/>
      <c r="BV23" s="417">
        <v>14920503</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155</v>
      </c>
      <c r="F24" s="447"/>
      <c r="G24" s="447"/>
      <c r="H24" s="447"/>
      <c r="I24" s="447"/>
      <c r="J24" s="447"/>
      <c r="K24" s="448"/>
      <c r="L24" s="468">
        <v>1</v>
      </c>
      <c r="M24" s="469"/>
      <c r="N24" s="469"/>
      <c r="O24" s="469"/>
      <c r="P24" s="508"/>
      <c r="Q24" s="468">
        <v>5950</v>
      </c>
      <c r="R24" s="469"/>
      <c r="S24" s="469"/>
      <c r="T24" s="469"/>
      <c r="U24" s="469"/>
      <c r="V24" s="508"/>
      <c r="W24" s="563"/>
      <c r="X24" s="551"/>
      <c r="Y24" s="552"/>
      <c r="Z24" s="467" t="s">
        <v>156</v>
      </c>
      <c r="AA24" s="447"/>
      <c r="AB24" s="447"/>
      <c r="AC24" s="447"/>
      <c r="AD24" s="447"/>
      <c r="AE24" s="447"/>
      <c r="AF24" s="447"/>
      <c r="AG24" s="448"/>
      <c r="AH24" s="468">
        <v>246</v>
      </c>
      <c r="AI24" s="469"/>
      <c r="AJ24" s="469"/>
      <c r="AK24" s="469"/>
      <c r="AL24" s="508"/>
      <c r="AM24" s="468">
        <v>695688</v>
      </c>
      <c r="AN24" s="469"/>
      <c r="AO24" s="469"/>
      <c r="AP24" s="469"/>
      <c r="AQ24" s="469"/>
      <c r="AR24" s="508"/>
      <c r="AS24" s="468">
        <v>2828</v>
      </c>
      <c r="AT24" s="469"/>
      <c r="AU24" s="469"/>
      <c r="AV24" s="469"/>
      <c r="AW24" s="469"/>
      <c r="AX24" s="470"/>
      <c r="AY24" s="583" t="s">
        <v>157</v>
      </c>
      <c r="AZ24" s="584"/>
      <c r="BA24" s="584"/>
      <c r="BB24" s="584"/>
      <c r="BC24" s="584"/>
      <c r="BD24" s="584"/>
      <c r="BE24" s="584"/>
      <c r="BF24" s="584"/>
      <c r="BG24" s="584"/>
      <c r="BH24" s="584"/>
      <c r="BI24" s="584"/>
      <c r="BJ24" s="584"/>
      <c r="BK24" s="584"/>
      <c r="BL24" s="584"/>
      <c r="BM24" s="585"/>
      <c r="BN24" s="417">
        <v>9505656</v>
      </c>
      <c r="BO24" s="418"/>
      <c r="BP24" s="418"/>
      <c r="BQ24" s="418"/>
      <c r="BR24" s="418"/>
      <c r="BS24" s="418"/>
      <c r="BT24" s="418"/>
      <c r="BU24" s="419"/>
      <c r="BV24" s="417">
        <v>9769845</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158</v>
      </c>
      <c r="F25" s="447"/>
      <c r="G25" s="447"/>
      <c r="H25" s="447"/>
      <c r="I25" s="447"/>
      <c r="J25" s="447"/>
      <c r="K25" s="448"/>
      <c r="L25" s="468">
        <v>1</v>
      </c>
      <c r="M25" s="469"/>
      <c r="N25" s="469"/>
      <c r="O25" s="469"/>
      <c r="P25" s="508"/>
      <c r="Q25" s="468">
        <v>4830</v>
      </c>
      <c r="R25" s="469"/>
      <c r="S25" s="469"/>
      <c r="T25" s="469"/>
      <c r="U25" s="469"/>
      <c r="V25" s="508"/>
      <c r="W25" s="563"/>
      <c r="X25" s="551"/>
      <c r="Y25" s="552"/>
      <c r="Z25" s="467" t="s">
        <v>159</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160</v>
      </c>
      <c r="AZ25" s="378"/>
      <c r="BA25" s="378"/>
      <c r="BB25" s="378"/>
      <c r="BC25" s="378"/>
      <c r="BD25" s="378"/>
      <c r="BE25" s="378"/>
      <c r="BF25" s="378"/>
      <c r="BG25" s="378"/>
      <c r="BH25" s="378"/>
      <c r="BI25" s="378"/>
      <c r="BJ25" s="378"/>
      <c r="BK25" s="378"/>
      <c r="BL25" s="378"/>
      <c r="BM25" s="379"/>
      <c r="BN25" s="380">
        <v>686156</v>
      </c>
      <c r="BO25" s="381"/>
      <c r="BP25" s="381"/>
      <c r="BQ25" s="381"/>
      <c r="BR25" s="381"/>
      <c r="BS25" s="381"/>
      <c r="BT25" s="381"/>
      <c r="BU25" s="382"/>
      <c r="BV25" s="380">
        <v>426260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161</v>
      </c>
      <c r="F26" s="447"/>
      <c r="G26" s="447"/>
      <c r="H26" s="447"/>
      <c r="I26" s="447"/>
      <c r="J26" s="447"/>
      <c r="K26" s="448"/>
      <c r="L26" s="468">
        <v>1</v>
      </c>
      <c r="M26" s="469"/>
      <c r="N26" s="469"/>
      <c r="O26" s="469"/>
      <c r="P26" s="508"/>
      <c r="Q26" s="468">
        <v>4088</v>
      </c>
      <c r="R26" s="469"/>
      <c r="S26" s="469"/>
      <c r="T26" s="469"/>
      <c r="U26" s="469"/>
      <c r="V26" s="508"/>
      <c r="W26" s="563"/>
      <c r="X26" s="551"/>
      <c r="Y26" s="552"/>
      <c r="Z26" s="467" t="s">
        <v>162</v>
      </c>
      <c r="AA26" s="573"/>
      <c r="AB26" s="573"/>
      <c r="AC26" s="573"/>
      <c r="AD26" s="573"/>
      <c r="AE26" s="573"/>
      <c r="AF26" s="573"/>
      <c r="AG26" s="574"/>
      <c r="AH26" s="468">
        <v>15</v>
      </c>
      <c r="AI26" s="469"/>
      <c r="AJ26" s="469"/>
      <c r="AK26" s="469"/>
      <c r="AL26" s="508"/>
      <c r="AM26" s="468">
        <v>45780</v>
      </c>
      <c r="AN26" s="469"/>
      <c r="AO26" s="469"/>
      <c r="AP26" s="469"/>
      <c r="AQ26" s="469"/>
      <c r="AR26" s="508"/>
      <c r="AS26" s="468">
        <v>3052</v>
      </c>
      <c r="AT26" s="469"/>
      <c r="AU26" s="469"/>
      <c r="AV26" s="469"/>
      <c r="AW26" s="469"/>
      <c r="AX26" s="470"/>
      <c r="AY26" s="420" t="s">
        <v>163</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164</v>
      </c>
      <c r="F27" s="447"/>
      <c r="G27" s="447"/>
      <c r="H27" s="447"/>
      <c r="I27" s="447"/>
      <c r="J27" s="447"/>
      <c r="K27" s="448"/>
      <c r="L27" s="468">
        <v>1</v>
      </c>
      <c r="M27" s="469"/>
      <c r="N27" s="469"/>
      <c r="O27" s="469"/>
      <c r="P27" s="508"/>
      <c r="Q27" s="468">
        <v>3809</v>
      </c>
      <c r="R27" s="469"/>
      <c r="S27" s="469"/>
      <c r="T27" s="469"/>
      <c r="U27" s="469"/>
      <c r="V27" s="508"/>
      <c r="W27" s="563"/>
      <c r="X27" s="551"/>
      <c r="Y27" s="552"/>
      <c r="Z27" s="467" t="s">
        <v>165</v>
      </c>
      <c r="AA27" s="447"/>
      <c r="AB27" s="447"/>
      <c r="AC27" s="447"/>
      <c r="AD27" s="447"/>
      <c r="AE27" s="447"/>
      <c r="AF27" s="447"/>
      <c r="AG27" s="448"/>
      <c r="AH27" s="468">
        <v>5</v>
      </c>
      <c r="AI27" s="469"/>
      <c r="AJ27" s="469"/>
      <c r="AK27" s="469"/>
      <c r="AL27" s="508"/>
      <c r="AM27" s="468">
        <v>21775</v>
      </c>
      <c r="AN27" s="469"/>
      <c r="AO27" s="469"/>
      <c r="AP27" s="469"/>
      <c r="AQ27" s="469"/>
      <c r="AR27" s="508"/>
      <c r="AS27" s="468">
        <v>4355</v>
      </c>
      <c r="AT27" s="469"/>
      <c r="AU27" s="469"/>
      <c r="AV27" s="469"/>
      <c r="AW27" s="469"/>
      <c r="AX27" s="470"/>
      <c r="AY27" s="509" t="s">
        <v>166</v>
      </c>
      <c r="AZ27" s="510"/>
      <c r="BA27" s="510"/>
      <c r="BB27" s="510"/>
      <c r="BC27" s="510"/>
      <c r="BD27" s="510"/>
      <c r="BE27" s="510"/>
      <c r="BF27" s="510"/>
      <c r="BG27" s="510"/>
      <c r="BH27" s="510"/>
      <c r="BI27" s="510"/>
      <c r="BJ27" s="510"/>
      <c r="BK27" s="510"/>
      <c r="BL27" s="510"/>
      <c r="BM27" s="511"/>
      <c r="BN27" s="586">
        <v>2141</v>
      </c>
      <c r="BO27" s="587"/>
      <c r="BP27" s="587"/>
      <c r="BQ27" s="587"/>
      <c r="BR27" s="587"/>
      <c r="BS27" s="587"/>
      <c r="BT27" s="587"/>
      <c r="BU27" s="588"/>
      <c r="BV27" s="586">
        <v>2140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167</v>
      </c>
      <c r="F28" s="447"/>
      <c r="G28" s="447"/>
      <c r="H28" s="447"/>
      <c r="I28" s="447"/>
      <c r="J28" s="447"/>
      <c r="K28" s="448"/>
      <c r="L28" s="468">
        <v>1</v>
      </c>
      <c r="M28" s="469"/>
      <c r="N28" s="469"/>
      <c r="O28" s="469"/>
      <c r="P28" s="508"/>
      <c r="Q28" s="468">
        <v>3514</v>
      </c>
      <c r="R28" s="469"/>
      <c r="S28" s="469"/>
      <c r="T28" s="469"/>
      <c r="U28" s="469"/>
      <c r="V28" s="508"/>
      <c r="W28" s="563"/>
      <c r="X28" s="551"/>
      <c r="Y28" s="552"/>
      <c r="Z28" s="467" t="s">
        <v>168</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169</v>
      </c>
      <c r="AZ28" s="590"/>
      <c r="BA28" s="590"/>
      <c r="BB28" s="591"/>
      <c r="BC28" s="377" t="s">
        <v>170</v>
      </c>
      <c r="BD28" s="378"/>
      <c r="BE28" s="378"/>
      <c r="BF28" s="378"/>
      <c r="BG28" s="378"/>
      <c r="BH28" s="378"/>
      <c r="BI28" s="378"/>
      <c r="BJ28" s="378"/>
      <c r="BK28" s="378"/>
      <c r="BL28" s="378"/>
      <c r="BM28" s="379"/>
      <c r="BN28" s="380">
        <v>824725</v>
      </c>
      <c r="BO28" s="381"/>
      <c r="BP28" s="381"/>
      <c r="BQ28" s="381"/>
      <c r="BR28" s="381"/>
      <c r="BS28" s="381"/>
      <c r="BT28" s="381"/>
      <c r="BU28" s="382"/>
      <c r="BV28" s="380">
        <v>591571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171</v>
      </c>
      <c r="F29" s="447"/>
      <c r="G29" s="447"/>
      <c r="H29" s="447"/>
      <c r="I29" s="447"/>
      <c r="J29" s="447"/>
      <c r="K29" s="448"/>
      <c r="L29" s="468">
        <v>14</v>
      </c>
      <c r="M29" s="469"/>
      <c r="N29" s="469"/>
      <c r="O29" s="469"/>
      <c r="P29" s="508"/>
      <c r="Q29" s="468">
        <v>3174</v>
      </c>
      <c r="R29" s="469"/>
      <c r="S29" s="469"/>
      <c r="T29" s="469"/>
      <c r="U29" s="469"/>
      <c r="V29" s="508"/>
      <c r="W29" s="564"/>
      <c r="X29" s="565"/>
      <c r="Y29" s="566"/>
      <c r="Z29" s="467" t="s">
        <v>172</v>
      </c>
      <c r="AA29" s="447"/>
      <c r="AB29" s="447"/>
      <c r="AC29" s="447"/>
      <c r="AD29" s="447"/>
      <c r="AE29" s="447"/>
      <c r="AF29" s="447"/>
      <c r="AG29" s="448"/>
      <c r="AH29" s="468">
        <v>251</v>
      </c>
      <c r="AI29" s="469"/>
      <c r="AJ29" s="469"/>
      <c r="AK29" s="469"/>
      <c r="AL29" s="508"/>
      <c r="AM29" s="468">
        <v>717463</v>
      </c>
      <c r="AN29" s="469"/>
      <c r="AO29" s="469"/>
      <c r="AP29" s="469"/>
      <c r="AQ29" s="469"/>
      <c r="AR29" s="508"/>
      <c r="AS29" s="468">
        <v>2858</v>
      </c>
      <c r="AT29" s="469"/>
      <c r="AU29" s="469"/>
      <c r="AV29" s="469"/>
      <c r="AW29" s="469"/>
      <c r="AX29" s="470"/>
      <c r="AY29" s="592"/>
      <c r="AZ29" s="593"/>
      <c r="BA29" s="593"/>
      <c r="BB29" s="594"/>
      <c r="BC29" s="451" t="s">
        <v>173</v>
      </c>
      <c r="BD29" s="452"/>
      <c r="BE29" s="452"/>
      <c r="BF29" s="452"/>
      <c r="BG29" s="452"/>
      <c r="BH29" s="452"/>
      <c r="BI29" s="452"/>
      <c r="BJ29" s="452"/>
      <c r="BK29" s="452"/>
      <c r="BL29" s="452"/>
      <c r="BM29" s="453"/>
      <c r="BN29" s="417">
        <v>6836</v>
      </c>
      <c r="BO29" s="418"/>
      <c r="BP29" s="418"/>
      <c r="BQ29" s="418"/>
      <c r="BR29" s="418"/>
      <c r="BS29" s="418"/>
      <c r="BT29" s="418"/>
      <c r="BU29" s="419"/>
      <c r="BV29" s="417">
        <v>6825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174</v>
      </c>
      <c r="X30" s="571"/>
      <c r="Y30" s="571"/>
      <c r="Z30" s="571"/>
      <c r="AA30" s="571"/>
      <c r="AB30" s="571"/>
      <c r="AC30" s="571"/>
      <c r="AD30" s="571"/>
      <c r="AE30" s="571"/>
      <c r="AF30" s="571"/>
      <c r="AG30" s="572"/>
      <c r="AH30" s="533">
        <v>89.4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175</v>
      </c>
      <c r="BD30" s="584"/>
      <c r="BE30" s="584"/>
      <c r="BF30" s="584"/>
      <c r="BG30" s="584"/>
      <c r="BH30" s="584"/>
      <c r="BI30" s="584"/>
      <c r="BJ30" s="584"/>
      <c r="BK30" s="584"/>
      <c r="BL30" s="584"/>
      <c r="BM30" s="585"/>
      <c r="BN30" s="586">
        <v>155546</v>
      </c>
      <c r="BO30" s="587"/>
      <c r="BP30" s="587"/>
      <c r="BQ30" s="587"/>
      <c r="BR30" s="587"/>
      <c r="BS30" s="587"/>
      <c r="BT30" s="587"/>
      <c r="BU30" s="588"/>
      <c r="BV30" s="586">
        <v>162180</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182</v>
      </c>
      <c r="D33" s="441"/>
      <c r="E33" s="406" t="s">
        <v>183</v>
      </c>
      <c r="F33" s="406"/>
      <c r="G33" s="406"/>
      <c r="H33" s="406"/>
      <c r="I33" s="406"/>
      <c r="J33" s="406"/>
      <c r="K33" s="406"/>
      <c r="L33" s="406"/>
      <c r="M33" s="406"/>
      <c r="N33" s="406"/>
      <c r="O33" s="406"/>
      <c r="P33" s="406"/>
      <c r="Q33" s="406"/>
      <c r="R33" s="406"/>
      <c r="S33" s="406"/>
      <c r="T33" s="169"/>
      <c r="U33" s="441" t="s">
        <v>182</v>
      </c>
      <c r="V33" s="441"/>
      <c r="W33" s="406" t="s">
        <v>183</v>
      </c>
      <c r="X33" s="406"/>
      <c r="Y33" s="406"/>
      <c r="Z33" s="406"/>
      <c r="AA33" s="406"/>
      <c r="AB33" s="406"/>
      <c r="AC33" s="406"/>
      <c r="AD33" s="406"/>
      <c r="AE33" s="406"/>
      <c r="AF33" s="406"/>
      <c r="AG33" s="406"/>
      <c r="AH33" s="406"/>
      <c r="AI33" s="406"/>
      <c r="AJ33" s="406"/>
      <c r="AK33" s="406"/>
      <c r="AL33" s="169"/>
      <c r="AM33" s="441" t="s">
        <v>182</v>
      </c>
      <c r="AN33" s="441"/>
      <c r="AO33" s="406" t="s">
        <v>183</v>
      </c>
      <c r="AP33" s="406"/>
      <c r="AQ33" s="406"/>
      <c r="AR33" s="406"/>
      <c r="AS33" s="406"/>
      <c r="AT33" s="406"/>
      <c r="AU33" s="406"/>
      <c r="AV33" s="406"/>
      <c r="AW33" s="406"/>
      <c r="AX33" s="406"/>
      <c r="AY33" s="406"/>
      <c r="AZ33" s="406"/>
      <c r="BA33" s="406"/>
      <c r="BB33" s="406"/>
      <c r="BC33" s="406"/>
      <c r="BD33" s="170"/>
      <c r="BE33" s="406" t="s">
        <v>184</v>
      </c>
      <c r="BF33" s="406"/>
      <c r="BG33" s="406" t="s">
        <v>185</v>
      </c>
      <c r="BH33" s="406"/>
      <c r="BI33" s="406"/>
      <c r="BJ33" s="406"/>
      <c r="BK33" s="406"/>
      <c r="BL33" s="406"/>
      <c r="BM33" s="406"/>
      <c r="BN33" s="406"/>
      <c r="BO33" s="406"/>
      <c r="BP33" s="406"/>
      <c r="BQ33" s="406"/>
      <c r="BR33" s="406"/>
      <c r="BS33" s="406"/>
      <c r="BT33" s="406"/>
      <c r="BU33" s="406"/>
      <c r="BV33" s="170"/>
      <c r="BW33" s="441" t="s">
        <v>184</v>
      </c>
      <c r="BX33" s="441"/>
      <c r="BY33" s="406" t="s">
        <v>186</v>
      </c>
      <c r="BZ33" s="406"/>
      <c r="CA33" s="406"/>
      <c r="CB33" s="406"/>
      <c r="CC33" s="406"/>
      <c r="CD33" s="406"/>
      <c r="CE33" s="406"/>
      <c r="CF33" s="406"/>
      <c r="CG33" s="406"/>
      <c r="CH33" s="406"/>
      <c r="CI33" s="406"/>
      <c r="CJ33" s="406"/>
      <c r="CK33" s="406"/>
      <c r="CL33" s="406"/>
      <c r="CM33" s="406"/>
      <c r="CN33" s="169"/>
      <c r="CO33" s="441" t="s">
        <v>182</v>
      </c>
      <c r="CP33" s="441"/>
      <c r="CQ33" s="406" t="s">
        <v>187</v>
      </c>
      <c r="CR33" s="406"/>
      <c r="CS33" s="406"/>
      <c r="CT33" s="406"/>
      <c r="CU33" s="406"/>
      <c r="CV33" s="406"/>
      <c r="CW33" s="406"/>
      <c r="CX33" s="406"/>
      <c r="CY33" s="406"/>
      <c r="CZ33" s="406"/>
      <c r="DA33" s="406"/>
      <c r="DB33" s="406"/>
      <c r="DC33" s="406"/>
      <c r="DD33" s="406"/>
      <c r="DE33" s="406"/>
      <c r="DF33" s="169"/>
      <c r="DG33" s="406" t="s">
        <v>188</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4</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10</v>
      </c>
      <c r="BF34" s="598"/>
      <c r="BG34" s="599" t="str">
        <f>IF('各会計、関係団体の財政状況及び健全化判断比率'!B34="","",'各会計、関係団体の財政状況及び健全化判断比率'!B34)</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13</v>
      </c>
      <c r="BX34" s="598"/>
      <c r="BY34" s="599" t="str">
        <f>IF('各会計、関係団体の財政状況及び健全化判断比率'!B68="","",'各会計、関係団体の財政状況及び健全化判断比率'!B68)</f>
        <v>黒石地区清掃施設組合</v>
      </c>
      <c r="BZ34" s="599"/>
      <c r="CA34" s="599"/>
      <c r="CB34" s="599"/>
      <c r="CC34" s="599"/>
      <c r="CD34" s="599"/>
      <c r="CE34" s="599"/>
      <c r="CF34" s="599"/>
      <c r="CG34" s="599"/>
      <c r="CH34" s="599"/>
      <c r="CI34" s="599"/>
      <c r="CJ34" s="599"/>
      <c r="CK34" s="599"/>
      <c r="CL34" s="599"/>
      <c r="CM34" s="599"/>
      <c r="CN34" s="167"/>
      <c r="CO34" s="598">
        <f>IF(CQ34="","",MAX(C34:D43,U34:V43,AM34:AN43,BE34:BF43,BW34:BX43)+1)</f>
        <v>23</v>
      </c>
      <c r="CP34" s="598"/>
      <c r="CQ34" s="599" t="str">
        <f>IF('各会計、関係団体の財政状況及び健全化判断比率'!BS7="","",'各会計、関係団体の財政状況及び健全化判断比率'!BS7)</f>
        <v>㈶黒石市観光開発公社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姥懐霊園墓地特別会計</v>
      </c>
      <c r="F35" s="599"/>
      <c r="G35" s="599"/>
      <c r="H35" s="599"/>
      <c r="I35" s="599"/>
      <c r="J35" s="599"/>
      <c r="K35" s="599"/>
      <c r="L35" s="599"/>
      <c r="M35" s="599"/>
      <c r="N35" s="599"/>
      <c r="O35" s="599"/>
      <c r="P35" s="599"/>
      <c r="Q35" s="599"/>
      <c r="R35" s="599"/>
      <c r="S35" s="599"/>
      <c r="T35" s="167"/>
      <c r="U35" s="598">
        <f>IF(W35="","",U34+1)</f>
        <v>5</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8</v>
      </c>
      <c r="AN35" s="598"/>
      <c r="AO35" s="599" t="str">
        <f>IF('各会計、関係団体の財政状況及び健全化判断比率'!B32="","",'各会計、関係団体の財政状況及び健全化判断比率'!B32)</f>
        <v>病院事業会計</v>
      </c>
      <c r="AP35" s="599"/>
      <c r="AQ35" s="599"/>
      <c r="AR35" s="599"/>
      <c r="AS35" s="599"/>
      <c r="AT35" s="599"/>
      <c r="AU35" s="599"/>
      <c r="AV35" s="599"/>
      <c r="AW35" s="599"/>
      <c r="AX35" s="599"/>
      <c r="AY35" s="599"/>
      <c r="AZ35" s="599"/>
      <c r="BA35" s="599"/>
      <c r="BB35" s="599"/>
      <c r="BC35" s="599"/>
      <c r="BD35" s="167"/>
      <c r="BE35" s="598">
        <f t="shared" ref="BE35:BE43" si="1">IF(BG35="","",BE34+1)</f>
        <v>11</v>
      </c>
      <c r="BF35" s="598"/>
      <c r="BG35" s="599" t="str">
        <f>IF('各会計、関係団体の財政状況及び健全化判断比率'!B35="","",'各会計、関係団体の財政状況及び健全化判断比率'!B35)</f>
        <v>農業集落排水事業特別会計</v>
      </c>
      <c r="BH35" s="599"/>
      <c r="BI35" s="599"/>
      <c r="BJ35" s="599"/>
      <c r="BK35" s="599"/>
      <c r="BL35" s="599"/>
      <c r="BM35" s="599"/>
      <c r="BN35" s="599"/>
      <c r="BO35" s="599"/>
      <c r="BP35" s="599"/>
      <c r="BQ35" s="599"/>
      <c r="BR35" s="599"/>
      <c r="BS35" s="599"/>
      <c r="BT35" s="599"/>
      <c r="BU35" s="599"/>
      <c r="BV35" s="167"/>
      <c r="BW35" s="598">
        <f t="shared" ref="BW35:BW43" si="2">IF(BY35="","",BW34+1)</f>
        <v>14</v>
      </c>
      <c r="BX35" s="598"/>
      <c r="BY35" s="599" t="str">
        <f>IF('各会計、関係団体の財政状況及び健全化判断比率'!B69="","",'各会計、関係団体の財政状況及び健全化判断比率'!B69)</f>
        <v>南黒地方福祉事務組合</v>
      </c>
      <c r="BZ35" s="599"/>
      <c r="CA35" s="599"/>
      <c r="CB35" s="599"/>
      <c r="CC35" s="599"/>
      <c r="CD35" s="599"/>
      <c r="CE35" s="599"/>
      <c r="CF35" s="599"/>
      <c r="CG35" s="599"/>
      <c r="CH35" s="599"/>
      <c r="CI35" s="599"/>
      <c r="CJ35" s="599"/>
      <c r="CK35" s="599"/>
      <c r="CL35" s="599"/>
      <c r="CM35" s="599"/>
      <c r="CN35" s="167"/>
      <c r="CO35" s="598">
        <f t="shared" ref="CO35:CO43" si="3">IF(CQ35="","",CO34+1)</f>
        <v>24</v>
      </c>
      <c r="CP35" s="598"/>
      <c r="CQ35" s="599" t="str">
        <f>IF('各会計、関係団体の財政状況及び健全化判断比率'!BS8="","",'各会計、関係団体の財政状況及び健全化判断比率'!BS8)</f>
        <v>㈶黒石市民財団</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f>IF(E36="","",C35+1)</f>
        <v>3</v>
      </c>
      <c r="D36" s="598"/>
      <c r="E36" s="599" t="str">
        <f>IF('各会計、関係団体の財政状況及び健全化判断比率'!B9="","",'各会計、関係団体の財政状況及び健全化判断比率'!B9)</f>
        <v>土地取得特別会計</v>
      </c>
      <c r="F36" s="599"/>
      <c r="G36" s="599"/>
      <c r="H36" s="599"/>
      <c r="I36" s="599"/>
      <c r="J36" s="599"/>
      <c r="K36" s="599"/>
      <c r="L36" s="599"/>
      <c r="M36" s="599"/>
      <c r="N36" s="599"/>
      <c r="O36" s="599"/>
      <c r="P36" s="599"/>
      <c r="Q36" s="599"/>
      <c r="R36" s="599"/>
      <c r="S36" s="599"/>
      <c r="T36" s="167"/>
      <c r="U36" s="598">
        <f t="shared" ref="U36:U43" si="4">IF(W36="","",U35+1)</f>
        <v>6</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9</v>
      </c>
      <c r="AN36" s="598"/>
      <c r="AO36" s="599" t="str">
        <f>IF('各会計、関係団体の財政状況及び健全化判断比率'!B33="","",'各会計、関係団体の財政状況及び健全化判断比率'!B33)</f>
        <v>下水道事業会計</v>
      </c>
      <c r="AP36" s="599"/>
      <c r="AQ36" s="599"/>
      <c r="AR36" s="599"/>
      <c r="AS36" s="599"/>
      <c r="AT36" s="599"/>
      <c r="AU36" s="599"/>
      <c r="AV36" s="599"/>
      <c r="AW36" s="599"/>
      <c r="AX36" s="599"/>
      <c r="AY36" s="599"/>
      <c r="AZ36" s="599"/>
      <c r="BA36" s="599"/>
      <c r="BB36" s="599"/>
      <c r="BC36" s="599"/>
      <c r="BD36" s="167"/>
      <c r="BE36" s="598">
        <f t="shared" si="1"/>
        <v>12</v>
      </c>
      <c r="BF36" s="598"/>
      <c r="BG36" s="599" t="str">
        <f>IF('各会計、関係団体の財政状況及び健全化判断比率'!B36="","",'各会計、関係団体の財政状況及び健全化判断比率'!B36)</f>
        <v>温泉供給事業特別会計</v>
      </c>
      <c r="BH36" s="599"/>
      <c r="BI36" s="599"/>
      <c r="BJ36" s="599"/>
      <c r="BK36" s="599"/>
      <c r="BL36" s="599"/>
      <c r="BM36" s="599"/>
      <c r="BN36" s="599"/>
      <c r="BO36" s="599"/>
      <c r="BP36" s="599"/>
      <c r="BQ36" s="599"/>
      <c r="BR36" s="599"/>
      <c r="BS36" s="599"/>
      <c r="BT36" s="599"/>
      <c r="BU36" s="599"/>
      <c r="BV36" s="167"/>
      <c r="BW36" s="598">
        <f t="shared" si="2"/>
        <v>15</v>
      </c>
      <c r="BX36" s="598"/>
      <c r="BY36" s="599" t="str">
        <f>IF('各会計、関係団体の財政状況及び健全化判断比率'!B70="","",'各会計、関係団体の財政状況及び健全化判断比率'!B70)</f>
        <v>弘前地区消防事務組合</v>
      </c>
      <c r="BZ36" s="599"/>
      <c r="CA36" s="599"/>
      <c r="CB36" s="599"/>
      <c r="CC36" s="599"/>
      <c r="CD36" s="599"/>
      <c r="CE36" s="599"/>
      <c r="CF36" s="599"/>
      <c r="CG36" s="599"/>
      <c r="CH36" s="599"/>
      <c r="CI36" s="599"/>
      <c r="CJ36" s="599"/>
      <c r="CK36" s="599"/>
      <c r="CL36" s="599"/>
      <c r="CM36" s="599"/>
      <c r="CN36" s="167"/>
      <c r="CO36" s="598">
        <f t="shared" si="3"/>
        <v>25</v>
      </c>
      <c r="CP36" s="598"/>
      <c r="CQ36" s="599" t="str">
        <f>IF('各会計、関係団体の財政状況及び健全化判断比率'!BS9="","",'各会計、関係団体の財政状況及び健全化判断比率'!BS9)</f>
        <v>津軽こみせ株式会社</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16</v>
      </c>
      <c r="BX37" s="598"/>
      <c r="BY37" s="599" t="str">
        <f>IF('各会計、関係団体の財政状況及び健全化判断比率'!B71="","",'各会計、関係団体の財政状況及び健全化判断比率'!B71)</f>
        <v>津軽広域水道企業団津軽事業部</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17</v>
      </c>
      <c r="BX38" s="598"/>
      <c r="BY38" s="599" t="str">
        <f>IF('各会計、関係団体の財政状況及び健全化判断比率'!B72="","",'各会計、関係団体の財政状況及び健全化判断比率'!B72)</f>
        <v>津軽広域連合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18</v>
      </c>
      <c r="BX39" s="598"/>
      <c r="BY39" s="599" t="str">
        <f>IF('各会計、関係団体の財政状況及び健全化判断比率'!B73="","",'各会計、関係団体の財政状況及び健全化判断比率'!B73)</f>
        <v>青森県後期高齢者医療広域連合（一般会計）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19</v>
      </c>
      <c r="BX40" s="598"/>
      <c r="BY40" s="599" t="str">
        <f>IF('各会計、関係団体の財政状況及び健全化判断比率'!B74="","",'各会計、関係団体の財政状況及び健全化判断比率'!B74)</f>
        <v>青森県後期高齢者医療広域連合（特別会計）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20</v>
      </c>
      <c r="BX41" s="598"/>
      <c r="BY41" s="599" t="str">
        <f>IF('各会計、関係団体の財政状況及び健全化判断比率'!B75="","",'各会計、関係団体の財政状況及び健全化判断比率'!B75)</f>
        <v>青森県市町村総合事務組合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21</v>
      </c>
      <c r="BX42" s="598"/>
      <c r="BY42" s="599" t="str">
        <f>IF('各会計、関係団体の財政状況及び健全化判断比率'!B76="","",'各会計、関係団体の財政状況及び健全化判断比率'!B76)</f>
        <v>青森県市町村職員退職手当組合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22</v>
      </c>
      <c r="BX43" s="598"/>
      <c r="BY43" s="599" t="str">
        <f>IF('各会計、関係団体の財政状況及び健全化判断比率'!B77="","",'各会計、関係団体の財政状況及び健全化判断比率'!B77)</f>
        <v>青森県市長会館管理組合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193</v>
      </c>
    </row>
    <row r="50" spans="5:5" x14ac:dyDescent="0.15">
      <c r="E50" s="141" t="s">
        <v>194</v>
      </c>
    </row>
    <row r="51" spans="5:5" x14ac:dyDescent="0.15">
      <c r="E51" s="141" t="s">
        <v>195</v>
      </c>
    </row>
    <row r="52" spans="5:5" x14ac:dyDescent="0.15">
      <c r="E52" s="141" t="s">
        <v>196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197</v>
      </c>
      <c r="DI1" s="602"/>
      <c r="DJ1" s="602"/>
      <c r="DK1" s="602"/>
      <c r="DL1" s="602"/>
      <c r="DM1" s="602"/>
      <c r="DN1" s="603"/>
      <c r="DP1" s="601" t="s">
        <v>198</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200</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201</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202</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203</v>
      </c>
      <c r="S4" s="605"/>
      <c r="T4" s="605"/>
      <c r="U4" s="605"/>
      <c r="V4" s="605"/>
      <c r="W4" s="605"/>
      <c r="X4" s="605"/>
      <c r="Y4" s="606"/>
      <c r="Z4" s="604" t="s">
        <v>204</v>
      </c>
      <c r="AA4" s="605"/>
      <c r="AB4" s="605"/>
      <c r="AC4" s="606"/>
      <c r="AD4" s="604" t="s">
        <v>205</v>
      </c>
      <c r="AE4" s="605"/>
      <c r="AF4" s="605"/>
      <c r="AG4" s="605"/>
      <c r="AH4" s="605"/>
      <c r="AI4" s="605"/>
      <c r="AJ4" s="605"/>
      <c r="AK4" s="606"/>
      <c r="AL4" s="604" t="s">
        <v>204</v>
      </c>
      <c r="AM4" s="605"/>
      <c r="AN4" s="605"/>
      <c r="AO4" s="606"/>
      <c r="AP4" s="610" t="s">
        <v>206</v>
      </c>
      <c r="AQ4" s="610"/>
      <c r="AR4" s="610"/>
      <c r="AS4" s="610"/>
      <c r="AT4" s="610"/>
      <c r="AU4" s="610"/>
      <c r="AV4" s="610"/>
      <c r="AW4" s="610"/>
      <c r="AX4" s="610"/>
      <c r="AY4" s="610"/>
      <c r="AZ4" s="610"/>
      <c r="BA4" s="610"/>
      <c r="BB4" s="610"/>
      <c r="BC4" s="610"/>
      <c r="BD4" s="610"/>
      <c r="BE4" s="610"/>
      <c r="BF4" s="610"/>
      <c r="BG4" s="610" t="s">
        <v>207</v>
      </c>
      <c r="BH4" s="610"/>
      <c r="BI4" s="610"/>
      <c r="BJ4" s="610"/>
      <c r="BK4" s="610"/>
      <c r="BL4" s="610"/>
      <c r="BM4" s="610"/>
      <c r="BN4" s="610"/>
      <c r="BO4" s="610" t="s">
        <v>204</v>
      </c>
      <c r="BP4" s="610"/>
      <c r="BQ4" s="610"/>
      <c r="BR4" s="610"/>
      <c r="BS4" s="610" t="s">
        <v>208</v>
      </c>
      <c r="BT4" s="610"/>
      <c r="BU4" s="610"/>
      <c r="BV4" s="610"/>
      <c r="BW4" s="610"/>
      <c r="BX4" s="610"/>
      <c r="BY4" s="610"/>
      <c r="BZ4" s="610"/>
      <c r="CA4" s="610"/>
      <c r="CB4" s="610"/>
      <c r="CD4" s="607" t="s">
        <v>209</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210</v>
      </c>
      <c r="C5" s="612"/>
      <c r="D5" s="612"/>
      <c r="E5" s="612"/>
      <c r="F5" s="612"/>
      <c r="G5" s="612"/>
      <c r="H5" s="612"/>
      <c r="I5" s="612"/>
      <c r="J5" s="612"/>
      <c r="K5" s="612"/>
      <c r="L5" s="612"/>
      <c r="M5" s="612"/>
      <c r="N5" s="612"/>
      <c r="O5" s="612"/>
      <c r="P5" s="612"/>
      <c r="Q5" s="613"/>
      <c r="R5" s="614">
        <v>2963075</v>
      </c>
      <c r="S5" s="615"/>
      <c r="T5" s="615"/>
      <c r="U5" s="615"/>
      <c r="V5" s="615"/>
      <c r="W5" s="615"/>
      <c r="X5" s="615"/>
      <c r="Y5" s="616"/>
      <c r="Z5" s="617">
        <v>18.2</v>
      </c>
      <c r="AA5" s="617"/>
      <c r="AB5" s="617"/>
      <c r="AC5" s="617"/>
      <c r="AD5" s="618">
        <v>2963075</v>
      </c>
      <c r="AE5" s="618"/>
      <c r="AF5" s="618"/>
      <c r="AG5" s="618"/>
      <c r="AH5" s="618"/>
      <c r="AI5" s="618"/>
      <c r="AJ5" s="618"/>
      <c r="AK5" s="618"/>
      <c r="AL5" s="619">
        <v>33.5</v>
      </c>
      <c r="AM5" s="620"/>
      <c r="AN5" s="620"/>
      <c r="AO5" s="621"/>
      <c r="AP5" s="611" t="s">
        <v>211</v>
      </c>
      <c r="AQ5" s="612"/>
      <c r="AR5" s="612"/>
      <c r="AS5" s="612"/>
      <c r="AT5" s="612"/>
      <c r="AU5" s="612"/>
      <c r="AV5" s="612"/>
      <c r="AW5" s="612"/>
      <c r="AX5" s="612"/>
      <c r="AY5" s="612"/>
      <c r="AZ5" s="612"/>
      <c r="BA5" s="612"/>
      <c r="BB5" s="612"/>
      <c r="BC5" s="612"/>
      <c r="BD5" s="612"/>
      <c r="BE5" s="612"/>
      <c r="BF5" s="613"/>
      <c r="BG5" s="625">
        <v>2957898</v>
      </c>
      <c r="BH5" s="626"/>
      <c r="BI5" s="626"/>
      <c r="BJ5" s="626"/>
      <c r="BK5" s="626"/>
      <c r="BL5" s="626"/>
      <c r="BM5" s="626"/>
      <c r="BN5" s="627"/>
      <c r="BO5" s="628">
        <v>99.8</v>
      </c>
      <c r="BP5" s="628"/>
      <c r="BQ5" s="628"/>
      <c r="BR5" s="628"/>
      <c r="BS5" s="629">
        <v>191049</v>
      </c>
      <c r="BT5" s="629"/>
      <c r="BU5" s="629"/>
      <c r="BV5" s="629"/>
      <c r="BW5" s="629"/>
      <c r="BX5" s="629"/>
      <c r="BY5" s="629"/>
      <c r="BZ5" s="629"/>
      <c r="CA5" s="629"/>
      <c r="CB5" s="633"/>
      <c r="CD5" s="607" t="s">
        <v>206</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204</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121198</v>
      </c>
      <c r="S6" s="626"/>
      <c r="T6" s="626"/>
      <c r="U6" s="626"/>
      <c r="V6" s="626"/>
      <c r="W6" s="626"/>
      <c r="X6" s="626"/>
      <c r="Y6" s="627"/>
      <c r="Z6" s="628">
        <v>0.7</v>
      </c>
      <c r="AA6" s="628"/>
      <c r="AB6" s="628"/>
      <c r="AC6" s="628"/>
      <c r="AD6" s="629">
        <v>121198</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2957898</v>
      </c>
      <c r="BH6" s="626"/>
      <c r="BI6" s="626"/>
      <c r="BJ6" s="626"/>
      <c r="BK6" s="626"/>
      <c r="BL6" s="626"/>
      <c r="BM6" s="626"/>
      <c r="BN6" s="627"/>
      <c r="BO6" s="628">
        <v>99.8</v>
      </c>
      <c r="BP6" s="628"/>
      <c r="BQ6" s="628"/>
      <c r="BR6" s="628"/>
      <c r="BS6" s="629">
        <v>191049</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134578</v>
      </c>
      <c r="CS6" s="626"/>
      <c r="CT6" s="626"/>
      <c r="CU6" s="626"/>
      <c r="CV6" s="626"/>
      <c r="CW6" s="626"/>
      <c r="CX6" s="626"/>
      <c r="CY6" s="627"/>
      <c r="CZ6" s="628">
        <v>0.8</v>
      </c>
      <c r="DA6" s="628"/>
      <c r="DB6" s="628"/>
      <c r="DC6" s="628"/>
      <c r="DD6" s="634" t="s">
        <v>218</v>
      </c>
      <c r="DE6" s="626"/>
      <c r="DF6" s="626"/>
      <c r="DG6" s="626"/>
      <c r="DH6" s="626"/>
      <c r="DI6" s="626"/>
      <c r="DJ6" s="626"/>
      <c r="DK6" s="626"/>
      <c r="DL6" s="626"/>
      <c r="DM6" s="626"/>
      <c r="DN6" s="626"/>
      <c r="DO6" s="626"/>
      <c r="DP6" s="627"/>
      <c r="DQ6" s="634">
        <v>134578</v>
      </c>
      <c r="DR6" s="626"/>
      <c r="DS6" s="626"/>
      <c r="DT6" s="626"/>
      <c r="DU6" s="626"/>
      <c r="DV6" s="626"/>
      <c r="DW6" s="626"/>
      <c r="DX6" s="626"/>
      <c r="DY6" s="626"/>
      <c r="DZ6" s="626"/>
      <c r="EA6" s="626"/>
      <c r="EB6" s="626"/>
      <c r="EC6" s="635"/>
    </row>
    <row r="7" spans="2:143" ht="11.25" customHeight="1" x14ac:dyDescent="0.15">
      <c r="B7" s="622" t="s">
        <v>219</v>
      </c>
      <c r="C7" s="623"/>
      <c r="D7" s="623"/>
      <c r="E7" s="623"/>
      <c r="F7" s="623"/>
      <c r="G7" s="623"/>
      <c r="H7" s="623"/>
      <c r="I7" s="623"/>
      <c r="J7" s="623"/>
      <c r="K7" s="623"/>
      <c r="L7" s="623"/>
      <c r="M7" s="623"/>
      <c r="N7" s="623"/>
      <c r="O7" s="623"/>
      <c r="P7" s="623"/>
      <c r="Q7" s="624"/>
      <c r="R7" s="625">
        <v>3302</v>
      </c>
      <c r="S7" s="626"/>
      <c r="T7" s="626"/>
      <c r="U7" s="626"/>
      <c r="V7" s="626"/>
      <c r="W7" s="626"/>
      <c r="X7" s="626"/>
      <c r="Y7" s="627"/>
      <c r="Z7" s="628">
        <v>0</v>
      </c>
      <c r="AA7" s="628"/>
      <c r="AB7" s="628"/>
      <c r="AC7" s="628"/>
      <c r="AD7" s="629">
        <v>3302</v>
      </c>
      <c r="AE7" s="629"/>
      <c r="AF7" s="629"/>
      <c r="AG7" s="629"/>
      <c r="AH7" s="629"/>
      <c r="AI7" s="629"/>
      <c r="AJ7" s="629"/>
      <c r="AK7" s="629"/>
      <c r="AL7" s="630">
        <v>0</v>
      </c>
      <c r="AM7" s="631"/>
      <c r="AN7" s="631"/>
      <c r="AO7" s="632"/>
      <c r="AP7" s="622" t="s">
        <v>220</v>
      </c>
      <c r="AQ7" s="623"/>
      <c r="AR7" s="623"/>
      <c r="AS7" s="623"/>
      <c r="AT7" s="623"/>
      <c r="AU7" s="623"/>
      <c r="AV7" s="623"/>
      <c r="AW7" s="623"/>
      <c r="AX7" s="623"/>
      <c r="AY7" s="623"/>
      <c r="AZ7" s="623"/>
      <c r="BA7" s="623"/>
      <c r="BB7" s="623"/>
      <c r="BC7" s="623"/>
      <c r="BD7" s="623"/>
      <c r="BE7" s="623"/>
      <c r="BF7" s="624"/>
      <c r="BG7" s="625">
        <v>1204274</v>
      </c>
      <c r="BH7" s="626"/>
      <c r="BI7" s="626"/>
      <c r="BJ7" s="626"/>
      <c r="BK7" s="626"/>
      <c r="BL7" s="626"/>
      <c r="BM7" s="626"/>
      <c r="BN7" s="627"/>
      <c r="BO7" s="628">
        <v>40.6</v>
      </c>
      <c r="BP7" s="628"/>
      <c r="BQ7" s="628"/>
      <c r="BR7" s="628"/>
      <c r="BS7" s="629">
        <v>32502</v>
      </c>
      <c r="BT7" s="629"/>
      <c r="BU7" s="629"/>
      <c r="BV7" s="629"/>
      <c r="BW7" s="629"/>
      <c r="BX7" s="629"/>
      <c r="BY7" s="629"/>
      <c r="BZ7" s="629"/>
      <c r="CA7" s="629"/>
      <c r="CB7" s="633"/>
      <c r="CD7" s="639" t="s">
        <v>221</v>
      </c>
      <c r="CE7" s="640"/>
      <c r="CF7" s="640"/>
      <c r="CG7" s="640"/>
      <c r="CH7" s="640"/>
      <c r="CI7" s="640"/>
      <c r="CJ7" s="640"/>
      <c r="CK7" s="640"/>
      <c r="CL7" s="640"/>
      <c r="CM7" s="640"/>
      <c r="CN7" s="640"/>
      <c r="CO7" s="640"/>
      <c r="CP7" s="640"/>
      <c r="CQ7" s="641"/>
      <c r="CR7" s="625">
        <v>1749937</v>
      </c>
      <c r="CS7" s="626"/>
      <c r="CT7" s="626"/>
      <c r="CU7" s="626"/>
      <c r="CV7" s="626"/>
      <c r="CW7" s="626"/>
      <c r="CX7" s="626"/>
      <c r="CY7" s="627"/>
      <c r="CZ7" s="628">
        <v>11</v>
      </c>
      <c r="DA7" s="628"/>
      <c r="DB7" s="628"/>
      <c r="DC7" s="628"/>
      <c r="DD7" s="634">
        <v>59918</v>
      </c>
      <c r="DE7" s="626"/>
      <c r="DF7" s="626"/>
      <c r="DG7" s="626"/>
      <c r="DH7" s="626"/>
      <c r="DI7" s="626"/>
      <c r="DJ7" s="626"/>
      <c r="DK7" s="626"/>
      <c r="DL7" s="626"/>
      <c r="DM7" s="626"/>
      <c r="DN7" s="626"/>
      <c r="DO7" s="626"/>
      <c r="DP7" s="627"/>
      <c r="DQ7" s="634">
        <v>1603937</v>
      </c>
      <c r="DR7" s="626"/>
      <c r="DS7" s="626"/>
      <c r="DT7" s="626"/>
      <c r="DU7" s="626"/>
      <c r="DV7" s="626"/>
      <c r="DW7" s="626"/>
      <c r="DX7" s="626"/>
      <c r="DY7" s="626"/>
      <c r="DZ7" s="626"/>
      <c r="EA7" s="626"/>
      <c r="EB7" s="626"/>
      <c r="EC7" s="635"/>
    </row>
    <row r="8" spans="2:143" ht="11.25" customHeight="1" x14ac:dyDescent="0.15">
      <c r="B8" s="622" t="s">
        <v>222</v>
      </c>
      <c r="C8" s="623"/>
      <c r="D8" s="623"/>
      <c r="E8" s="623"/>
      <c r="F8" s="623"/>
      <c r="G8" s="623"/>
      <c r="H8" s="623"/>
      <c r="I8" s="623"/>
      <c r="J8" s="623"/>
      <c r="K8" s="623"/>
      <c r="L8" s="623"/>
      <c r="M8" s="623"/>
      <c r="N8" s="623"/>
      <c r="O8" s="623"/>
      <c r="P8" s="623"/>
      <c r="Q8" s="624"/>
      <c r="R8" s="625">
        <v>4155</v>
      </c>
      <c r="S8" s="626"/>
      <c r="T8" s="626"/>
      <c r="U8" s="626"/>
      <c r="V8" s="626"/>
      <c r="W8" s="626"/>
      <c r="X8" s="626"/>
      <c r="Y8" s="627"/>
      <c r="Z8" s="628">
        <v>0</v>
      </c>
      <c r="AA8" s="628"/>
      <c r="AB8" s="628"/>
      <c r="AC8" s="628"/>
      <c r="AD8" s="629">
        <v>4155</v>
      </c>
      <c r="AE8" s="629"/>
      <c r="AF8" s="629"/>
      <c r="AG8" s="629"/>
      <c r="AH8" s="629"/>
      <c r="AI8" s="629"/>
      <c r="AJ8" s="629"/>
      <c r="AK8" s="629"/>
      <c r="AL8" s="630">
        <v>0</v>
      </c>
      <c r="AM8" s="631"/>
      <c r="AN8" s="631"/>
      <c r="AO8" s="632"/>
      <c r="AP8" s="622" t="s">
        <v>223</v>
      </c>
      <c r="AQ8" s="623"/>
      <c r="AR8" s="623"/>
      <c r="AS8" s="623"/>
      <c r="AT8" s="623"/>
      <c r="AU8" s="623"/>
      <c r="AV8" s="623"/>
      <c r="AW8" s="623"/>
      <c r="AX8" s="623"/>
      <c r="AY8" s="623"/>
      <c r="AZ8" s="623"/>
      <c r="BA8" s="623"/>
      <c r="BB8" s="623"/>
      <c r="BC8" s="623"/>
      <c r="BD8" s="623"/>
      <c r="BE8" s="623"/>
      <c r="BF8" s="624"/>
      <c r="BG8" s="625">
        <v>55067</v>
      </c>
      <c r="BH8" s="626"/>
      <c r="BI8" s="626"/>
      <c r="BJ8" s="626"/>
      <c r="BK8" s="626"/>
      <c r="BL8" s="626"/>
      <c r="BM8" s="626"/>
      <c r="BN8" s="627"/>
      <c r="BO8" s="628">
        <v>1.9</v>
      </c>
      <c r="BP8" s="628"/>
      <c r="BQ8" s="628"/>
      <c r="BR8" s="628"/>
      <c r="BS8" s="634" t="s">
        <v>113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6404827</v>
      </c>
      <c r="CS8" s="626"/>
      <c r="CT8" s="626"/>
      <c r="CU8" s="626"/>
      <c r="CV8" s="626"/>
      <c r="CW8" s="626"/>
      <c r="CX8" s="626"/>
      <c r="CY8" s="627"/>
      <c r="CZ8" s="628">
        <v>40.200000000000003</v>
      </c>
      <c r="DA8" s="628"/>
      <c r="DB8" s="628"/>
      <c r="DC8" s="628"/>
      <c r="DD8" s="634">
        <v>126</v>
      </c>
      <c r="DE8" s="626"/>
      <c r="DF8" s="626"/>
      <c r="DG8" s="626"/>
      <c r="DH8" s="626"/>
      <c r="DI8" s="626"/>
      <c r="DJ8" s="626"/>
      <c r="DK8" s="626"/>
      <c r="DL8" s="626"/>
      <c r="DM8" s="626"/>
      <c r="DN8" s="626"/>
      <c r="DO8" s="626"/>
      <c r="DP8" s="627"/>
      <c r="DQ8" s="634">
        <v>2699002</v>
      </c>
      <c r="DR8" s="626"/>
      <c r="DS8" s="626"/>
      <c r="DT8" s="626"/>
      <c r="DU8" s="626"/>
      <c r="DV8" s="626"/>
      <c r="DW8" s="626"/>
      <c r="DX8" s="626"/>
      <c r="DY8" s="626"/>
      <c r="DZ8" s="626"/>
      <c r="EA8" s="626"/>
      <c r="EB8" s="626"/>
      <c r="EC8" s="635"/>
    </row>
    <row r="9" spans="2:143" ht="11.25" customHeight="1" x14ac:dyDescent="0.15">
      <c r="B9" s="622" t="s">
        <v>225</v>
      </c>
      <c r="C9" s="623"/>
      <c r="D9" s="623"/>
      <c r="E9" s="623"/>
      <c r="F9" s="623"/>
      <c r="G9" s="623"/>
      <c r="H9" s="623"/>
      <c r="I9" s="623"/>
      <c r="J9" s="623"/>
      <c r="K9" s="623"/>
      <c r="L9" s="623"/>
      <c r="M9" s="623"/>
      <c r="N9" s="623"/>
      <c r="O9" s="623"/>
      <c r="P9" s="623"/>
      <c r="Q9" s="624"/>
      <c r="R9" s="625">
        <v>2107</v>
      </c>
      <c r="S9" s="626"/>
      <c r="T9" s="626"/>
      <c r="U9" s="626"/>
      <c r="V9" s="626"/>
      <c r="W9" s="626"/>
      <c r="X9" s="626"/>
      <c r="Y9" s="627"/>
      <c r="Z9" s="628">
        <v>0</v>
      </c>
      <c r="AA9" s="628"/>
      <c r="AB9" s="628"/>
      <c r="AC9" s="628"/>
      <c r="AD9" s="629">
        <v>2107</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970857</v>
      </c>
      <c r="BH9" s="626"/>
      <c r="BI9" s="626"/>
      <c r="BJ9" s="626"/>
      <c r="BK9" s="626"/>
      <c r="BL9" s="626"/>
      <c r="BM9" s="626"/>
      <c r="BN9" s="627"/>
      <c r="BO9" s="628">
        <v>32.799999999999997</v>
      </c>
      <c r="BP9" s="628"/>
      <c r="BQ9" s="628"/>
      <c r="BR9" s="628"/>
      <c r="BS9" s="634" t="s">
        <v>113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1371701</v>
      </c>
      <c r="CS9" s="626"/>
      <c r="CT9" s="626"/>
      <c r="CU9" s="626"/>
      <c r="CV9" s="626"/>
      <c r="CW9" s="626"/>
      <c r="CX9" s="626"/>
      <c r="CY9" s="627"/>
      <c r="CZ9" s="628">
        <v>8.6</v>
      </c>
      <c r="DA9" s="628"/>
      <c r="DB9" s="628"/>
      <c r="DC9" s="628"/>
      <c r="DD9" s="634">
        <v>13128</v>
      </c>
      <c r="DE9" s="626"/>
      <c r="DF9" s="626"/>
      <c r="DG9" s="626"/>
      <c r="DH9" s="626"/>
      <c r="DI9" s="626"/>
      <c r="DJ9" s="626"/>
      <c r="DK9" s="626"/>
      <c r="DL9" s="626"/>
      <c r="DM9" s="626"/>
      <c r="DN9" s="626"/>
      <c r="DO9" s="626"/>
      <c r="DP9" s="627"/>
      <c r="DQ9" s="634">
        <v>1242826</v>
      </c>
      <c r="DR9" s="626"/>
      <c r="DS9" s="626"/>
      <c r="DT9" s="626"/>
      <c r="DU9" s="626"/>
      <c r="DV9" s="626"/>
      <c r="DW9" s="626"/>
      <c r="DX9" s="626"/>
      <c r="DY9" s="626"/>
      <c r="DZ9" s="626"/>
      <c r="EA9" s="626"/>
      <c r="EB9" s="626"/>
      <c r="EC9" s="635"/>
    </row>
    <row r="10" spans="2:143" ht="11.25" customHeight="1" x14ac:dyDescent="0.15">
      <c r="B10" s="622" t="s">
        <v>228</v>
      </c>
      <c r="C10" s="623"/>
      <c r="D10" s="623"/>
      <c r="E10" s="623"/>
      <c r="F10" s="623"/>
      <c r="G10" s="623"/>
      <c r="H10" s="623"/>
      <c r="I10" s="623"/>
      <c r="J10" s="623"/>
      <c r="K10" s="623"/>
      <c r="L10" s="623"/>
      <c r="M10" s="623"/>
      <c r="N10" s="623"/>
      <c r="O10" s="623"/>
      <c r="P10" s="623"/>
      <c r="Q10" s="624"/>
      <c r="R10" s="625">
        <v>564553</v>
      </c>
      <c r="S10" s="626"/>
      <c r="T10" s="626"/>
      <c r="U10" s="626"/>
      <c r="V10" s="626"/>
      <c r="W10" s="626"/>
      <c r="X10" s="626"/>
      <c r="Y10" s="627"/>
      <c r="Z10" s="628">
        <v>3.5</v>
      </c>
      <c r="AA10" s="628"/>
      <c r="AB10" s="628"/>
      <c r="AC10" s="628"/>
      <c r="AD10" s="629">
        <v>564553</v>
      </c>
      <c r="AE10" s="629"/>
      <c r="AF10" s="629"/>
      <c r="AG10" s="629"/>
      <c r="AH10" s="629"/>
      <c r="AI10" s="629"/>
      <c r="AJ10" s="629"/>
      <c r="AK10" s="629"/>
      <c r="AL10" s="630">
        <v>6.4</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81711</v>
      </c>
      <c r="BH10" s="626"/>
      <c r="BI10" s="626"/>
      <c r="BJ10" s="626"/>
      <c r="BK10" s="626"/>
      <c r="BL10" s="626"/>
      <c r="BM10" s="626"/>
      <c r="BN10" s="627"/>
      <c r="BO10" s="628">
        <v>2.8</v>
      </c>
      <c r="BP10" s="628"/>
      <c r="BQ10" s="628"/>
      <c r="BR10" s="628"/>
      <c r="BS10" s="634">
        <v>13436</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v>11053</v>
      </c>
      <c r="CS10" s="626"/>
      <c r="CT10" s="626"/>
      <c r="CU10" s="626"/>
      <c r="CV10" s="626"/>
      <c r="CW10" s="626"/>
      <c r="CX10" s="626"/>
      <c r="CY10" s="627"/>
      <c r="CZ10" s="628">
        <v>0.1</v>
      </c>
      <c r="DA10" s="628"/>
      <c r="DB10" s="628"/>
      <c r="DC10" s="628"/>
      <c r="DD10" s="634">
        <v>742</v>
      </c>
      <c r="DE10" s="626"/>
      <c r="DF10" s="626"/>
      <c r="DG10" s="626"/>
      <c r="DH10" s="626"/>
      <c r="DI10" s="626"/>
      <c r="DJ10" s="626"/>
      <c r="DK10" s="626"/>
      <c r="DL10" s="626"/>
      <c r="DM10" s="626"/>
      <c r="DN10" s="626"/>
      <c r="DO10" s="626"/>
      <c r="DP10" s="627"/>
      <c r="DQ10" s="634">
        <v>11053</v>
      </c>
      <c r="DR10" s="626"/>
      <c r="DS10" s="626"/>
      <c r="DT10" s="626"/>
      <c r="DU10" s="626"/>
      <c r="DV10" s="626"/>
      <c r="DW10" s="626"/>
      <c r="DX10" s="626"/>
      <c r="DY10" s="626"/>
      <c r="DZ10" s="626"/>
      <c r="EA10" s="626"/>
      <c r="EB10" s="626"/>
      <c r="EC10" s="635"/>
    </row>
    <row r="11" spans="2:143" ht="11.25" customHeight="1" x14ac:dyDescent="0.15">
      <c r="B11" s="622" t="s">
        <v>231</v>
      </c>
      <c r="C11" s="623"/>
      <c r="D11" s="623"/>
      <c r="E11" s="623"/>
      <c r="F11" s="623"/>
      <c r="G11" s="623"/>
      <c r="H11" s="623"/>
      <c r="I11" s="623"/>
      <c r="J11" s="623"/>
      <c r="K11" s="623"/>
      <c r="L11" s="623"/>
      <c r="M11" s="623"/>
      <c r="N11" s="623"/>
      <c r="O11" s="623"/>
      <c r="P11" s="623"/>
      <c r="Q11" s="624"/>
      <c r="R11" s="625" t="s">
        <v>113</v>
      </c>
      <c r="S11" s="626"/>
      <c r="T11" s="626"/>
      <c r="U11" s="626"/>
      <c r="V11" s="626"/>
      <c r="W11" s="626"/>
      <c r="X11" s="626"/>
      <c r="Y11" s="627"/>
      <c r="Z11" s="628" t="s">
        <v>113</v>
      </c>
      <c r="AA11" s="628"/>
      <c r="AB11" s="628"/>
      <c r="AC11" s="628"/>
      <c r="AD11" s="629" t="s">
        <v>113</v>
      </c>
      <c r="AE11" s="629"/>
      <c r="AF11" s="629"/>
      <c r="AG11" s="629"/>
      <c r="AH11" s="629"/>
      <c r="AI11" s="629"/>
      <c r="AJ11" s="629"/>
      <c r="AK11" s="629"/>
      <c r="AL11" s="630" t="s">
        <v>113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96639</v>
      </c>
      <c r="BH11" s="626"/>
      <c r="BI11" s="626"/>
      <c r="BJ11" s="626"/>
      <c r="BK11" s="626"/>
      <c r="BL11" s="626"/>
      <c r="BM11" s="626"/>
      <c r="BN11" s="627"/>
      <c r="BO11" s="628">
        <v>3.3</v>
      </c>
      <c r="BP11" s="628"/>
      <c r="BQ11" s="628"/>
      <c r="BR11" s="628"/>
      <c r="BS11" s="634">
        <v>19066</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478600</v>
      </c>
      <c r="CS11" s="626"/>
      <c r="CT11" s="626"/>
      <c r="CU11" s="626"/>
      <c r="CV11" s="626"/>
      <c r="CW11" s="626"/>
      <c r="CX11" s="626"/>
      <c r="CY11" s="627"/>
      <c r="CZ11" s="628">
        <v>3</v>
      </c>
      <c r="DA11" s="628"/>
      <c r="DB11" s="628"/>
      <c r="DC11" s="628"/>
      <c r="DD11" s="634">
        <v>80780</v>
      </c>
      <c r="DE11" s="626"/>
      <c r="DF11" s="626"/>
      <c r="DG11" s="626"/>
      <c r="DH11" s="626"/>
      <c r="DI11" s="626"/>
      <c r="DJ11" s="626"/>
      <c r="DK11" s="626"/>
      <c r="DL11" s="626"/>
      <c r="DM11" s="626"/>
      <c r="DN11" s="626"/>
      <c r="DO11" s="626"/>
      <c r="DP11" s="627"/>
      <c r="DQ11" s="634">
        <v>218645</v>
      </c>
      <c r="DR11" s="626"/>
      <c r="DS11" s="626"/>
      <c r="DT11" s="626"/>
      <c r="DU11" s="626"/>
      <c r="DV11" s="626"/>
      <c r="DW11" s="626"/>
      <c r="DX11" s="626"/>
      <c r="DY11" s="626"/>
      <c r="DZ11" s="626"/>
      <c r="EA11" s="626"/>
      <c r="EB11" s="626"/>
      <c r="EC11" s="635"/>
    </row>
    <row r="12" spans="2:143" ht="11.25" customHeight="1" x14ac:dyDescent="0.15">
      <c r="B12" s="622" t="s">
        <v>234</v>
      </c>
      <c r="C12" s="623"/>
      <c r="D12" s="623"/>
      <c r="E12" s="623"/>
      <c r="F12" s="623"/>
      <c r="G12" s="623"/>
      <c r="H12" s="623"/>
      <c r="I12" s="623"/>
      <c r="J12" s="623"/>
      <c r="K12" s="623"/>
      <c r="L12" s="623"/>
      <c r="M12" s="623"/>
      <c r="N12" s="623"/>
      <c r="O12" s="623"/>
      <c r="P12" s="623"/>
      <c r="Q12" s="624"/>
      <c r="R12" s="625" t="s">
        <v>113</v>
      </c>
      <c r="S12" s="626"/>
      <c r="T12" s="626"/>
      <c r="U12" s="626"/>
      <c r="V12" s="626"/>
      <c r="W12" s="626"/>
      <c r="X12" s="626"/>
      <c r="Y12" s="627"/>
      <c r="Z12" s="628" t="s">
        <v>113</v>
      </c>
      <c r="AA12" s="628"/>
      <c r="AB12" s="628"/>
      <c r="AC12" s="628"/>
      <c r="AD12" s="629" t="s">
        <v>113</v>
      </c>
      <c r="AE12" s="629"/>
      <c r="AF12" s="629"/>
      <c r="AG12" s="629"/>
      <c r="AH12" s="629"/>
      <c r="AI12" s="629"/>
      <c r="AJ12" s="629"/>
      <c r="AK12" s="629"/>
      <c r="AL12" s="630" t="s">
        <v>113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1344026</v>
      </c>
      <c r="BH12" s="626"/>
      <c r="BI12" s="626"/>
      <c r="BJ12" s="626"/>
      <c r="BK12" s="626"/>
      <c r="BL12" s="626"/>
      <c r="BM12" s="626"/>
      <c r="BN12" s="627"/>
      <c r="BO12" s="628">
        <v>45.4</v>
      </c>
      <c r="BP12" s="628"/>
      <c r="BQ12" s="628"/>
      <c r="BR12" s="628"/>
      <c r="BS12" s="634">
        <v>158547</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395259</v>
      </c>
      <c r="CS12" s="626"/>
      <c r="CT12" s="626"/>
      <c r="CU12" s="626"/>
      <c r="CV12" s="626"/>
      <c r="CW12" s="626"/>
      <c r="CX12" s="626"/>
      <c r="CY12" s="627"/>
      <c r="CZ12" s="628">
        <v>2.5</v>
      </c>
      <c r="DA12" s="628"/>
      <c r="DB12" s="628"/>
      <c r="DC12" s="628"/>
      <c r="DD12" s="634">
        <v>7402</v>
      </c>
      <c r="DE12" s="626"/>
      <c r="DF12" s="626"/>
      <c r="DG12" s="626"/>
      <c r="DH12" s="626"/>
      <c r="DI12" s="626"/>
      <c r="DJ12" s="626"/>
      <c r="DK12" s="626"/>
      <c r="DL12" s="626"/>
      <c r="DM12" s="626"/>
      <c r="DN12" s="626"/>
      <c r="DO12" s="626"/>
      <c r="DP12" s="627"/>
      <c r="DQ12" s="634">
        <v>239410</v>
      </c>
      <c r="DR12" s="626"/>
      <c r="DS12" s="626"/>
      <c r="DT12" s="626"/>
      <c r="DU12" s="626"/>
      <c r="DV12" s="626"/>
      <c r="DW12" s="626"/>
      <c r="DX12" s="626"/>
      <c r="DY12" s="626"/>
      <c r="DZ12" s="626"/>
      <c r="EA12" s="626"/>
      <c r="EB12" s="626"/>
      <c r="EC12" s="635"/>
    </row>
    <row r="13" spans="2:143" ht="11.25" customHeight="1" x14ac:dyDescent="0.15">
      <c r="B13" s="622" t="s">
        <v>237</v>
      </c>
      <c r="C13" s="623"/>
      <c r="D13" s="623"/>
      <c r="E13" s="623"/>
      <c r="F13" s="623"/>
      <c r="G13" s="623"/>
      <c r="H13" s="623"/>
      <c r="I13" s="623"/>
      <c r="J13" s="623"/>
      <c r="K13" s="623"/>
      <c r="L13" s="623"/>
      <c r="M13" s="623"/>
      <c r="N13" s="623"/>
      <c r="O13" s="623"/>
      <c r="P13" s="623"/>
      <c r="Q13" s="624"/>
      <c r="R13" s="625">
        <v>23394</v>
      </c>
      <c r="S13" s="626"/>
      <c r="T13" s="626"/>
      <c r="U13" s="626"/>
      <c r="V13" s="626"/>
      <c r="W13" s="626"/>
      <c r="X13" s="626"/>
      <c r="Y13" s="627"/>
      <c r="Z13" s="628">
        <v>0.1</v>
      </c>
      <c r="AA13" s="628"/>
      <c r="AB13" s="628"/>
      <c r="AC13" s="628"/>
      <c r="AD13" s="629">
        <v>23394</v>
      </c>
      <c r="AE13" s="629"/>
      <c r="AF13" s="629"/>
      <c r="AG13" s="629"/>
      <c r="AH13" s="629"/>
      <c r="AI13" s="629"/>
      <c r="AJ13" s="629"/>
      <c r="AK13" s="629"/>
      <c r="AL13" s="630">
        <v>0.3</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1294041</v>
      </c>
      <c r="BH13" s="626"/>
      <c r="BI13" s="626"/>
      <c r="BJ13" s="626"/>
      <c r="BK13" s="626"/>
      <c r="BL13" s="626"/>
      <c r="BM13" s="626"/>
      <c r="BN13" s="627"/>
      <c r="BO13" s="628">
        <v>43.7</v>
      </c>
      <c r="BP13" s="628"/>
      <c r="BQ13" s="628"/>
      <c r="BR13" s="628"/>
      <c r="BS13" s="634">
        <v>158547</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1410881</v>
      </c>
      <c r="CS13" s="626"/>
      <c r="CT13" s="626"/>
      <c r="CU13" s="626"/>
      <c r="CV13" s="626"/>
      <c r="CW13" s="626"/>
      <c r="CX13" s="626"/>
      <c r="CY13" s="627"/>
      <c r="CZ13" s="628">
        <v>8.9</v>
      </c>
      <c r="DA13" s="628"/>
      <c r="DB13" s="628"/>
      <c r="DC13" s="628"/>
      <c r="DD13" s="634">
        <v>560756</v>
      </c>
      <c r="DE13" s="626"/>
      <c r="DF13" s="626"/>
      <c r="DG13" s="626"/>
      <c r="DH13" s="626"/>
      <c r="DI13" s="626"/>
      <c r="DJ13" s="626"/>
      <c r="DK13" s="626"/>
      <c r="DL13" s="626"/>
      <c r="DM13" s="626"/>
      <c r="DN13" s="626"/>
      <c r="DO13" s="626"/>
      <c r="DP13" s="627"/>
      <c r="DQ13" s="634">
        <v>874297</v>
      </c>
      <c r="DR13" s="626"/>
      <c r="DS13" s="626"/>
      <c r="DT13" s="626"/>
      <c r="DU13" s="626"/>
      <c r="DV13" s="626"/>
      <c r="DW13" s="626"/>
      <c r="DX13" s="626"/>
      <c r="DY13" s="626"/>
      <c r="DZ13" s="626"/>
      <c r="EA13" s="626"/>
      <c r="EB13" s="626"/>
      <c r="EC13" s="635"/>
    </row>
    <row r="14" spans="2:143" ht="11.25" customHeight="1" x14ac:dyDescent="0.15">
      <c r="B14" s="622" t="s">
        <v>240</v>
      </c>
      <c r="C14" s="623"/>
      <c r="D14" s="623"/>
      <c r="E14" s="623"/>
      <c r="F14" s="623"/>
      <c r="G14" s="623"/>
      <c r="H14" s="623"/>
      <c r="I14" s="623"/>
      <c r="J14" s="623"/>
      <c r="K14" s="623"/>
      <c r="L14" s="623"/>
      <c r="M14" s="623"/>
      <c r="N14" s="623"/>
      <c r="O14" s="623"/>
      <c r="P14" s="623"/>
      <c r="Q14" s="624"/>
      <c r="R14" s="625" t="s">
        <v>113</v>
      </c>
      <c r="S14" s="626"/>
      <c r="T14" s="626"/>
      <c r="U14" s="626"/>
      <c r="V14" s="626"/>
      <c r="W14" s="626"/>
      <c r="X14" s="626"/>
      <c r="Y14" s="627"/>
      <c r="Z14" s="628" t="s">
        <v>113</v>
      </c>
      <c r="AA14" s="628"/>
      <c r="AB14" s="628"/>
      <c r="AC14" s="628"/>
      <c r="AD14" s="629" t="s">
        <v>113</v>
      </c>
      <c r="AE14" s="629"/>
      <c r="AF14" s="629"/>
      <c r="AG14" s="629"/>
      <c r="AH14" s="629"/>
      <c r="AI14" s="629"/>
      <c r="AJ14" s="629"/>
      <c r="AK14" s="629"/>
      <c r="AL14" s="630" t="s">
        <v>113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115135</v>
      </c>
      <c r="BH14" s="626"/>
      <c r="BI14" s="626"/>
      <c r="BJ14" s="626"/>
      <c r="BK14" s="626"/>
      <c r="BL14" s="626"/>
      <c r="BM14" s="626"/>
      <c r="BN14" s="627"/>
      <c r="BO14" s="628">
        <v>3.9</v>
      </c>
      <c r="BP14" s="628"/>
      <c r="BQ14" s="628"/>
      <c r="BR14" s="628"/>
      <c r="BS14" s="634" t="s">
        <v>113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713006</v>
      </c>
      <c r="CS14" s="626"/>
      <c r="CT14" s="626"/>
      <c r="CU14" s="626"/>
      <c r="CV14" s="626"/>
      <c r="CW14" s="626"/>
      <c r="CX14" s="626"/>
      <c r="CY14" s="627"/>
      <c r="CZ14" s="628">
        <v>4.5</v>
      </c>
      <c r="DA14" s="628"/>
      <c r="DB14" s="628"/>
      <c r="DC14" s="628"/>
      <c r="DD14" s="634">
        <v>6563</v>
      </c>
      <c r="DE14" s="626"/>
      <c r="DF14" s="626"/>
      <c r="DG14" s="626"/>
      <c r="DH14" s="626"/>
      <c r="DI14" s="626"/>
      <c r="DJ14" s="626"/>
      <c r="DK14" s="626"/>
      <c r="DL14" s="626"/>
      <c r="DM14" s="626"/>
      <c r="DN14" s="626"/>
      <c r="DO14" s="626"/>
      <c r="DP14" s="627"/>
      <c r="DQ14" s="634">
        <v>709306</v>
      </c>
      <c r="DR14" s="626"/>
      <c r="DS14" s="626"/>
      <c r="DT14" s="626"/>
      <c r="DU14" s="626"/>
      <c r="DV14" s="626"/>
      <c r="DW14" s="626"/>
      <c r="DX14" s="626"/>
      <c r="DY14" s="626"/>
      <c r="DZ14" s="626"/>
      <c r="EA14" s="626"/>
      <c r="EB14" s="626"/>
      <c r="EC14" s="635"/>
    </row>
    <row r="15" spans="2:143" ht="11.25" customHeight="1" x14ac:dyDescent="0.15">
      <c r="B15" s="622" t="s">
        <v>243</v>
      </c>
      <c r="C15" s="623"/>
      <c r="D15" s="623"/>
      <c r="E15" s="623"/>
      <c r="F15" s="623"/>
      <c r="G15" s="623"/>
      <c r="H15" s="623"/>
      <c r="I15" s="623"/>
      <c r="J15" s="623"/>
      <c r="K15" s="623"/>
      <c r="L15" s="623"/>
      <c r="M15" s="623"/>
      <c r="N15" s="623"/>
      <c r="O15" s="623"/>
      <c r="P15" s="623"/>
      <c r="Q15" s="624"/>
      <c r="R15" s="625">
        <v>11048</v>
      </c>
      <c r="S15" s="626"/>
      <c r="T15" s="626"/>
      <c r="U15" s="626"/>
      <c r="V15" s="626"/>
      <c r="W15" s="626"/>
      <c r="X15" s="626"/>
      <c r="Y15" s="627"/>
      <c r="Z15" s="628">
        <v>0.1</v>
      </c>
      <c r="AA15" s="628"/>
      <c r="AB15" s="628"/>
      <c r="AC15" s="628"/>
      <c r="AD15" s="629">
        <v>11048</v>
      </c>
      <c r="AE15" s="629"/>
      <c r="AF15" s="629"/>
      <c r="AG15" s="629"/>
      <c r="AH15" s="629"/>
      <c r="AI15" s="629"/>
      <c r="AJ15" s="629"/>
      <c r="AK15" s="629"/>
      <c r="AL15" s="630">
        <v>0.1</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294463</v>
      </c>
      <c r="BH15" s="626"/>
      <c r="BI15" s="626"/>
      <c r="BJ15" s="626"/>
      <c r="BK15" s="626"/>
      <c r="BL15" s="626"/>
      <c r="BM15" s="626"/>
      <c r="BN15" s="627"/>
      <c r="BO15" s="628">
        <v>9.9</v>
      </c>
      <c r="BP15" s="628"/>
      <c r="BQ15" s="628"/>
      <c r="BR15" s="628"/>
      <c r="BS15" s="634" t="s">
        <v>113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1143315</v>
      </c>
      <c r="CS15" s="626"/>
      <c r="CT15" s="626"/>
      <c r="CU15" s="626"/>
      <c r="CV15" s="626"/>
      <c r="CW15" s="626"/>
      <c r="CX15" s="626"/>
      <c r="CY15" s="627"/>
      <c r="CZ15" s="628">
        <v>7.2</v>
      </c>
      <c r="DA15" s="628"/>
      <c r="DB15" s="628"/>
      <c r="DC15" s="628"/>
      <c r="DD15" s="634">
        <v>140960</v>
      </c>
      <c r="DE15" s="626"/>
      <c r="DF15" s="626"/>
      <c r="DG15" s="626"/>
      <c r="DH15" s="626"/>
      <c r="DI15" s="626"/>
      <c r="DJ15" s="626"/>
      <c r="DK15" s="626"/>
      <c r="DL15" s="626"/>
      <c r="DM15" s="626"/>
      <c r="DN15" s="626"/>
      <c r="DO15" s="626"/>
      <c r="DP15" s="627"/>
      <c r="DQ15" s="634">
        <v>1004442</v>
      </c>
      <c r="DR15" s="626"/>
      <c r="DS15" s="626"/>
      <c r="DT15" s="626"/>
      <c r="DU15" s="626"/>
      <c r="DV15" s="626"/>
      <c r="DW15" s="626"/>
      <c r="DX15" s="626"/>
      <c r="DY15" s="626"/>
      <c r="DZ15" s="626"/>
      <c r="EA15" s="626"/>
      <c r="EB15" s="626"/>
      <c r="EC15" s="635"/>
    </row>
    <row r="16" spans="2:143" ht="11.25" customHeight="1" x14ac:dyDescent="0.15">
      <c r="B16" s="622" t="s">
        <v>246</v>
      </c>
      <c r="C16" s="623"/>
      <c r="D16" s="623"/>
      <c r="E16" s="623"/>
      <c r="F16" s="623"/>
      <c r="G16" s="623"/>
      <c r="H16" s="623"/>
      <c r="I16" s="623"/>
      <c r="J16" s="623"/>
      <c r="K16" s="623"/>
      <c r="L16" s="623"/>
      <c r="M16" s="623"/>
      <c r="N16" s="623"/>
      <c r="O16" s="623"/>
      <c r="P16" s="623"/>
      <c r="Q16" s="624"/>
      <c r="R16" s="625">
        <v>6277467</v>
      </c>
      <c r="S16" s="626"/>
      <c r="T16" s="626"/>
      <c r="U16" s="626"/>
      <c r="V16" s="626"/>
      <c r="W16" s="626"/>
      <c r="X16" s="626"/>
      <c r="Y16" s="627"/>
      <c r="Z16" s="628">
        <v>38.700000000000003</v>
      </c>
      <c r="AA16" s="628"/>
      <c r="AB16" s="628"/>
      <c r="AC16" s="628"/>
      <c r="AD16" s="629">
        <v>5115503</v>
      </c>
      <c r="AE16" s="629"/>
      <c r="AF16" s="629"/>
      <c r="AG16" s="629"/>
      <c r="AH16" s="629"/>
      <c r="AI16" s="629"/>
      <c r="AJ16" s="629"/>
      <c r="AK16" s="629"/>
      <c r="AL16" s="630">
        <v>57.9</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t="s">
        <v>113</v>
      </c>
      <c r="BH16" s="626"/>
      <c r="BI16" s="626"/>
      <c r="BJ16" s="626"/>
      <c r="BK16" s="626"/>
      <c r="BL16" s="626"/>
      <c r="BM16" s="626"/>
      <c r="BN16" s="627"/>
      <c r="BO16" s="628" t="s">
        <v>113</v>
      </c>
      <c r="BP16" s="628"/>
      <c r="BQ16" s="628"/>
      <c r="BR16" s="628"/>
      <c r="BS16" s="634" t="s">
        <v>113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8421</v>
      </c>
      <c r="CS16" s="626"/>
      <c r="CT16" s="626"/>
      <c r="CU16" s="626"/>
      <c r="CV16" s="626"/>
      <c r="CW16" s="626"/>
      <c r="CX16" s="626"/>
      <c r="CY16" s="627"/>
      <c r="CZ16" s="628">
        <v>0.1</v>
      </c>
      <c r="DA16" s="628"/>
      <c r="DB16" s="628"/>
      <c r="DC16" s="628"/>
      <c r="DD16" s="634" t="s">
        <v>113</v>
      </c>
      <c r="DE16" s="626"/>
      <c r="DF16" s="626"/>
      <c r="DG16" s="626"/>
      <c r="DH16" s="626"/>
      <c r="DI16" s="626"/>
      <c r="DJ16" s="626"/>
      <c r="DK16" s="626"/>
      <c r="DL16" s="626"/>
      <c r="DM16" s="626"/>
      <c r="DN16" s="626"/>
      <c r="DO16" s="626"/>
      <c r="DP16" s="627"/>
      <c r="DQ16" s="634">
        <v>6213</v>
      </c>
      <c r="DR16" s="626"/>
      <c r="DS16" s="626"/>
      <c r="DT16" s="626"/>
      <c r="DU16" s="626"/>
      <c r="DV16" s="626"/>
      <c r="DW16" s="626"/>
      <c r="DX16" s="626"/>
      <c r="DY16" s="626"/>
      <c r="DZ16" s="626"/>
      <c r="EA16" s="626"/>
      <c r="EB16" s="626"/>
      <c r="EC16" s="635"/>
    </row>
    <row r="17" spans="2:133" ht="11.25" customHeight="1" x14ac:dyDescent="0.15">
      <c r="B17" s="622" t="s">
        <v>249</v>
      </c>
      <c r="C17" s="623"/>
      <c r="D17" s="623"/>
      <c r="E17" s="623"/>
      <c r="F17" s="623"/>
      <c r="G17" s="623"/>
      <c r="H17" s="623"/>
      <c r="I17" s="623"/>
      <c r="J17" s="623"/>
      <c r="K17" s="623"/>
      <c r="L17" s="623"/>
      <c r="M17" s="623"/>
      <c r="N17" s="623"/>
      <c r="O17" s="623"/>
      <c r="P17" s="623"/>
      <c r="Q17" s="624"/>
      <c r="R17" s="625">
        <v>5115503</v>
      </c>
      <c r="S17" s="626"/>
      <c r="T17" s="626"/>
      <c r="U17" s="626"/>
      <c r="V17" s="626"/>
      <c r="W17" s="626"/>
      <c r="X17" s="626"/>
      <c r="Y17" s="627"/>
      <c r="Z17" s="628">
        <v>31.5</v>
      </c>
      <c r="AA17" s="628"/>
      <c r="AB17" s="628"/>
      <c r="AC17" s="628"/>
      <c r="AD17" s="629">
        <v>5115503</v>
      </c>
      <c r="AE17" s="629"/>
      <c r="AF17" s="629"/>
      <c r="AG17" s="629"/>
      <c r="AH17" s="629"/>
      <c r="AI17" s="629"/>
      <c r="AJ17" s="629"/>
      <c r="AK17" s="629"/>
      <c r="AL17" s="630">
        <v>57.9</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113</v>
      </c>
      <c r="BH17" s="626"/>
      <c r="BI17" s="626"/>
      <c r="BJ17" s="626"/>
      <c r="BK17" s="626"/>
      <c r="BL17" s="626"/>
      <c r="BM17" s="626"/>
      <c r="BN17" s="627"/>
      <c r="BO17" s="628" t="s">
        <v>113</v>
      </c>
      <c r="BP17" s="628"/>
      <c r="BQ17" s="628"/>
      <c r="BR17" s="628"/>
      <c r="BS17" s="634" t="s">
        <v>113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2109476</v>
      </c>
      <c r="CS17" s="626"/>
      <c r="CT17" s="626"/>
      <c r="CU17" s="626"/>
      <c r="CV17" s="626"/>
      <c r="CW17" s="626"/>
      <c r="CX17" s="626"/>
      <c r="CY17" s="627"/>
      <c r="CZ17" s="628">
        <v>13.2</v>
      </c>
      <c r="DA17" s="628"/>
      <c r="DB17" s="628"/>
      <c r="DC17" s="628"/>
      <c r="DD17" s="634" t="s">
        <v>113</v>
      </c>
      <c r="DE17" s="626"/>
      <c r="DF17" s="626"/>
      <c r="DG17" s="626"/>
      <c r="DH17" s="626"/>
      <c r="DI17" s="626"/>
      <c r="DJ17" s="626"/>
      <c r="DK17" s="626"/>
      <c r="DL17" s="626"/>
      <c r="DM17" s="626"/>
      <c r="DN17" s="626"/>
      <c r="DO17" s="626"/>
      <c r="DP17" s="627"/>
      <c r="DQ17" s="634">
        <v>2090242</v>
      </c>
      <c r="DR17" s="626"/>
      <c r="DS17" s="626"/>
      <c r="DT17" s="626"/>
      <c r="DU17" s="626"/>
      <c r="DV17" s="626"/>
      <c r="DW17" s="626"/>
      <c r="DX17" s="626"/>
      <c r="DY17" s="626"/>
      <c r="DZ17" s="626"/>
      <c r="EA17" s="626"/>
      <c r="EB17" s="626"/>
      <c r="EC17" s="635"/>
    </row>
    <row r="18" spans="2:133" ht="11.25" customHeight="1" x14ac:dyDescent="0.15">
      <c r="B18" s="622" t="s">
        <v>252</v>
      </c>
      <c r="C18" s="623"/>
      <c r="D18" s="623"/>
      <c r="E18" s="623"/>
      <c r="F18" s="623"/>
      <c r="G18" s="623"/>
      <c r="H18" s="623"/>
      <c r="I18" s="623"/>
      <c r="J18" s="623"/>
      <c r="K18" s="623"/>
      <c r="L18" s="623"/>
      <c r="M18" s="623"/>
      <c r="N18" s="623"/>
      <c r="O18" s="623"/>
      <c r="P18" s="623"/>
      <c r="Q18" s="624"/>
      <c r="R18" s="625">
        <v>1161764</v>
      </c>
      <c r="S18" s="626"/>
      <c r="T18" s="626"/>
      <c r="U18" s="626"/>
      <c r="V18" s="626"/>
      <c r="W18" s="626"/>
      <c r="X18" s="626"/>
      <c r="Y18" s="627"/>
      <c r="Z18" s="628">
        <v>7.2</v>
      </c>
      <c r="AA18" s="628"/>
      <c r="AB18" s="628"/>
      <c r="AC18" s="628"/>
      <c r="AD18" s="629" t="s">
        <v>113</v>
      </c>
      <c r="AE18" s="629"/>
      <c r="AF18" s="629"/>
      <c r="AG18" s="629"/>
      <c r="AH18" s="629"/>
      <c r="AI18" s="629"/>
      <c r="AJ18" s="629"/>
      <c r="AK18" s="629"/>
      <c r="AL18" s="630" t="s">
        <v>113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113</v>
      </c>
      <c r="BH18" s="626"/>
      <c r="BI18" s="626"/>
      <c r="BJ18" s="626"/>
      <c r="BK18" s="626"/>
      <c r="BL18" s="626"/>
      <c r="BM18" s="626"/>
      <c r="BN18" s="627"/>
      <c r="BO18" s="628" t="s">
        <v>113</v>
      </c>
      <c r="BP18" s="628"/>
      <c r="BQ18" s="628"/>
      <c r="BR18" s="628"/>
      <c r="BS18" s="634" t="s">
        <v>113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113</v>
      </c>
      <c r="CS18" s="626"/>
      <c r="CT18" s="626"/>
      <c r="CU18" s="626"/>
      <c r="CV18" s="626"/>
      <c r="CW18" s="626"/>
      <c r="CX18" s="626"/>
      <c r="CY18" s="627"/>
      <c r="CZ18" s="628" t="s">
        <v>113</v>
      </c>
      <c r="DA18" s="628"/>
      <c r="DB18" s="628"/>
      <c r="DC18" s="628"/>
      <c r="DD18" s="634" t="s">
        <v>113</v>
      </c>
      <c r="DE18" s="626"/>
      <c r="DF18" s="626"/>
      <c r="DG18" s="626"/>
      <c r="DH18" s="626"/>
      <c r="DI18" s="626"/>
      <c r="DJ18" s="626"/>
      <c r="DK18" s="626"/>
      <c r="DL18" s="626"/>
      <c r="DM18" s="626"/>
      <c r="DN18" s="626"/>
      <c r="DO18" s="626"/>
      <c r="DP18" s="627"/>
      <c r="DQ18" s="634" t="s">
        <v>113</v>
      </c>
      <c r="DR18" s="626"/>
      <c r="DS18" s="626"/>
      <c r="DT18" s="626"/>
      <c r="DU18" s="626"/>
      <c r="DV18" s="626"/>
      <c r="DW18" s="626"/>
      <c r="DX18" s="626"/>
      <c r="DY18" s="626"/>
      <c r="DZ18" s="626"/>
      <c r="EA18" s="626"/>
      <c r="EB18" s="626"/>
      <c r="EC18" s="635"/>
    </row>
    <row r="19" spans="2:133" ht="11.25" customHeight="1" x14ac:dyDescent="0.15">
      <c r="B19" s="622" t="s">
        <v>255</v>
      </c>
      <c r="C19" s="623"/>
      <c r="D19" s="623"/>
      <c r="E19" s="623"/>
      <c r="F19" s="623"/>
      <c r="G19" s="623"/>
      <c r="H19" s="623"/>
      <c r="I19" s="623"/>
      <c r="J19" s="623"/>
      <c r="K19" s="623"/>
      <c r="L19" s="623"/>
      <c r="M19" s="623"/>
      <c r="N19" s="623"/>
      <c r="O19" s="623"/>
      <c r="P19" s="623"/>
      <c r="Q19" s="624"/>
      <c r="R19" s="625">
        <v>200</v>
      </c>
      <c r="S19" s="626"/>
      <c r="T19" s="626"/>
      <c r="U19" s="626"/>
      <c r="V19" s="626"/>
      <c r="W19" s="626"/>
      <c r="X19" s="626"/>
      <c r="Y19" s="627"/>
      <c r="Z19" s="628">
        <v>0</v>
      </c>
      <c r="AA19" s="628"/>
      <c r="AB19" s="628"/>
      <c r="AC19" s="628"/>
      <c r="AD19" s="629" t="s">
        <v>113</v>
      </c>
      <c r="AE19" s="629"/>
      <c r="AF19" s="629"/>
      <c r="AG19" s="629"/>
      <c r="AH19" s="629"/>
      <c r="AI19" s="629"/>
      <c r="AJ19" s="629"/>
      <c r="AK19" s="629"/>
      <c r="AL19" s="630" t="s">
        <v>113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v>5177</v>
      </c>
      <c r="BH19" s="626"/>
      <c r="BI19" s="626"/>
      <c r="BJ19" s="626"/>
      <c r="BK19" s="626"/>
      <c r="BL19" s="626"/>
      <c r="BM19" s="626"/>
      <c r="BN19" s="627"/>
      <c r="BO19" s="628">
        <v>0.2</v>
      </c>
      <c r="BP19" s="628"/>
      <c r="BQ19" s="628"/>
      <c r="BR19" s="628"/>
      <c r="BS19" s="634" t="s">
        <v>113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113</v>
      </c>
      <c r="CS19" s="626"/>
      <c r="CT19" s="626"/>
      <c r="CU19" s="626"/>
      <c r="CV19" s="626"/>
      <c r="CW19" s="626"/>
      <c r="CX19" s="626"/>
      <c r="CY19" s="627"/>
      <c r="CZ19" s="628" t="s">
        <v>113</v>
      </c>
      <c r="DA19" s="628"/>
      <c r="DB19" s="628"/>
      <c r="DC19" s="628"/>
      <c r="DD19" s="634" t="s">
        <v>113</v>
      </c>
      <c r="DE19" s="626"/>
      <c r="DF19" s="626"/>
      <c r="DG19" s="626"/>
      <c r="DH19" s="626"/>
      <c r="DI19" s="626"/>
      <c r="DJ19" s="626"/>
      <c r="DK19" s="626"/>
      <c r="DL19" s="626"/>
      <c r="DM19" s="626"/>
      <c r="DN19" s="626"/>
      <c r="DO19" s="626"/>
      <c r="DP19" s="627"/>
      <c r="DQ19" s="634" t="s">
        <v>113</v>
      </c>
      <c r="DR19" s="626"/>
      <c r="DS19" s="626"/>
      <c r="DT19" s="626"/>
      <c r="DU19" s="626"/>
      <c r="DV19" s="626"/>
      <c r="DW19" s="626"/>
      <c r="DX19" s="626"/>
      <c r="DY19" s="626"/>
      <c r="DZ19" s="626"/>
      <c r="EA19" s="626"/>
      <c r="EB19" s="626"/>
      <c r="EC19" s="635"/>
    </row>
    <row r="20" spans="2:133" ht="11.25" customHeight="1" x14ac:dyDescent="0.15">
      <c r="B20" s="622" t="s">
        <v>258</v>
      </c>
      <c r="C20" s="623"/>
      <c r="D20" s="623"/>
      <c r="E20" s="623"/>
      <c r="F20" s="623"/>
      <c r="G20" s="623"/>
      <c r="H20" s="623"/>
      <c r="I20" s="623"/>
      <c r="J20" s="623"/>
      <c r="K20" s="623"/>
      <c r="L20" s="623"/>
      <c r="M20" s="623"/>
      <c r="N20" s="623"/>
      <c r="O20" s="623"/>
      <c r="P20" s="623"/>
      <c r="Q20" s="624"/>
      <c r="R20" s="625">
        <v>9970299</v>
      </c>
      <c r="S20" s="626"/>
      <c r="T20" s="626"/>
      <c r="U20" s="626"/>
      <c r="V20" s="626"/>
      <c r="W20" s="626"/>
      <c r="X20" s="626"/>
      <c r="Y20" s="627"/>
      <c r="Z20" s="628">
        <v>61.4</v>
      </c>
      <c r="AA20" s="628"/>
      <c r="AB20" s="628"/>
      <c r="AC20" s="628"/>
      <c r="AD20" s="629">
        <v>8808335</v>
      </c>
      <c r="AE20" s="629"/>
      <c r="AF20" s="629"/>
      <c r="AG20" s="629"/>
      <c r="AH20" s="629"/>
      <c r="AI20" s="629"/>
      <c r="AJ20" s="629"/>
      <c r="AK20" s="629"/>
      <c r="AL20" s="630">
        <v>99.7</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v>5177</v>
      </c>
      <c r="BH20" s="626"/>
      <c r="BI20" s="626"/>
      <c r="BJ20" s="626"/>
      <c r="BK20" s="626"/>
      <c r="BL20" s="626"/>
      <c r="BM20" s="626"/>
      <c r="BN20" s="627"/>
      <c r="BO20" s="628">
        <v>0.2</v>
      </c>
      <c r="BP20" s="628"/>
      <c r="BQ20" s="628"/>
      <c r="BR20" s="628"/>
      <c r="BS20" s="634" t="s">
        <v>113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15931054</v>
      </c>
      <c r="CS20" s="626"/>
      <c r="CT20" s="626"/>
      <c r="CU20" s="626"/>
      <c r="CV20" s="626"/>
      <c r="CW20" s="626"/>
      <c r="CX20" s="626"/>
      <c r="CY20" s="627"/>
      <c r="CZ20" s="628">
        <v>100</v>
      </c>
      <c r="DA20" s="628"/>
      <c r="DB20" s="628"/>
      <c r="DC20" s="628"/>
      <c r="DD20" s="634">
        <v>870375</v>
      </c>
      <c r="DE20" s="626"/>
      <c r="DF20" s="626"/>
      <c r="DG20" s="626"/>
      <c r="DH20" s="626"/>
      <c r="DI20" s="626"/>
      <c r="DJ20" s="626"/>
      <c r="DK20" s="626"/>
      <c r="DL20" s="626"/>
      <c r="DM20" s="626"/>
      <c r="DN20" s="626"/>
      <c r="DO20" s="626"/>
      <c r="DP20" s="627"/>
      <c r="DQ20" s="634">
        <v>10833951</v>
      </c>
      <c r="DR20" s="626"/>
      <c r="DS20" s="626"/>
      <c r="DT20" s="626"/>
      <c r="DU20" s="626"/>
      <c r="DV20" s="626"/>
      <c r="DW20" s="626"/>
      <c r="DX20" s="626"/>
      <c r="DY20" s="626"/>
      <c r="DZ20" s="626"/>
      <c r="EA20" s="626"/>
      <c r="EB20" s="626"/>
      <c r="EC20" s="635"/>
    </row>
    <row r="21" spans="2:133" ht="11.25" customHeight="1" x14ac:dyDescent="0.15">
      <c r="B21" s="622" t="s">
        <v>261</v>
      </c>
      <c r="C21" s="623"/>
      <c r="D21" s="623"/>
      <c r="E21" s="623"/>
      <c r="F21" s="623"/>
      <c r="G21" s="623"/>
      <c r="H21" s="623"/>
      <c r="I21" s="623"/>
      <c r="J21" s="623"/>
      <c r="K21" s="623"/>
      <c r="L21" s="623"/>
      <c r="M21" s="623"/>
      <c r="N21" s="623"/>
      <c r="O21" s="623"/>
      <c r="P21" s="623"/>
      <c r="Q21" s="624"/>
      <c r="R21" s="625">
        <v>4587</v>
      </c>
      <c r="S21" s="626"/>
      <c r="T21" s="626"/>
      <c r="U21" s="626"/>
      <c r="V21" s="626"/>
      <c r="W21" s="626"/>
      <c r="X21" s="626"/>
      <c r="Y21" s="627"/>
      <c r="Z21" s="628">
        <v>0</v>
      </c>
      <c r="AA21" s="628"/>
      <c r="AB21" s="628"/>
      <c r="AC21" s="628"/>
      <c r="AD21" s="629">
        <v>4587</v>
      </c>
      <c r="AE21" s="629"/>
      <c r="AF21" s="629"/>
      <c r="AG21" s="629"/>
      <c r="AH21" s="629"/>
      <c r="AI21" s="629"/>
      <c r="AJ21" s="629"/>
      <c r="AK21" s="629"/>
      <c r="AL21" s="630">
        <v>0.1</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v>5177</v>
      </c>
      <c r="BH21" s="626"/>
      <c r="BI21" s="626"/>
      <c r="BJ21" s="626"/>
      <c r="BK21" s="626"/>
      <c r="BL21" s="626"/>
      <c r="BM21" s="626"/>
      <c r="BN21" s="627"/>
      <c r="BO21" s="628">
        <v>0.2</v>
      </c>
      <c r="BP21" s="628"/>
      <c r="BQ21" s="628"/>
      <c r="BR21" s="628"/>
      <c r="BS21" s="634" t="s">
        <v>113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263</v>
      </c>
      <c r="C22" s="623"/>
      <c r="D22" s="623"/>
      <c r="E22" s="623"/>
      <c r="F22" s="623"/>
      <c r="G22" s="623"/>
      <c r="H22" s="623"/>
      <c r="I22" s="623"/>
      <c r="J22" s="623"/>
      <c r="K22" s="623"/>
      <c r="L22" s="623"/>
      <c r="M22" s="623"/>
      <c r="N22" s="623"/>
      <c r="O22" s="623"/>
      <c r="P22" s="623"/>
      <c r="Q22" s="624"/>
      <c r="R22" s="625">
        <v>248344</v>
      </c>
      <c r="S22" s="626"/>
      <c r="T22" s="626"/>
      <c r="U22" s="626"/>
      <c r="V22" s="626"/>
      <c r="W22" s="626"/>
      <c r="X22" s="626"/>
      <c r="Y22" s="627"/>
      <c r="Z22" s="628">
        <v>1.5</v>
      </c>
      <c r="AA22" s="628"/>
      <c r="AB22" s="628"/>
      <c r="AC22" s="628"/>
      <c r="AD22" s="629" t="s">
        <v>113</v>
      </c>
      <c r="AE22" s="629"/>
      <c r="AF22" s="629"/>
      <c r="AG22" s="629"/>
      <c r="AH22" s="629"/>
      <c r="AI22" s="629"/>
      <c r="AJ22" s="629"/>
      <c r="AK22" s="629"/>
      <c r="AL22" s="630" t="s">
        <v>113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113</v>
      </c>
      <c r="BH22" s="626"/>
      <c r="BI22" s="626"/>
      <c r="BJ22" s="626"/>
      <c r="BK22" s="626"/>
      <c r="BL22" s="626"/>
      <c r="BM22" s="626"/>
      <c r="BN22" s="627"/>
      <c r="BO22" s="628" t="s">
        <v>113</v>
      </c>
      <c r="BP22" s="628"/>
      <c r="BQ22" s="628"/>
      <c r="BR22" s="628"/>
      <c r="BS22" s="634" t="s">
        <v>113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266</v>
      </c>
      <c r="C23" s="623"/>
      <c r="D23" s="623"/>
      <c r="E23" s="623"/>
      <c r="F23" s="623"/>
      <c r="G23" s="623"/>
      <c r="H23" s="623"/>
      <c r="I23" s="623"/>
      <c r="J23" s="623"/>
      <c r="K23" s="623"/>
      <c r="L23" s="623"/>
      <c r="M23" s="623"/>
      <c r="N23" s="623"/>
      <c r="O23" s="623"/>
      <c r="P23" s="623"/>
      <c r="Q23" s="624"/>
      <c r="R23" s="625">
        <v>67034</v>
      </c>
      <c r="S23" s="626"/>
      <c r="T23" s="626"/>
      <c r="U23" s="626"/>
      <c r="V23" s="626"/>
      <c r="W23" s="626"/>
      <c r="X23" s="626"/>
      <c r="Y23" s="627"/>
      <c r="Z23" s="628">
        <v>0.4</v>
      </c>
      <c r="AA23" s="628"/>
      <c r="AB23" s="628"/>
      <c r="AC23" s="628"/>
      <c r="AD23" s="629">
        <v>4837</v>
      </c>
      <c r="AE23" s="629"/>
      <c r="AF23" s="629"/>
      <c r="AG23" s="629"/>
      <c r="AH23" s="629"/>
      <c r="AI23" s="629"/>
      <c r="AJ23" s="629"/>
      <c r="AK23" s="629"/>
      <c r="AL23" s="630">
        <v>0.1</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113</v>
      </c>
      <c r="BH23" s="626"/>
      <c r="BI23" s="626"/>
      <c r="BJ23" s="626"/>
      <c r="BK23" s="626"/>
      <c r="BL23" s="626"/>
      <c r="BM23" s="626"/>
      <c r="BN23" s="627"/>
      <c r="BO23" s="628" t="s">
        <v>113</v>
      </c>
      <c r="BP23" s="628"/>
      <c r="BQ23" s="628"/>
      <c r="BR23" s="628"/>
      <c r="BS23" s="634" t="s">
        <v>113</v>
      </c>
      <c r="BT23" s="626"/>
      <c r="BU23" s="626"/>
      <c r="BV23" s="626"/>
      <c r="BW23" s="626"/>
      <c r="BX23" s="626"/>
      <c r="BY23" s="626"/>
      <c r="BZ23" s="626"/>
      <c r="CA23" s="626"/>
      <c r="CB23" s="635"/>
      <c r="CD23" s="607" t="s">
        <v>206</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x14ac:dyDescent="0.15">
      <c r="B24" s="622" t="s">
        <v>273</v>
      </c>
      <c r="C24" s="623"/>
      <c r="D24" s="623"/>
      <c r="E24" s="623"/>
      <c r="F24" s="623"/>
      <c r="G24" s="623"/>
      <c r="H24" s="623"/>
      <c r="I24" s="623"/>
      <c r="J24" s="623"/>
      <c r="K24" s="623"/>
      <c r="L24" s="623"/>
      <c r="M24" s="623"/>
      <c r="N24" s="623"/>
      <c r="O24" s="623"/>
      <c r="P24" s="623"/>
      <c r="Q24" s="624"/>
      <c r="R24" s="625">
        <v>89047</v>
      </c>
      <c r="S24" s="626"/>
      <c r="T24" s="626"/>
      <c r="U24" s="626"/>
      <c r="V24" s="626"/>
      <c r="W24" s="626"/>
      <c r="X24" s="626"/>
      <c r="Y24" s="627"/>
      <c r="Z24" s="628">
        <v>0.5</v>
      </c>
      <c r="AA24" s="628"/>
      <c r="AB24" s="628"/>
      <c r="AC24" s="628"/>
      <c r="AD24" s="629" t="s">
        <v>113</v>
      </c>
      <c r="AE24" s="629"/>
      <c r="AF24" s="629"/>
      <c r="AG24" s="629"/>
      <c r="AH24" s="629"/>
      <c r="AI24" s="629"/>
      <c r="AJ24" s="629"/>
      <c r="AK24" s="629"/>
      <c r="AL24" s="630" t="s">
        <v>113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113</v>
      </c>
      <c r="BH24" s="626"/>
      <c r="BI24" s="626"/>
      <c r="BJ24" s="626"/>
      <c r="BK24" s="626"/>
      <c r="BL24" s="626"/>
      <c r="BM24" s="626"/>
      <c r="BN24" s="627"/>
      <c r="BO24" s="628" t="s">
        <v>113</v>
      </c>
      <c r="BP24" s="628"/>
      <c r="BQ24" s="628"/>
      <c r="BR24" s="628"/>
      <c r="BS24" s="634" t="s">
        <v>113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8738358</v>
      </c>
      <c r="CS24" s="615"/>
      <c r="CT24" s="615"/>
      <c r="CU24" s="615"/>
      <c r="CV24" s="615"/>
      <c r="CW24" s="615"/>
      <c r="CX24" s="615"/>
      <c r="CY24" s="616"/>
      <c r="CZ24" s="652">
        <v>54.9</v>
      </c>
      <c r="DA24" s="653"/>
      <c r="DB24" s="653"/>
      <c r="DC24" s="654"/>
      <c r="DD24" s="651">
        <v>5529413</v>
      </c>
      <c r="DE24" s="615"/>
      <c r="DF24" s="615"/>
      <c r="DG24" s="615"/>
      <c r="DH24" s="615"/>
      <c r="DI24" s="615"/>
      <c r="DJ24" s="615"/>
      <c r="DK24" s="616"/>
      <c r="DL24" s="651">
        <v>5238136</v>
      </c>
      <c r="DM24" s="615"/>
      <c r="DN24" s="615"/>
      <c r="DO24" s="615"/>
      <c r="DP24" s="615"/>
      <c r="DQ24" s="615"/>
      <c r="DR24" s="615"/>
      <c r="DS24" s="615"/>
      <c r="DT24" s="615"/>
      <c r="DU24" s="615"/>
      <c r="DV24" s="616"/>
      <c r="DW24" s="619">
        <v>56.7</v>
      </c>
      <c r="DX24" s="620"/>
      <c r="DY24" s="620"/>
      <c r="DZ24" s="620"/>
      <c r="EA24" s="620"/>
      <c r="EB24" s="620"/>
      <c r="EC24" s="621"/>
    </row>
    <row r="25" spans="2:133" ht="11.25" customHeight="1" x14ac:dyDescent="0.15">
      <c r="B25" s="622" t="s">
        <v>276</v>
      </c>
      <c r="C25" s="623"/>
      <c r="D25" s="623"/>
      <c r="E25" s="623"/>
      <c r="F25" s="623"/>
      <c r="G25" s="623"/>
      <c r="H25" s="623"/>
      <c r="I25" s="623"/>
      <c r="J25" s="623"/>
      <c r="K25" s="623"/>
      <c r="L25" s="623"/>
      <c r="M25" s="623"/>
      <c r="N25" s="623"/>
      <c r="O25" s="623"/>
      <c r="P25" s="623"/>
      <c r="Q25" s="624"/>
      <c r="R25" s="625">
        <v>3075109</v>
      </c>
      <c r="S25" s="626"/>
      <c r="T25" s="626"/>
      <c r="U25" s="626"/>
      <c r="V25" s="626"/>
      <c r="W25" s="626"/>
      <c r="X25" s="626"/>
      <c r="Y25" s="627"/>
      <c r="Z25" s="628">
        <v>18.899999999999999</v>
      </c>
      <c r="AA25" s="628"/>
      <c r="AB25" s="628"/>
      <c r="AC25" s="628"/>
      <c r="AD25" s="629" t="s">
        <v>113</v>
      </c>
      <c r="AE25" s="629"/>
      <c r="AF25" s="629"/>
      <c r="AG25" s="629"/>
      <c r="AH25" s="629"/>
      <c r="AI25" s="629"/>
      <c r="AJ25" s="629"/>
      <c r="AK25" s="629"/>
      <c r="AL25" s="630" t="s">
        <v>113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113</v>
      </c>
      <c r="BH25" s="626"/>
      <c r="BI25" s="626"/>
      <c r="BJ25" s="626"/>
      <c r="BK25" s="626"/>
      <c r="BL25" s="626"/>
      <c r="BM25" s="626"/>
      <c r="BN25" s="627"/>
      <c r="BO25" s="628" t="s">
        <v>113</v>
      </c>
      <c r="BP25" s="628"/>
      <c r="BQ25" s="628"/>
      <c r="BR25" s="628"/>
      <c r="BS25" s="634" t="s">
        <v>113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2081747</v>
      </c>
      <c r="CS25" s="657"/>
      <c r="CT25" s="657"/>
      <c r="CU25" s="657"/>
      <c r="CV25" s="657"/>
      <c r="CW25" s="657"/>
      <c r="CX25" s="657"/>
      <c r="CY25" s="658"/>
      <c r="CZ25" s="659">
        <v>13.1</v>
      </c>
      <c r="DA25" s="660"/>
      <c r="DB25" s="660"/>
      <c r="DC25" s="661"/>
      <c r="DD25" s="634">
        <v>2014983</v>
      </c>
      <c r="DE25" s="657"/>
      <c r="DF25" s="657"/>
      <c r="DG25" s="657"/>
      <c r="DH25" s="657"/>
      <c r="DI25" s="657"/>
      <c r="DJ25" s="657"/>
      <c r="DK25" s="658"/>
      <c r="DL25" s="634">
        <v>1981157</v>
      </c>
      <c r="DM25" s="657"/>
      <c r="DN25" s="657"/>
      <c r="DO25" s="657"/>
      <c r="DP25" s="657"/>
      <c r="DQ25" s="657"/>
      <c r="DR25" s="657"/>
      <c r="DS25" s="657"/>
      <c r="DT25" s="657"/>
      <c r="DU25" s="657"/>
      <c r="DV25" s="658"/>
      <c r="DW25" s="630">
        <v>21.4</v>
      </c>
      <c r="DX25" s="655"/>
      <c r="DY25" s="655"/>
      <c r="DZ25" s="655"/>
      <c r="EA25" s="655"/>
      <c r="EB25" s="655"/>
      <c r="EC25" s="656"/>
    </row>
    <row r="26" spans="2:133" ht="11.25" customHeight="1" x14ac:dyDescent="0.15">
      <c r="B26" s="662" t="s">
        <v>279</v>
      </c>
      <c r="C26" s="663"/>
      <c r="D26" s="663"/>
      <c r="E26" s="663"/>
      <c r="F26" s="663"/>
      <c r="G26" s="663"/>
      <c r="H26" s="663"/>
      <c r="I26" s="663"/>
      <c r="J26" s="663"/>
      <c r="K26" s="663"/>
      <c r="L26" s="663"/>
      <c r="M26" s="663"/>
      <c r="N26" s="663"/>
      <c r="O26" s="663"/>
      <c r="P26" s="663"/>
      <c r="Q26" s="664"/>
      <c r="R26" s="625" t="s">
        <v>113</v>
      </c>
      <c r="S26" s="626"/>
      <c r="T26" s="626"/>
      <c r="U26" s="626"/>
      <c r="V26" s="626"/>
      <c r="W26" s="626"/>
      <c r="X26" s="626"/>
      <c r="Y26" s="627"/>
      <c r="Z26" s="628" t="s">
        <v>113</v>
      </c>
      <c r="AA26" s="628"/>
      <c r="AB26" s="628"/>
      <c r="AC26" s="628"/>
      <c r="AD26" s="629" t="s">
        <v>113</v>
      </c>
      <c r="AE26" s="629"/>
      <c r="AF26" s="629"/>
      <c r="AG26" s="629"/>
      <c r="AH26" s="629"/>
      <c r="AI26" s="629"/>
      <c r="AJ26" s="629"/>
      <c r="AK26" s="629"/>
      <c r="AL26" s="630" t="s">
        <v>113</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113</v>
      </c>
      <c r="BH26" s="626"/>
      <c r="BI26" s="626"/>
      <c r="BJ26" s="626"/>
      <c r="BK26" s="626"/>
      <c r="BL26" s="626"/>
      <c r="BM26" s="626"/>
      <c r="BN26" s="627"/>
      <c r="BO26" s="628" t="s">
        <v>113</v>
      </c>
      <c r="BP26" s="628"/>
      <c r="BQ26" s="628"/>
      <c r="BR26" s="628"/>
      <c r="BS26" s="634" t="s">
        <v>113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1302564</v>
      </c>
      <c r="CS26" s="626"/>
      <c r="CT26" s="626"/>
      <c r="CU26" s="626"/>
      <c r="CV26" s="626"/>
      <c r="CW26" s="626"/>
      <c r="CX26" s="626"/>
      <c r="CY26" s="627"/>
      <c r="CZ26" s="659">
        <v>8.1999999999999993</v>
      </c>
      <c r="DA26" s="660"/>
      <c r="DB26" s="660"/>
      <c r="DC26" s="661"/>
      <c r="DD26" s="634">
        <v>1235800</v>
      </c>
      <c r="DE26" s="626"/>
      <c r="DF26" s="626"/>
      <c r="DG26" s="626"/>
      <c r="DH26" s="626"/>
      <c r="DI26" s="626"/>
      <c r="DJ26" s="626"/>
      <c r="DK26" s="627"/>
      <c r="DL26" s="634" t="s">
        <v>218</v>
      </c>
      <c r="DM26" s="626"/>
      <c r="DN26" s="626"/>
      <c r="DO26" s="626"/>
      <c r="DP26" s="626"/>
      <c r="DQ26" s="626"/>
      <c r="DR26" s="626"/>
      <c r="DS26" s="626"/>
      <c r="DT26" s="626"/>
      <c r="DU26" s="626"/>
      <c r="DV26" s="627"/>
      <c r="DW26" s="630" t="s">
        <v>218</v>
      </c>
      <c r="DX26" s="655"/>
      <c r="DY26" s="655"/>
      <c r="DZ26" s="655"/>
      <c r="EA26" s="655"/>
      <c r="EB26" s="655"/>
      <c r="EC26" s="656"/>
    </row>
    <row r="27" spans="2:133" ht="11.25" customHeight="1" x14ac:dyDescent="0.15">
      <c r="B27" s="622" t="s">
        <v>282</v>
      </c>
      <c r="C27" s="623"/>
      <c r="D27" s="623"/>
      <c r="E27" s="623"/>
      <c r="F27" s="623"/>
      <c r="G27" s="623"/>
      <c r="H27" s="623"/>
      <c r="I27" s="623"/>
      <c r="J27" s="623"/>
      <c r="K27" s="623"/>
      <c r="L27" s="623"/>
      <c r="M27" s="623"/>
      <c r="N27" s="623"/>
      <c r="O27" s="623"/>
      <c r="P27" s="623"/>
      <c r="Q27" s="624"/>
      <c r="R27" s="625">
        <v>1192788</v>
      </c>
      <c r="S27" s="626"/>
      <c r="T27" s="626"/>
      <c r="U27" s="626"/>
      <c r="V27" s="626"/>
      <c r="W27" s="626"/>
      <c r="X27" s="626"/>
      <c r="Y27" s="627"/>
      <c r="Z27" s="628">
        <v>7.3</v>
      </c>
      <c r="AA27" s="628"/>
      <c r="AB27" s="628"/>
      <c r="AC27" s="628"/>
      <c r="AD27" s="629" t="s">
        <v>113</v>
      </c>
      <c r="AE27" s="629"/>
      <c r="AF27" s="629"/>
      <c r="AG27" s="629"/>
      <c r="AH27" s="629"/>
      <c r="AI27" s="629"/>
      <c r="AJ27" s="629"/>
      <c r="AK27" s="629"/>
      <c r="AL27" s="630" t="s">
        <v>113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2963075</v>
      </c>
      <c r="BH27" s="626"/>
      <c r="BI27" s="626"/>
      <c r="BJ27" s="626"/>
      <c r="BK27" s="626"/>
      <c r="BL27" s="626"/>
      <c r="BM27" s="626"/>
      <c r="BN27" s="627"/>
      <c r="BO27" s="628">
        <v>100</v>
      </c>
      <c r="BP27" s="628"/>
      <c r="BQ27" s="628"/>
      <c r="BR27" s="628"/>
      <c r="BS27" s="634">
        <v>191049</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4547135</v>
      </c>
      <c r="CS27" s="657"/>
      <c r="CT27" s="657"/>
      <c r="CU27" s="657"/>
      <c r="CV27" s="657"/>
      <c r="CW27" s="657"/>
      <c r="CX27" s="657"/>
      <c r="CY27" s="658"/>
      <c r="CZ27" s="659">
        <v>28.5</v>
      </c>
      <c r="DA27" s="660"/>
      <c r="DB27" s="660"/>
      <c r="DC27" s="661"/>
      <c r="DD27" s="634">
        <v>1424188</v>
      </c>
      <c r="DE27" s="657"/>
      <c r="DF27" s="657"/>
      <c r="DG27" s="657"/>
      <c r="DH27" s="657"/>
      <c r="DI27" s="657"/>
      <c r="DJ27" s="657"/>
      <c r="DK27" s="658"/>
      <c r="DL27" s="634">
        <v>1170637</v>
      </c>
      <c r="DM27" s="657"/>
      <c r="DN27" s="657"/>
      <c r="DO27" s="657"/>
      <c r="DP27" s="657"/>
      <c r="DQ27" s="657"/>
      <c r="DR27" s="657"/>
      <c r="DS27" s="657"/>
      <c r="DT27" s="657"/>
      <c r="DU27" s="657"/>
      <c r="DV27" s="658"/>
      <c r="DW27" s="630">
        <v>12.7</v>
      </c>
      <c r="DX27" s="655"/>
      <c r="DY27" s="655"/>
      <c r="DZ27" s="655"/>
      <c r="EA27" s="655"/>
      <c r="EB27" s="655"/>
      <c r="EC27" s="656"/>
    </row>
    <row r="28" spans="2:133" ht="11.25" customHeight="1" x14ac:dyDescent="0.15">
      <c r="B28" s="622" t="s">
        <v>285</v>
      </c>
      <c r="C28" s="623"/>
      <c r="D28" s="623"/>
      <c r="E28" s="623"/>
      <c r="F28" s="623"/>
      <c r="G28" s="623"/>
      <c r="H28" s="623"/>
      <c r="I28" s="623"/>
      <c r="J28" s="623"/>
      <c r="K28" s="623"/>
      <c r="L28" s="623"/>
      <c r="M28" s="623"/>
      <c r="N28" s="623"/>
      <c r="O28" s="623"/>
      <c r="P28" s="623"/>
      <c r="Q28" s="624"/>
      <c r="R28" s="625">
        <v>57258</v>
      </c>
      <c r="S28" s="626"/>
      <c r="T28" s="626"/>
      <c r="U28" s="626"/>
      <c r="V28" s="626"/>
      <c r="W28" s="626"/>
      <c r="X28" s="626"/>
      <c r="Y28" s="627"/>
      <c r="Z28" s="628">
        <v>0.4</v>
      </c>
      <c r="AA28" s="628"/>
      <c r="AB28" s="628"/>
      <c r="AC28" s="628"/>
      <c r="AD28" s="629">
        <v>6434</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2109476</v>
      </c>
      <c r="CS28" s="626"/>
      <c r="CT28" s="626"/>
      <c r="CU28" s="626"/>
      <c r="CV28" s="626"/>
      <c r="CW28" s="626"/>
      <c r="CX28" s="626"/>
      <c r="CY28" s="627"/>
      <c r="CZ28" s="659">
        <v>13.2</v>
      </c>
      <c r="DA28" s="660"/>
      <c r="DB28" s="660"/>
      <c r="DC28" s="661"/>
      <c r="DD28" s="634">
        <v>2090242</v>
      </c>
      <c r="DE28" s="626"/>
      <c r="DF28" s="626"/>
      <c r="DG28" s="626"/>
      <c r="DH28" s="626"/>
      <c r="DI28" s="626"/>
      <c r="DJ28" s="626"/>
      <c r="DK28" s="627"/>
      <c r="DL28" s="634">
        <v>2086342</v>
      </c>
      <c r="DM28" s="626"/>
      <c r="DN28" s="626"/>
      <c r="DO28" s="626"/>
      <c r="DP28" s="626"/>
      <c r="DQ28" s="626"/>
      <c r="DR28" s="626"/>
      <c r="DS28" s="626"/>
      <c r="DT28" s="626"/>
      <c r="DU28" s="626"/>
      <c r="DV28" s="627"/>
      <c r="DW28" s="630">
        <v>22.6</v>
      </c>
      <c r="DX28" s="655"/>
      <c r="DY28" s="655"/>
      <c r="DZ28" s="655"/>
      <c r="EA28" s="655"/>
      <c r="EB28" s="655"/>
      <c r="EC28" s="656"/>
    </row>
    <row r="29" spans="2:133" ht="11.25" customHeight="1" x14ac:dyDescent="0.15">
      <c r="B29" s="622" t="s">
        <v>287</v>
      </c>
      <c r="C29" s="623"/>
      <c r="D29" s="623"/>
      <c r="E29" s="623"/>
      <c r="F29" s="623"/>
      <c r="G29" s="623"/>
      <c r="H29" s="623"/>
      <c r="I29" s="623"/>
      <c r="J29" s="623"/>
      <c r="K29" s="623"/>
      <c r="L29" s="623"/>
      <c r="M29" s="623"/>
      <c r="N29" s="623"/>
      <c r="O29" s="623"/>
      <c r="P29" s="623"/>
      <c r="Q29" s="624"/>
      <c r="R29" s="625">
        <v>6862</v>
      </c>
      <c r="S29" s="626"/>
      <c r="T29" s="626"/>
      <c r="U29" s="626"/>
      <c r="V29" s="626"/>
      <c r="W29" s="626"/>
      <c r="X29" s="626"/>
      <c r="Y29" s="627"/>
      <c r="Z29" s="628">
        <v>0</v>
      </c>
      <c r="AA29" s="628"/>
      <c r="AB29" s="628"/>
      <c r="AC29" s="628"/>
      <c r="AD29" s="629" t="s">
        <v>113</v>
      </c>
      <c r="AE29" s="629"/>
      <c r="AF29" s="629"/>
      <c r="AG29" s="629"/>
      <c r="AH29" s="629"/>
      <c r="AI29" s="629"/>
      <c r="AJ29" s="629"/>
      <c r="AK29" s="629"/>
      <c r="AL29" s="630" t="s">
        <v>113</v>
      </c>
      <c r="AM29" s="631"/>
      <c r="AN29" s="631"/>
      <c r="AO29" s="632"/>
      <c r="AP29" s="604" t="s">
        <v>206</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2109407</v>
      </c>
      <c r="CS29" s="657"/>
      <c r="CT29" s="657"/>
      <c r="CU29" s="657"/>
      <c r="CV29" s="657"/>
      <c r="CW29" s="657"/>
      <c r="CX29" s="657"/>
      <c r="CY29" s="658"/>
      <c r="CZ29" s="659">
        <v>13.2</v>
      </c>
      <c r="DA29" s="660"/>
      <c r="DB29" s="660"/>
      <c r="DC29" s="661"/>
      <c r="DD29" s="634">
        <v>2090173</v>
      </c>
      <c r="DE29" s="657"/>
      <c r="DF29" s="657"/>
      <c r="DG29" s="657"/>
      <c r="DH29" s="657"/>
      <c r="DI29" s="657"/>
      <c r="DJ29" s="657"/>
      <c r="DK29" s="658"/>
      <c r="DL29" s="634">
        <v>2086273</v>
      </c>
      <c r="DM29" s="657"/>
      <c r="DN29" s="657"/>
      <c r="DO29" s="657"/>
      <c r="DP29" s="657"/>
      <c r="DQ29" s="657"/>
      <c r="DR29" s="657"/>
      <c r="DS29" s="657"/>
      <c r="DT29" s="657"/>
      <c r="DU29" s="657"/>
      <c r="DV29" s="658"/>
      <c r="DW29" s="630">
        <v>22.6</v>
      </c>
      <c r="DX29" s="655"/>
      <c r="DY29" s="655"/>
      <c r="DZ29" s="655"/>
      <c r="EA29" s="655"/>
      <c r="EB29" s="655"/>
      <c r="EC29" s="656"/>
    </row>
    <row r="30" spans="2:133" ht="11.25" customHeight="1" x14ac:dyDescent="0.15">
      <c r="B30" s="622" t="s">
        <v>291</v>
      </c>
      <c r="C30" s="623"/>
      <c r="D30" s="623"/>
      <c r="E30" s="623"/>
      <c r="F30" s="623"/>
      <c r="G30" s="623"/>
      <c r="H30" s="623"/>
      <c r="I30" s="623"/>
      <c r="J30" s="623"/>
      <c r="K30" s="623"/>
      <c r="L30" s="623"/>
      <c r="M30" s="623"/>
      <c r="N30" s="623"/>
      <c r="O30" s="623"/>
      <c r="P30" s="623"/>
      <c r="Q30" s="624"/>
      <c r="R30" s="625">
        <v>28149</v>
      </c>
      <c r="S30" s="626"/>
      <c r="T30" s="626"/>
      <c r="U30" s="626"/>
      <c r="V30" s="626"/>
      <c r="W30" s="626"/>
      <c r="X30" s="626"/>
      <c r="Y30" s="627"/>
      <c r="Z30" s="628">
        <v>0.2</v>
      </c>
      <c r="AA30" s="628"/>
      <c r="AB30" s="628"/>
      <c r="AC30" s="628"/>
      <c r="AD30" s="629" t="s">
        <v>113</v>
      </c>
      <c r="AE30" s="629"/>
      <c r="AF30" s="629"/>
      <c r="AG30" s="629"/>
      <c r="AH30" s="629"/>
      <c r="AI30" s="629"/>
      <c r="AJ30" s="629"/>
      <c r="AK30" s="629"/>
      <c r="AL30" s="630" t="s">
        <v>113</v>
      </c>
      <c r="AM30" s="631"/>
      <c r="AN30" s="631"/>
      <c r="AO30" s="632"/>
      <c r="AP30" s="671" t="s">
        <v>292</v>
      </c>
      <c r="AQ30" s="672"/>
      <c r="AR30" s="672"/>
      <c r="AS30" s="672"/>
      <c r="AT30" s="677" t="s">
        <v>293</v>
      </c>
      <c r="AU30" s="184"/>
      <c r="AV30" s="184"/>
      <c r="AW30" s="184"/>
      <c r="AX30" s="611" t="s">
        <v>172</v>
      </c>
      <c r="AY30" s="612"/>
      <c r="AZ30" s="612"/>
      <c r="BA30" s="612"/>
      <c r="BB30" s="612"/>
      <c r="BC30" s="612"/>
      <c r="BD30" s="612"/>
      <c r="BE30" s="612"/>
      <c r="BF30" s="613"/>
      <c r="BG30" s="683">
        <v>98.6</v>
      </c>
      <c r="BH30" s="684"/>
      <c r="BI30" s="684"/>
      <c r="BJ30" s="684"/>
      <c r="BK30" s="684"/>
      <c r="BL30" s="684"/>
      <c r="BM30" s="620">
        <v>93.2</v>
      </c>
      <c r="BN30" s="684"/>
      <c r="BO30" s="684"/>
      <c r="BP30" s="684"/>
      <c r="BQ30" s="685"/>
      <c r="BR30" s="683">
        <v>98.4</v>
      </c>
      <c r="BS30" s="684"/>
      <c r="BT30" s="684"/>
      <c r="BU30" s="684"/>
      <c r="BV30" s="684"/>
      <c r="BW30" s="684"/>
      <c r="BX30" s="620">
        <v>92.1</v>
      </c>
      <c r="BY30" s="684"/>
      <c r="BZ30" s="684"/>
      <c r="CA30" s="684"/>
      <c r="CB30" s="685"/>
      <c r="CD30" s="688"/>
      <c r="CE30" s="689"/>
      <c r="CF30" s="639" t="s">
        <v>294</v>
      </c>
      <c r="CG30" s="640"/>
      <c r="CH30" s="640"/>
      <c r="CI30" s="640"/>
      <c r="CJ30" s="640"/>
      <c r="CK30" s="640"/>
      <c r="CL30" s="640"/>
      <c r="CM30" s="640"/>
      <c r="CN30" s="640"/>
      <c r="CO30" s="640"/>
      <c r="CP30" s="640"/>
      <c r="CQ30" s="641"/>
      <c r="CR30" s="625">
        <v>1961926</v>
      </c>
      <c r="CS30" s="626"/>
      <c r="CT30" s="626"/>
      <c r="CU30" s="626"/>
      <c r="CV30" s="626"/>
      <c r="CW30" s="626"/>
      <c r="CX30" s="626"/>
      <c r="CY30" s="627"/>
      <c r="CZ30" s="659">
        <v>12.3</v>
      </c>
      <c r="DA30" s="660"/>
      <c r="DB30" s="660"/>
      <c r="DC30" s="661"/>
      <c r="DD30" s="634">
        <v>1944397</v>
      </c>
      <c r="DE30" s="626"/>
      <c r="DF30" s="626"/>
      <c r="DG30" s="626"/>
      <c r="DH30" s="626"/>
      <c r="DI30" s="626"/>
      <c r="DJ30" s="626"/>
      <c r="DK30" s="627"/>
      <c r="DL30" s="634">
        <v>1940497</v>
      </c>
      <c r="DM30" s="626"/>
      <c r="DN30" s="626"/>
      <c r="DO30" s="626"/>
      <c r="DP30" s="626"/>
      <c r="DQ30" s="626"/>
      <c r="DR30" s="626"/>
      <c r="DS30" s="626"/>
      <c r="DT30" s="626"/>
      <c r="DU30" s="626"/>
      <c r="DV30" s="627"/>
      <c r="DW30" s="630">
        <v>21</v>
      </c>
      <c r="DX30" s="655"/>
      <c r="DY30" s="655"/>
      <c r="DZ30" s="655"/>
      <c r="EA30" s="655"/>
      <c r="EB30" s="655"/>
      <c r="EC30" s="656"/>
    </row>
    <row r="31" spans="2:133" ht="11.25" customHeight="1" x14ac:dyDescent="0.15">
      <c r="B31" s="622" t="s">
        <v>295</v>
      </c>
      <c r="C31" s="623"/>
      <c r="D31" s="623"/>
      <c r="E31" s="623"/>
      <c r="F31" s="623"/>
      <c r="G31" s="623"/>
      <c r="H31" s="623"/>
      <c r="I31" s="623"/>
      <c r="J31" s="623"/>
      <c r="K31" s="623"/>
      <c r="L31" s="623"/>
      <c r="M31" s="623"/>
      <c r="N31" s="623"/>
      <c r="O31" s="623"/>
      <c r="P31" s="623"/>
      <c r="Q31" s="624"/>
      <c r="R31" s="625">
        <v>491593</v>
      </c>
      <c r="S31" s="626"/>
      <c r="T31" s="626"/>
      <c r="U31" s="626"/>
      <c r="V31" s="626"/>
      <c r="W31" s="626"/>
      <c r="X31" s="626"/>
      <c r="Y31" s="627"/>
      <c r="Z31" s="628">
        <v>3</v>
      </c>
      <c r="AA31" s="628"/>
      <c r="AB31" s="628"/>
      <c r="AC31" s="628"/>
      <c r="AD31" s="629" t="s">
        <v>113</v>
      </c>
      <c r="AE31" s="629"/>
      <c r="AF31" s="629"/>
      <c r="AG31" s="629"/>
      <c r="AH31" s="629"/>
      <c r="AI31" s="629"/>
      <c r="AJ31" s="629"/>
      <c r="AK31" s="629"/>
      <c r="AL31" s="630" t="s">
        <v>113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99.1</v>
      </c>
      <c r="BH31" s="657"/>
      <c r="BI31" s="657"/>
      <c r="BJ31" s="657"/>
      <c r="BK31" s="657"/>
      <c r="BL31" s="657"/>
      <c r="BM31" s="631">
        <v>94.4</v>
      </c>
      <c r="BN31" s="681"/>
      <c r="BO31" s="681"/>
      <c r="BP31" s="681"/>
      <c r="BQ31" s="682"/>
      <c r="BR31" s="680">
        <v>98.9</v>
      </c>
      <c r="BS31" s="657"/>
      <c r="BT31" s="657"/>
      <c r="BU31" s="657"/>
      <c r="BV31" s="657"/>
      <c r="BW31" s="657"/>
      <c r="BX31" s="631">
        <v>93.6</v>
      </c>
      <c r="BY31" s="681"/>
      <c r="BZ31" s="681"/>
      <c r="CA31" s="681"/>
      <c r="CB31" s="682"/>
      <c r="CD31" s="688"/>
      <c r="CE31" s="689"/>
      <c r="CF31" s="639" t="s">
        <v>298</v>
      </c>
      <c r="CG31" s="640"/>
      <c r="CH31" s="640"/>
      <c r="CI31" s="640"/>
      <c r="CJ31" s="640"/>
      <c r="CK31" s="640"/>
      <c r="CL31" s="640"/>
      <c r="CM31" s="640"/>
      <c r="CN31" s="640"/>
      <c r="CO31" s="640"/>
      <c r="CP31" s="640"/>
      <c r="CQ31" s="641"/>
      <c r="CR31" s="625">
        <v>147481</v>
      </c>
      <c r="CS31" s="657"/>
      <c r="CT31" s="657"/>
      <c r="CU31" s="657"/>
      <c r="CV31" s="657"/>
      <c r="CW31" s="657"/>
      <c r="CX31" s="657"/>
      <c r="CY31" s="658"/>
      <c r="CZ31" s="659">
        <v>0.9</v>
      </c>
      <c r="DA31" s="660"/>
      <c r="DB31" s="660"/>
      <c r="DC31" s="661"/>
      <c r="DD31" s="634">
        <v>145776</v>
      </c>
      <c r="DE31" s="657"/>
      <c r="DF31" s="657"/>
      <c r="DG31" s="657"/>
      <c r="DH31" s="657"/>
      <c r="DI31" s="657"/>
      <c r="DJ31" s="657"/>
      <c r="DK31" s="658"/>
      <c r="DL31" s="634">
        <v>145776</v>
      </c>
      <c r="DM31" s="657"/>
      <c r="DN31" s="657"/>
      <c r="DO31" s="657"/>
      <c r="DP31" s="657"/>
      <c r="DQ31" s="657"/>
      <c r="DR31" s="657"/>
      <c r="DS31" s="657"/>
      <c r="DT31" s="657"/>
      <c r="DU31" s="657"/>
      <c r="DV31" s="658"/>
      <c r="DW31" s="630">
        <v>1.6</v>
      </c>
      <c r="DX31" s="655"/>
      <c r="DY31" s="655"/>
      <c r="DZ31" s="655"/>
      <c r="EA31" s="655"/>
      <c r="EB31" s="655"/>
      <c r="EC31" s="656"/>
    </row>
    <row r="32" spans="2:133" ht="11.25" customHeight="1" x14ac:dyDescent="0.15">
      <c r="B32" s="622" t="s">
        <v>299</v>
      </c>
      <c r="C32" s="623"/>
      <c r="D32" s="623"/>
      <c r="E32" s="623"/>
      <c r="F32" s="623"/>
      <c r="G32" s="623"/>
      <c r="H32" s="623"/>
      <c r="I32" s="623"/>
      <c r="J32" s="623"/>
      <c r="K32" s="623"/>
      <c r="L32" s="623"/>
      <c r="M32" s="623"/>
      <c r="N32" s="623"/>
      <c r="O32" s="623"/>
      <c r="P32" s="623"/>
      <c r="Q32" s="624"/>
      <c r="R32" s="625">
        <v>241911</v>
      </c>
      <c r="S32" s="626"/>
      <c r="T32" s="626"/>
      <c r="U32" s="626"/>
      <c r="V32" s="626"/>
      <c r="W32" s="626"/>
      <c r="X32" s="626"/>
      <c r="Y32" s="627"/>
      <c r="Z32" s="628">
        <v>1.5</v>
      </c>
      <c r="AA32" s="628"/>
      <c r="AB32" s="628"/>
      <c r="AC32" s="628"/>
      <c r="AD32" s="629">
        <v>13191</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97.7</v>
      </c>
      <c r="BH32" s="693"/>
      <c r="BI32" s="693"/>
      <c r="BJ32" s="693"/>
      <c r="BK32" s="693"/>
      <c r="BL32" s="693"/>
      <c r="BM32" s="694">
        <v>90.3</v>
      </c>
      <c r="BN32" s="693"/>
      <c r="BO32" s="693"/>
      <c r="BP32" s="693"/>
      <c r="BQ32" s="695"/>
      <c r="BR32" s="692">
        <v>97.5</v>
      </c>
      <c r="BS32" s="693"/>
      <c r="BT32" s="693"/>
      <c r="BU32" s="693"/>
      <c r="BV32" s="693"/>
      <c r="BW32" s="693"/>
      <c r="BX32" s="694">
        <v>88.7</v>
      </c>
      <c r="BY32" s="693"/>
      <c r="BZ32" s="693"/>
      <c r="CA32" s="693"/>
      <c r="CB32" s="695"/>
      <c r="CD32" s="690"/>
      <c r="CE32" s="691"/>
      <c r="CF32" s="639" t="s">
        <v>301</v>
      </c>
      <c r="CG32" s="640"/>
      <c r="CH32" s="640"/>
      <c r="CI32" s="640"/>
      <c r="CJ32" s="640"/>
      <c r="CK32" s="640"/>
      <c r="CL32" s="640"/>
      <c r="CM32" s="640"/>
      <c r="CN32" s="640"/>
      <c r="CO32" s="640"/>
      <c r="CP32" s="640"/>
      <c r="CQ32" s="641"/>
      <c r="CR32" s="625">
        <v>69</v>
      </c>
      <c r="CS32" s="626"/>
      <c r="CT32" s="626"/>
      <c r="CU32" s="626"/>
      <c r="CV32" s="626"/>
      <c r="CW32" s="626"/>
      <c r="CX32" s="626"/>
      <c r="CY32" s="627"/>
      <c r="CZ32" s="659">
        <v>0</v>
      </c>
      <c r="DA32" s="660"/>
      <c r="DB32" s="660"/>
      <c r="DC32" s="661"/>
      <c r="DD32" s="634">
        <v>69</v>
      </c>
      <c r="DE32" s="626"/>
      <c r="DF32" s="626"/>
      <c r="DG32" s="626"/>
      <c r="DH32" s="626"/>
      <c r="DI32" s="626"/>
      <c r="DJ32" s="626"/>
      <c r="DK32" s="627"/>
      <c r="DL32" s="634">
        <v>69</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302</v>
      </c>
      <c r="C33" s="623"/>
      <c r="D33" s="623"/>
      <c r="E33" s="623"/>
      <c r="F33" s="623"/>
      <c r="G33" s="623"/>
      <c r="H33" s="623"/>
      <c r="I33" s="623"/>
      <c r="J33" s="623"/>
      <c r="K33" s="623"/>
      <c r="L33" s="623"/>
      <c r="M33" s="623"/>
      <c r="N33" s="623"/>
      <c r="O33" s="623"/>
      <c r="P33" s="623"/>
      <c r="Q33" s="624"/>
      <c r="R33" s="625">
        <v>763600</v>
      </c>
      <c r="S33" s="626"/>
      <c r="T33" s="626"/>
      <c r="U33" s="626"/>
      <c r="V33" s="626"/>
      <c r="W33" s="626"/>
      <c r="X33" s="626"/>
      <c r="Y33" s="627"/>
      <c r="Z33" s="628">
        <v>4.7</v>
      </c>
      <c r="AA33" s="628"/>
      <c r="AB33" s="628"/>
      <c r="AC33" s="628"/>
      <c r="AD33" s="629" t="s">
        <v>113</v>
      </c>
      <c r="AE33" s="629"/>
      <c r="AF33" s="629"/>
      <c r="AG33" s="629"/>
      <c r="AH33" s="629"/>
      <c r="AI33" s="629"/>
      <c r="AJ33" s="629"/>
      <c r="AK33" s="629"/>
      <c r="AL33" s="630" t="s">
        <v>113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6313900</v>
      </c>
      <c r="CS33" s="657"/>
      <c r="CT33" s="657"/>
      <c r="CU33" s="657"/>
      <c r="CV33" s="657"/>
      <c r="CW33" s="657"/>
      <c r="CX33" s="657"/>
      <c r="CY33" s="658"/>
      <c r="CZ33" s="659">
        <v>39.6</v>
      </c>
      <c r="DA33" s="660"/>
      <c r="DB33" s="660"/>
      <c r="DC33" s="661"/>
      <c r="DD33" s="634">
        <v>5105237</v>
      </c>
      <c r="DE33" s="657"/>
      <c r="DF33" s="657"/>
      <c r="DG33" s="657"/>
      <c r="DH33" s="657"/>
      <c r="DI33" s="657"/>
      <c r="DJ33" s="657"/>
      <c r="DK33" s="658"/>
      <c r="DL33" s="634">
        <v>3865284</v>
      </c>
      <c r="DM33" s="657"/>
      <c r="DN33" s="657"/>
      <c r="DO33" s="657"/>
      <c r="DP33" s="657"/>
      <c r="DQ33" s="657"/>
      <c r="DR33" s="657"/>
      <c r="DS33" s="657"/>
      <c r="DT33" s="657"/>
      <c r="DU33" s="657"/>
      <c r="DV33" s="658"/>
      <c r="DW33" s="630">
        <v>41.8</v>
      </c>
      <c r="DX33" s="655"/>
      <c r="DY33" s="655"/>
      <c r="DZ33" s="655"/>
      <c r="EA33" s="655"/>
      <c r="EB33" s="655"/>
      <c r="EC33" s="656"/>
    </row>
    <row r="34" spans="2:133" ht="11.25" customHeight="1" x14ac:dyDescent="0.15">
      <c r="B34" s="622" t="s">
        <v>304</v>
      </c>
      <c r="C34" s="623"/>
      <c r="D34" s="623"/>
      <c r="E34" s="623"/>
      <c r="F34" s="623"/>
      <c r="G34" s="623"/>
      <c r="H34" s="623"/>
      <c r="I34" s="623"/>
      <c r="J34" s="623"/>
      <c r="K34" s="623"/>
      <c r="L34" s="623"/>
      <c r="M34" s="623"/>
      <c r="N34" s="623"/>
      <c r="O34" s="623"/>
      <c r="P34" s="623"/>
      <c r="Q34" s="624"/>
      <c r="R34" s="625" t="s">
        <v>113</v>
      </c>
      <c r="S34" s="626"/>
      <c r="T34" s="626"/>
      <c r="U34" s="626"/>
      <c r="V34" s="626"/>
      <c r="W34" s="626"/>
      <c r="X34" s="626"/>
      <c r="Y34" s="627"/>
      <c r="Z34" s="628" t="s">
        <v>113</v>
      </c>
      <c r="AA34" s="628"/>
      <c r="AB34" s="628"/>
      <c r="AC34" s="628"/>
      <c r="AD34" s="629" t="s">
        <v>113</v>
      </c>
      <c r="AE34" s="629"/>
      <c r="AF34" s="629"/>
      <c r="AG34" s="629"/>
      <c r="AH34" s="629"/>
      <c r="AI34" s="629"/>
      <c r="AJ34" s="629"/>
      <c r="AK34" s="629"/>
      <c r="AL34" s="630" t="s">
        <v>113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1556967</v>
      </c>
      <c r="CS34" s="626"/>
      <c r="CT34" s="626"/>
      <c r="CU34" s="626"/>
      <c r="CV34" s="626"/>
      <c r="CW34" s="626"/>
      <c r="CX34" s="626"/>
      <c r="CY34" s="627"/>
      <c r="CZ34" s="659">
        <v>9.8000000000000007</v>
      </c>
      <c r="DA34" s="660"/>
      <c r="DB34" s="660"/>
      <c r="DC34" s="661"/>
      <c r="DD34" s="634">
        <v>1389707</v>
      </c>
      <c r="DE34" s="626"/>
      <c r="DF34" s="626"/>
      <c r="DG34" s="626"/>
      <c r="DH34" s="626"/>
      <c r="DI34" s="626"/>
      <c r="DJ34" s="626"/>
      <c r="DK34" s="627"/>
      <c r="DL34" s="634">
        <v>1059508</v>
      </c>
      <c r="DM34" s="626"/>
      <c r="DN34" s="626"/>
      <c r="DO34" s="626"/>
      <c r="DP34" s="626"/>
      <c r="DQ34" s="626"/>
      <c r="DR34" s="626"/>
      <c r="DS34" s="626"/>
      <c r="DT34" s="626"/>
      <c r="DU34" s="626"/>
      <c r="DV34" s="627"/>
      <c r="DW34" s="630">
        <v>11.5</v>
      </c>
      <c r="DX34" s="655"/>
      <c r="DY34" s="655"/>
      <c r="DZ34" s="655"/>
      <c r="EA34" s="655"/>
      <c r="EB34" s="655"/>
      <c r="EC34" s="656"/>
    </row>
    <row r="35" spans="2:133" ht="11.25" customHeight="1" x14ac:dyDescent="0.15">
      <c r="B35" s="622" t="s">
        <v>308</v>
      </c>
      <c r="C35" s="623"/>
      <c r="D35" s="623"/>
      <c r="E35" s="623"/>
      <c r="F35" s="623"/>
      <c r="G35" s="623"/>
      <c r="H35" s="623"/>
      <c r="I35" s="623"/>
      <c r="J35" s="623"/>
      <c r="K35" s="623"/>
      <c r="L35" s="623"/>
      <c r="M35" s="623"/>
      <c r="N35" s="623"/>
      <c r="O35" s="623"/>
      <c r="P35" s="623"/>
      <c r="Q35" s="624"/>
      <c r="R35" s="625">
        <v>408500</v>
      </c>
      <c r="S35" s="626"/>
      <c r="T35" s="626"/>
      <c r="U35" s="626"/>
      <c r="V35" s="626"/>
      <c r="W35" s="626"/>
      <c r="X35" s="626"/>
      <c r="Y35" s="627"/>
      <c r="Z35" s="628">
        <v>2.5</v>
      </c>
      <c r="AA35" s="628"/>
      <c r="AB35" s="628"/>
      <c r="AC35" s="628"/>
      <c r="AD35" s="629" t="s">
        <v>113</v>
      </c>
      <c r="AE35" s="629"/>
      <c r="AF35" s="629"/>
      <c r="AG35" s="629"/>
      <c r="AH35" s="629"/>
      <c r="AI35" s="629"/>
      <c r="AJ35" s="629"/>
      <c r="AK35" s="629"/>
      <c r="AL35" s="630" t="s">
        <v>113</v>
      </c>
      <c r="AM35" s="631"/>
      <c r="AN35" s="631"/>
      <c r="AO35" s="632"/>
      <c r="AP35" s="188"/>
      <c r="AQ35" s="636" t="s">
        <v>309</v>
      </c>
      <c r="AR35" s="637"/>
      <c r="AS35" s="637"/>
      <c r="AT35" s="637"/>
      <c r="AU35" s="637"/>
      <c r="AV35" s="637"/>
      <c r="AW35" s="637"/>
      <c r="AX35" s="637"/>
      <c r="AY35" s="638"/>
      <c r="AZ35" s="614">
        <v>2354669</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209307</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280298</v>
      </c>
      <c r="CS35" s="657"/>
      <c r="CT35" s="657"/>
      <c r="CU35" s="657"/>
      <c r="CV35" s="657"/>
      <c r="CW35" s="657"/>
      <c r="CX35" s="657"/>
      <c r="CY35" s="658"/>
      <c r="CZ35" s="659">
        <v>1.8</v>
      </c>
      <c r="DA35" s="660"/>
      <c r="DB35" s="660"/>
      <c r="DC35" s="661"/>
      <c r="DD35" s="634">
        <v>261038</v>
      </c>
      <c r="DE35" s="657"/>
      <c r="DF35" s="657"/>
      <c r="DG35" s="657"/>
      <c r="DH35" s="657"/>
      <c r="DI35" s="657"/>
      <c r="DJ35" s="657"/>
      <c r="DK35" s="658"/>
      <c r="DL35" s="634">
        <v>231356</v>
      </c>
      <c r="DM35" s="657"/>
      <c r="DN35" s="657"/>
      <c r="DO35" s="657"/>
      <c r="DP35" s="657"/>
      <c r="DQ35" s="657"/>
      <c r="DR35" s="657"/>
      <c r="DS35" s="657"/>
      <c r="DT35" s="657"/>
      <c r="DU35" s="657"/>
      <c r="DV35" s="658"/>
      <c r="DW35" s="630">
        <v>2.5</v>
      </c>
      <c r="DX35" s="655"/>
      <c r="DY35" s="655"/>
      <c r="DZ35" s="655"/>
      <c r="EA35" s="655"/>
      <c r="EB35" s="655"/>
      <c r="EC35" s="656"/>
    </row>
    <row r="36" spans="2:133" ht="11.25" customHeight="1" x14ac:dyDescent="0.15">
      <c r="B36" s="668" t="s">
        <v>312</v>
      </c>
      <c r="C36" s="669"/>
      <c r="D36" s="669"/>
      <c r="E36" s="669"/>
      <c r="F36" s="669"/>
      <c r="G36" s="669"/>
      <c r="H36" s="669"/>
      <c r="I36" s="669"/>
      <c r="J36" s="669"/>
      <c r="K36" s="669"/>
      <c r="L36" s="669"/>
      <c r="M36" s="669"/>
      <c r="N36" s="669"/>
      <c r="O36" s="669"/>
      <c r="P36" s="669"/>
      <c r="Q36" s="670"/>
      <c r="R36" s="697">
        <v>16236581</v>
      </c>
      <c r="S36" s="698"/>
      <c r="T36" s="698"/>
      <c r="U36" s="698"/>
      <c r="V36" s="698"/>
      <c r="W36" s="698"/>
      <c r="X36" s="698"/>
      <c r="Y36" s="699"/>
      <c r="Z36" s="700">
        <v>100</v>
      </c>
      <c r="AA36" s="700"/>
      <c r="AB36" s="700"/>
      <c r="AC36" s="700"/>
      <c r="AD36" s="701">
        <v>8837384</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622161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170523</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2742239</v>
      </c>
      <c r="CS36" s="626"/>
      <c r="CT36" s="626"/>
      <c r="CU36" s="626"/>
      <c r="CV36" s="626"/>
      <c r="CW36" s="626"/>
      <c r="CX36" s="626"/>
      <c r="CY36" s="627"/>
      <c r="CZ36" s="659">
        <v>17.2</v>
      </c>
      <c r="DA36" s="660"/>
      <c r="DB36" s="660"/>
      <c r="DC36" s="661"/>
      <c r="DD36" s="634">
        <v>2132923</v>
      </c>
      <c r="DE36" s="626"/>
      <c r="DF36" s="626"/>
      <c r="DG36" s="626"/>
      <c r="DH36" s="626"/>
      <c r="DI36" s="626"/>
      <c r="DJ36" s="626"/>
      <c r="DK36" s="627"/>
      <c r="DL36" s="634">
        <v>1503128</v>
      </c>
      <c r="DM36" s="626"/>
      <c r="DN36" s="626"/>
      <c r="DO36" s="626"/>
      <c r="DP36" s="626"/>
      <c r="DQ36" s="626"/>
      <c r="DR36" s="626"/>
      <c r="DS36" s="626"/>
      <c r="DT36" s="626"/>
      <c r="DU36" s="626"/>
      <c r="DV36" s="627"/>
      <c r="DW36" s="630">
        <v>16.3</v>
      </c>
      <c r="DX36" s="655"/>
      <c r="DY36" s="655"/>
      <c r="DZ36" s="655"/>
      <c r="EA36" s="655"/>
      <c r="EB36" s="655"/>
      <c r="EC36" s="656"/>
    </row>
    <row r="37" spans="2:133" ht="11.25" customHeight="1" x14ac:dyDescent="0.15">
      <c r="AQ37" s="704" t="s">
        <v>316</v>
      </c>
      <c r="AR37" s="705"/>
      <c r="AS37" s="705"/>
      <c r="AT37" s="705"/>
      <c r="AU37" s="705"/>
      <c r="AV37" s="705"/>
      <c r="AW37" s="705"/>
      <c r="AX37" s="705"/>
      <c r="AY37" s="706"/>
      <c r="AZ37" s="625">
        <v>381018</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5664</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994866</v>
      </c>
      <c r="CS37" s="657"/>
      <c r="CT37" s="657"/>
      <c r="CU37" s="657"/>
      <c r="CV37" s="657"/>
      <c r="CW37" s="657"/>
      <c r="CX37" s="657"/>
      <c r="CY37" s="658"/>
      <c r="CZ37" s="659">
        <v>6.2</v>
      </c>
      <c r="DA37" s="660"/>
      <c r="DB37" s="660"/>
      <c r="DC37" s="661"/>
      <c r="DD37" s="634">
        <v>932232</v>
      </c>
      <c r="DE37" s="657"/>
      <c r="DF37" s="657"/>
      <c r="DG37" s="657"/>
      <c r="DH37" s="657"/>
      <c r="DI37" s="657"/>
      <c r="DJ37" s="657"/>
      <c r="DK37" s="658"/>
      <c r="DL37" s="634">
        <v>888866</v>
      </c>
      <c r="DM37" s="657"/>
      <c r="DN37" s="657"/>
      <c r="DO37" s="657"/>
      <c r="DP37" s="657"/>
      <c r="DQ37" s="657"/>
      <c r="DR37" s="657"/>
      <c r="DS37" s="657"/>
      <c r="DT37" s="657"/>
      <c r="DU37" s="657"/>
      <c r="DV37" s="658"/>
      <c r="DW37" s="630">
        <v>9.6</v>
      </c>
      <c r="DX37" s="655"/>
      <c r="DY37" s="655"/>
      <c r="DZ37" s="655"/>
      <c r="EA37" s="655"/>
      <c r="EB37" s="655"/>
      <c r="EC37" s="656"/>
    </row>
    <row r="38" spans="2:133" ht="11.25" customHeight="1" x14ac:dyDescent="0.15">
      <c r="AQ38" s="704" t="s">
        <v>319</v>
      </c>
      <c r="AR38" s="705"/>
      <c r="AS38" s="705"/>
      <c r="AT38" s="705"/>
      <c r="AU38" s="705"/>
      <c r="AV38" s="705"/>
      <c r="AW38" s="705"/>
      <c r="AX38" s="705"/>
      <c r="AY38" s="706"/>
      <c r="AZ38" s="625">
        <v>3100</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9867</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1363914</v>
      </c>
      <c r="CS38" s="626"/>
      <c r="CT38" s="626"/>
      <c r="CU38" s="626"/>
      <c r="CV38" s="626"/>
      <c r="CW38" s="626"/>
      <c r="CX38" s="626"/>
      <c r="CY38" s="627"/>
      <c r="CZ38" s="659">
        <v>8.6</v>
      </c>
      <c r="DA38" s="660"/>
      <c r="DB38" s="660"/>
      <c r="DC38" s="661"/>
      <c r="DD38" s="634">
        <v>1088551</v>
      </c>
      <c r="DE38" s="626"/>
      <c r="DF38" s="626"/>
      <c r="DG38" s="626"/>
      <c r="DH38" s="626"/>
      <c r="DI38" s="626"/>
      <c r="DJ38" s="626"/>
      <c r="DK38" s="627"/>
      <c r="DL38" s="634">
        <v>1071292</v>
      </c>
      <c r="DM38" s="626"/>
      <c r="DN38" s="626"/>
      <c r="DO38" s="626"/>
      <c r="DP38" s="626"/>
      <c r="DQ38" s="626"/>
      <c r="DR38" s="626"/>
      <c r="DS38" s="626"/>
      <c r="DT38" s="626"/>
      <c r="DU38" s="626"/>
      <c r="DV38" s="627"/>
      <c r="DW38" s="630">
        <v>11.6</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323</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104</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239560</v>
      </c>
      <c r="CS39" s="657"/>
      <c r="CT39" s="657"/>
      <c r="CU39" s="657"/>
      <c r="CV39" s="657"/>
      <c r="CW39" s="657"/>
      <c r="CX39" s="657"/>
      <c r="CY39" s="658"/>
      <c r="CZ39" s="659">
        <v>1.5</v>
      </c>
      <c r="DA39" s="660"/>
      <c r="DB39" s="660"/>
      <c r="DC39" s="661"/>
      <c r="DD39" s="634">
        <v>232518</v>
      </c>
      <c r="DE39" s="657"/>
      <c r="DF39" s="657"/>
      <c r="DG39" s="657"/>
      <c r="DH39" s="657"/>
      <c r="DI39" s="657"/>
      <c r="DJ39" s="657"/>
      <c r="DK39" s="658"/>
      <c r="DL39" s="634" t="s">
        <v>323</v>
      </c>
      <c r="DM39" s="657"/>
      <c r="DN39" s="657"/>
      <c r="DO39" s="657"/>
      <c r="DP39" s="657"/>
      <c r="DQ39" s="657"/>
      <c r="DR39" s="657"/>
      <c r="DS39" s="657"/>
      <c r="DT39" s="657"/>
      <c r="DU39" s="657"/>
      <c r="DV39" s="658"/>
      <c r="DW39" s="630" t="s">
        <v>323</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358119</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134</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v>130922</v>
      </c>
      <c r="CS40" s="626"/>
      <c r="CT40" s="626"/>
      <c r="CU40" s="626"/>
      <c r="CV40" s="626"/>
      <c r="CW40" s="626"/>
      <c r="CX40" s="626"/>
      <c r="CY40" s="627"/>
      <c r="CZ40" s="659">
        <v>0.8</v>
      </c>
      <c r="DA40" s="660"/>
      <c r="DB40" s="660"/>
      <c r="DC40" s="661"/>
      <c r="DD40" s="634">
        <v>500</v>
      </c>
      <c r="DE40" s="626"/>
      <c r="DF40" s="626"/>
      <c r="DG40" s="626"/>
      <c r="DH40" s="626"/>
      <c r="DI40" s="626"/>
      <c r="DJ40" s="626"/>
      <c r="DK40" s="627"/>
      <c r="DL40" s="634" t="s">
        <v>323</v>
      </c>
      <c r="DM40" s="626"/>
      <c r="DN40" s="626"/>
      <c r="DO40" s="626"/>
      <c r="DP40" s="626"/>
      <c r="DQ40" s="626"/>
      <c r="DR40" s="626"/>
      <c r="DS40" s="626"/>
      <c r="DT40" s="626"/>
      <c r="DU40" s="626"/>
      <c r="DV40" s="627"/>
      <c r="DW40" s="630" t="s">
        <v>323</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990271</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284</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878796</v>
      </c>
      <c r="CS42" s="626"/>
      <c r="CT42" s="626"/>
      <c r="CU42" s="626"/>
      <c r="CV42" s="626"/>
      <c r="CW42" s="626"/>
      <c r="CX42" s="626"/>
      <c r="CY42" s="627"/>
      <c r="CZ42" s="659">
        <v>5.5</v>
      </c>
      <c r="DA42" s="708"/>
      <c r="DB42" s="708"/>
      <c r="DC42" s="709"/>
      <c r="DD42" s="634">
        <v>199301</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v>22723</v>
      </c>
      <c r="CS43" s="657"/>
      <c r="CT43" s="657"/>
      <c r="CU43" s="657"/>
      <c r="CV43" s="657"/>
      <c r="CW43" s="657"/>
      <c r="CX43" s="657"/>
      <c r="CY43" s="658"/>
      <c r="CZ43" s="659">
        <v>0.1</v>
      </c>
      <c r="DA43" s="660"/>
      <c r="DB43" s="660"/>
      <c r="DC43" s="661"/>
      <c r="DD43" s="634">
        <v>22723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338</v>
      </c>
      <c r="CD44" s="731" t="s">
        <v>290</v>
      </c>
      <c r="CE44" s="732"/>
      <c r="CF44" s="622" t="s">
        <v>339</v>
      </c>
      <c r="CG44" s="623"/>
      <c r="CH44" s="623"/>
      <c r="CI44" s="623"/>
      <c r="CJ44" s="623"/>
      <c r="CK44" s="623"/>
      <c r="CL44" s="623"/>
      <c r="CM44" s="623"/>
      <c r="CN44" s="623"/>
      <c r="CO44" s="623"/>
      <c r="CP44" s="623"/>
      <c r="CQ44" s="624"/>
      <c r="CR44" s="625">
        <v>870375</v>
      </c>
      <c r="CS44" s="626"/>
      <c r="CT44" s="626"/>
      <c r="CU44" s="626"/>
      <c r="CV44" s="626"/>
      <c r="CW44" s="626"/>
      <c r="CX44" s="626"/>
      <c r="CY44" s="627"/>
      <c r="CZ44" s="659">
        <v>5.5</v>
      </c>
      <c r="DA44" s="708"/>
      <c r="DB44" s="708"/>
      <c r="DC44" s="709"/>
      <c r="DD44" s="634">
        <v>193088</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340</v>
      </c>
      <c r="CG45" s="623"/>
      <c r="CH45" s="623"/>
      <c r="CI45" s="623"/>
      <c r="CJ45" s="623"/>
      <c r="CK45" s="623"/>
      <c r="CL45" s="623"/>
      <c r="CM45" s="623"/>
      <c r="CN45" s="623"/>
      <c r="CO45" s="623"/>
      <c r="CP45" s="623"/>
      <c r="CQ45" s="624"/>
      <c r="CR45" s="625">
        <v>579279</v>
      </c>
      <c r="CS45" s="657"/>
      <c r="CT45" s="657"/>
      <c r="CU45" s="657"/>
      <c r="CV45" s="657"/>
      <c r="CW45" s="657"/>
      <c r="CX45" s="657"/>
      <c r="CY45" s="658"/>
      <c r="CZ45" s="659">
        <v>3.6</v>
      </c>
      <c r="DA45" s="660"/>
      <c r="DB45" s="660"/>
      <c r="DC45" s="661"/>
      <c r="DD45" s="634">
        <v>25077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341</v>
      </c>
      <c r="CG46" s="623"/>
      <c r="CH46" s="623"/>
      <c r="CI46" s="623"/>
      <c r="CJ46" s="623"/>
      <c r="CK46" s="623"/>
      <c r="CL46" s="623"/>
      <c r="CM46" s="623"/>
      <c r="CN46" s="623"/>
      <c r="CO46" s="623"/>
      <c r="CP46" s="623"/>
      <c r="CQ46" s="624"/>
      <c r="CR46" s="625">
        <v>255439</v>
      </c>
      <c r="CS46" s="626"/>
      <c r="CT46" s="626"/>
      <c r="CU46" s="626"/>
      <c r="CV46" s="626"/>
      <c r="CW46" s="626"/>
      <c r="CX46" s="626"/>
      <c r="CY46" s="627"/>
      <c r="CZ46" s="659">
        <v>1.6</v>
      </c>
      <c r="DA46" s="708"/>
      <c r="DB46" s="708"/>
      <c r="DC46" s="709"/>
      <c r="DD46" s="634">
        <v>164554</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342</v>
      </c>
      <c r="CG47" s="623"/>
      <c r="CH47" s="623"/>
      <c r="CI47" s="623"/>
      <c r="CJ47" s="623"/>
      <c r="CK47" s="623"/>
      <c r="CL47" s="623"/>
      <c r="CM47" s="623"/>
      <c r="CN47" s="623"/>
      <c r="CO47" s="623"/>
      <c r="CP47" s="623"/>
      <c r="CQ47" s="624"/>
      <c r="CR47" s="625">
        <v>8421</v>
      </c>
      <c r="CS47" s="657"/>
      <c r="CT47" s="657"/>
      <c r="CU47" s="657"/>
      <c r="CV47" s="657"/>
      <c r="CW47" s="657"/>
      <c r="CX47" s="657"/>
      <c r="CY47" s="658"/>
      <c r="CZ47" s="659">
        <v>0.1</v>
      </c>
      <c r="DA47" s="660"/>
      <c r="DB47" s="660"/>
      <c r="DC47" s="661"/>
      <c r="DD47" s="634">
        <v>6213</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343</v>
      </c>
      <c r="CG48" s="623"/>
      <c r="CH48" s="623"/>
      <c r="CI48" s="623"/>
      <c r="CJ48" s="623"/>
      <c r="CK48" s="623"/>
      <c r="CL48" s="623"/>
      <c r="CM48" s="623"/>
      <c r="CN48" s="623"/>
      <c r="CO48" s="623"/>
      <c r="CP48" s="623"/>
      <c r="CQ48" s="624"/>
      <c r="CR48" s="625" t="s">
        <v>113</v>
      </c>
      <c r="CS48" s="626"/>
      <c r="CT48" s="626"/>
      <c r="CU48" s="626"/>
      <c r="CV48" s="626"/>
      <c r="CW48" s="626"/>
      <c r="CX48" s="626"/>
      <c r="CY48" s="627"/>
      <c r="CZ48" s="659" t="s">
        <v>113</v>
      </c>
      <c r="DA48" s="708"/>
      <c r="DB48" s="708"/>
      <c r="DC48" s="709"/>
      <c r="DD48" s="634" t="s">
        <v>113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344</v>
      </c>
      <c r="CE49" s="669"/>
      <c r="CF49" s="669"/>
      <c r="CG49" s="669"/>
      <c r="CH49" s="669"/>
      <c r="CI49" s="669"/>
      <c r="CJ49" s="669"/>
      <c r="CK49" s="669"/>
      <c r="CL49" s="669"/>
      <c r="CM49" s="669"/>
      <c r="CN49" s="669"/>
      <c r="CO49" s="669"/>
      <c r="CP49" s="669"/>
      <c r="CQ49" s="670"/>
      <c r="CR49" s="697">
        <v>15931054</v>
      </c>
      <c r="CS49" s="693"/>
      <c r="CT49" s="693"/>
      <c r="CU49" s="693"/>
      <c r="CV49" s="693"/>
      <c r="CW49" s="693"/>
      <c r="CX49" s="693"/>
      <c r="CY49" s="720"/>
      <c r="CZ49" s="721">
        <v>100</v>
      </c>
      <c r="DA49" s="722"/>
      <c r="DB49" s="722"/>
      <c r="DC49" s="723"/>
      <c r="DD49" s="724">
        <v>10833951</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367</v>
      </c>
      <c r="C7" s="752"/>
      <c r="D7" s="752"/>
      <c r="E7" s="752"/>
      <c r="F7" s="752"/>
      <c r="G7" s="752"/>
      <c r="H7" s="752"/>
      <c r="I7" s="752"/>
      <c r="J7" s="752"/>
      <c r="K7" s="752"/>
      <c r="L7" s="752"/>
      <c r="M7" s="752"/>
      <c r="N7" s="752"/>
      <c r="O7" s="752"/>
      <c r="P7" s="753"/>
      <c r="Q7" s="754">
        <v>16245</v>
      </c>
      <c r="R7" s="755"/>
      <c r="S7" s="755"/>
      <c r="T7" s="755"/>
      <c r="U7" s="755"/>
      <c r="V7" s="755">
        <v>15945</v>
      </c>
      <c r="W7" s="755"/>
      <c r="X7" s="755"/>
      <c r="Y7" s="755"/>
      <c r="Z7" s="755"/>
      <c r="AA7" s="755">
        <v>300</v>
      </c>
      <c r="AB7" s="755"/>
      <c r="AC7" s="755"/>
      <c r="AD7" s="755"/>
      <c r="AE7" s="756"/>
      <c r="AF7" s="757">
        <v>257</v>
      </c>
      <c r="AG7" s="758"/>
      <c r="AH7" s="758"/>
      <c r="AI7" s="758"/>
      <c r="AJ7" s="759"/>
      <c r="AK7" s="794">
        <v>27</v>
      </c>
      <c r="AL7" s="795"/>
      <c r="AM7" s="795"/>
      <c r="AN7" s="795"/>
      <c r="AO7" s="795"/>
      <c r="AP7" s="795">
        <v>13514</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547</v>
      </c>
      <c r="BT7" s="799"/>
      <c r="BU7" s="799"/>
      <c r="BV7" s="799"/>
      <c r="BW7" s="799"/>
      <c r="BX7" s="799"/>
      <c r="BY7" s="799"/>
      <c r="BZ7" s="799"/>
      <c r="CA7" s="799"/>
      <c r="CB7" s="799"/>
      <c r="CC7" s="799"/>
      <c r="CD7" s="799"/>
      <c r="CE7" s="799"/>
      <c r="CF7" s="799"/>
      <c r="CG7" s="800"/>
      <c r="CH7" s="791">
        <v>0</v>
      </c>
      <c r="CI7" s="792"/>
      <c r="CJ7" s="792"/>
      <c r="CK7" s="792"/>
      <c r="CL7" s="793"/>
      <c r="CM7" s="791">
        <v>13</v>
      </c>
      <c r="CN7" s="792"/>
      <c r="CO7" s="792"/>
      <c r="CP7" s="792"/>
      <c r="CQ7" s="793"/>
      <c r="CR7" s="791">
        <v>3</v>
      </c>
      <c r="CS7" s="792"/>
      <c r="CT7" s="792"/>
      <c r="CU7" s="792"/>
      <c r="CV7" s="793"/>
      <c r="CW7" s="791" t="s">
        <v>565</v>
      </c>
      <c r="CX7" s="792"/>
      <c r="CY7" s="792"/>
      <c r="CZ7" s="792"/>
      <c r="DA7" s="793"/>
      <c r="DB7" s="791" t="s">
        <v>565</v>
      </c>
      <c r="DC7" s="792"/>
      <c r="DD7" s="792"/>
      <c r="DE7" s="792"/>
      <c r="DF7" s="793"/>
      <c r="DG7" s="791" t="s">
        <v>565</v>
      </c>
      <c r="DH7" s="792"/>
      <c r="DI7" s="792"/>
      <c r="DJ7" s="792"/>
      <c r="DK7" s="793"/>
      <c r="DL7" s="791" t="s">
        <v>565</v>
      </c>
      <c r="DM7" s="792"/>
      <c r="DN7" s="792"/>
      <c r="DO7" s="792"/>
      <c r="DP7" s="793"/>
      <c r="DQ7" s="791" t="s">
        <v>565</v>
      </c>
      <c r="DR7" s="792"/>
      <c r="DS7" s="792"/>
      <c r="DT7" s="792"/>
      <c r="DU7" s="793"/>
      <c r="DV7" s="772"/>
      <c r="DW7" s="773"/>
      <c r="DX7" s="773"/>
      <c r="DY7" s="773"/>
      <c r="DZ7" s="774"/>
      <c r="EA7" s="207"/>
    </row>
    <row r="8" spans="1:131" s="208" customFormat="1" ht="26.25" customHeight="1" x14ac:dyDescent="0.15">
      <c r="A8" s="214">
        <v>2</v>
      </c>
      <c r="B8" s="775" t="s">
        <v>368</v>
      </c>
      <c r="C8" s="776"/>
      <c r="D8" s="776"/>
      <c r="E8" s="776"/>
      <c r="F8" s="776"/>
      <c r="G8" s="776"/>
      <c r="H8" s="776"/>
      <c r="I8" s="776"/>
      <c r="J8" s="776"/>
      <c r="K8" s="776"/>
      <c r="L8" s="776"/>
      <c r="M8" s="776"/>
      <c r="N8" s="776"/>
      <c r="O8" s="776"/>
      <c r="P8" s="777"/>
      <c r="Q8" s="778">
        <v>10</v>
      </c>
      <c r="R8" s="779"/>
      <c r="S8" s="779"/>
      <c r="T8" s="779"/>
      <c r="U8" s="779"/>
      <c r="V8" s="779">
        <v>4</v>
      </c>
      <c r="W8" s="779"/>
      <c r="X8" s="779"/>
      <c r="Y8" s="779"/>
      <c r="Z8" s="779"/>
      <c r="AA8" s="779">
        <v>6</v>
      </c>
      <c r="AB8" s="779"/>
      <c r="AC8" s="779"/>
      <c r="AD8" s="779"/>
      <c r="AE8" s="780"/>
      <c r="AF8" s="781">
        <v>6</v>
      </c>
      <c r="AG8" s="782"/>
      <c r="AH8" s="782"/>
      <c r="AI8" s="782"/>
      <c r="AJ8" s="783"/>
      <c r="AK8" s="784">
        <v>0</v>
      </c>
      <c r="AL8" s="785"/>
      <c r="AM8" s="785"/>
      <c r="AN8" s="785"/>
      <c r="AO8" s="785"/>
      <c r="AP8" s="785" t="s">
        <v>561</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548</v>
      </c>
      <c r="BT8" s="789"/>
      <c r="BU8" s="789"/>
      <c r="BV8" s="789"/>
      <c r="BW8" s="789"/>
      <c r="BX8" s="789"/>
      <c r="BY8" s="789"/>
      <c r="BZ8" s="789"/>
      <c r="CA8" s="789"/>
      <c r="CB8" s="789"/>
      <c r="CC8" s="789"/>
      <c r="CD8" s="789"/>
      <c r="CE8" s="789"/>
      <c r="CF8" s="789"/>
      <c r="CG8" s="790"/>
      <c r="CH8" s="801">
        <v>8</v>
      </c>
      <c r="CI8" s="802"/>
      <c r="CJ8" s="802"/>
      <c r="CK8" s="802"/>
      <c r="CL8" s="803"/>
      <c r="CM8" s="801">
        <v>104</v>
      </c>
      <c r="CN8" s="802"/>
      <c r="CO8" s="802"/>
      <c r="CP8" s="802"/>
      <c r="CQ8" s="803"/>
      <c r="CR8" s="801">
        <v>87</v>
      </c>
      <c r="CS8" s="802"/>
      <c r="CT8" s="802"/>
      <c r="CU8" s="802"/>
      <c r="CV8" s="803"/>
      <c r="CW8" s="807" t="s">
        <v>565</v>
      </c>
      <c r="CX8" s="802"/>
      <c r="CY8" s="802"/>
      <c r="CZ8" s="802"/>
      <c r="DA8" s="803"/>
      <c r="DB8" s="801" t="s">
        <v>565</v>
      </c>
      <c r="DC8" s="802"/>
      <c r="DD8" s="802"/>
      <c r="DE8" s="802"/>
      <c r="DF8" s="803"/>
      <c r="DG8" s="801" t="s">
        <v>565</v>
      </c>
      <c r="DH8" s="802"/>
      <c r="DI8" s="802"/>
      <c r="DJ8" s="802"/>
      <c r="DK8" s="803"/>
      <c r="DL8" s="801" t="s">
        <v>565</v>
      </c>
      <c r="DM8" s="802"/>
      <c r="DN8" s="802"/>
      <c r="DO8" s="802"/>
      <c r="DP8" s="803"/>
      <c r="DQ8" s="801" t="s">
        <v>565</v>
      </c>
      <c r="DR8" s="802"/>
      <c r="DS8" s="802"/>
      <c r="DT8" s="802"/>
      <c r="DU8" s="803"/>
      <c r="DV8" s="804"/>
      <c r="DW8" s="805"/>
      <c r="DX8" s="805"/>
      <c r="DY8" s="805"/>
      <c r="DZ8" s="806"/>
      <c r="EA8" s="207"/>
    </row>
    <row r="9" spans="1:131" s="208" customFormat="1" ht="26.25" customHeight="1" x14ac:dyDescent="0.15">
      <c r="A9" s="214">
        <v>3</v>
      </c>
      <c r="B9" s="775" t="s">
        <v>369</v>
      </c>
      <c r="C9" s="776"/>
      <c r="D9" s="776"/>
      <c r="E9" s="776"/>
      <c r="F9" s="776"/>
      <c r="G9" s="776"/>
      <c r="H9" s="776"/>
      <c r="I9" s="776"/>
      <c r="J9" s="776"/>
      <c r="K9" s="776"/>
      <c r="L9" s="776"/>
      <c r="M9" s="776"/>
      <c r="N9" s="776"/>
      <c r="O9" s="776"/>
      <c r="P9" s="777"/>
      <c r="Q9" s="778">
        <v>53</v>
      </c>
      <c r="R9" s="779"/>
      <c r="S9" s="779"/>
      <c r="T9" s="779"/>
      <c r="U9" s="779"/>
      <c r="V9" s="779">
        <v>53</v>
      </c>
      <c r="W9" s="779"/>
      <c r="X9" s="779"/>
      <c r="Y9" s="779"/>
      <c r="Z9" s="779"/>
      <c r="AA9" s="779">
        <v>0</v>
      </c>
      <c r="AB9" s="779"/>
      <c r="AC9" s="779"/>
      <c r="AD9" s="779"/>
      <c r="AE9" s="780"/>
      <c r="AF9" s="781">
        <v>0</v>
      </c>
      <c r="AG9" s="782"/>
      <c r="AH9" s="782"/>
      <c r="AI9" s="782"/>
      <c r="AJ9" s="783"/>
      <c r="AK9" s="784">
        <v>53</v>
      </c>
      <c r="AL9" s="785"/>
      <c r="AM9" s="785"/>
      <c r="AN9" s="785"/>
      <c r="AO9" s="785"/>
      <c r="AP9" s="785">
        <v>208</v>
      </c>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549</v>
      </c>
      <c r="BT9" s="789"/>
      <c r="BU9" s="789"/>
      <c r="BV9" s="789"/>
      <c r="BW9" s="789"/>
      <c r="BX9" s="789"/>
      <c r="BY9" s="789"/>
      <c r="BZ9" s="789"/>
      <c r="CA9" s="789"/>
      <c r="CB9" s="789"/>
      <c r="CC9" s="789"/>
      <c r="CD9" s="789"/>
      <c r="CE9" s="789"/>
      <c r="CF9" s="789"/>
      <c r="CG9" s="790"/>
      <c r="CH9" s="801">
        <v>-2</v>
      </c>
      <c r="CI9" s="802"/>
      <c r="CJ9" s="802"/>
      <c r="CK9" s="802"/>
      <c r="CL9" s="803"/>
      <c r="CM9" s="801">
        <v>10</v>
      </c>
      <c r="CN9" s="802"/>
      <c r="CO9" s="802"/>
      <c r="CP9" s="802"/>
      <c r="CQ9" s="803"/>
      <c r="CR9" s="801">
        <v>48</v>
      </c>
      <c r="CS9" s="802"/>
      <c r="CT9" s="802"/>
      <c r="CU9" s="802"/>
      <c r="CV9" s="803"/>
      <c r="CW9" s="801" t="s">
        <v>566</v>
      </c>
      <c r="CX9" s="802"/>
      <c r="CY9" s="802"/>
      <c r="CZ9" s="802"/>
      <c r="DA9" s="803"/>
      <c r="DB9" s="801" t="s">
        <v>565</v>
      </c>
      <c r="DC9" s="802"/>
      <c r="DD9" s="802"/>
      <c r="DE9" s="802"/>
      <c r="DF9" s="803"/>
      <c r="DG9" s="801" t="s">
        <v>565</v>
      </c>
      <c r="DH9" s="802"/>
      <c r="DI9" s="802"/>
      <c r="DJ9" s="802"/>
      <c r="DK9" s="803"/>
      <c r="DL9" s="801" t="s">
        <v>565</v>
      </c>
      <c r="DM9" s="802"/>
      <c r="DN9" s="802"/>
      <c r="DO9" s="802"/>
      <c r="DP9" s="803"/>
      <c r="DQ9" s="801" t="s">
        <v>565</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8"/>
      <c r="R22" s="809"/>
      <c r="S22" s="809"/>
      <c r="T22" s="809"/>
      <c r="U22" s="809"/>
      <c r="V22" s="809"/>
      <c r="W22" s="809"/>
      <c r="X22" s="809"/>
      <c r="Y22" s="809"/>
      <c r="Z22" s="809"/>
      <c r="AA22" s="809"/>
      <c r="AB22" s="809"/>
      <c r="AC22" s="809"/>
      <c r="AD22" s="809"/>
      <c r="AE22" s="810"/>
      <c r="AF22" s="781"/>
      <c r="AG22" s="782"/>
      <c r="AH22" s="782"/>
      <c r="AI22" s="782"/>
      <c r="AJ22" s="783"/>
      <c r="AK22" s="823"/>
      <c r="AL22" s="824"/>
      <c r="AM22" s="824"/>
      <c r="AN22" s="824"/>
      <c r="AO22" s="824"/>
      <c r="AP22" s="824"/>
      <c r="AQ22" s="824"/>
      <c r="AR22" s="824"/>
      <c r="AS22" s="824"/>
      <c r="AT22" s="824"/>
      <c r="AU22" s="825"/>
      <c r="AV22" s="825"/>
      <c r="AW22" s="825"/>
      <c r="AX22" s="825"/>
      <c r="AY22" s="826"/>
      <c r="AZ22" s="827" t="s">
        <v>370</v>
      </c>
      <c r="BA22" s="827"/>
      <c r="BB22" s="827"/>
      <c r="BC22" s="827"/>
      <c r="BD22" s="828"/>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371</v>
      </c>
      <c r="B23" s="811" t="s">
        <v>372</v>
      </c>
      <c r="C23" s="812"/>
      <c r="D23" s="812"/>
      <c r="E23" s="812"/>
      <c r="F23" s="812"/>
      <c r="G23" s="812"/>
      <c r="H23" s="812"/>
      <c r="I23" s="812"/>
      <c r="J23" s="812"/>
      <c r="K23" s="812"/>
      <c r="L23" s="812"/>
      <c r="M23" s="812"/>
      <c r="N23" s="812"/>
      <c r="O23" s="812"/>
      <c r="P23" s="813"/>
      <c r="Q23" s="814">
        <v>16237</v>
      </c>
      <c r="R23" s="815"/>
      <c r="S23" s="815"/>
      <c r="T23" s="815"/>
      <c r="U23" s="815"/>
      <c r="V23" s="815">
        <v>15931</v>
      </c>
      <c r="W23" s="815"/>
      <c r="X23" s="815"/>
      <c r="Y23" s="815"/>
      <c r="Z23" s="815"/>
      <c r="AA23" s="815">
        <v>306</v>
      </c>
      <c r="AB23" s="815"/>
      <c r="AC23" s="815"/>
      <c r="AD23" s="815"/>
      <c r="AE23" s="816"/>
      <c r="AF23" s="817">
        <v>263</v>
      </c>
      <c r="AG23" s="815"/>
      <c r="AH23" s="815"/>
      <c r="AI23" s="815"/>
      <c r="AJ23" s="818"/>
      <c r="AK23" s="819"/>
      <c r="AL23" s="820"/>
      <c r="AM23" s="820"/>
      <c r="AN23" s="820"/>
      <c r="AO23" s="820"/>
      <c r="AP23" s="815">
        <v>13722</v>
      </c>
      <c r="AQ23" s="815"/>
      <c r="AR23" s="815"/>
      <c r="AS23" s="815"/>
      <c r="AT23" s="815"/>
      <c r="AU23" s="821"/>
      <c r="AV23" s="821"/>
      <c r="AW23" s="821"/>
      <c r="AX23" s="821"/>
      <c r="AY23" s="822"/>
      <c r="AZ23" s="830" t="s">
        <v>113</v>
      </c>
      <c r="BA23" s="831"/>
      <c r="BB23" s="831"/>
      <c r="BC23" s="831"/>
      <c r="BD23" s="832"/>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9" t="s">
        <v>373</v>
      </c>
      <c r="B24" s="829"/>
      <c r="C24" s="829"/>
      <c r="D24" s="829"/>
      <c r="E24" s="829"/>
      <c r="F24" s="829"/>
      <c r="G24" s="829"/>
      <c r="H24" s="829"/>
      <c r="I24" s="829"/>
      <c r="J24" s="829"/>
      <c r="K24" s="829"/>
      <c r="L24" s="829"/>
      <c r="M24" s="829"/>
      <c r="N24" s="829"/>
      <c r="O24" s="829"/>
      <c r="P24" s="829"/>
      <c r="Q24" s="829"/>
      <c r="R24" s="829"/>
      <c r="S24" s="829"/>
      <c r="T24" s="829"/>
      <c r="U24" s="829"/>
      <c r="V24" s="829"/>
      <c r="W24" s="829"/>
      <c r="X24" s="829"/>
      <c r="Y24" s="829"/>
      <c r="Z24" s="829"/>
      <c r="AA24" s="829"/>
      <c r="AB24" s="829"/>
      <c r="AC24" s="829"/>
      <c r="AD24" s="829"/>
      <c r="AE24" s="829"/>
      <c r="AF24" s="829"/>
      <c r="AG24" s="829"/>
      <c r="AH24" s="829"/>
      <c r="AI24" s="829"/>
      <c r="AJ24" s="829"/>
      <c r="AK24" s="829"/>
      <c r="AL24" s="829"/>
      <c r="AM24" s="829"/>
      <c r="AN24" s="829"/>
      <c r="AO24" s="829"/>
      <c r="AP24" s="829"/>
      <c r="AQ24" s="829"/>
      <c r="AR24" s="829"/>
      <c r="AS24" s="829"/>
      <c r="AT24" s="829"/>
      <c r="AU24" s="829"/>
      <c r="AV24" s="829"/>
      <c r="AW24" s="829"/>
      <c r="AX24" s="829"/>
      <c r="AY24" s="829"/>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374</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350</v>
      </c>
      <c r="B26" s="761"/>
      <c r="C26" s="761"/>
      <c r="D26" s="761"/>
      <c r="E26" s="761"/>
      <c r="F26" s="761"/>
      <c r="G26" s="761"/>
      <c r="H26" s="761"/>
      <c r="I26" s="761"/>
      <c r="J26" s="761"/>
      <c r="K26" s="761"/>
      <c r="L26" s="761"/>
      <c r="M26" s="761"/>
      <c r="N26" s="761"/>
      <c r="O26" s="761"/>
      <c r="P26" s="762"/>
      <c r="Q26" s="737" t="s">
        <v>375</v>
      </c>
      <c r="R26" s="738"/>
      <c r="S26" s="738"/>
      <c r="T26" s="738"/>
      <c r="U26" s="739"/>
      <c r="V26" s="737" t="s">
        <v>376</v>
      </c>
      <c r="W26" s="738"/>
      <c r="X26" s="738"/>
      <c r="Y26" s="738"/>
      <c r="Z26" s="739"/>
      <c r="AA26" s="737" t="s">
        <v>377</v>
      </c>
      <c r="AB26" s="738"/>
      <c r="AC26" s="738"/>
      <c r="AD26" s="738"/>
      <c r="AE26" s="738"/>
      <c r="AF26" s="833" t="s">
        <v>378</v>
      </c>
      <c r="AG26" s="834"/>
      <c r="AH26" s="834"/>
      <c r="AI26" s="834"/>
      <c r="AJ26" s="835"/>
      <c r="AK26" s="738" t="s">
        <v>379</v>
      </c>
      <c r="AL26" s="738"/>
      <c r="AM26" s="738"/>
      <c r="AN26" s="738"/>
      <c r="AO26" s="739"/>
      <c r="AP26" s="737" t="s">
        <v>380</v>
      </c>
      <c r="AQ26" s="738"/>
      <c r="AR26" s="738"/>
      <c r="AS26" s="738"/>
      <c r="AT26" s="739"/>
      <c r="AU26" s="737" t="s">
        <v>381</v>
      </c>
      <c r="AV26" s="738"/>
      <c r="AW26" s="738"/>
      <c r="AX26" s="738"/>
      <c r="AY26" s="739"/>
      <c r="AZ26" s="737" t="s">
        <v>382</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6"/>
      <c r="AG27" s="837"/>
      <c r="AH27" s="837"/>
      <c r="AI27" s="837"/>
      <c r="AJ27" s="838"/>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383</v>
      </c>
      <c r="C28" s="752"/>
      <c r="D28" s="752"/>
      <c r="E28" s="752"/>
      <c r="F28" s="752"/>
      <c r="G28" s="752"/>
      <c r="H28" s="752"/>
      <c r="I28" s="752"/>
      <c r="J28" s="752"/>
      <c r="K28" s="752"/>
      <c r="L28" s="752"/>
      <c r="M28" s="752"/>
      <c r="N28" s="752"/>
      <c r="O28" s="752"/>
      <c r="P28" s="753"/>
      <c r="Q28" s="842">
        <v>5250</v>
      </c>
      <c r="R28" s="843"/>
      <c r="S28" s="843"/>
      <c r="T28" s="843"/>
      <c r="U28" s="843"/>
      <c r="V28" s="843">
        <v>5040</v>
      </c>
      <c r="W28" s="843"/>
      <c r="X28" s="843"/>
      <c r="Y28" s="843"/>
      <c r="Z28" s="843"/>
      <c r="AA28" s="843">
        <v>209</v>
      </c>
      <c r="AB28" s="843"/>
      <c r="AC28" s="843"/>
      <c r="AD28" s="843"/>
      <c r="AE28" s="844"/>
      <c r="AF28" s="845">
        <v>209</v>
      </c>
      <c r="AG28" s="843"/>
      <c r="AH28" s="843"/>
      <c r="AI28" s="843"/>
      <c r="AJ28" s="846"/>
      <c r="AK28" s="847">
        <v>498</v>
      </c>
      <c r="AL28" s="839"/>
      <c r="AM28" s="839"/>
      <c r="AN28" s="839"/>
      <c r="AO28" s="839"/>
      <c r="AP28" s="839" t="s">
        <v>561</v>
      </c>
      <c r="AQ28" s="839"/>
      <c r="AR28" s="839"/>
      <c r="AS28" s="839"/>
      <c r="AT28" s="839"/>
      <c r="AU28" s="839" t="s">
        <v>561</v>
      </c>
      <c r="AV28" s="839"/>
      <c r="AW28" s="839"/>
      <c r="AX28" s="839"/>
      <c r="AY28" s="839"/>
      <c r="AZ28" s="839" t="s">
        <v>561</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384</v>
      </c>
      <c r="C29" s="776"/>
      <c r="D29" s="776"/>
      <c r="E29" s="776"/>
      <c r="F29" s="776"/>
      <c r="G29" s="776"/>
      <c r="H29" s="776"/>
      <c r="I29" s="776"/>
      <c r="J29" s="776"/>
      <c r="K29" s="776"/>
      <c r="L29" s="776"/>
      <c r="M29" s="776"/>
      <c r="N29" s="776"/>
      <c r="O29" s="776"/>
      <c r="P29" s="777"/>
      <c r="Q29" s="778">
        <v>3392</v>
      </c>
      <c r="R29" s="779"/>
      <c r="S29" s="779"/>
      <c r="T29" s="779"/>
      <c r="U29" s="779"/>
      <c r="V29" s="779">
        <v>3315</v>
      </c>
      <c r="W29" s="779"/>
      <c r="X29" s="779"/>
      <c r="Y29" s="779"/>
      <c r="Z29" s="779"/>
      <c r="AA29" s="779">
        <v>77</v>
      </c>
      <c r="AB29" s="779"/>
      <c r="AC29" s="779"/>
      <c r="AD29" s="779"/>
      <c r="AE29" s="780"/>
      <c r="AF29" s="781">
        <v>77</v>
      </c>
      <c r="AG29" s="782"/>
      <c r="AH29" s="782"/>
      <c r="AI29" s="782"/>
      <c r="AJ29" s="783"/>
      <c r="AK29" s="850">
        <v>505</v>
      </c>
      <c r="AL29" s="851"/>
      <c r="AM29" s="851"/>
      <c r="AN29" s="851"/>
      <c r="AO29" s="851"/>
      <c r="AP29" s="851">
        <v>18</v>
      </c>
      <c r="AQ29" s="851"/>
      <c r="AR29" s="851"/>
      <c r="AS29" s="851"/>
      <c r="AT29" s="851"/>
      <c r="AU29" s="851" t="s">
        <v>562</v>
      </c>
      <c r="AV29" s="851"/>
      <c r="AW29" s="851"/>
      <c r="AX29" s="851"/>
      <c r="AY29" s="851"/>
      <c r="AZ29" s="851" t="s">
        <v>562</v>
      </c>
      <c r="BA29" s="851"/>
      <c r="BB29" s="851"/>
      <c r="BC29" s="851"/>
      <c r="BD29" s="851"/>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385</v>
      </c>
      <c r="C30" s="776"/>
      <c r="D30" s="776"/>
      <c r="E30" s="776"/>
      <c r="F30" s="776"/>
      <c r="G30" s="776"/>
      <c r="H30" s="776"/>
      <c r="I30" s="776"/>
      <c r="J30" s="776"/>
      <c r="K30" s="776"/>
      <c r="L30" s="776"/>
      <c r="M30" s="776"/>
      <c r="N30" s="776"/>
      <c r="O30" s="776"/>
      <c r="P30" s="777"/>
      <c r="Q30" s="778">
        <v>310</v>
      </c>
      <c r="R30" s="779"/>
      <c r="S30" s="779"/>
      <c r="T30" s="779"/>
      <c r="U30" s="779"/>
      <c r="V30" s="779">
        <v>305</v>
      </c>
      <c r="W30" s="779"/>
      <c r="X30" s="779"/>
      <c r="Y30" s="779"/>
      <c r="Z30" s="779"/>
      <c r="AA30" s="779">
        <v>5</v>
      </c>
      <c r="AB30" s="779"/>
      <c r="AC30" s="779"/>
      <c r="AD30" s="779"/>
      <c r="AE30" s="780"/>
      <c r="AF30" s="781">
        <v>5</v>
      </c>
      <c r="AG30" s="782"/>
      <c r="AH30" s="782"/>
      <c r="AI30" s="782"/>
      <c r="AJ30" s="783"/>
      <c r="AK30" s="850">
        <v>130</v>
      </c>
      <c r="AL30" s="851"/>
      <c r="AM30" s="851"/>
      <c r="AN30" s="851"/>
      <c r="AO30" s="851"/>
      <c r="AP30" s="851" t="s">
        <v>562</v>
      </c>
      <c r="AQ30" s="851"/>
      <c r="AR30" s="851"/>
      <c r="AS30" s="851"/>
      <c r="AT30" s="851"/>
      <c r="AU30" s="851" t="s">
        <v>562</v>
      </c>
      <c r="AV30" s="851"/>
      <c r="AW30" s="851"/>
      <c r="AX30" s="851"/>
      <c r="AY30" s="851"/>
      <c r="AZ30" s="851" t="s">
        <v>562</v>
      </c>
      <c r="BA30" s="851"/>
      <c r="BB30" s="851"/>
      <c r="BC30" s="851"/>
      <c r="BD30" s="851"/>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386</v>
      </c>
      <c r="C31" s="776"/>
      <c r="D31" s="776"/>
      <c r="E31" s="776"/>
      <c r="F31" s="776"/>
      <c r="G31" s="776"/>
      <c r="H31" s="776"/>
      <c r="I31" s="776"/>
      <c r="J31" s="776"/>
      <c r="K31" s="776"/>
      <c r="L31" s="776"/>
      <c r="M31" s="776"/>
      <c r="N31" s="776"/>
      <c r="O31" s="776"/>
      <c r="P31" s="777"/>
      <c r="Q31" s="778">
        <v>783</v>
      </c>
      <c r="R31" s="779"/>
      <c r="S31" s="779"/>
      <c r="T31" s="779"/>
      <c r="U31" s="779"/>
      <c r="V31" s="779">
        <v>669</v>
      </c>
      <c r="W31" s="779"/>
      <c r="X31" s="779"/>
      <c r="Y31" s="779"/>
      <c r="Z31" s="779"/>
      <c r="AA31" s="779">
        <v>113</v>
      </c>
      <c r="AB31" s="779"/>
      <c r="AC31" s="779"/>
      <c r="AD31" s="779"/>
      <c r="AE31" s="780"/>
      <c r="AF31" s="781">
        <v>844</v>
      </c>
      <c r="AG31" s="782"/>
      <c r="AH31" s="782"/>
      <c r="AI31" s="782"/>
      <c r="AJ31" s="783"/>
      <c r="AK31" s="850" t="s">
        <v>563</v>
      </c>
      <c r="AL31" s="851"/>
      <c r="AM31" s="851"/>
      <c r="AN31" s="851"/>
      <c r="AO31" s="851"/>
      <c r="AP31" s="851">
        <v>1926</v>
      </c>
      <c r="AQ31" s="851"/>
      <c r="AR31" s="851"/>
      <c r="AS31" s="851"/>
      <c r="AT31" s="851"/>
      <c r="AU31" s="851" t="s">
        <v>564</v>
      </c>
      <c r="AV31" s="851"/>
      <c r="AW31" s="851"/>
      <c r="AX31" s="851"/>
      <c r="AY31" s="851"/>
      <c r="AZ31" s="852" t="s">
        <v>563</v>
      </c>
      <c r="BA31" s="852"/>
      <c r="BB31" s="852"/>
      <c r="BC31" s="852"/>
      <c r="BD31" s="852"/>
      <c r="BE31" s="848" t="s">
        <v>387</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388</v>
      </c>
      <c r="C32" s="776"/>
      <c r="D32" s="776"/>
      <c r="E32" s="776"/>
      <c r="F32" s="776"/>
      <c r="G32" s="776"/>
      <c r="H32" s="776"/>
      <c r="I32" s="776"/>
      <c r="J32" s="776"/>
      <c r="K32" s="776"/>
      <c r="L32" s="776"/>
      <c r="M32" s="776"/>
      <c r="N32" s="776"/>
      <c r="O32" s="776"/>
      <c r="P32" s="777"/>
      <c r="Q32" s="778">
        <v>4673</v>
      </c>
      <c r="R32" s="779"/>
      <c r="S32" s="779"/>
      <c r="T32" s="779"/>
      <c r="U32" s="779"/>
      <c r="V32" s="779">
        <v>4727</v>
      </c>
      <c r="W32" s="779"/>
      <c r="X32" s="779"/>
      <c r="Y32" s="779"/>
      <c r="Z32" s="779"/>
      <c r="AA32" s="779">
        <v>-54</v>
      </c>
      <c r="AB32" s="779"/>
      <c r="AC32" s="779"/>
      <c r="AD32" s="779"/>
      <c r="AE32" s="780"/>
      <c r="AF32" s="781">
        <v>-117</v>
      </c>
      <c r="AG32" s="782"/>
      <c r="AH32" s="782"/>
      <c r="AI32" s="782"/>
      <c r="AJ32" s="783"/>
      <c r="AK32" s="850">
        <v>154</v>
      </c>
      <c r="AL32" s="851"/>
      <c r="AM32" s="851"/>
      <c r="AN32" s="851"/>
      <c r="AO32" s="851"/>
      <c r="AP32" s="851">
        <v>2052</v>
      </c>
      <c r="AQ32" s="851"/>
      <c r="AR32" s="851"/>
      <c r="AS32" s="851"/>
      <c r="AT32" s="851"/>
      <c r="AU32" s="851">
        <v>1556</v>
      </c>
      <c r="AV32" s="851"/>
      <c r="AW32" s="851"/>
      <c r="AX32" s="851"/>
      <c r="AY32" s="851"/>
      <c r="AZ32" s="852">
        <v>2.7</v>
      </c>
      <c r="BA32" s="852"/>
      <c r="BB32" s="852"/>
      <c r="BC32" s="852"/>
      <c r="BD32" s="852"/>
      <c r="BE32" s="848" t="s">
        <v>387</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389</v>
      </c>
      <c r="C33" s="776"/>
      <c r="D33" s="776"/>
      <c r="E33" s="776"/>
      <c r="F33" s="776"/>
      <c r="G33" s="776"/>
      <c r="H33" s="776"/>
      <c r="I33" s="776"/>
      <c r="J33" s="776"/>
      <c r="K33" s="776"/>
      <c r="L33" s="776"/>
      <c r="M33" s="776"/>
      <c r="N33" s="776"/>
      <c r="O33" s="776"/>
      <c r="P33" s="777"/>
      <c r="Q33" s="778">
        <v>758</v>
      </c>
      <c r="R33" s="779"/>
      <c r="S33" s="779"/>
      <c r="T33" s="779"/>
      <c r="U33" s="779"/>
      <c r="V33" s="779">
        <v>602</v>
      </c>
      <c r="W33" s="779"/>
      <c r="X33" s="779"/>
      <c r="Y33" s="779"/>
      <c r="Z33" s="779"/>
      <c r="AA33" s="779">
        <v>156</v>
      </c>
      <c r="AB33" s="779"/>
      <c r="AC33" s="779"/>
      <c r="AD33" s="779"/>
      <c r="AE33" s="780"/>
      <c r="AF33" s="781">
        <v>156</v>
      </c>
      <c r="AG33" s="782"/>
      <c r="AH33" s="782"/>
      <c r="AI33" s="782"/>
      <c r="AJ33" s="783"/>
      <c r="AK33" s="850">
        <v>93</v>
      </c>
      <c r="AL33" s="851"/>
      <c r="AM33" s="851"/>
      <c r="AN33" s="851"/>
      <c r="AO33" s="851"/>
      <c r="AP33" s="851">
        <v>7071</v>
      </c>
      <c r="AQ33" s="851"/>
      <c r="AR33" s="851"/>
      <c r="AS33" s="851"/>
      <c r="AT33" s="851"/>
      <c r="AU33" s="851">
        <v>5770</v>
      </c>
      <c r="AV33" s="851"/>
      <c r="AW33" s="851"/>
      <c r="AX33" s="851"/>
      <c r="AY33" s="851"/>
      <c r="AZ33" s="852" t="s">
        <v>563</v>
      </c>
      <c r="BA33" s="852"/>
      <c r="BB33" s="852"/>
      <c r="BC33" s="852"/>
      <c r="BD33" s="852"/>
      <c r="BE33" s="848" t="s">
        <v>387</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390</v>
      </c>
      <c r="C34" s="776"/>
      <c r="D34" s="776"/>
      <c r="E34" s="776"/>
      <c r="F34" s="776"/>
      <c r="G34" s="776"/>
      <c r="H34" s="776"/>
      <c r="I34" s="776"/>
      <c r="J34" s="776"/>
      <c r="K34" s="776"/>
      <c r="L34" s="776"/>
      <c r="M34" s="776"/>
      <c r="N34" s="776"/>
      <c r="O34" s="776"/>
      <c r="P34" s="777"/>
      <c r="Q34" s="778">
        <v>39</v>
      </c>
      <c r="R34" s="779"/>
      <c r="S34" s="779"/>
      <c r="T34" s="779"/>
      <c r="U34" s="779"/>
      <c r="V34" s="779">
        <v>37</v>
      </c>
      <c r="W34" s="779"/>
      <c r="X34" s="779"/>
      <c r="Y34" s="779"/>
      <c r="Z34" s="779"/>
      <c r="AA34" s="779">
        <v>3</v>
      </c>
      <c r="AB34" s="779"/>
      <c r="AC34" s="779"/>
      <c r="AD34" s="779"/>
      <c r="AE34" s="780"/>
      <c r="AF34" s="781">
        <v>3</v>
      </c>
      <c r="AG34" s="782"/>
      <c r="AH34" s="782"/>
      <c r="AI34" s="782"/>
      <c r="AJ34" s="783"/>
      <c r="AK34" s="850">
        <v>12</v>
      </c>
      <c r="AL34" s="851"/>
      <c r="AM34" s="851"/>
      <c r="AN34" s="851"/>
      <c r="AO34" s="851"/>
      <c r="AP34" s="851" t="s">
        <v>561</v>
      </c>
      <c r="AQ34" s="851"/>
      <c r="AR34" s="851"/>
      <c r="AS34" s="851"/>
      <c r="AT34" s="851"/>
      <c r="AU34" s="851" t="s">
        <v>561</v>
      </c>
      <c r="AV34" s="851"/>
      <c r="AW34" s="851"/>
      <c r="AX34" s="851"/>
      <c r="AY34" s="851"/>
      <c r="AZ34" s="851" t="s">
        <v>561</v>
      </c>
      <c r="BA34" s="851"/>
      <c r="BB34" s="851"/>
      <c r="BC34" s="851"/>
      <c r="BD34" s="851"/>
      <c r="BE34" s="848" t="s">
        <v>391</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392</v>
      </c>
      <c r="C35" s="776"/>
      <c r="D35" s="776"/>
      <c r="E35" s="776"/>
      <c r="F35" s="776"/>
      <c r="G35" s="776"/>
      <c r="H35" s="776"/>
      <c r="I35" s="776"/>
      <c r="J35" s="776"/>
      <c r="K35" s="776"/>
      <c r="L35" s="776"/>
      <c r="M35" s="776"/>
      <c r="N35" s="776"/>
      <c r="O35" s="776"/>
      <c r="P35" s="777"/>
      <c r="Q35" s="778">
        <v>27</v>
      </c>
      <c r="R35" s="779"/>
      <c r="S35" s="779"/>
      <c r="T35" s="779"/>
      <c r="U35" s="779"/>
      <c r="V35" s="779">
        <v>25</v>
      </c>
      <c r="W35" s="779"/>
      <c r="X35" s="779"/>
      <c r="Y35" s="779"/>
      <c r="Z35" s="779"/>
      <c r="AA35" s="779">
        <v>2</v>
      </c>
      <c r="AB35" s="779"/>
      <c r="AC35" s="779"/>
      <c r="AD35" s="779"/>
      <c r="AE35" s="780"/>
      <c r="AF35" s="781">
        <v>2</v>
      </c>
      <c r="AG35" s="782"/>
      <c r="AH35" s="782"/>
      <c r="AI35" s="782"/>
      <c r="AJ35" s="783"/>
      <c r="AK35" s="850">
        <v>16</v>
      </c>
      <c r="AL35" s="851"/>
      <c r="AM35" s="851"/>
      <c r="AN35" s="851"/>
      <c r="AO35" s="851"/>
      <c r="AP35" s="851">
        <v>130</v>
      </c>
      <c r="AQ35" s="851"/>
      <c r="AR35" s="851"/>
      <c r="AS35" s="851"/>
      <c r="AT35" s="851"/>
      <c r="AU35" s="851">
        <v>121</v>
      </c>
      <c r="AV35" s="851"/>
      <c r="AW35" s="851"/>
      <c r="AX35" s="851"/>
      <c r="AY35" s="851"/>
      <c r="AZ35" s="851" t="s">
        <v>562</v>
      </c>
      <c r="BA35" s="851"/>
      <c r="BB35" s="851"/>
      <c r="BC35" s="851"/>
      <c r="BD35" s="851"/>
      <c r="BE35" s="848" t="s">
        <v>391</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393</v>
      </c>
      <c r="C36" s="776"/>
      <c r="D36" s="776"/>
      <c r="E36" s="776"/>
      <c r="F36" s="776"/>
      <c r="G36" s="776"/>
      <c r="H36" s="776"/>
      <c r="I36" s="776"/>
      <c r="J36" s="776"/>
      <c r="K36" s="776"/>
      <c r="L36" s="776"/>
      <c r="M36" s="776"/>
      <c r="N36" s="776"/>
      <c r="O36" s="776"/>
      <c r="P36" s="777"/>
      <c r="Q36" s="778">
        <v>20</v>
      </c>
      <c r="R36" s="779"/>
      <c r="S36" s="779"/>
      <c r="T36" s="779"/>
      <c r="U36" s="779"/>
      <c r="V36" s="779">
        <v>15</v>
      </c>
      <c r="W36" s="779"/>
      <c r="X36" s="779"/>
      <c r="Y36" s="779"/>
      <c r="Z36" s="779"/>
      <c r="AA36" s="779">
        <v>5</v>
      </c>
      <c r="AB36" s="779"/>
      <c r="AC36" s="779"/>
      <c r="AD36" s="779"/>
      <c r="AE36" s="780"/>
      <c r="AF36" s="781">
        <v>5</v>
      </c>
      <c r="AG36" s="782"/>
      <c r="AH36" s="782"/>
      <c r="AI36" s="782"/>
      <c r="AJ36" s="783"/>
      <c r="AK36" s="850" t="s">
        <v>561</v>
      </c>
      <c r="AL36" s="851"/>
      <c r="AM36" s="851"/>
      <c r="AN36" s="851"/>
      <c r="AO36" s="851"/>
      <c r="AP36" s="851" t="s">
        <v>561</v>
      </c>
      <c r="AQ36" s="851"/>
      <c r="AR36" s="851"/>
      <c r="AS36" s="851"/>
      <c r="AT36" s="851"/>
      <c r="AU36" s="851" t="s">
        <v>561</v>
      </c>
      <c r="AV36" s="851"/>
      <c r="AW36" s="851"/>
      <c r="AX36" s="851"/>
      <c r="AY36" s="851"/>
      <c r="AZ36" s="851" t="s">
        <v>561</v>
      </c>
      <c r="BA36" s="851"/>
      <c r="BB36" s="851"/>
      <c r="BC36" s="851"/>
      <c r="BD36" s="851"/>
      <c r="BE36" s="848" t="s">
        <v>391</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394</v>
      </c>
      <c r="BK62" s="827"/>
      <c r="BL62" s="827"/>
      <c r="BM62" s="827"/>
      <c r="BN62" s="828"/>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371</v>
      </c>
      <c r="B63" s="811" t="s">
        <v>395</v>
      </c>
      <c r="C63" s="812"/>
      <c r="D63" s="812"/>
      <c r="E63" s="812"/>
      <c r="F63" s="812"/>
      <c r="G63" s="812"/>
      <c r="H63" s="812"/>
      <c r="I63" s="812"/>
      <c r="J63" s="812"/>
      <c r="K63" s="812"/>
      <c r="L63" s="812"/>
      <c r="M63" s="812"/>
      <c r="N63" s="812"/>
      <c r="O63" s="812"/>
      <c r="P63" s="813"/>
      <c r="Q63" s="858"/>
      <c r="R63" s="859"/>
      <c r="S63" s="859"/>
      <c r="T63" s="859"/>
      <c r="U63" s="859"/>
      <c r="V63" s="859"/>
      <c r="W63" s="859"/>
      <c r="X63" s="859"/>
      <c r="Y63" s="859"/>
      <c r="Z63" s="859"/>
      <c r="AA63" s="859"/>
      <c r="AB63" s="859"/>
      <c r="AC63" s="859"/>
      <c r="AD63" s="859"/>
      <c r="AE63" s="860"/>
      <c r="AF63" s="861">
        <v>1184</v>
      </c>
      <c r="AG63" s="862"/>
      <c r="AH63" s="862"/>
      <c r="AI63" s="862"/>
      <c r="AJ63" s="863"/>
      <c r="AK63" s="864"/>
      <c r="AL63" s="859"/>
      <c r="AM63" s="859"/>
      <c r="AN63" s="859"/>
      <c r="AO63" s="859"/>
      <c r="AP63" s="862">
        <v>11197</v>
      </c>
      <c r="AQ63" s="862"/>
      <c r="AR63" s="862"/>
      <c r="AS63" s="862"/>
      <c r="AT63" s="862"/>
      <c r="AU63" s="862">
        <v>7447</v>
      </c>
      <c r="AV63" s="862"/>
      <c r="AW63" s="862"/>
      <c r="AX63" s="862"/>
      <c r="AY63" s="862"/>
      <c r="AZ63" s="866"/>
      <c r="BA63" s="866"/>
      <c r="BB63" s="866"/>
      <c r="BC63" s="866"/>
      <c r="BD63" s="866"/>
      <c r="BE63" s="867"/>
      <c r="BF63" s="867"/>
      <c r="BG63" s="867"/>
      <c r="BH63" s="867"/>
      <c r="BI63" s="868"/>
      <c r="BJ63" s="869" t="s">
        <v>113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396</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397</v>
      </c>
      <c r="B66" s="761"/>
      <c r="C66" s="761"/>
      <c r="D66" s="761"/>
      <c r="E66" s="761"/>
      <c r="F66" s="761"/>
      <c r="G66" s="761"/>
      <c r="H66" s="761"/>
      <c r="I66" s="761"/>
      <c r="J66" s="761"/>
      <c r="K66" s="761"/>
      <c r="L66" s="761"/>
      <c r="M66" s="761"/>
      <c r="N66" s="761"/>
      <c r="O66" s="761"/>
      <c r="P66" s="762"/>
      <c r="Q66" s="737" t="s">
        <v>375</v>
      </c>
      <c r="R66" s="738"/>
      <c r="S66" s="738"/>
      <c r="T66" s="738"/>
      <c r="U66" s="739"/>
      <c r="V66" s="737" t="s">
        <v>376</v>
      </c>
      <c r="W66" s="738"/>
      <c r="X66" s="738"/>
      <c r="Y66" s="738"/>
      <c r="Z66" s="739"/>
      <c r="AA66" s="737" t="s">
        <v>377</v>
      </c>
      <c r="AB66" s="738"/>
      <c r="AC66" s="738"/>
      <c r="AD66" s="738"/>
      <c r="AE66" s="739"/>
      <c r="AF66" s="872" t="s">
        <v>378</v>
      </c>
      <c r="AG66" s="834"/>
      <c r="AH66" s="834"/>
      <c r="AI66" s="834"/>
      <c r="AJ66" s="873"/>
      <c r="AK66" s="737" t="s">
        <v>379</v>
      </c>
      <c r="AL66" s="761"/>
      <c r="AM66" s="761"/>
      <c r="AN66" s="761"/>
      <c r="AO66" s="762"/>
      <c r="AP66" s="737" t="s">
        <v>380</v>
      </c>
      <c r="AQ66" s="738"/>
      <c r="AR66" s="738"/>
      <c r="AS66" s="738"/>
      <c r="AT66" s="739"/>
      <c r="AU66" s="737" t="s">
        <v>398</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7"/>
      <c r="AH67" s="837"/>
      <c r="AI67" s="837"/>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550</v>
      </c>
      <c r="C68" s="890"/>
      <c r="D68" s="890"/>
      <c r="E68" s="890"/>
      <c r="F68" s="890"/>
      <c r="G68" s="890"/>
      <c r="H68" s="890"/>
      <c r="I68" s="890"/>
      <c r="J68" s="890"/>
      <c r="K68" s="890"/>
      <c r="L68" s="890"/>
      <c r="M68" s="890"/>
      <c r="N68" s="890"/>
      <c r="O68" s="890"/>
      <c r="P68" s="891"/>
      <c r="Q68" s="892">
        <v>780</v>
      </c>
      <c r="R68" s="886"/>
      <c r="S68" s="886"/>
      <c r="T68" s="886"/>
      <c r="U68" s="886"/>
      <c r="V68" s="886">
        <v>717</v>
      </c>
      <c r="W68" s="886"/>
      <c r="X68" s="886"/>
      <c r="Y68" s="886"/>
      <c r="Z68" s="886"/>
      <c r="AA68" s="886">
        <v>63</v>
      </c>
      <c r="AB68" s="886"/>
      <c r="AC68" s="886"/>
      <c r="AD68" s="886"/>
      <c r="AE68" s="886"/>
      <c r="AF68" s="886">
        <v>63</v>
      </c>
      <c r="AG68" s="886"/>
      <c r="AH68" s="886"/>
      <c r="AI68" s="886"/>
      <c r="AJ68" s="886"/>
      <c r="AK68" s="886">
        <v>26</v>
      </c>
      <c r="AL68" s="886"/>
      <c r="AM68" s="886"/>
      <c r="AN68" s="886"/>
      <c r="AO68" s="886"/>
      <c r="AP68" s="886">
        <v>375</v>
      </c>
      <c r="AQ68" s="886"/>
      <c r="AR68" s="886"/>
      <c r="AS68" s="886"/>
      <c r="AT68" s="886"/>
      <c r="AU68" s="886">
        <v>157</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551</v>
      </c>
      <c r="C69" s="894"/>
      <c r="D69" s="894"/>
      <c r="E69" s="894"/>
      <c r="F69" s="894"/>
      <c r="G69" s="894"/>
      <c r="H69" s="894"/>
      <c r="I69" s="894"/>
      <c r="J69" s="894"/>
      <c r="K69" s="894"/>
      <c r="L69" s="894"/>
      <c r="M69" s="894"/>
      <c r="N69" s="894"/>
      <c r="O69" s="894"/>
      <c r="P69" s="895"/>
      <c r="Q69" s="896">
        <v>457</v>
      </c>
      <c r="R69" s="851"/>
      <c r="S69" s="851"/>
      <c r="T69" s="851"/>
      <c r="U69" s="851"/>
      <c r="V69" s="851">
        <v>386</v>
      </c>
      <c r="W69" s="851"/>
      <c r="X69" s="851"/>
      <c r="Y69" s="851"/>
      <c r="Z69" s="851"/>
      <c r="AA69" s="851">
        <v>70</v>
      </c>
      <c r="AB69" s="851"/>
      <c r="AC69" s="851"/>
      <c r="AD69" s="851"/>
      <c r="AE69" s="851"/>
      <c r="AF69" s="851">
        <v>70</v>
      </c>
      <c r="AG69" s="851"/>
      <c r="AH69" s="851"/>
      <c r="AI69" s="851"/>
      <c r="AJ69" s="851"/>
      <c r="AK69" s="851" t="s">
        <v>564</v>
      </c>
      <c r="AL69" s="851"/>
      <c r="AM69" s="851"/>
      <c r="AN69" s="851"/>
      <c r="AO69" s="851"/>
      <c r="AP69" s="851">
        <v>74</v>
      </c>
      <c r="AQ69" s="851"/>
      <c r="AR69" s="851"/>
      <c r="AS69" s="851"/>
      <c r="AT69" s="851"/>
      <c r="AU69" s="851">
        <v>23</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552</v>
      </c>
      <c r="C70" s="894"/>
      <c r="D70" s="894"/>
      <c r="E70" s="894"/>
      <c r="F70" s="894"/>
      <c r="G70" s="894"/>
      <c r="H70" s="894"/>
      <c r="I70" s="894"/>
      <c r="J70" s="894"/>
      <c r="K70" s="894"/>
      <c r="L70" s="894"/>
      <c r="M70" s="894"/>
      <c r="N70" s="894"/>
      <c r="O70" s="894"/>
      <c r="P70" s="895"/>
      <c r="Q70" s="896">
        <v>4056</v>
      </c>
      <c r="R70" s="851"/>
      <c r="S70" s="851"/>
      <c r="T70" s="851"/>
      <c r="U70" s="851"/>
      <c r="V70" s="851">
        <v>4032</v>
      </c>
      <c r="W70" s="851"/>
      <c r="X70" s="851"/>
      <c r="Y70" s="851"/>
      <c r="Z70" s="851"/>
      <c r="AA70" s="851">
        <v>24</v>
      </c>
      <c r="AB70" s="851"/>
      <c r="AC70" s="851"/>
      <c r="AD70" s="851"/>
      <c r="AE70" s="851"/>
      <c r="AF70" s="851">
        <v>23</v>
      </c>
      <c r="AG70" s="851"/>
      <c r="AH70" s="851"/>
      <c r="AI70" s="851"/>
      <c r="AJ70" s="851"/>
      <c r="AK70" s="851">
        <v>155</v>
      </c>
      <c r="AL70" s="851"/>
      <c r="AM70" s="851"/>
      <c r="AN70" s="851"/>
      <c r="AO70" s="851"/>
      <c r="AP70" s="851">
        <v>2408</v>
      </c>
      <c r="AQ70" s="851"/>
      <c r="AR70" s="851"/>
      <c r="AS70" s="851"/>
      <c r="AT70" s="851"/>
      <c r="AU70" s="851">
        <v>250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553</v>
      </c>
      <c r="C71" s="894"/>
      <c r="D71" s="894"/>
      <c r="E71" s="894"/>
      <c r="F71" s="894"/>
      <c r="G71" s="894"/>
      <c r="H71" s="894"/>
      <c r="I71" s="894"/>
      <c r="J71" s="894"/>
      <c r="K71" s="894"/>
      <c r="L71" s="894"/>
      <c r="M71" s="894"/>
      <c r="N71" s="894"/>
      <c r="O71" s="894"/>
      <c r="P71" s="895"/>
      <c r="Q71" s="896">
        <v>2219</v>
      </c>
      <c r="R71" s="851"/>
      <c r="S71" s="851"/>
      <c r="T71" s="851"/>
      <c r="U71" s="851"/>
      <c r="V71" s="851">
        <v>1596</v>
      </c>
      <c r="W71" s="851"/>
      <c r="X71" s="851"/>
      <c r="Y71" s="851"/>
      <c r="Z71" s="851"/>
      <c r="AA71" s="851">
        <v>623</v>
      </c>
      <c r="AB71" s="851"/>
      <c r="AC71" s="851"/>
      <c r="AD71" s="851"/>
      <c r="AE71" s="851"/>
      <c r="AF71" s="851">
        <v>3001</v>
      </c>
      <c r="AG71" s="851"/>
      <c r="AH71" s="851"/>
      <c r="AI71" s="851"/>
      <c r="AJ71" s="851"/>
      <c r="AK71" s="851" t="s">
        <v>566</v>
      </c>
      <c r="AL71" s="851"/>
      <c r="AM71" s="851"/>
      <c r="AN71" s="851"/>
      <c r="AO71" s="851"/>
      <c r="AP71" s="851">
        <v>3972</v>
      </c>
      <c r="AQ71" s="851"/>
      <c r="AR71" s="851"/>
      <c r="AS71" s="851"/>
      <c r="AT71" s="851"/>
      <c r="AU71" s="851" t="s">
        <v>565</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554</v>
      </c>
      <c r="C72" s="894"/>
      <c r="D72" s="894"/>
      <c r="E72" s="894"/>
      <c r="F72" s="894"/>
      <c r="G72" s="894"/>
      <c r="H72" s="894"/>
      <c r="I72" s="894"/>
      <c r="J72" s="894"/>
      <c r="K72" s="894"/>
      <c r="L72" s="894"/>
      <c r="M72" s="894"/>
      <c r="N72" s="894"/>
      <c r="O72" s="894"/>
      <c r="P72" s="895"/>
      <c r="Q72" s="896">
        <v>357</v>
      </c>
      <c r="R72" s="851"/>
      <c r="S72" s="851"/>
      <c r="T72" s="851"/>
      <c r="U72" s="851"/>
      <c r="V72" s="851">
        <v>280</v>
      </c>
      <c r="W72" s="851"/>
      <c r="X72" s="851"/>
      <c r="Y72" s="851"/>
      <c r="Z72" s="851"/>
      <c r="AA72" s="851">
        <v>77</v>
      </c>
      <c r="AB72" s="851"/>
      <c r="AC72" s="851"/>
      <c r="AD72" s="851"/>
      <c r="AE72" s="851"/>
      <c r="AF72" s="851">
        <v>77</v>
      </c>
      <c r="AG72" s="851"/>
      <c r="AH72" s="851"/>
      <c r="AI72" s="851"/>
      <c r="AJ72" s="851"/>
      <c r="AK72" s="851">
        <v>4</v>
      </c>
      <c r="AL72" s="851"/>
      <c r="AM72" s="851"/>
      <c r="AN72" s="851"/>
      <c r="AO72" s="851"/>
      <c r="AP72" s="851" t="s">
        <v>565</v>
      </c>
      <c r="AQ72" s="851"/>
      <c r="AR72" s="851"/>
      <c r="AS72" s="851"/>
      <c r="AT72" s="851"/>
      <c r="AU72" s="851" t="s">
        <v>566</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555</v>
      </c>
      <c r="C73" s="894"/>
      <c r="D73" s="894"/>
      <c r="E73" s="894"/>
      <c r="F73" s="894"/>
      <c r="G73" s="894"/>
      <c r="H73" s="894"/>
      <c r="I73" s="894"/>
      <c r="J73" s="894"/>
      <c r="K73" s="894"/>
      <c r="L73" s="894"/>
      <c r="M73" s="894"/>
      <c r="N73" s="894"/>
      <c r="O73" s="894"/>
      <c r="P73" s="895"/>
      <c r="Q73" s="896">
        <v>504</v>
      </c>
      <c r="R73" s="851"/>
      <c r="S73" s="851"/>
      <c r="T73" s="851"/>
      <c r="U73" s="851"/>
      <c r="V73" s="851">
        <v>472</v>
      </c>
      <c r="W73" s="851"/>
      <c r="X73" s="851"/>
      <c r="Y73" s="851"/>
      <c r="Z73" s="851"/>
      <c r="AA73" s="851">
        <v>33</v>
      </c>
      <c r="AB73" s="851"/>
      <c r="AC73" s="851"/>
      <c r="AD73" s="851"/>
      <c r="AE73" s="851"/>
      <c r="AF73" s="851">
        <v>33</v>
      </c>
      <c r="AG73" s="851"/>
      <c r="AH73" s="851"/>
      <c r="AI73" s="851"/>
      <c r="AJ73" s="851"/>
      <c r="AK73" s="851">
        <v>20</v>
      </c>
      <c r="AL73" s="851"/>
      <c r="AM73" s="851"/>
      <c r="AN73" s="851"/>
      <c r="AO73" s="851"/>
      <c r="AP73" s="851" t="s">
        <v>565</v>
      </c>
      <c r="AQ73" s="851"/>
      <c r="AR73" s="851"/>
      <c r="AS73" s="851"/>
      <c r="AT73" s="851"/>
      <c r="AU73" s="851" t="s">
        <v>565</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556</v>
      </c>
      <c r="C74" s="894"/>
      <c r="D74" s="894"/>
      <c r="E74" s="894"/>
      <c r="F74" s="894"/>
      <c r="G74" s="894"/>
      <c r="H74" s="894"/>
      <c r="I74" s="894"/>
      <c r="J74" s="894"/>
      <c r="K74" s="894"/>
      <c r="L74" s="894"/>
      <c r="M74" s="894"/>
      <c r="N74" s="894"/>
      <c r="O74" s="894"/>
      <c r="P74" s="895"/>
      <c r="Q74" s="896">
        <v>162336</v>
      </c>
      <c r="R74" s="851"/>
      <c r="S74" s="851"/>
      <c r="T74" s="851"/>
      <c r="U74" s="851"/>
      <c r="V74" s="851">
        <v>158133</v>
      </c>
      <c r="W74" s="851"/>
      <c r="X74" s="851"/>
      <c r="Y74" s="851"/>
      <c r="Z74" s="851"/>
      <c r="AA74" s="851">
        <v>4203</v>
      </c>
      <c r="AB74" s="851"/>
      <c r="AC74" s="851"/>
      <c r="AD74" s="851"/>
      <c r="AE74" s="851"/>
      <c r="AF74" s="851">
        <v>4199</v>
      </c>
      <c r="AG74" s="851"/>
      <c r="AH74" s="851"/>
      <c r="AI74" s="851"/>
      <c r="AJ74" s="851"/>
      <c r="AK74" s="851">
        <v>2277</v>
      </c>
      <c r="AL74" s="851"/>
      <c r="AM74" s="851"/>
      <c r="AN74" s="851"/>
      <c r="AO74" s="851"/>
      <c r="AP74" s="851" t="s">
        <v>565</v>
      </c>
      <c r="AQ74" s="851"/>
      <c r="AR74" s="851"/>
      <c r="AS74" s="851"/>
      <c r="AT74" s="851"/>
      <c r="AU74" s="851" t="s">
        <v>565</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557</v>
      </c>
      <c r="C75" s="894"/>
      <c r="D75" s="894"/>
      <c r="E75" s="894"/>
      <c r="F75" s="894"/>
      <c r="G75" s="894"/>
      <c r="H75" s="894"/>
      <c r="I75" s="894"/>
      <c r="J75" s="894"/>
      <c r="K75" s="894"/>
      <c r="L75" s="894"/>
      <c r="M75" s="894"/>
      <c r="N75" s="894"/>
      <c r="O75" s="894"/>
      <c r="P75" s="895"/>
      <c r="Q75" s="899">
        <v>842</v>
      </c>
      <c r="R75" s="900"/>
      <c r="S75" s="900"/>
      <c r="T75" s="900"/>
      <c r="U75" s="850"/>
      <c r="V75" s="901">
        <v>816</v>
      </c>
      <c r="W75" s="900"/>
      <c r="X75" s="900"/>
      <c r="Y75" s="900"/>
      <c r="Z75" s="850"/>
      <c r="AA75" s="901">
        <v>26</v>
      </c>
      <c r="AB75" s="900"/>
      <c r="AC75" s="900"/>
      <c r="AD75" s="900"/>
      <c r="AE75" s="850"/>
      <c r="AF75" s="901">
        <v>26</v>
      </c>
      <c r="AG75" s="900"/>
      <c r="AH75" s="900"/>
      <c r="AI75" s="900"/>
      <c r="AJ75" s="850"/>
      <c r="AK75" s="901">
        <v>10</v>
      </c>
      <c r="AL75" s="900"/>
      <c r="AM75" s="900"/>
      <c r="AN75" s="900"/>
      <c r="AO75" s="850"/>
      <c r="AP75" s="901" t="s">
        <v>565</v>
      </c>
      <c r="AQ75" s="900"/>
      <c r="AR75" s="900"/>
      <c r="AS75" s="900"/>
      <c r="AT75" s="850"/>
      <c r="AU75" s="901" t="s">
        <v>565</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558</v>
      </c>
      <c r="C76" s="894"/>
      <c r="D76" s="894"/>
      <c r="E76" s="894"/>
      <c r="F76" s="894"/>
      <c r="G76" s="894"/>
      <c r="H76" s="894"/>
      <c r="I76" s="894"/>
      <c r="J76" s="894"/>
      <c r="K76" s="894"/>
      <c r="L76" s="894"/>
      <c r="M76" s="894"/>
      <c r="N76" s="894"/>
      <c r="O76" s="894"/>
      <c r="P76" s="895"/>
      <c r="Q76" s="899">
        <v>11886</v>
      </c>
      <c r="R76" s="900"/>
      <c r="S76" s="900"/>
      <c r="T76" s="900"/>
      <c r="U76" s="850"/>
      <c r="V76" s="901">
        <v>10002</v>
      </c>
      <c r="W76" s="900"/>
      <c r="X76" s="900"/>
      <c r="Y76" s="900"/>
      <c r="Z76" s="850"/>
      <c r="AA76" s="901">
        <v>1884</v>
      </c>
      <c r="AB76" s="900"/>
      <c r="AC76" s="900"/>
      <c r="AD76" s="900"/>
      <c r="AE76" s="850"/>
      <c r="AF76" s="901">
        <v>1884</v>
      </c>
      <c r="AG76" s="900"/>
      <c r="AH76" s="900"/>
      <c r="AI76" s="900"/>
      <c r="AJ76" s="850"/>
      <c r="AK76" s="901" t="s">
        <v>564</v>
      </c>
      <c r="AL76" s="900"/>
      <c r="AM76" s="900"/>
      <c r="AN76" s="900"/>
      <c r="AO76" s="850"/>
      <c r="AP76" s="901" t="s">
        <v>565</v>
      </c>
      <c r="AQ76" s="900"/>
      <c r="AR76" s="900"/>
      <c r="AS76" s="900"/>
      <c r="AT76" s="850"/>
      <c r="AU76" s="901" t="s">
        <v>565</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559</v>
      </c>
      <c r="C77" s="894"/>
      <c r="D77" s="894"/>
      <c r="E77" s="894"/>
      <c r="F77" s="894"/>
      <c r="G77" s="894"/>
      <c r="H77" s="894"/>
      <c r="I77" s="894"/>
      <c r="J77" s="894"/>
      <c r="K77" s="894"/>
      <c r="L77" s="894"/>
      <c r="M77" s="894"/>
      <c r="N77" s="894"/>
      <c r="O77" s="894"/>
      <c r="P77" s="895"/>
      <c r="Q77" s="899">
        <v>6</v>
      </c>
      <c r="R77" s="900"/>
      <c r="S77" s="900"/>
      <c r="T77" s="900"/>
      <c r="U77" s="850"/>
      <c r="V77" s="901">
        <v>5</v>
      </c>
      <c r="W77" s="900"/>
      <c r="X77" s="900"/>
      <c r="Y77" s="900"/>
      <c r="Z77" s="850"/>
      <c r="AA77" s="901">
        <v>1</v>
      </c>
      <c r="AB77" s="900"/>
      <c r="AC77" s="900"/>
      <c r="AD77" s="900"/>
      <c r="AE77" s="850"/>
      <c r="AF77" s="901">
        <v>1</v>
      </c>
      <c r="AG77" s="900"/>
      <c r="AH77" s="900"/>
      <c r="AI77" s="900"/>
      <c r="AJ77" s="850"/>
      <c r="AK77" s="901" t="s">
        <v>564</v>
      </c>
      <c r="AL77" s="900"/>
      <c r="AM77" s="900"/>
      <c r="AN77" s="900"/>
      <c r="AO77" s="850"/>
      <c r="AP77" s="901" t="s">
        <v>565</v>
      </c>
      <c r="AQ77" s="900"/>
      <c r="AR77" s="900"/>
      <c r="AS77" s="900"/>
      <c r="AT77" s="850"/>
      <c r="AU77" s="901" t="s">
        <v>565</v>
      </c>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560</v>
      </c>
      <c r="C78" s="894"/>
      <c r="D78" s="894"/>
      <c r="E78" s="894"/>
      <c r="F78" s="894"/>
      <c r="G78" s="894"/>
      <c r="H78" s="894"/>
      <c r="I78" s="894"/>
      <c r="J78" s="894"/>
      <c r="K78" s="894"/>
      <c r="L78" s="894"/>
      <c r="M78" s="894"/>
      <c r="N78" s="894"/>
      <c r="O78" s="894"/>
      <c r="P78" s="895"/>
      <c r="Q78" s="896">
        <v>178</v>
      </c>
      <c r="R78" s="851"/>
      <c r="S78" s="851"/>
      <c r="T78" s="851"/>
      <c r="U78" s="851"/>
      <c r="V78" s="851">
        <v>169</v>
      </c>
      <c r="W78" s="851"/>
      <c r="X78" s="851"/>
      <c r="Y78" s="851"/>
      <c r="Z78" s="851"/>
      <c r="AA78" s="851">
        <v>9</v>
      </c>
      <c r="AB78" s="851"/>
      <c r="AC78" s="851"/>
      <c r="AD78" s="851"/>
      <c r="AE78" s="851"/>
      <c r="AF78" s="851">
        <v>9</v>
      </c>
      <c r="AG78" s="851"/>
      <c r="AH78" s="851"/>
      <c r="AI78" s="851"/>
      <c r="AJ78" s="851"/>
      <c r="AK78" s="851" t="s">
        <v>564</v>
      </c>
      <c r="AL78" s="851"/>
      <c r="AM78" s="851"/>
      <c r="AN78" s="851"/>
      <c r="AO78" s="851"/>
      <c r="AP78" s="851" t="s">
        <v>565</v>
      </c>
      <c r="AQ78" s="851"/>
      <c r="AR78" s="851"/>
      <c r="AS78" s="851"/>
      <c r="AT78" s="851"/>
      <c r="AU78" s="851" t="s">
        <v>565</v>
      </c>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371</v>
      </c>
      <c r="B88" s="811" t="s">
        <v>399</v>
      </c>
      <c r="C88" s="812"/>
      <c r="D88" s="812"/>
      <c r="E88" s="812"/>
      <c r="F88" s="812"/>
      <c r="G88" s="812"/>
      <c r="H88" s="812"/>
      <c r="I88" s="812"/>
      <c r="J88" s="812"/>
      <c r="K88" s="812"/>
      <c r="L88" s="812"/>
      <c r="M88" s="812"/>
      <c r="N88" s="812"/>
      <c r="O88" s="812"/>
      <c r="P88" s="813"/>
      <c r="Q88" s="858"/>
      <c r="R88" s="859"/>
      <c r="S88" s="859"/>
      <c r="T88" s="859"/>
      <c r="U88" s="859"/>
      <c r="V88" s="859"/>
      <c r="W88" s="859"/>
      <c r="X88" s="859"/>
      <c r="Y88" s="859"/>
      <c r="Z88" s="859"/>
      <c r="AA88" s="859"/>
      <c r="AB88" s="859"/>
      <c r="AC88" s="859"/>
      <c r="AD88" s="859"/>
      <c r="AE88" s="859"/>
      <c r="AF88" s="862">
        <v>9387</v>
      </c>
      <c r="AG88" s="862"/>
      <c r="AH88" s="862"/>
      <c r="AI88" s="862"/>
      <c r="AJ88" s="862"/>
      <c r="AK88" s="859"/>
      <c r="AL88" s="859"/>
      <c r="AM88" s="859"/>
      <c r="AN88" s="859"/>
      <c r="AO88" s="859"/>
      <c r="AP88" s="862">
        <v>6829</v>
      </c>
      <c r="AQ88" s="862"/>
      <c r="AR88" s="862"/>
      <c r="AS88" s="862"/>
      <c r="AT88" s="862"/>
      <c r="AU88" s="862">
        <v>430</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811" t="s">
        <v>400</v>
      </c>
      <c r="BS102" s="812"/>
      <c r="BT102" s="812"/>
      <c r="BU102" s="812"/>
      <c r="BV102" s="812"/>
      <c r="BW102" s="812"/>
      <c r="BX102" s="812"/>
      <c r="BY102" s="812"/>
      <c r="BZ102" s="812"/>
      <c r="CA102" s="812"/>
      <c r="CB102" s="812"/>
      <c r="CC102" s="812"/>
      <c r="CD102" s="812"/>
      <c r="CE102" s="812"/>
      <c r="CF102" s="812"/>
      <c r="CG102" s="813"/>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401</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402</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403</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404</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405</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406</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407</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408</v>
      </c>
      <c r="AB109" s="915"/>
      <c r="AC109" s="915"/>
      <c r="AD109" s="915"/>
      <c r="AE109" s="916"/>
      <c r="AF109" s="914" t="s">
        <v>289</v>
      </c>
      <c r="AG109" s="915"/>
      <c r="AH109" s="915"/>
      <c r="AI109" s="915"/>
      <c r="AJ109" s="916"/>
      <c r="AK109" s="914" t="s">
        <v>288</v>
      </c>
      <c r="AL109" s="915"/>
      <c r="AM109" s="915"/>
      <c r="AN109" s="915"/>
      <c r="AO109" s="916"/>
      <c r="AP109" s="914" t="s">
        <v>409</v>
      </c>
      <c r="AQ109" s="915"/>
      <c r="AR109" s="915"/>
      <c r="AS109" s="915"/>
      <c r="AT109" s="917"/>
      <c r="AU109" s="934" t="s">
        <v>407</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408</v>
      </c>
      <c r="BR109" s="915"/>
      <c r="BS109" s="915"/>
      <c r="BT109" s="915"/>
      <c r="BU109" s="916"/>
      <c r="BV109" s="914" t="s">
        <v>289</v>
      </c>
      <c r="BW109" s="915"/>
      <c r="BX109" s="915"/>
      <c r="BY109" s="915"/>
      <c r="BZ109" s="916"/>
      <c r="CA109" s="914" t="s">
        <v>288</v>
      </c>
      <c r="CB109" s="915"/>
      <c r="CC109" s="915"/>
      <c r="CD109" s="915"/>
      <c r="CE109" s="916"/>
      <c r="CF109" s="935" t="s">
        <v>409</v>
      </c>
      <c r="CG109" s="935"/>
      <c r="CH109" s="935"/>
      <c r="CI109" s="935"/>
      <c r="CJ109" s="935"/>
      <c r="CK109" s="914" t="s">
        <v>410</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408</v>
      </c>
      <c r="DH109" s="915"/>
      <c r="DI109" s="915"/>
      <c r="DJ109" s="915"/>
      <c r="DK109" s="916"/>
      <c r="DL109" s="914" t="s">
        <v>289</v>
      </c>
      <c r="DM109" s="915"/>
      <c r="DN109" s="915"/>
      <c r="DO109" s="915"/>
      <c r="DP109" s="916"/>
      <c r="DQ109" s="914" t="s">
        <v>288</v>
      </c>
      <c r="DR109" s="915"/>
      <c r="DS109" s="915"/>
      <c r="DT109" s="915"/>
      <c r="DU109" s="916"/>
      <c r="DV109" s="914" t="s">
        <v>409</v>
      </c>
      <c r="DW109" s="915"/>
      <c r="DX109" s="915"/>
      <c r="DY109" s="915"/>
      <c r="DZ109" s="917"/>
    </row>
    <row r="110" spans="1:131" s="199" customFormat="1" ht="26.25" customHeight="1" x14ac:dyDescent="0.15">
      <c r="A110" s="918" t="s">
        <v>411</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2229867</v>
      </c>
      <c r="AB110" s="922"/>
      <c r="AC110" s="922"/>
      <c r="AD110" s="922"/>
      <c r="AE110" s="923"/>
      <c r="AF110" s="924">
        <v>2162386</v>
      </c>
      <c r="AG110" s="922"/>
      <c r="AH110" s="922"/>
      <c r="AI110" s="922"/>
      <c r="AJ110" s="923"/>
      <c r="AK110" s="924">
        <v>2105507</v>
      </c>
      <c r="AL110" s="922"/>
      <c r="AM110" s="922"/>
      <c r="AN110" s="922"/>
      <c r="AO110" s="923"/>
      <c r="AP110" s="925">
        <v>26.9</v>
      </c>
      <c r="AQ110" s="926"/>
      <c r="AR110" s="926"/>
      <c r="AS110" s="926"/>
      <c r="AT110" s="927"/>
      <c r="AU110" s="928" t="s">
        <v>61</v>
      </c>
      <c r="AV110" s="929"/>
      <c r="AW110" s="929"/>
      <c r="AX110" s="929"/>
      <c r="AY110" s="929"/>
      <c r="AZ110" s="970" t="s">
        <v>412</v>
      </c>
      <c r="BA110" s="919"/>
      <c r="BB110" s="919"/>
      <c r="BC110" s="919"/>
      <c r="BD110" s="919"/>
      <c r="BE110" s="919"/>
      <c r="BF110" s="919"/>
      <c r="BG110" s="919"/>
      <c r="BH110" s="919"/>
      <c r="BI110" s="919"/>
      <c r="BJ110" s="919"/>
      <c r="BK110" s="919"/>
      <c r="BL110" s="919"/>
      <c r="BM110" s="919"/>
      <c r="BN110" s="919"/>
      <c r="BO110" s="919"/>
      <c r="BP110" s="920"/>
      <c r="BQ110" s="956">
        <v>15838550</v>
      </c>
      <c r="BR110" s="957"/>
      <c r="BS110" s="957"/>
      <c r="BT110" s="957"/>
      <c r="BU110" s="957"/>
      <c r="BV110" s="957">
        <v>14920503</v>
      </c>
      <c r="BW110" s="957"/>
      <c r="BX110" s="957"/>
      <c r="BY110" s="957"/>
      <c r="BZ110" s="957"/>
      <c r="CA110" s="957">
        <v>13722177</v>
      </c>
      <c r="CB110" s="957"/>
      <c r="CC110" s="957"/>
      <c r="CD110" s="957"/>
      <c r="CE110" s="957"/>
      <c r="CF110" s="971">
        <v>175.6</v>
      </c>
      <c r="CG110" s="972"/>
      <c r="CH110" s="972"/>
      <c r="CI110" s="972"/>
      <c r="CJ110" s="972"/>
      <c r="CK110" s="973" t="s">
        <v>413</v>
      </c>
      <c r="CL110" s="974"/>
      <c r="CM110" s="953" t="s">
        <v>414</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113</v>
      </c>
      <c r="DH110" s="957"/>
      <c r="DI110" s="957"/>
      <c r="DJ110" s="957"/>
      <c r="DK110" s="957"/>
      <c r="DL110" s="957" t="s">
        <v>113</v>
      </c>
      <c r="DM110" s="957"/>
      <c r="DN110" s="957"/>
      <c r="DO110" s="957"/>
      <c r="DP110" s="957"/>
      <c r="DQ110" s="957" t="s">
        <v>113</v>
      </c>
      <c r="DR110" s="957"/>
      <c r="DS110" s="957"/>
      <c r="DT110" s="957"/>
      <c r="DU110" s="957"/>
      <c r="DV110" s="958" t="s">
        <v>113</v>
      </c>
      <c r="DW110" s="958"/>
      <c r="DX110" s="958"/>
      <c r="DY110" s="958"/>
      <c r="DZ110" s="959"/>
    </row>
    <row r="111" spans="1:131" s="199" customFormat="1" ht="26.25" customHeight="1" x14ac:dyDescent="0.15">
      <c r="A111" s="960" t="s">
        <v>415</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113</v>
      </c>
      <c r="AB111" s="964"/>
      <c r="AC111" s="964"/>
      <c r="AD111" s="964"/>
      <c r="AE111" s="965"/>
      <c r="AF111" s="966" t="s">
        <v>113</v>
      </c>
      <c r="AG111" s="964"/>
      <c r="AH111" s="964"/>
      <c r="AI111" s="964"/>
      <c r="AJ111" s="965"/>
      <c r="AK111" s="966" t="s">
        <v>113</v>
      </c>
      <c r="AL111" s="964"/>
      <c r="AM111" s="964"/>
      <c r="AN111" s="964"/>
      <c r="AO111" s="965"/>
      <c r="AP111" s="967" t="s">
        <v>113</v>
      </c>
      <c r="AQ111" s="968"/>
      <c r="AR111" s="968"/>
      <c r="AS111" s="968"/>
      <c r="AT111" s="969"/>
      <c r="AU111" s="930"/>
      <c r="AV111" s="931"/>
      <c r="AW111" s="931"/>
      <c r="AX111" s="931"/>
      <c r="AY111" s="931"/>
      <c r="AZ111" s="979" t="s">
        <v>416</v>
      </c>
      <c r="BA111" s="980"/>
      <c r="BB111" s="980"/>
      <c r="BC111" s="980"/>
      <c r="BD111" s="980"/>
      <c r="BE111" s="980"/>
      <c r="BF111" s="980"/>
      <c r="BG111" s="980"/>
      <c r="BH111" s="980"/>
      <c r="BI111" s="980"/>
      <c r="BJ111" s="980"/>
      <c r="BK111" s="980"/>
      <c r="BL111" s="980"/>
      <c r="BM111" s="980"/>
      <c r="BN111" s="980"/>
      <c r="BO111" s="980"/>
      <c r="BP111" s="981"/>
      <c r="BQ111" s="949">
        <v>31410</v>
      </c>
      <c r="BR111" s="950"/>
      <c r="BS111" s="950"/>
      <c r="BT111" s="950"/>
      <c r="BU111" s="950"/>
      <c r="BV111" s="950">
        <v>23025</v>
      </c>
      <c r="BW111" s="950"/>
      <c r="BX111" s="950"/>
      <c r="BY111" s="950"/>
      <c r="BZ111" s="950"/>
      <c r="CA111" s="950">
        <v>17263</v>
      </c>
      <c r="CB111" s="950"/>
      <c r="CC111" s="950"/>
      <c r="CD111" s="950"/>
      <c r="CE111" s="950"/>
      <c r="CF111" s="944">
        <v>0.2</v>
      </c>
      <c r="CG111" s="945"/>
      <c r="CH111" s="945"/>
      <c r="CI111" s="945"/>
      <c r="CJ111" s="945"/>
      <c r="CK111" s="975"/>
      <c r="CL111" s="976"/>
      <c r="CM111" s="946" t="s">
        <v>417</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113</v>
      </c>
      <c r="DH111" s="950"/>
      <c r="DI111" s="950"/>
      <c r="DJ111" s="950"/>
      <c r="DK111" s="950"/>
      <c r="DL111" s="950" t="s">
        <v>113</v>
      </c>
      <c r="DM111" s="950"/>
      <c r="DN111" s="950"/>
      <c r="DO111" s="950"/>
      <c r="DP111" s="950"/>
      <c r="DQ111" s="950" t="s">
        <v>113</v>
      </c>
      <c r="DR111" s="950"/>
      <c r="DS111" s="950"/>
      <c r="DT111" s="950"/>
      <c r="DU111" s="950"/>
      <c r="DV111" s="951" t="s">
        <v>113</v>
      </c>
      <c r="DW111" s="951"/>
      <c r="DX111" s="951"/>
      <c r="DY111" s="951"/>
      <c r="DZ111" s="952"/>
    </row>
    <row r="112" spans="1:131" s="199" customFormat="1" ht="26.25" customHeight="1" x14ac:dyDescent="0.15">
      <c r="A112" s="982" t="s">
        <v>418</v>
      </c>
      <c r="B112" s="983"/>
      <c r="C112" s="980" t="s">
        <v>419</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113</v>
      </c>
      <c r="AB112" s="989"/>
      <c r="AC112" s="989"/>
      <c r="AD112" s="989"/>
      <c r="AE112" s="990"/>
      <c r="AF112" s="991" t="s">
        <v>113</v>
      </c>
      <c r="AG112" s="989"/>
      <c r="AH112" s="989"/>
      <c r="AI112" s="989"/>
      <c r="AJ112" s="990"/>
      <c r="AK112" s="991" t="s">
        <v>113</v>
      </c>
      <c r="AL112" s="989"/>
      <c r="AM112" s="989"/>
      <c r="AN112" s="989"/>
      <c r="AO112" s="990"/>
      <c r="AP112" s="992" t="s">
        <v>113</v>
      </c>
      <c r="AQ112" s="993"/>
      <c r="AR112" s="993"/>
      <c r="AS112" s="993"/>
      <c r="AT112" s="994"/>
      <c r="AU112" s="930"/>
      <c r="AV112" s="931"/>
      <c r="AW112" s="931"/>
      <c r="AX112" s="931"/>
      <c r="AY112" s="931"/>
      <c r="AZ112" s="979" t="s">
        <v>420</v>
      </c>
      <c r="BA112" s="980"/>
      <c r="BB112" s="980"/>
      <c r="BC112" s="980"/>
      <c r="BD112" s="980"/>
      <c r="BE112" s="980"/>
      <c r="BF112" s="980"/>
      <c r="BG112" s="980"/>
      <c r="BH112" s="980"/>
      <c r="BI112" s="980"/>
      <c r="BJ112" s="980"/>
      <c r="BK112" s="980"/>
      <c r="BL112" s="980"/>
      <c r="BM112" s="980"/>
      <c r="BN112" s="980"/>
      <c r="BO112" s="980"/>
      <c r="BP112" s="981"/>
      <c r="BQ112" s="949">
        <v>9271544</v>
      </c>
      <c r="BR112" s="950"/>
      <c r="BS112" s="950"/>
      <c r="BT112" s="950"/>
      <c r="BU112" s="950"/>
      <c r="BV112" s="950">
        <v>8706591</v>
      </c>
      <c r="BW112" s="950"/>
      <c r="BX112" s="950"/>
      <c r="BY112" s="950"/>
      <c r="BZ112" s="950"/>
      <c r="CA112" s="950">
        <v>7446199</v>
      </c>
      <c r="CB112" s="950"/>
      <c r="CC112" s="950"/>
      <c r="CD112" s="950"/>
      <c r="CE112" s="950"/>
      <c r="CF112" s="944">
        <v>95.3</v>
      </c>
      <c r="CG112" s="945"/>
      <c r="CH112" s="945"/>
      <c r="CI112" s="945"/>
      <c r="CJ112" s="945"/>
      <c r="CK112" s="975"/>
      <c r="CL112" s="976"/>
      <c r="CM112" s="946" t="s">
        <v>421</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v>31410</v>
      </c>
      <c r="DH112" s="950"/>
      <c r="DI112" s="950"/>
      <c r="DJ112" s="950"/>
      <c r="DK112" s="950"/>
      <c r="DL112" s="950">
        <v>23025</v>
      </c>
      <c r="DM112" s="950"/>
      <c r="DN112" s="950"/>
      <c r="DO112" s="950"/>
      <c r="DP112" s="950"/>
      <c r="DQ112" s="950">
        <v>17263</v>
      </c>
      <c r="DR112" s="950"/>
      <c r="DS112" s="950"/>
      <c r="DT112" s="950"/>
      <c r="DU112" s="950"/>
      <c r="DV112" s="951">
        <v>0.2</v>
      </c>
      <c r="DW112" s="951"/>
      <c r="DX112" s="951"/>
      <c r="DY112" s="951"/>
      <c r="DZ112" s="952"/>
    </row>
    <row r="113" spans="1:130" s="199" customFormat="1" ht="26.25" customHeight="1" x14ac:dyDescent="0.15">
      <c r="A113" s="984"/>
      <c r="B113" s="985"/>
      <c r="C113" s="980" t="s">
        <v>422</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900190</v>
      </c>
      <c r="AB113" s="964"/>
      <c r="AC113" s="964"/>
      <c r="AD113" s="964"/>
      <c r="AE113" s="965"/>
      <c r="AF113" s="966">
        <v>853659</v>
      </c>
      <c r="AG113" s="964"/>
      <c r="AH113" s="964"/>
      <c r="AI113" s="964"/>
      <c r="AJ113" s="965"/>
      <c r="AK113" s="966">
        <v>697933</v>
      </c>
      <c r="AL113" s="964"/>
      <c r="AM113" s="964"/>
      <c r="AN113" s="964"/>
      <c r="AO113" s="965"/>
      <c r="AP113" s="967">
        <v>8.9</v>
      </c>
      <c r="AQ113" s="968"/>
      <c r="AR113" s="968"/>
      <c r="AS113" s="968"/>
      <c r="AT113" s="969"/>
      <c r="AU113" s="930"/>
      <c r="AV113" s="931"/>
      <c r="AW113" s="931"/>
      <c r="AX113" s="931"/>
      <c r="AY113" s="931"/>
      <c r="AZ113" s="979" t="s">
        <v>423</v>
      </c>
      <c r="BA113" s="980"/>
      <c r="BB113" s="980"/>
      <c r="BC113" s="980"/>
      <c r="BD113" s="980"/>
      <c r="BE113" s="980"/>
      <c r="BF113" s="980"/>
      <c r="BG113" s="980"/>
      <c r="BH113" s="980"/>
      <c r="BI113" s="980"/>
      <c r="BJ113" s="980"/>
      <c r="BK113" s="980"/>
      <c r="BL113" s="980"/>
      <c r="BM113" s="980"/>
      <c r="BN113" s="980"/>
      <c r="BO113" s="980"/>
      <c r="BP113" s="981"/>
      <c r="BQ113" s="949">
        <v>388752</v>
      </c>
      <c r="BR113" s="950"/>
      <c r="BS113" s="950"/>
      <c r="BT113" s="950"/>
      <c r="BU113" s="950"/>
      <c r="BV113" s="950">
        <v>473374</v>
      </c>
      <c r="BW113" s="950"/>
      <c r="BX113" s="950"/>
      <c r="BY113" s="950"/>
      <c r="BZ113" s="950"/>
      <c r="CA113" s="950">
        <v>429938</v>
      </c>
      <c r="CB113" s="950"/>
      <c r="CC113" s="950"/>
      <c r="CD113" s="950"/>
      <c r="CE113" s="950"/>
      <c r="CF113" s="944">
        <v>5.5</v>
      </c>
      <c r="CG113" s="945"/>
      <c r="CH113" s="945"/>
      <c r="CI113" s="945"/>
      <c r="CJ113" s="945"/>
      <c r="CK113" s="975"/>
      <c r="CL113" s="976"/>
      <c r="CM113" s="946" t="s">
        <v>424</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113</v>
      </c>
      <c r="DH113" s="989"/>
      <c r="DI113" s="989"/>
      <c r="DJ113" s="989"/>
      <c r="DK113" s="990"/>
      <c r="DL113" s="991" t="s">
        <v>113</v>
      </c>
      <c r="DM113" s="989"/>
      <c r="DN113" s="989"/>
      <c r="DO113" s="989"/>
      <c r="DP113" s="990"/>
      <c r="DQ113" s="991" t="s">
        <v>113</v>
      </c>
      <c r="DR113" s="989"/>
      <c r="DS113" s="989"/>
      <c r="DT113" s="989"/>
      <c r="DU113" s="990"/>
      <c r="DV113" s="992" t="s">
        <v>113</v>
      </c>
      <c r="DW113" s="993"/>
      <c r="DX113" s="993"/>
      <c r="DY113" s="993"/>
      <c r="DZ113" s="994"/>
    </row>
    <row r="114" spans="1:130" s="199" customFormat="1" ht="26.25" customHeight="1" x14ac:dyDescent="0.15">
      <c r="A114" s="984"/>
      <c r="B114" s="985"/>
      <c r="C114" s="980" t="s">
        <v>425</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13489</v>
      </c>
      <c r="AB114" s="989"/>
      <c r="AC114" s="989"/>
      <c r="AD114" s="989"/>
      <c r="AE114" s="990"/>
      <c r="AF114" s="991">
        <v>20901</v>
      </c>
      <c r="AG114" s="989"/>
      <c r="AH114" s="989"/>
      <c r="AI114" s="989"/>
      <c r="AJ114" s="990"/>
      <c r="AK114" s="991">
        <v>39273</v>
      </c>
      <c r="AL114" s="989"/>
      <c r="AM114" s="989"/>
      <c r="AN114" s="989"/>
      <c r="AO114" s="990"/>
      <c r="AP114" s="992">
        <v>0.5</v>
      </c>
      <c r="AQ114" s="993"/>
      <c r="AR114" s="993"/>
      <c r="AS114" s="993"/>
      <c r="AT114" s="994"/>
      <c r="AU114" s="930"/>
      <c r="AV114" s="931"/>
      <c r="AW114" s="931"/>
      <c r="AX114" s="931"/>
      <c r="AY114" s="931"/>
      <c r="AZ114" s="979" t="s">
        <v>426</v>
      </c>
      <c r="BA114" s="980"/>
      <c r="BB114" s="980"/>
      <c r="BC114" s="980"/>
      <c r="BD114" s="980"/>
      <c r="BE114" s="980"/>
      <c r="BF114" s="980"/>
      <c r="BG114" s="980"/>
      <c r="BH114" s="980"/>
      <c r="BI114" s="980"/>
      <c r="BJ114" s="980"/>
      <c r="BK114" s="980"/>
      <c r="BL114" s="980"/>
      <c r="BM114" s="980"/>
      <c r="BN114" s="980"/>
      <c r="BO114" s="980"/>
      <c r="BP114" s="981"/>
      <c r="BQ114" s="949">
        <v>2373337</v>
      </c>
      <c r="BR114" s="950"/>
      <c r="BS114" s="950"/>
      <c r="BT114" s="950"/>
      <c r="BU114" s="950"/>
      <c r="BV114" s="950">
        <v>1993409</v>
      </c>
      <c r="BW114" s="950"/>
      <c r="BX114" s="950"/>
      <c r="BY114" s="950"/>
      <c r="BZ114" s="950"/>
      <c r="CA114" s="950">
        <v>1830106</v>
      </c>
      <c r="CB114" s="950"/>
      <c r="CC114" s="950"/>
      <c r="CD114" s="950"/>
      <c r="CE114" s="950"/>
      <c r="CF114" s="944">
        <v>23.4</v>
      </c>
      <c r="CG114" s="945"/>
      <c r="CH114" s="945"/>
      <c r="CI114" s="945"/>
      <c r="CJ114" s="945"/>
      <c r="CK114" s="975"/>
      <c r="CL114" s="976"/>
      <c r="CM114" s="946" t="s">
        <v>427</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113</v>
      </c>
      <c r="DH114" s="989"/>
      <c r="DI114" s="989"/>
      <c r="DJ114" s="989"/>
      <c r="DK114" s="990"/>
      <c r="DL114" s="991" t="s">
        <v>113</v>
      </c>
      <c r="DM114" s="989"/>
      <c r="DN114" s="989"/>
      <c r="DO114" s="989"/>
      <c r="DP114" s="990"/>
      <c r="DQ114" s="991" t="s">
        <v>113</v>
      </c>
      <c r="DR114" s="989"/>
      <c r="DS114" s="989"/>
      <c r="DT114" s="989"/>
      <c r="DU114" s="990"/>
      <c r="DV114" s="992" t="s">
        <v>113</v>
      </c>
      <c r="DW114" s="993"/>
      <c r="DX114" s="993"/>
      <c r="DY114" s="993"/>
      <c r="DZ114" s="994"/>
    </row>
    <row r="115" spans="1:130" s="199" customFormat="1" ht="26.25" customHeight="1" x14ac:dyDescent="0.15">
      <c r="A115" s="984"/>
      <c r="B115" s="985"/>
      <c r="C115" s="980" t="s">
        <v>428</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8463</v>
      </c>
      <c r="AB115" s="964"/>
      <c r="AC115" s="964"/>
      <c r="AD115" s="964"/>
      <c r="AE115" s="965"/>
      <c r="AF115" s="966">
        <v>8385</v>
      </c>
      <c r="AG115" s="964"/>
      <c r="AH115" s="964"/>
      <c r="AI115" s="964"/>
      <c r="AJ115" s="965"/>
      <c r="AK115" s="966">
        <v>5762</v>
      </c>
      <c r="AL115" s="964"/>
      <c r="AM115" s="964"/>
      <c r="AN115" s="964"/>
      <c r="AO115" s="965"/>
      <c r="AP115" s="967">
        <v>0.1</v>
      </c>
      <c r="AQ115" s="968"/>
      <c r="AR115" s="968"/>
      <c r="AS115" s="968"/>
      <c r="AT115" s="969"/>
      <c r="AU115" s="930"/>
      <c r="AV115" s="931"/>
      <c r="AW115" s="931"/>
      <c r="AX115" s="931"/>
      <c r="AY115" s="931"/>
      <c r="AZ115" s="979" t="s">
        <v>429</v>
      </c>
      <c r="BA115" s="980"/>
      <c r="BB115" s="980"/>
      <c r="BC115" s="980"/>
      <c r="BD115" s="980"/>
      <c r="BE115" s="980"/>
      <c r="BF115" s="980"/>
      <c r="BG115" s="980"/>
      <c r="BH115" s="980"/>
      <c r="BI115" s="980"/>
      <c r="BJ115" s="980"/>
      <c r="BK115" s="980"/>
      <c r="BL115" s="980"/>
      <c r="BM115" s="980"/>
      <c r="BN115" s="980"/>
      <c r="BO115" s="980"/>
      <c r="BP115" s="981"/>
      <c r="BQ115" s="949" t="s">
        <v>113</v>
      </c>
      <c r="BR115" s="950"/>
      <c r="BS115" s="950"/>
      <c r="BT115" s="950"/>
      <c r="BU115" s="950"/>
      <c r="BV115" s="950" t="s">
        <v>113</v>
      </c>
      <c r="BW115" s="950"/>
      <c r="BX115" s="950"/>
      <c r="BY115" s="950"/>
      <c r="BZ115" s="950"/>
      <c r="CA115" s="950" t="s">
        <v>113</v>
      </c>
      <c r="CB115" s="950"/>
      <c r="CC115" s="950"/>
      <c r="CD115" s="950"/>
      <c r="CE115" s="950"/>
      <c r="CF115" s="944" t="s">
        <v>113</v>
      </c>
      <c r="CG115" s="945"/>
      <c r="CH115" s="945"/>
      <c r="CI115" s="945"/>
      <c r="CJ115" s="945"/>
      <c r="CK115" s="975"/>
      <c r="CL115" s="976"/>
      <c r="CM115" s="979" t="s">
        <v>430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113</v>
      </c>
      <c r="DH115" s="989"/>
      <c r="DI115" s="989"/>
      <c r="DJ115" s="989"/>
      <c r="DK115" s="990"/>
      <c r="DL115" s="991" t="s">
        <v>113</v>
      </c>
      <c r="DM115" s="989"/>
      <c r="DN115" s="989"/>
      <c r="DO115" s="989"/>
      <c r="DP115" s="990"/>
      <c r="DQ115" s="991" t="s">
        <v>113</v>
      </c>
      <c r="DR115" s="989"/>
      <c r="DS115" s="989"/>
      <c r="DT115" s="989"/>
      <c r="DU115" s="990"/>
      <c r="DV115" s="992" t="s">
        <v>113</v>
      </c>
      <c r="DW115" s="993"/>
      <c r="DX115" s="993"/>
      <c r="DY115" s="993"/>
      <c r="DZ115" s="994"/>
    </row>
    <row r="116" spans="1:130" s="199" customFormat="1" ht="26.25" customHeight="1" x14ac:dyDescent="0.15">
      <c r="A116" s="986"/>
      <c r="B116" s="987"/>
      <c r="C116" s="995" t="s">
        <v>431</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113</v>
      </c>
      <c r="AB116" s="989"/>
      <c r="AC116" s="989"/>
      <c r="AD116" s="989"/>
      <c r="AE116" s="990"/>
      <c r="AF116" s="991">
        <v>12</v>
      </c>
      <c r="AG116" s="989"/>
      <c r="AH116" s="989"/>
      <c r="AI116" s="989"/>
      <c r="AJ116" s="990"/>
      <c r="AK116" s="991">
        <v>27</v>
      </c>
      <c r="AL116" s="989"/>
      <c r="AM116" s="989"/>
      <c r="AN116" s="989"/>
      <c r="AO116" s="990"/>
      <c r="AP116" s="992">
        <v>0</v>
      </c>
      <c r="AQ116" s="993"/>
      <c r="AR116" s="993"/>
      <c r="AS116" s="993"/>
      <c r="AT116" s="994"/>
      <c r="AU116" s="930"/>
      <c r="AV116" s="931"/>
      <c r="AW116" s="931"/>
      <c r="AX116" s="931"/>
      <c r="AY116" s="931"/>
      <c r="AZ116" s="997" t="s">
        <v>432</v>
      </c>
      <c r="BA116" s="998"/>
      <c r="BB116" s="998"/>
      <c r="BC116" s="998"/>
      <c r="BD116" s="998"/>
      <c r="BE116" s="998"/>
      <c r="BF116" s="998"/>
      <c r="BG116" s="998"/>
      <c r="BH116" s="998"/>
      <c r="BI116" s="998"/>
      <c r="BJ116" s="998"/>
      <c r="BK116" s="998"/>
      <c r="BL116" s="998"/>
      <c r="BM116" s="998"/>
      <c r="BN116" s="998"/>
      <c r="BO116" s="998"/>
      <c r="BP116" s="999"/>
      <c r="BQ116" s="949" t="s">
        <v>113</v>
      </c>
      <c r="BR116" s="950"/>
      <c r="BS116" s="950"/>
      <c r="BT116" s="950"/>
      <c r="BU116" s="950"/>
      <c r="BV116" s="950" t="s">
        <v>113</v>
      </c>
      <c r="BW116" s="950"/>
      <c r="BX116" s="950"/>
      <c r="BY116" s="950"/>
      <c r="BZ116" s="950"/>
      <c r="CA116" s="950" t="s">
        <v>113</v>
      </c>
      <c r="CB116" s="950"/>
      <c r="CC116" s="950"/>
      <c r="CD116" s="950"/>
      <c r="CE116" s="950"/>
      <c r="CF116" s="944" t="s">
        <v>113</v>
      </c>
      <c r="CG116" s="945"/>
      <c r="CH116" s="945"/>
      <c r="CI116" s="945"/>
      <c r="CJ116" s="945"/>
      <c r="CK116" s="975"/>
      <c r="CL116" s="976"/>
      <c r="CM116" s="946" t="s">
        <v>433</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113</v>
      </c>
      <c r="DH116" s="989"/>
      <c r="DI116" s="989"/>
      <c r="DJ116" s="989"/>
      <c r="DK116" s="990"/>
      <c r="DL116" s="991" t="s">
        <v>113</v>
      </c>
      <c r="DM116" s="989"/>
      <c r="DN116" s="989"/>
      <c r="DO116" s="989"/>
      <c r="DP116" s="990"/>
      <c r="DQ116" s="991" t="s">
        <v>113</v>
      </c>
      <c r="DR116" s="989"/>
      <c r="DS116" s="989"/>
      <c r="DT116" s="989"/>
      <c r="DU116" s="990"/>
      <c r="DV116" s="992" t="s">
        <v>113</v>
      </c>
      <c r="DW116" s="993"/>
      <c r="DX116" s="993"/>
      <c r="DY116" s="993"/>
      <c r="DZ116" s="994"/>
    </row>
    <row r="117" spans="1:130" s="199" customFormat="1" ht="26.25" customHeight="1" x14ac:dyDescent="0.15">
      <c r="A117" s="934" t="s">
        <v>172</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434</v>
      </c>
      <c r="Z117" s="916"/>
      <c r="AA117" s="1006">
        <v>3152009</v>
      </c>
      <c r="AB117" s="1007"/>
      <c r="AC117" s="1007"/>
      <c r="AD117" s="1007"/>
      <c r="AE117" s="1008"/>
      <c r="AF117" s="1009">
        <v>3045343</v>
      </c>
      <c r="AG117" s="1007"/>
      <c r="AH117" s="1007"/>
      <c r="AI117" s="1007"/>
      <c r="AJ117" s="1008"/>
      <c r="AK117" s="1009">
        <v>2848502</v>
      </c>
      <c r="AL117" s="1007"/>
      <c r="AM117" s="1007"/>
      <c r="AN117" s="1007"/>
      <c r="AO117" s="1008"/>
      <c r="AP117" s="1010"/>
      <c r="AQ117" s="1011"/>
      <c r="AR117" s="1011"/>
      <c r="AS117" s="1011"/>
      <c r="AT117" s="1012"/>
      <c r="AU117" s="930"/>
      <c r="AV117" s="931"/>
      <c r="AW117" s="931"/>
      <c r="AX117" s="931"/>
      <c r="AY117" s="931"/>
      <c r="AZ117" s="997" t="s">
        <v>435</v>
      </c>
      <c r="BA117" s="998"/>
      <c r="BB117" s="998"/>
      <c r="BC117" s="998"/>
      <c r="BD117" s="998"/>
      <c r="BE117" s="998"/>
      <c r="BF117" s="998"/>
      <c r="BG117" s="998"/>
      <c r="BH117" s="998"/>
      <c r="BI117" s="998"/>
      <c r="BJ117" s="998"/>
      <c r="BK117" s="998"/>
      <c r="BL117" s="998"/>
      <c r="BM117" s="998"/>
      <c r="BN117" s="998"/>
      <c r="BO117" s="998"/>
      <c r="BP117" s="999"/>
      <c r="BQ117" s="949" t="s">
        <v>113</v>
      </c>
      <c r="BR117" s="950"/>
      <c r="BS117" s="950"/>
      <c r="BT117" s="950"/>
      <c r="BU117" s="950"/>
      <c r="BV117" s="950" t="s">
        <v>113</v>
      </c>
      <c r="BW117" s="950"/>
      <c r="BX117" s="950"/>
      <c r="BY117" s="950"/>
      <c r="BZ117" s="950"/>
      <c r="CA117" s="950" t="s">
        <v>113</v>
      </c>
      <c r="CB117" s="950"/>
      <c r="CC117" s="950"/>
      <c r="CD117" s="950"/>
      <c r="CE117" s="950"/>
      <c r="CF117" s="944" t="s">
        <v>113</v>
      </c>
      <c r="CG117" s="945"/>
      <c r="CH117" s="945"/>
      <c r="CI117" s="945"/>
      <c r="CJ117" s="945"/>
      <c r="CK117" s="975"/>
      <c r="CL117" s="976"/>
      <c r="CM117" s="946" t="s">
        <v>436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113</v>
      </c>
      <c r="DH117" s="989"/>
      <c r="DI117" s="989"/>
      <c r="DJ117" s="989"/>
      <c r="DK117" s="990"/>
      <c r="DL117" s="991" t="s">
        <v>113</v>
      </c>
      <c r="DM117" s="989"/>
      <c r="DN117" s="989"/>
      <c r="DO117" s="989"/>
      <c r="DP117" s="990"/>
      <c r="DQ117" s="991" t="s">
        <v>113</v>
      </c>
      <c r="DR117" s="989"/>
      <c r="DS117" s="989"/>
      <c r="DT117" s="989"/>
      <c r="DU117" s="990"/>
      <c r="DV117" s="992" t="s">
        <v>113</v>
      </c>
      <c r="DW117" s="993"/>
      <c r="DX117" s="993"/>
      <c r="DY117" s="993"/>
      <c r="DZ117" s="994"/>
    </row>
    <row r="118" spans="1:130" s="199" customFormat="1" ht="26.25" customHeight="1" x14ac:dyDescent="0.15">
      <c r="A118" s="934" t="s">
        <v>410</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408</v>
      </c>
      <c r="AB118" s="915"/>
      <c r="AC118" s="915"/>
      <c r="AD118" s="915"/>
      <c r="AE118" s="916"/>
      <c r="AF118" s="914" t="s">
        <v>289</v>
      </c>
      <c r="AG118" s="915"/>
      <c r="AH118" s="915"/>
      <c r="AI118" s="915"/>
      <c r="AJ118" s="916"/>
      <c r="AK118" s="914" t="s">
        <v>288</v>
      </c>
      <c r="AL118" s="915"/>
      <c r="AM118" s="915"/>
      <c r="AN118" s="915"/>
      <c r="AO118" s="916"/>
      <c r="AP118" s="1001" t="s">
        <v>409</v>
      </c>
      <c r="AQ118" s="1002"/>
      <c r="AR118" s="1002"/>
      <c r="AS118" s="1002"/>
      <c r="AT118" s="1003"/>
      <c r="AU118" s="930"/>
      <c r="AV118" s="931"/>
      <c r="AW118" s="931"/>
      <c r="AX118" s="931"/>
      <c r="AY118" s="931"/>
      <c r="AZ118" s="1004" t="s">
        <v>437</v>
      </c>
      <c r="BA118" s="995"/>
      <c r="BB118" s="995"/>
      <c r="BC118" s="995"/>
      <c r="BD118" s="995"/>
      <c r="BE118" s="995"/>
      <c r="BF118" s="995"/>
      <c r="BG118" s="995"/>
      <c r="BH118" s="995"/>
      <c r="BI118" s="995"/>
      <c r="BJ118" s="995"/>
      <c r="BK118" s="995"/>
      <c r="BL118" s="995"/>
      <c r="BM118" s="995"/>
      <c r="BN118" s="995"/>
      <c r="BO118" s="995"/>
      <c r="BP118" s="996"/>
      <c r="BQ118" s="1027" t="s">
        <v>113</v>
      </c>
      <c r="BR118" s="1028"/>
      <c r="BS118" s="1028"/>
      <c r="BT118" s="1028"/>
      <c r="BU118" s="1028"/>
      <c r="BV118" s="1028" t="s">
        <v>113</v>
      </c>
      <c r="BW118" s="1028"/>
      <c r="BX118" s="1028"/>
      <c r="BY118" s="1028"/>
      <c r="BZ118" s="1028"/>
      <c r="CA118" s="1028" t="s">
        <v>113</v>
      </c>
      <c r="CB118" s="1028"/>
      <c r="CC118" s="1028"/>
      <c r="CD118" s="1028"/>
      <c r="CE118" s="1028"/>
      <c r="CF118" s="944" t="s">
        <v>113</v>
      </c>
      <c r="CG118" s="945"/>
      <c r="CH118" s="945"/>
      <c r="CI118" s="945"/>
      <c r="CJ118" s="945"/>
      <c r="CK118" s="975"/>
      <c r="CL118" s="976"/>
      <c r="CM118" s="946" t="s">
        <v>438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113</v>
      </c>
      <c r="DH118" s="989"/>
      <c r="DI118" s="989"/>
      <c r="DJ118" s="989"/>
      <c r="DK118" s="990"/>
      <c r="DL118" s="991" t="s">
        <v>113</v>
      </c>
      <c r="DM118" s="989"/>
      <c r="DN118" s="989"/>
      <c r="DO118" s="989"/>
      <c r="DP118" s="990"/>
      <c r="DQ118" s="991" t="s">
        <v>113</v>
      </c>
      <c r="DR118" s="989"/>
      <c r="DS118" s="989"/>
      <c r="DT118" s="989"/>
      <c r="DU118" s="990"/>
      <c r="DV118" s="992" t="s">
        <v>113</v>
      </c>
      <c r="DW118" s="993"/>
      <c r="DX118" s="993"/>
      <c r="DY118" s="993"/>
      <c r="DZ118" s="994"/>
    </row>
    <row r="119" spans="1:130" s="199" customFormat="1" ht="26.25" customHeight="1" x14ac:dyDescent="0.15">
      <c r="A119" s="1088" t="s">
        <v>413</v>
      </c>
      <c r="B119" s="974"/>
      <c r="C119" s="953" t="s">
        <v>414</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113</v>
      </c>
      <c r="AB119" s="922"/>
      <c r="AC119" s="922"/>
      <c r="AD119" s="922"/>
      <c r="AE119" s="923"/>
      <c r="AF119" s="924" t="s">
        <v>113</v>
      </c>
      <c r="AG119" s="922"/>
      <c r="AH119" s="922"/>
      <c r="AI119" s="922"/>
      <c r="AJ119" s="923"/>
      <c r="AK119" s="924" t="s">
        <v>113</v>
      </c>
      <c r="AL119" s="922"/>
      <c r="AM119" s="922"/>
      <c r="AN119" s="922"/>
      <c r="AO119" s="923"/>
      <c r="AP119" s="925" t="s">
        <v>113</v>
      </c>
      <c r="AQ119" s="926"/>
      <c r="AR119" s="926"/>
      <c r="AS119" s="926"/>
      <c r="AT119" s="927"/>
      <c r="AU119" s="932"/>
      <c r="AV119" s="933"/>
      <c r="AW119" s="933"/>
      <c r="AX119" s="933"/>
      <c r="AY119" s="933"/>
      <c r="AZ119" s="230" t="s">
        <v>172</v>
      </c>
      <c r="BA119" s="230"/>
      <c r="BB119" s="230"/>
      <c r="BC119" s="230"/>
      <c r="BD119" s="230"/>
      <c r="BE119" s="230"/>
      <c r="BF119" s="230"/>
      <c r="BG119" s="230"/>
      <c r="BH119" s="230"/>
      <c r="BI119" s="230"/>
      <c r="BJ119" s="230"/>
      <c r="BK119" s="230"/>
      <c r="BL119" s="230"/>
      <c r="BM119" s="230"/>
      <c r="BN119" s="230"/>
      <c r="BO119" s="1005" t="s">
        <v>439</v>
      </c>
      <c r="BP119" s="1036"/>
      <c r="BQ119" s="1027">
        <v>27903593</v>
      </c>
      <c r="BR119" s="1028"/>
      <c r="BS119" s="1028"/>
      <c r="BT119" s="1028"/>
      <c r="BU119" s="1028"/>
      <c r="BV119" s="1028">
        <v>26116902</v>
      </c>
      <c r="BW119" s="1028"/>
      <c r="BX119" s="1028"/>
      <c r="BY119" s="1028"/>
      <c r="BZ119" s="1028"/>
      <c r="CA119" s="1028">
        <v>23445683</v>
      </c>
      <c r="CB119" s="1028"/>
      <c r="CC119" s="1028"/>
      <c r="CD119" s="1028"/>
      <c r="CE119" s="1028"/>
      <c r="CF119" s="1029"/>
      <c r="CG119" s="1030"/>
      <c r="CH119" s="1030"/>
      <c r="CI119" s="1030"/>
      <c r="CJ119" s="1031"/>
      <c r="CK119" s="977"/>
      <c r="CL119" s="978"/>
      <c r="CM119" s="1032" t="s">
        <v>440</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113</v>
      </c>
      <c r="DH119" s="1014"/>
      <c r="DI119" s="1014"/>
      <c r="DJ119" s="1014"/>
      <c r="DK119" s="1015"/>
      <c r="DL119" s="1013" t="s">
        <v>113</v>
      </c>
      <c r="DM119" s="1014"/>
      <c r="DN119" s="1014"/>
      <c r="DO119" s="1014"/>
      <c r="DP119" s="1015"/>
      <c r="DQ119" s="1013" t="s">
        <v>113</v>
      </c>
      <c r="DR119" s="1014"/>
      <c r="DS119" s="1014"/>
      <c r="DT119" s="1014"/>
      <c r="DU119" s="1015"/>
      <c r="DV119" s="1016" t="s">
        <v>113</v>
      </c>
      <c r="DW119" s="1017"/>
      <c r="DX119" s="1017"/>
      <c r="DY119" s="1017"/>
      <c r="DZ119" s="1018"/>
    </row>
    <row r="120" spans="1:130" s="199" customFormat="1" ht="26.25" customHeight="1" x14ac:dyDescent="0.15">
      <c r="A120" s="1089"/>
      <c r="B120" s="976"/>
      <c r="C120" s="946" t="s">
        <v>417</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113</v>
      </c>
      <c r="AB120" s="989"/>
      <c r="AC120" s="989"/>
      <c r="AD120" s="989"/>
      <c r="AE120" s="990"/>
      <c r="AF120" s="991" t="s">
        <v>113</v>
      </c>
      <c r="AG120" s="989"/>
      <c r="AH120" s="989"/>
      <c r="AI120" s="989"/>
      <c r="AJ120" s="990"/>
      <c r="AK120" s="991" t="s">
        <v>113</v>
      </c>
      <c r="AL120" s="989"/>
      <c r="AM120" s="989"/>
      <c r="AN120" s="989"/>
      <c r="AO120" s="990"/>
      <c r="AP120" s="992" t="s">
        <v>113</v>
      </c>
      <c r="AQ120" s="993"/>
      <c r="AR120" s="993"/>
      <c r="AS120" s="993"/>
      <c r="AT120" s="994"/>
      <c r="AU120" s="1019" t="s">
        <v>441</v>
      </c>
      <c r="AV120" s="1020"/>
      <c r="AW120" s="1020"/>
      <c r="AX120" s="1020"/>
      <c r="AY120" s="1021"/>
      <c r="AZ120" s="970" t="s">
        <v>442</v>
      </c>
      <c r="BA120" s="919"/>
      <c r="BB120" s="919"/>
      <c r="BC120" s="919"/>
      <c r="BD120" s="919"/>
      <c r="BE120" s="919"/>
      <c r="BF120" s="919"/>
      <c r="BG120" s="919"/>
      <c r="BH120" s="919"/>
      <c r="BI120" s="919"/>
      <c r="BJ120" s="919"/>
      <c r="BK120" s="919"/>
      <c r="BL120" s="919"/>
      <c r="BM120" s="919"/>
      <c r="BN120" s="919"/>
      <c r="BO120" s="919"/>
      <c r="BP120" s="920"/>
      <c r="BQ120" s="956">
        <v>1151133</v>
      </c>
      <c r="BR120" s="957"/>
      <c r="BS120" s="957"/>
      <c r="BT120" s="957"/>
      <c r="BU120" s="957"/>
      <c r="BV120" s="957">
        <v>1203219</v>
      </c>
      <c r="BW120" s="957"/>
      <c r="BX120" s="957"/>
      <c r="BY120" s="957"/>
      <c r="BZ120" s="957"/>
      <c r="CA120" s="957">
        <v>1384498</v>
      </c>
      <c r="CB120" s="957"/>
      <c r="CC120" s="957"/>
      <c r="CD120" s="957"/>
      <c r="CE120" s="957"/>
      <c r="CF120" s="971">
        <v>17.7</v>
      </c>
      <c r="CG120" s="972"/>
      <c r="CH120" s="972"/>
      <c r="CI120" s="972"/>
      <c r="CJ120" s="972"/>
      <c r="CK120" s="1037" t="s">
        <v>443</v>
      </c>
      <c r="CL120" s="1038"/>
      <c r="CM120" s="1038"/>
      <c r="CN120" s="1038"/>
      <c r="CO120" s="1039"/>
      <c r="CP120" s="1045" t="s">
        <v>389</v>
      </c>
      <c r="CQ120" s="1046"/>
      <c r="CR120" s="1046"/>
      <c r="CS120" s="1046"/>
      <c r="CT120" s="1046"/>
      <c r="CU120" s="1046"/>
      <c r="CV120" s="1046"/>
      <c r="CW120" s="1046"/>
      <c r="CX120" s="1046"/>
      <c r="CY120" s="1046"/>
      <c r="CZ120" s="1046"/>
      <c r="DA120" s="1046"/>
      <c r="DB120" s="1046"/>
      <c r="DC120" s="1046"/>
      <c r="DD120" s="1046"/>
      <c r="DE120" s="1046"/>
      <c r="DF120" s="1047"/>
      <c r="DG120" s="956">
        <v>7190294</v>
      </c>
      <c r="DH120" s="957"/>
      <c r="DI120" s="957"/>
      <c r="DJ120" s="957"/>
      <c r="DK120" s="957"/>
      <c r="DL120" s="957">
        <v>6991214</v>
      </c>
      <c r="DM120" s="957"/>
      <c r="DN120" s="957"/>
      <c r="DO120" s="957"/>
      <c r="DP120" s="957"/>
      <c r="DQ120" s="957">
        <v>5769674</v>
      </c>
      <c r="DR120" s="957"/>
      <c r="DS120" s="957"/>
      <c r="DT120" s="957"/>
      <c r="DU120" s="957"/>
      <c r="DV120" s="958">
        <v>73.8</v>
      </c>
      <c r="DW120" s="958"/>
      <c r="DX120" s="958"/>
      <c r="DY120" s="958"/>
      <c r="DZ120" s="959"/>
    </row>
    <row r="121" spans="1:130" s="199" customFormat="1" ht="26.25" customHeight="1" x14ac:dyDescent="0.15">
      <c r="A121" s="1089"/>
      <c r="B121" s="976"/>
      <c r="C121" s="997" t="s">
        <v>444</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v>8385</v>
      </c>
      <c r="AB121" s="989"/>
      <c r="AC121" s="989"/>
      <c r="AD121" s="989"/>
      <c r="AE121" s="990"/>
      <c r="AF121" s="991">
        <v>8385</v>
      </c>
      <c r="AG121" s="989"/>
      <c r="AH121" s="989"/>
      <c r="AI121" s="989"/>
      <c r="AJ121" s="990"/>
      <c r="AK121" s="991">
        <v>5762</v>
      </c>
      <c r="AL121" s="989"/>
      <c r="AM121" s="989"/>
      <c r="AN121" s="989"/>
      <c r="AO121" s="990"/>
      <c r="AP121" s="992">
        <v>0.1</v>
      </c>
      <c r="AQ121" s="993"/>
      <c r="AR121" s="993"/>
      <c r="AS121" s="993"/>
      <c r="AT121" s="994"/>
      <c r="AU121" s="1022"/>
      <c r="AV121" s="1023"/>
      <c r="AW121" s="1023"/>
      <c r="AX121" s="1023"/>
      <c r="AY121" s="1024"/>
      <c r="AZ121" s="979" t="s">
        <v>445</v>
      </c>
      <c r="BA121" s="980"/>
      <c r="BB121" s="980"/>
      <c r="BC121" s="980"/>
      <c r="BD121" s="980"/>
      <c r="BE121" s="980"/>
      <c r="BF121" s="980"/>
      <c r="BG121" s="980"/>
      <c r="BH121" s="980"/>
      <c r="BI121" s="980"/>
      <c r="BJ121" s="980"/>
      <c r="BK121" s="980"/>
      <c r="BL121" s="980"/>
      <c r="BM121" s="980"/>
      <c r="BN121" s="980"/>
      <c r="BO121" s="980"/>
      <c r="BP121" s="981"/>
      <c r="BQ121" s="949">
        <v>151927</v>
      </c>
      <c r="BR121" s="950"/>
      <c r="BS121" s="950"/>
      <c r="BT121" s="950"/>
      <c r="BU121" s="950"/>
      <c r="BV121" s="950">
        <v>95948</v>
      </c>
      <c r="BW121" s="950"/>
      <c r="BX121" s="950"/>
      <c r="BY121" s="950"/>
      <c r="BZ121" s="950"/>
      <c r="CA121" s="950">
        <v>85706</v>
      </c>
      <c r="CB121" s="950"/>
      <c r="CC121" s="950"/>
      <c r="CD121" s="950"/>
      <c r="CE121" s="950"/>
      <c r="CF121" s="944">
        <v>1.1000000000000001</v>
      </c>
      <c r="CG121" s="945"/>
      <c r="CH121" s="945"/>
      <c r="CI121" s="945"/>
      <c r="CJ121" s="945"/>
      <c r="CK121" s="1040"/>
      <c r="CL121" s="1041"/>
      <c r="CM121" s="1041"/>
      <c r="CN121" s="1041"/>
      <c r="CO121" s="1042"/>
      <c r="CP121" s="1050" t="s">
        <v>388</v>
      </c>
      <c r="CQ121" s="1051"/>
      <c r="CR121" s="1051"/>
      <c r="CS121" s="1051"/>
      <c r="CT121" s="1051"/>
      <c r="CU121" s="1051"/>
      <c r="CV121" s="1051"/>
      <c r="CW121" s="1051"/>
      <c r="CX121" s="1051"/>
      <c r="CY121" s="1051"/>
      <c r="CZ121" s="1051"/>
      <c r="DA121" s="1051"/>
      <c r="DB121" s="1051"/>
      <c r="DC121" s="1051"/>
      <c r="DD121" s="1051"/>
      <c r="DE121" s="1051"/>
      <c r="DF121" s="1052"/>
      <c r="DG121" s="949">
        <v>1942781</v>
      </c>
      <c r="DH121" s="950"/>
      <c r="DI121" s="950"/>
      <c r="DJ121" s="950"/>
      <c r="DK121" s="950"/>
      <c r="DL121" s="950">
        <v>1588635</v>
      </c>
      <c r="DM121" s="950"/>
      <c r="DN121" s="950"/>
      <c r="DO121" s="950"/>
      <c r="DP121" s="950"/>
      <c r="DQ121" s="950">
        <v>1555639</v>
      </c>
      <c r="DR121" s="950"/>
      <c r="DS121" s="950"/>
      <c r="DT121" s="950"/>
      <c r="DU121" s="950"/>
      <c r="DV121" s="951">
        <v>19.899999999999999</v>
      </c>
      <c r="DW121" s="951"/>
      <c r="DX121" s="951"/>
      <c r="DY121" s="951"/>
      <c r="DZ121" s="952"/>
    </row>
    <row r="122" spans="1:130" s="199" customFormat="1" ht="26.25" customHeight="1" x14ac:dyDescent="0.15">
      <c r="A122" s="1089"/>
      <c r="B122" s="976"/>
      <c r="C122" s="946" t="s">
        <v>427</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113</v>
      </c>
      <c r="AB122" s="989"/>
      <c r="AC122" s="989"/>
      <c r="AD122" s="989"/>
      <c r="AE122" s="990"/>
      <c r="AF122" s="991" t="s">
        <v>113</v>
      </c>
      <c r="AG122" s="989"/>
      <c r="AH122" s="989"/>
      <c r="AI122" s="989"/>
      <c r="AJ122" s="990"/>
      <c r="AK122" s="991" t="s">
        <v>113</v>
      </c>
      <c r="AL122" s="989"/>
      <c r="AM122" s="989"/>
      <c r="AN122" s="989"/>
      <c r="AO122" s="990"/>
      <c r="AP122" s="992" t="s">
        <v>113</v>
      </c>
      <c r="AQ122" s="993"/>
      <c r="AR122" s="993"/>
      <c r="AS122" s="993"/>
      <c r="AT122" s="994"/>
      <c r="AU122" s="1022"/>
      <c r="AV122" s="1023"/>
      <c r="AW122" s="1023"/>
      <c r="AX122" s="1023"/>
      <c r="AY122" s="1024"/>
      <c r="AZ122" s="1004" t="s">
        <v>446</v>
      </c>
      <c r="BA122" s="995"/>
      <c r="BB122" s="995"/>
      <c r="BC122" s="995"/>
      <c r="BD122" s="995"/>
      <c r="BE122" s="995"/>
      <c r="BF122" s="995"/>
      <c r="BG122" s="995"/>
      <c r="BH122" s="995"/>
      <c r="BI122" s="995"/>
      <c r="BJ122" s="995"/>
      <c r="BK122" s="995"/>
      <c r="BL122" s="995"/>
      <c r="BM122" s="995"/>
      <c r="BN122" s="995"/>
      <c r="BO122" s="995"/>
      <c r="BP122" s="996"/>
      <c r="BQ122" s="1027">
        <v>13494482</v>
      </c>
      <c r="BR122" s="1028"/>
      <c r="BS122" s="1028"/>
      <c r="BT122" s="1028"/>
      <c r="BU122" s="1028"/>
      <c r="BV122" s="1028">
        <v>13228140</v>
      </c>
      <c r="BW122" s="1028"/>
      <c r="BX122" s="1028"/>
      <c r="BY122" s="1028"/>
      <c r="BZ122" s="1028"/>
      <c r="CA122" s="1028">
        <v>12651686</v>
      </c>
      <c r="CB122" s="1028"/>
      <c r="CC122" s="1028"/>
      <c r="CD122" s="1028"/>
      <c r="CE122" s="1028"/>
      <c r="CF122" s="1048">
        <v>161.9</v>
      </c>
      <c r="CG122" s="1049"/>
      <c r="CH122" s="1049"/>
      <c r="CI122" s="1049"/>
      <c r="CJ122" s="1049"/>
      <c r="CK122" s="1040"/>
      <c r="CL122" s="1041"/>
      <c r="CM122" s="1041"/>
      <c r="CN122" s="1041"/>
      <c r="CO122" s="1042"/>
      <c r="CP122" s="1050" t="s">
        <v>392</v>
      </c>
      <c r="CQ122" s="1051"/>
      <c r="CR122" s="1051"/>
      <c r="CS122" s="1051"/>
      <c r="CT122" s="1051"/>
      <c r="CU122" s="1051"/>
      <c r="CV122" s="1051"/>
      <c r="CW122" s="1051"/>
      <c r="CX122" s="1051"/>
      <c r="CY122" s="1051"/>
      <c r="CZ122" s="1051"/>
      <c r="DA122" s="1051"/>
      <c r="DB122" s="1051"/>
      <c r="DC122" s="1051"/>
      <c r="DD122" s="1051"/>
      <c r="DE122" s="1051"/>
      <c r="DF122" s="1052"/>
      <c r="DG122" s="949">
        <v>133335</v>
      </c>
      <c r="DH122" s="950"/>
      <c r="DI122" s="950"/>
      <c r="DJ122" s="950"/>
      <c r="DK122" s="950"/>
      <c r="DL122" s="950">
        <v>126742</v>
      </c>
      <c r="DM122" s="950"/>
      <c r="DN122" s="950"/>
      <c r="DO122" s="950"/>
      <c r="DP122" s="950"/>
      <c r="DQ122" s="950">
        <v>120886</v>
      </c>
      <c r="DR122" s="950"/>
      <c r="DS122" s="950"/>
      <c r="DT122" s="950"/>
      <c r="DU122" s="950"/>
      <c r="DV122" s="951">
        <v>1.5</v>
      </c>
      <c r="DW122" s="951"/>
      <c r="DX122" s="951"/>
      <c r="DY122" s="951"/>
      <c r="DZ122" s="952"/>
    </row>
    <row r="123" spans="1:130" s="199" customFormat="1" ht="26.25" customHeight="1" x14ac:dyDescent="0.15">
      <c r="A123" s="1089"/>
      <c r="B123" s="976"/>
      <c r="C123" s="946" t="s">
        <v>433</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113</v>
      </c>
      <c r="AB123" s="989"/>
      <c r="AC123" s="989"/>
      <c r="AD123" s="989"/>
      <c r="AE123" s="990"/>
      <c r="AF123" s="991" t="s">
        <v>113</v>
      </c>
      <c r="AG123" s="989"/>
      <c r="AH123" s="989"/>
      <c r="AI123" s="989"/>
      <c r="AJ123" s="990"/>
      <c r="AK123" s="991" t="s">
        <v>113</v>
      </c>
      <c r="AL123" s="989"/>
      <c r="AM123" s="989"/>
      <c r="AN123" s="989"/>
      <c r="AO123" s="990"/>
      <c r="AP123" s="992" t="s">
        <v>113</v>
      </c>
      <c r="AQ123" s="993"/>
      <c r="AR123" s="993"/>
      <c r="AS123" s="993"/>
      <c r="AT123" s="994"/>
      <c r="AU123" s="1025"/>
      <c r="AV123" s="1026"/>
      <c r="AW123" s="1026"/>
      <c r="AX123" s="1026"/>
      <c r="AY123" s="1026"/>
      <c r="AZ123" s="230" t="s">
        <v>172</v>
      </c>
      <c r="BA123" s="230"/>
      <c r="BB123" s="230"/>
      <c r="BC123" s="230"/>
      <c r="BD123" s="230"/>
      <c r="BE123" s="230"/>
      <c r="BF123" s="230"/>
      <c r="BG123" s="230"/>
      <c r="BH123" s="230"/>
      <c r="BI123" s="230"/>
      <c r="BJ123" s="230"/>
      <c r="BK123" s="230"/>
      <c r="BL123" s="230"/>
      <c r="BM123" s="230"/>
      <c r="BN123" s="230"/>
      <c r="BO123" s="1005" t="s">
        <v>447</v>
      </c>
      <c r="BP123" s="1036"/>
      <c r="BQ123" s="1095">
        <v>14797542</v>
      </c>
      <c r="BR123" s="1096"/>
      <c r="BS123" s="1096"/>
      <c r="BT123" s="1096"/>
      <c r="BU123" s="1096"/>
      <c r="BV123" s="1096">
        <v>14527307</v>
      </c>
      <c r="BW123" s="1096"/>
      <c r="BX123" s="1096"/>
      <c r="BY123" s="1096"/>
      <c r="BZ123" s="1096"/>
      <c r="CA123" s="1096">
        <v>14121890</v>
      </c>
      <c r="CB123" s="1096"/>
      <c r="CC123" s="1096"/>
      <c r="CD123" s="1096"/>
      <c r="CE123" s="1096"/>
      <c r="CF123" s="1029"/>
      <c r="CG123" s="1030"/>
      <c r="CH123" s="1030"/>
      <c r="CI123" s="1030"/>
      <c r="CJ123" s="1031"/>
      <c r="CK123" s="1040"/>
      <c r="CL123" s="1041"/>
      <c r="CM123" s="1041"/>
      <c r="CN123" s="1041"/>
      <c r="CO123" s="1042"/>
      <c r="CP123" s="1050" t="s">
        <v>393</v>
      </c>
      <c r="CQ123" s="1051"/>
      <c r="CR123" s="1051"/>
      <c r="CS123" s="1051"/>
      <c r="CT123" s="1051"/>
      <c r="CU123" s="1051"/>
      <c r="CV123" s="1051"/>
      <c r="CW123" s="1051"/>
      <c r="CX123" s="1051"/>
      <c r="CY123" s="1051"/>
      <c r="CZ123" s="1051"/>
      <c r="DA123" s="1051"/>
      <c r="DB123" s="1051"/>
      <c r="DC123" s="1051"/>
      <c r="DD123" s="1051"/>
      <c r="DE123" s="1051"/>
      <c r="DF123" s="1052"/>
      <c r="DG123" s="988" t="s">
        <v>113</v>
      </c>
      <c r="DH123" s="989"/>
      <c r="DI123" s="989"/>
      <c r="DJ123" s="989"/>
      <c r="DK123" s="990"/>
      <c r="DL123" s="991" t="s">
        <v>113</v>
      </c>
      <c r="DM123" s="989"/>
      <c r="DN123" s="989"/>
      <c r="DO123" s="989"/>
      <c r="DP123" s="990"/>
      <c r="DQ123" s="991" t="s">
        <v>113</v>
      </c>
      <c r="DR123" s="989"/>
      <c r="DS123" s="989"/>
      <c r="DT123" s="989"/>
      <c r="DU123" s="990"/>
      <c r="DV123" s="992" t="s">
        <v>113</v>
      </c>
      <c r="DW123" s="993"/>
      <c r="DX123" s="993"/>
      <c r="DY123" s="993"/>
      <c r="DZ123" s="994"/>
    </row>
    <row r="124" spans="1:130" s="199" customFormat="1" ht="26.25" customHeight="1" thickBot="1" x14ac:dyDescent="0.2">
      <c r="A124" s="1089"/>
      <c r="B124" s="976"/>
      <c r="C124" s="946" t="s">
        <v>436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113</v>
      </c>
      <c r="AB124" s="989"/>
      <c r="AC124" s="989"/>
      <c r="AD124" s="989"/>
      <c r="AE124" s="990"/>
      <c r="AF124" s="991" t="s">
        <v>113</v>
      </c>
      <c r="AG124" s="989"/>
      <c r="AH124" s="989"/>
      <c r="AI124" s="989"/>
      <c r="AJ124" s="990"/>
      <c r="AK124" s="991" t="s">
        <v>113</v>
      </c>
      <c r="AL124" s="989"/>
      <c r="AM124" s="989"/>
      <c r="AN124" s="989"/>
      <c r="AO124" s="990"/>
      <c r="AP124" s="992" t="s">
        <v>113</v>
      </c>
      <c r="AQ124" s="993"/>
      <c r="AR124" s="993"/>
      <c r="AS124" s="993"/>
      <c r="AT124" s="994"/>
      <c r="AU124" s="1091" t="s">
        <v>448</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170.7</v>
      </c>
      <c r="BR124" s="1058"/>
      <c r="BS124" s="1058"/>
      <c r="BT124" s="1058"/>
      <c r="BU124" s="1058"/>
      <c r="BV124" s="1058">
        <v>148.30000000000001</v>
      </c>
      <c r="BW124" s="1058"/>
      <c r="BX124" s="1058"/>
      <c r="BY124" s="1058"/>
      <c r="BZ124" s="1058"/>
      <c r="CA124" s="1058">
        <v>119.3</v>
      </c>
      <c r="CB124" s="1058"/>
      <c r="CC124" s="1058"/>
      <c r="CD124" s="1058"/>
      <c r="CE124" s="1058"/>
      <c r="CF124" s="1059"/>
      <c r="CG124" s="1060"/>
      <c r="CH124" s="1060"/>
      <c r="CI124" s="1060"/>
      <c r="CJ124" s="1061"/>
      <c r="CK124" s="1043"/>
      <c r="CL124" s="1043"/>
      <c r="CM124" s="1043"/>
      <c r="CN124" s="1043"/>
      <c r="CO124" s="1044"/>
      <c r="CP124" s="1050" t="s">
        <v>449</v>
      </c>
      <c r="CQ124" s="1051"/>
      <c r="CR124" s="1051"/>
      <c r="CS124" s="1051"/>
      <c r="CT124" s="1051"/>
      <c r="CU124" s="1051"/>
      <c r="CV124" s="1051"/>
      <c r="CW124" s="1051"/>
      <c r="CX124" s="1051"/>
      <c r="CY124" s="1051"/>
      <c r="CZ124" s="1051"/>
      <c r="DA124" s="1051"/>
      <c r="DB124" s="1051"/>
      <c r="DC124" s="1051"/>
      <c r="DD124" s="1051"/>
      <c r="DE124" s="1051"/>
      <c r="DF124" s="1052"/>
      <c r="DG124" s="1035">
        <v>5134</v>
      </c>
      <c r="DH124" s="1014"/>
      <c r="DI124" s="1014"/>
      <c r="DJ124" s="1014"/>
      <c r="DK124" s="1015"/>
      <c r="DL124" s="1013" t="s">
        <v>113</v>
      </c>
      <c r="DM124" s="1014"/>
      <c r="DN124" s="1014"/>
      <c r="DO124" s="1014"/>
      <c r="DP124" s="1015"/>
      <c r="DQ124" s="1013" t="s">
        <v>113</v>
      </c>
      <c r="DR124" s="1014"/>
      <c r="DS124" s="1014"/>
      <c r="DT124" s="1014"/>
      <c r="DU124" s="1015"/>
      <c r="DV124" s="1016" t="s">
        <v>113</v>
      </c>
      <c r="DW124" s="1017"/>
      <c r="DX124" s="1017"/>
      <c r="DY124" s="1017"/>
      <c r="DZ124" s="1018"/>
    </row>
    <row r="125" spans="1:130" s="199" customFormat="1" ht="26.25" customHeight="1" x14ac:dyDescent="0.15">
      <c r="A125" s="1089"/>
      <c r="B125" s="976"/>
      <c r="C125" s="946" t="s">
        <v>438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113</v>
      </c>
      <c r="AB125" s="989"/>
      <c r="AC125" s="989"/>
      <c r="AD125" s="989"/>
      <c r="AE125" s="990"/>
      <c r="AF125" s="991" t="s">
        <v>113</v>
      </c>
      <c r="AG125" s="989"/>
      <c r="AH125" s="989"/>
      <c r="AI125" s="989"/>
      <c r="AJ125" s="990"/>
      <c r="AK125" s="991" t="s">
        <v>113</v>
      </c>
      <c r="AL125" s="989"/>
      <c r="AM125" s="989"/>
      <c r="AN125" s="989"/>
      <c r="AO125" s="990"/>
      <c r="AP125" s="992" t="s">
        <v>113</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450</v>
      </c>
      <c r="CL125" s="1038"/>
      <c r="CM125" s="1038"/>
      <c r="CN125" s="1038"/>
      <c r="CO125" s="1039"/>
      <c r="CP125" s="970" t="s">
        <v>451</v>
      </c>
      <c r="CQ125" s="919"/>
      <c r="CR125" s="919"/>
      <c r="CS125" s="919"/>
      <c r="CT125" s="919"/>
      <c r="CU125" s="919"/>
      <c r="CV125" s="919"/>
      <c r="CW125" s="919"/>
      <c r="CX125" s="919"/>
      <c r="CY125" s="919"/>
      <c r="CZ125" s="919"/>
      <c r="DA125" s="919"/>
      <c r="DB125" s="919"/>
      <c r="DC125" s="919"/>
      <c r="DD125" s="919"/>
      <c r="DE125" s="919"/>
      <c r="DF125" s="920"/>
      <c r="DG125" s="956" t="s">
        <v>113</v>
      </c>
      <c r="DH125" s="957"/>
      <c r="DI125" s="957"/>
      <c r="DJ125" s="957"/>
      <c r="DK125" s="957"/>
      <c r="DL125" s="957" t="s">
        <v>113</v>
      </c>
      <c r="DM125" s="957"/>
      <c r="DN125" s="957"/>
      <c r="DO125" s="957"/>
      <c r="DP125" s="957"/>
      <c r="DQ125" s="957" t="s">
        <v>113</v>
      </c>
      <c r="DR125" s="957"/>
      <c r="DS125" s="957"/>
      <c r="DT125" s="957"/>
      <c r="DU125" s="957"/>
      <c r="DV125" s="958" t="s">
        <v>113</v>
      </c>
      <c r="DW125" s="958"/>
      <c r="DX125" s="958"/>
      <c r="DY125" s="958"/>
      <c r="DZ125" s="959"/>
    </row>
    <row r="126" spans="1:130" s="199" customFormat="1" ht="26.25" customHeight="1" thickBot="1" x14ac:dyDescent="0.2">
      <c r="A126" s="1089"/>
      <c r="B126" s="976"/>
      <c r="C126" s="946" t="s">
        <v>440</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113</v>
      </c>
      <c r="AB126" s="989"/>
      <c r="AC126" s="989"/>
      <c r="AD126" s="989"/>
      <c r="AE126" s="990"/>
      <c r="AF126" s="991" t="s">
        <v>113</v>
      </c>
      <c r="AG126" s="989"/>
      <c r="AH126" s="989"/>
      <c r="AI126" s="989"/>
      <c r="AJ126" s="990"/>
      <c r="AK126" s="991" t="s">
        <v>113</v>
      </c>
      <c r="AL126" s="989"/>
      <c r="AM126" s="989"/>
      <c r="AN126" s="989"/>
      <c r="AO126" s="990"/>
      <c r="AP126" s="992" t="s">
        <v>113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452</v>
      </c>
      <c r="CQ126" s="980"/>
      <c r="CR126" s="980"/>
      <c r="CS126" s="980"/>
      <c r="CT126" s="980"/>
      <c r="CU126" s="980"/>
      <c r="CV126" s="980"/>
      <c r="CW126" s="980"/>
      <c r="CX126" s="980"/>
      <c r="CY126" s="980"/>
      <c r="CZ126" s="980"/>
      <c r="DA126" s="980"/>
      <c r="DB126" s="980"/>
      <c r="DC126" s="980"/>
      <c r="DD126" s="980"/>
      <c r="DE126" s="980"/>
      <c r="DF126" s="981"/>
      <c r="DG126" s="949" t="s">
        <v>113</v>
      </c>
      <c r="DH126" s="950"/>
      <c r="DI126" s="950"/>
      <c r="DJ126" s="950"/>
      <c r="DK126" s="950"/>
      <c r="DL126" s="950" t="s">
        <v>113</v>
      </c>
      <c r="DM126" s="950"/>
      <c r="DN126" s="950"/>
      <c r="DO126" s="950"/>
      <c r="DP126" s="950"/>
      <c r="DQ126" s="950" t="s">
        <v>113</v>
      </c>
      <c r="DR126" s="950"/>
      <c r="DS126" s="950"/>
      <c r="DT126" s="950"/>
      <c r="DU126" s="950"/>
      <c r="DV126" s="951" t="s">
        <v>113</v>
      </c>
      <c r="DW126" s="951"/>
      <c r="DX126" s="951"/>
      <c r="DY126" s="951"/>
      <c r="DZ126" s="952"/>
    </row>
    <row r="127" spans="1:130" s="199" customFormat="1" ht="26.25" customHeight="1" x14ac:dyDescent="0.15">
      <c r="A127" s="1090"/>
      <c r="B127" s="978"/>
      <c r="C127" s="1032" t="s">
        <v>453</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78</v>
      </c>
      <c r="AB127" s="989"/>
      <c r="AC127" s="989"/>
      <c r="AD127" s="989"/>
      <c r="AE127" s="990"/>
      <c r="AF127" s="991" t="s">
        <v>113</v>
      </c>
      <c r="AG127" s="989"/>
      <c r="AH127" s="989"/>
      <c r="AI127" s="989"/>
      <c r="AJ127" s="990"/>
      <c r="AK127" s="991" t="s">
        <v>113</v>
      </c>
      <c r="AL127" s="989"/>
      <c r="AM127" s="989"/>
      <c r="AN127" s="989"/>
      <c r="AO127" s="990"/>
      <c r="AP127" s="992" t="s">
        <v>113</v>
      </c>
      <c r="AQ127" s="993"/>
      <c r="AR127" s="993"/>
      <c r="AS127" s="993"/>
      <c r="AT127" s="994"/>
      <c r="AU127" s="235"/>
      <c r="AV127" s="235"/>
      <c r="AW127" s="235"/>
      <c r="AX127" s="1062" t="s">
        <v>454</v>
      </c>
      <c r="AY127" s="1063"/>
      <c r="AZ127" s="1063"/>
      <c r="BA127" s="1063"/>
      <c r="BB127" s="1063"/>
      <c r="BC127" s="1063"/>
      <c r="BD127" s="1063"/>
      <c r="BE127" s="1064"/>
      <c r="BF127" s="1065" t="s">
        <v>455</v>
      </c>
      <c r="BG127" s="1063"/>
      <c r="BH127" s="1063"/>
      <c r="BI127" s="1063"/>
      <c r="BJ127" s="1063"/>
      <c r="BK127" s="1063"/>
      <c r="BL127" s="1064"/>
      <c r="BM127" s="1065" t="s">
        <v>456</v>
      </c>
      <c r="BN127" s="1063"/>
      <c r="BO127" s="1063"/>
      <c r="BP127" s="1063"/>
      <c r="BQ127" s="1063"/>
      <c r="BR127" s="1063"/>
      <c r="BS127" s="1064"/>
      <c r="BT127" s="1065" t="s">
        <v>457</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458</v>
      </c>
      <c r="CQ127" s="980"/>
      <c r="CR127" s="980"/>
      <c r="CS127" s="980"/>
      <c r="CT127" s="980"/>
      <c r="CU127" s="980"/>
      <c r="CV127" s="980"/>
      <c r="CW127" s="980"/>
      <c r="CX127" s="980"/>
      <c r="CY127" s="980"/>
      <c r="CZ127" s="980"/>
      <c r="DA127" s="980"/>
      <c r="DB127" s="980"/>
      <c r="DC127" s="980"/>
      <c r="DD127" s="980"/>
      <c r="DE127" s="980"/>
      <c r="DF127" s="981"/>
      <c r="DG127" s="949" t="s">
        <v>113</v>
      </c>
      <c r="DH127" s="950"/>
      <c r="DI127" s="950"/>
      <c r="DJ127" s="950"/>
      <c r="DK127" s="950"/>
      <c r="DL127" s="950" t="s">
        <v>113</v>
      </c>
      <c r="DM127" s="950"/>
      <c r="DN127" s="950"/>
      <c r="DO127" s="950"/>
      <c r="DP127" s="950"/>
      <c r="DQ127" s="950" t="s">
        <v>113</v>
      </c>
      <c r="DR127" s="950"/>
      <c r="DS127" s="950"/>
      <c r="DT127" s="950"/>
      <c r="DU127" s="950"/>
      <c r="DV127" s="951" t="s">
        <v>113</v>
      </c>
      <c r="DW127" s="951"/>
      <c r="DX127" s="951"/>
      <c r="DY127" s="951"/>
      <c r="DZ127" s="952"/>
    </row>
    <row r="128" spans="1:130" s="199" customFormat="1" ht="26.25" customHeight="1" thickBot="1" x14ac:dyDescent="0.2">
      <c r="A128" s="1073" t="s">
        <v>459</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460</v>
      </c>
      <c r="X128" s="1075"/>
      <c r="Y128" s="1075"/>
      <c r="Z128" s="1076"/>
      <c r="AA128" s="1077">
        <v>18377</v>
      </c>
      <c r="AB128" s="1078"/>
      <c r="AC128" s="1078"/>
      <c r="AD128" s="1078"/>
      <c r="AE128" s="1079"/>
      <c r="AF128" s="1080">
        <v>21048</v>
      </c>
      <c r="AG128" s="1078"/>
      <c r="AH128" s="1078"/>
      <c r="AI128" s="1078"/>
      <c r="AJ128" s="1079"/>
      <c r="AK128" s="1080">
        <v>19793</v>
      </c>
      <c r="AL128" s="1078"/>
      <c r="AM128" s="1078"/>
      <c r="AN128" s="1078"/>
      <c r="AO128" s="1079"/>
      <c r="AP128" s="1081"/>
      <c r="AQ128" s="1082"/>
      <c r="AR128" s="1082"/>
      <c r="AS128" s="1082"/>
      <c r="AT128" s="1083"/>
      <c r="AU128" s="235"/>
      <c r="AV128" s="235"/>
      <c r="AW128" s="235"/>
      <c r="AX128" s="918" t="s">
        <v>461</v>
      </c>
      <c r="AY128" s="919"/>
      <c r="AZ128" s="919"/>
      <c r="BA128" s="919"/>
      <c r="BB128" s="919"/>
      <c r="BC128" s="919"/>
      <c r="BD128" s="919"/>
      <c r="BE128" s="920"/>
      <c r="BF128" s="1084" t="s">
        <v>113</v>
      </c>
      <c r="BG128" s="1085"/>
      <c r="BH128" s="1085"/>
      <c r="BI128" s="1085"/>
      <c r="BJ128" s="1085"/>
      <c r="BK128" s="1085"/>
      <c r="BL128" s="1086"/>
      <c r="BM128" s="1084">
        <v>13.51</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462</v>
      </c>
      <c r="CQ128" s="1067"/>
      <c r="CR128" s="1067"/>
      <c r="CS128" s="1067"/>
      <c r="CT128" s="1067"/>
      <c r="CU128" s="1067"/>
      <c r="CV128" s="1067"/>
      <c r="CW128" s="1067"/>
      <c r="CX128" s="1067"/>
      <c r="CY128" s="1067"/>
      <c r="CZ128" s="1067"/>
      <c r="DA128" s="1067"/>
      <c r="DB128" s="1067"/>
      <c r="DC128" s="1067"/>
      <c r="DD128" s="1067"/>
      <c r="DE128" s="1067"/>
      <c r="DF128" s="1068"/>
      <c r="DG128" s="1069" t="s">
        <v>113</v>
      </c>
      <c r="DH128" s="1070"/>
      <c r="DI128" s="1070"/>
      <c r="DJ128" s="1070"/>
      <c r="DK128" s="1070"/>
      <c r="DL128" s="1070" t="s">
        <v>113</v>
      </c>
      <c r="DM128" s="1070"/>
      <c r="DN128" s="1070"/>
      <c r="DO128" s="1070"/>
      <c r="DP128" s="1070"/>
      <c r="DQ128" s="1070" t="s">
        <v>113</v>
      </c>
      <c r="DR128" s="1070"/>
      <c r="DS128" s="1070"/>
      <c r="DT128" s="1070"/>
      <c r="DU128" s="1070"/>
      <c r="DV128" s="1071" t="s">
        <v>113</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463</v>
      </c>
      <c r="X129" s="1104"/>
      <c r="Y129" s="1104"/>
      <c r="Z129" s="1105"/>
      <c r="AA129" s="988">
        <v>9025267</v>
      </c>
      <c r="AB129" s="989"/>
      <c r="AC129" s="989"/>
      <c r="AD129" s="989"/>
      <c r="AE129" s="990"/>
      <c r="AF129" s="991">
        <v>9086332</v>
      </c>
      <c r="AG129" s="989"/>
      <c r="AH129" s="989"/>
      <c r="AI129" s="989"/>
      <c r="AJ129" s="990"/>
      <c r="AK129" s="991">
        <v>9048945</v>
      </c>
      <c r="AL129" s="989"/>
      <c r="AM129" s="989"/>
      <c r="AN129" s="989"/>
      <c r="AO129" s="990"/>
      <c r="AP129" s="1106"/>
      <c r="AQ129" s="1107"/>
      <c r="AR129" s="1107"/>
      <c r="AS129" s="1107"/>
      <c r="AT129" s="1108"/>
      <c r="AU129" s="237"/>
      <c r="AV129" s="237"/>
      <c r="AW129" s="237"/>
      <c r="AX129" s="1097" t="s">
        <v>464</v>
      </c>
      <c r="AY129" s="980"/>
      <c r="AZ129" s="980"/>
      <c r="BA129" s="980"/>
      <c r="BB129" s="980"/>
      <c r="BC129" s="980"/>
      <c r="BD129" s="980"/>
      <c r="BE129" s="981"/>
      <c r="BF129" s="1098" t="s">
        <v>113</v>
      </c>
      <c r="BG129" s="1099"/>
      <c r="BH129" s="1099"/>
      <c r="BI129" s="1099"/>
      <c r="BJ129" s="1099"/>
      <c r="BK129" s="1099"/>
      <c r="BL129" s="1100"/>
      <c r="BM129" s="1098">
        <v>18.510000000000002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465</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466</v>
      </c>
      <c r="X130" s="1104"/>
      <c r="Y130" s="1104"/>
      <c r="Z130" s="1105"/>
      <c r="AA130" s="988">
        <v>1348289</v>
      </c>
      <c r="AB130" s="989"/>
      <c r="AC130" s="989"/>
      <c r="AD130" s="989"/>
      <c r="AE130" s="990"/>
      <c r="AF130" s="991">
        <v>1275025</v>
      </c>
      <c r="AG130" s="989"/>
      <c r="AH130" s="989"/>
      <c r="AI130" s="989"/>
      <c r="AJ130" s="990"/>
      <c r="AK130" s="991">
        <v>1235933</v>
      </c>
      <c r="AL130" s="989"/>
      <c r="AM130" s="989"/>
      <c r="AN130" s="989"/>
      <c r="AO130" s="990"/>
      <c r="AP130" s="1106"/>
      <c r="AQ130" s="1107"/>
      <c r="AR130" s="1107"/>
      <c r="AS130" s="1107"/>
      <c r="AT130" s="1108"/>
      <c r="AU130" s="237"/>
      <c r="AV130" s="237"/>
      <c r="AW130" s="237"/>
      <c r="AX130" s="1097" t="s">
        <v>467</v>
      </c>
      <c r="AY130" s="980"/>
      <c r="AZ130" s="980"/>
      <c r="BA130" s="980"/>
      <c r="BB130" s="980"/>
      <c r="BC130" s="980"/>
      <c r="BD130" s="980"/>
      <c r="BE130" s="981"/>
      <c r="BF130" s="1134">
        <v>22</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468</v>
      </c>
      <c r="X131" s="1142"/>
      <c r="Y131" s="1142"/>
      <c r="Z131" s="1143"/>
      <c r="AA131" s="1035">
        <v>7676978</v>
      </c>
      <c r="AB131" s="1014"/>
      <c r="AC131" s="1014"/>
      <c r="AD131" s="1014"/>
      <c r="AE131" s="1015"/>
      <c r="AF131" s="1013">
        <v>7811307</v>
      </c>
      <c r="AG131" s="1014"/>
      <c r="AH131" s="1014"/>
      <c r="AI131" s="1014"/>
      <c r="AJ131" s="1015"/>
      <c r="AK131" s="1013">
        <v>7813012</v>
      </c>
      <c r="AL131" s="1014"/>
      <c r="AM131" s="1014"/>
      <c r="AN131" s="1014"/>
      <c r="AO131" s="1015"/>
      <c r="AP131" s="1144"/>
      <c r="AQ131" s="1145"/>
      <c r="AR131" s="1145"/>
      <c r="AS131" s="1145"/>
      <c r="AT131" s="1146"/>
      <c r="AU131" s="237"/>
      <c r="AV131" s="237"/>
      <c r="AW131" s="237"/>
      <c r="AX131" s="1116" t="s">
        <v>469</v>
      </c>
      <c r="AY131" s="1067"/>
      <c r="AZ131" s="1067"/>
      <c r="BA131" s="1067"/>
      <c r="BB131" s="1067"/>
      <c r="BC131" s="1067"/>
      <c r="BD131" s="1067"/>
      <c r="BE131" s="1068"/>
      <c r="BF131" s="1117">
        <v>119.3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470</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471</v>
      </c>
      <c r="W132" s="1127"/>
      <c r="X132" s="1127"/>
      <c r="Y132" s="1127"/>
      <c r="Z132" s="1128"/>
      <c r="AA132" s="1129">
        <v>23.255804560000001</v>
      </c>
      <c r="AB132" s="1130"/>
      <c r="AC132" s="1130"/>
      <c r="AD132" s="1130"/>
      <c r="AE132" s="1131"/>
      <c r="AF132" s="1132">
        <v>22.394075659999999</v>
      </c>
      <c r="AG132" s="1130"/>
      <c r="AH132" s="1130"/>
      <c r="AI132" s="1130"/>
      <c r="AJ132" s="1131"/>
      <c r="AK132" s="1132">
        <v>20.386196770000002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472</v>
      </c>
      <c r="W133" s="1110"/>
      <c r="X133" s="1110"/>
      <c r="Y133" s="1110"/>
      <c r="Z133" s="1111"/>
      <c r="AA133" s="1112">
        <v>22.4</v>
      </c>
      <c r="AB133" s="1113"/>
      <c r="AC133" s="1113"/>
      <c r="AD133" s="1113"/>
      <c r="AE133" s="1114"/>
      <c r="AF133" s="1112">
        <v>22.4</v>
      </c>
      <c r="AG133" s="1113"/>
      <c r="AH133" s="1113"/>
      <c r="AI133" s="1113"/>
      <c r="AJ133" s="1114"/>
      <c r="AK133" s="1112">
        <v>22</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473</v>
      </c>
      <c r="B5" s="248"/>
      <c r="C5" s="248"/>
      <c r="D5" s="248"/>
      <c r="E5" s="248"/>
      <c r="F5" s="248"/>
      <c r="G5" s="248"/>
      <c r="H5" s="248"/>
      <c r="I5" s="248"/>
      <c r="J5" s="248"/>
      <c r="K5" s="248"/>
      <c r="L5" s="248"/>
      <c r="M5" s="248"/>
      <c r="N5" s="248"/>
      <c r="O5" s="249"/>
    </row>
    <row r="6" spans="1:16" x14ac:dyDescent="0.15">
      <c r="A6" s="250"/>
      <c r="B6" s="246"/>
      <c r="C6" s="246"/>
      <c r="D6" s="246"/>
      <c r="E6" s="246"/>
      <c r="F6" s="246"/>
      <c r="G6" s="251" t="s">
        <v>474</v>
      </c>
      <c r="H6" s="251"/>
      <c r="I6" s="251"/>
      <c r="J6" s="251"/>
      <c r="K6" s="246"/>
      <c r="L6" s="246"/>
      <c r="M6" s="246"/>
      <c r="N6" s="246"/>
    </row>
    <row r="7" spans="1:16" x14ac:dyDescent="0.15">
      <c r="A7" s="250"/>
      <c r="B7" s="246"/>
      <c r="C7" s="246"/>
      <c r="D7" s="246"/>
      <c r="E7" s="246"/>
      <c r="F7" s="246"/>
      <c r="G7" s="253"/>
      <c r="H7" s="254"/>
      <c r="I7" s="254"/>
      <c r="J7" s="255"/>
      <c r="K7" s="1150" t="s">
        <v>475</v>
      </c>
      <c r="L7" s="256"/>
      <c r="M7" s="257" t="s">
        <v>476</v>
      </c>
      <c r="N7" s="258"/>
    </row>
    <row r="8" spans="1:16" x14ac:dyDescent="0.15">
      <c r="A8" s="250"/>
      <c r="B8" s="246"/>
      <c r="C8" s="246"/>
      <c r="D8" s="246"/>
      <c r="E8" s="246"/>
      <c r="F8" s="246"/>
      <c r="G8" s="259"/>
      <c r="H8" s="260"/>
      <c r="I8" s="260"/>
      <c r="J8" s="261"/>
      <c r="K8" s="1151"/>
      <c r="L8" s="262" t="s">
        <v>477</v>
      </c>
      <c r="M8" s="263" t="s">
        <v>478</v>
      </c>
      <c r="N8" s="264" t="s">
        <v>479</v>
      </c>
    </row>
    <row r="9" spans="1:16" x14ac:dyDescent="0.15">
      <c r="A9" s="250"/>
      <c r="B9" s="246"/>
      <c r="C9" s="246"/>
      <c r="D9" s="246"/>
      <c r="E9" s="246"/>
      <c r="F9" s="246"/>
      <c r="G9" s="1152" t="s">
        <v>480</v>
      </c>
      <c r="H9" s="1153"/>
      <c r="I9" s="1153"/>
      <c r="J9" s="1154"/>
      <c r="K9" s="265">
        <v>2081747</v>
      </c>
      <c r="L9" s="266">
        <v>60229</v>
      </c>
      <c r="M9" s="267">
        <v>88814</v>
      </c>
      <c r="N9" s="268">
        <v>-32.200000000000003</v>
      </c>
    </row>
    <row r="10" spans="1:16" x14ac:dyDescent="0.15">
      <c r="A10" s="250"/>
      <c r="B10" s="246"/>
      <c r="C10" s="246"/>
      <c r="D10" s="246"/>
      <c r="E10" s="246"/>
      <c r="F10" s="246"/>
      <c r="G10" s="1152" t="s">
        <v>481</v>
      </c>
      <c r="H10" s="1153"/>
      <c r="I10" s="1153"/>
      <c r="J10" s="1154"/>
      <c r="K10" s="269">
        <v>126883</v>
      </c>
      <c r="L10" s="270">
        <v>3671</v>
      </c>
      <c r="M10" s="271">
        <v>7348</v>
      </c>
      <c r="N10" s="272">
        <v>-50</v>
      </c>
    </row>
    <row r="11" spans="1:16" ht="13.5" customHeight="1" x14ac:dyDescent="0.15">
      <c r="A11" s="250"/>
      <c r="B11" s="246"/>
      <c r="C11" s="246"/>
      <c r="D11" s="246"/>
      <c r="E11" s="246"/>
      <c r="F11" s="246"/>
      <c r="G11" s="1152" t="s">
        <v>482</v>
      </c>
      <c r="H11" s="1153"/>
      <c r="I11" s="1153"/>
      <c r="J11" s="1154"/>
      <c r="K11" s="269">
        <v>678699</v>
      </c>
      <c r="L11" s="270">
        <v>19636</v>
      </c>
      <c r="M11" s="271">
        <v>9064</v>
      </c>
      <c r="N11" s="272">
        <v>116.6</v>
      </c>
    </row>
    <row r="12" spans="1:16" ht="13.5" customHeight="1" x14ac:dyDescent="0.15">
      <c r="A12" s="250"/>
      <c r="B12" s="246"/>
      <c r="C12" s="246"/>
      <c r="D12" s="246"/>
      <c r="E12" s="246"/>
      <c r="F12" s="246"/>
      <c r="G12" s="1152" t="s">
        <v>483</v>
      </c>
      <c r="H12" s="1153"/>
      <c r="I12" s="1153"/>
      <c r="J12" s="1154"/>
      <c r="K12" s="269">
        <v>65692</v>
      </c>
      <c r="L12" s="270">
        <v>1901</v>
      </c>
      <c r="M12" s="271">
        <v>917</v>
      </c>
      <c r="N12" s="272">
        <v>107.3</v>
      </c>
    </row>
    <row r="13" spans="1:16" ht="13.5" customHeight="1" x14ac:dyDescent="0.15">
      <c r="A13" s="250"/>
      <c r="B13" s="246"/>
      <c r="C13" s="246"/>
      <c r="D13" s="246"/>
      <c r="E13" s="246"/>
      <c r="F13" s="246"/>
      <c r="G13" s="1152" t="s">
        <v>484</v>
      </c>
      <c r="H13" s="1153"/>
      <c r="I13" s="1153"/>
      <c r="J13" s="1154"/>
      <c r="K13" s="269" t="s">
        <v>485</v>
      </c>
      <c r="L13" s="270" t="s">
        <v>485</v>
      </c>
      <c r="M13" s="271">
        <v>11</v>
      </c>
      <c r="N13" s="272" t="s">
        <v>485</v>
      </c>
    </row>
    <row r="14" spans="1:16" ht="13.5" customHeight="1" x14ac:dyDescent="0.15">
      <c r="A14" s="250"/>
      <c r="B14" s="246"/>
      <c r="C14" s="246"/>
      <c r="D14" s="246"/>
      <c r="E14" s="246"/>
      <c r="F14" s="246"/>
      <c r="G14" s="1152" t="s">
        <v>486</v>
      </c>
      <c r="H14" s="1153"/>
      <c r="I14" s="1153"/>
      <c r="J14" s="1154"/>
      <c r="K14" s="269">
        <v>138966</v>
      </c>
      <c r="L14" s="270">
        <v>4021</v>
      </c>
      <c r="M14" s="271">
        <v>3976</v>
      </c>
      <c r="N14" s="272">
        <v>1.1000000000000001</v>
      </c>
    </row>
    <row r="15" spans="1:16" ht="13.5" customHeight="1" x14ac:dyDescent="0.15">
      <c r="A15" s="250"/>
      <c r="B15" s="246"/>
      <c r="C15" s="246"/>
      <c r="D15" s="246"/>
      <c r="E15" s="246"/>
      <c r="F15" s="246"/>
      <c r="G15" s="1152" t="s">
        <v>487</v>
      </c>
      <c r="H15" s="1153"/>
      <c r="I15" s="1153"/>
      <c r="J15" s="1154"/>
      <c r="K15" s="269">
        <v>22723</v>
      </c>
      <c r="L15" s="270">
        <v>657</v>
      </c>
      <c r="M15" s="271">
        <v>2094</v>
      </c>
      <c r="N15" s="272">
        <v>-68.599999999999994</v>
      </c>
    </row>
    <row r="16" spans="1:16" x14ac:dyDescent="0.15">
      <c r="A16" s="250"/>
      <c r="B16" s="246"/>
      <c r="C16" s="246"/>
      <c r="D16" s="246"/>
      <c r="E16" s="246"/>
      <c r="F16" s="246"/>
      <c r="G16" s="1155" t="s">
        <v>488</v>
      </c>
      <c r="H16" s="1156"/>
      <c r="I16" s="1156"/>
      <c r="J16" s="1157"/>
      <c r="K16" s="270">
        <v>-265859</v>
      </c>
      <c r="L16" s="270">
        <v>-7692</v>
      </c>
      <c r="M16" s="271">
        <v>-9674</v>
      </c>
      <c r="N16" s="272">
        <v>-20.5</v>
      </c>
    </row>
    <row r="17" spans="1:16" x14ac:dyDescent="0.15">
      <c r="A17" s="250"/>
      <c r="B17" s="246"/>
      <c r="C17" s="246"/>
      <c r="D17" s="246"/>
      <c r="E17" s="246"/>
      <c r="F17" s="246"/>
      <c r="G17" s="1155" t="s">
        <v>172</v>
      </c>
      <c r="H17" s="1156"/>
      <c r="I17" s="1156"/>
      <c r="J17" s="1157"/>
      <c r="K17" s="270">
        <v>2848851</v>
      </c>
      <c r="L17" s="270">
        <v>82422</v>
      </c>
      <c r="M17" s="271">
        <v>102550</v>
      </c>
      <c r="N17" s="272">
        <v>-19.600000000000001</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489</v>
      </c>
      <c r="H19" s="246"/>
      <c r="I19" s="246"/>
      <c r="J19" s="246"/>
      <c r="K19" s="246"/>
      <c r="L19" s="246"/>
      <c r="M19" s="246"/>
      <c r="N19" s="246"/>
    </row>
    <row r="20" spans="1:16" x14ac:dyDescent="0.15">
      <c r="A20" s="250"/>
      <c r="B20" s="246"/>
      <c r="C20" s="246"/>
      <c r="D20" s="246"/>
      <c r="E20" s="246"/>
      <c r="F20" s="246"/>
      <c r="G20" s="274"/>
      <c r="H20" s="275"/>
      <c r="I20" s="275"/>
      <c r="J20" s="276"/>
      <c r="K20" s="277" t="s">
        <v>490</v>
      </c>
      <c r="L20" s="278" t="s">
        <v>491</v>
      </c>
      <c r="M20" s="279" t="s">
        <v>492</v>
      </c>
      <c r="N20" s="280"/>
    </row>
    <row r="21" spans="1:16" s="286" customFormat="1" x14ac:dyDescent="0.15">
      <c r="A21" s="281"/>
      <c r="B21" s="251"/>
      <c r="C21" s="251"/>
      <c r="D21" s="251"/>
      <c r="E21" s="251"/>
      <c r="F21" s="251"/>
      <c r="G21" s="1147" t="s">
        <v>493</v>
      </c>
      <c r="H21" s="1148"/>
      <c r="I21" s="1148"/>
      <c r="J21" s="1149"/>
      <c r="K21" s="282">
        <v>7.26</v>
      </c>
      <c r="L21" s="283">
        <v>9.9600000000000009</v>
      </c>
      <c r="M21" s="284">
        <v>-2.7</v>
      </c>
      <c r="N21" s="251"/>
      <c r="O21" s="285"/>
      <c r="P21" s="281"/>
    </row>
    <row r="22" spans="1:16" s="286" customFormat="1" x14ac:dyDescent="0.15">
      <c r="A22" s="281"/>
      <c r="B22" s="251"/>
      <c r="C22" s="251"/>
      <c r="D22" s="251"/>
      <c r="E22" s="251"/>
      <c r="F22" s="251"/>
      <c r="G22" s="1147" t="s">
        <v>494</v>
      </c>
      <c r="H22" s="1148"/>
      <c r="I22" s="1148"/>
      <c r="J22" s="1149"/>
      <c r="K22" s="287">
        <v>89.4</v>
      </c>
      <c r="L22" s="288">
        <v>97.8</v>
      </c>
      <c r="M22" s="289">
        <v>-8.4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495</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496</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497</v>
      </c>
      <c r="H29" s="251"/>
      <c r="I29" s="251"/>
      <c r="J29" s="251"/>
      <c r="K29" s="246"/>
      <c r="L29" s="246"/>
      <c r="M29" s="246"/>
      <c r="N29" s="246"/>
      <c r="O29" s="295"/>
    </row>
    <row r="30" spans="1:16" x14ac:dyDescent="0.15">
      <c r="A30" s="250"/>
      <c r="B30" s="246"/>
      <c r="C30" s="246"/>
      <c r="D30" s="246"/>
      <c r="E30" s="246"/>
      <c r="F30" s="246"/>
      <c r="G30" s="253"/>
      <c r="H30" s="254"/>
      <c r="I30" s="254"/>
      <c r="J30" s="255"/>
      <c r="K30" s="1150" t="s">
        <v>475</v>
      </c>
      <c r="L30" s="256"/>
      <c r="M30" s="257" t="s">
        <v>476</v>
      </c>
      <c r="N30" s="258"/>
    </row>
    <row r="31" spans="1:16" x14ac:dyDescent="0.15">
      <c r="A31" s="250"/>
      <c r="B31" s="246"/>
      <c r="C31" s="246"/>
      <c r="D31" s="246"/>
      <c r="E31" s="246"/>
      <c r="F31" s="246"/>
      <c r="G31" s="259"/>
      <c r="H31" s="260"/>
      <c r="I31" s="260"/>
      <c r="J31" s="261"/>
      <c r="K31" s="1151"/>
      <c r="L31" s="262" t="s">
        <v>477</v>
      </c>
      <c r="M31" s="263" t="s">
        <v>478</v>
      </c>
      <c r="N31" s="264" t="s">
        <v>479</v>
      </c>
    </row>
    <row r="32" spans="1:16" ht="27" customHeight="1" x14ac:dyDescent="0.15">
      <c r="A32" s="250"/>
      <c r="B32" s="246"/>
      <c r="C32" s="246"/>
      <c r="D32" s="246"/>
      <c r="E32" s="246"/>
      <c r="F32" s="246"/>
      <c r="G32" s="1163" t="s">
        <v>498</v>
      </c>
      <c r="H32" s="1164"/>
      <c r="I32" s="1164"/>
      <c r="J32" s="1165"/>
      <c r="K32" s="296">
        <v>2105507</v>
      </c>
      <c r="L32" s="296">
        <v>60916</v>
      </c>
      <c r="M32" s="297">
        <v>68120</v>
      </c>
      <c r="N32" s="298">
        <v>-10.6</v>
      </c>
    </row>
    <row r="33" spans="1:16" ht="13.5" customHeight="1" x14ac:dyDescent="0.15">
      <c r="A33" s="250"/>
      <c r="B33" s="246"/>
      <c r="C33" s="246"/>
      <c r="D33" s="246"/>
      <c r="E33" s="246"/>
      <c r="F33" s="246"/>
      <c r="G33" s="1163" t="s">
        <v>499</v>
      </c>
      <c r="H33" s="1164"/>
      <c r="I33" s="1164"/>
      <c r="J33" s="1165"/>
      <c r="K33" s="296" t="s">
        <v>485</v>
      </c>
      <c r="L33" s="296" t="s">
        <v>485</v>
      </c>
      <c r="M33" s="297" t="s">
        <v>485</v>
      </c>
      <c r="N33" s="298" t="s">
        <v>485</v>
      </c>
    </row>
    <row r="34" spans="1:16" ht="27" customHeight="1" x14ac:dyDescent="0.15">
      <c r="A34" s="250"/>
      <c r="B34" s="246"/>
      <c r="C34" s="246"/>
      <c r="D34" s="246"/>
      <c r="E34" s="246"/>
      <c r="F34" s="246"/>
      <c r="G34" s="1163" t="s">
        <v>500</v>
      </c>
      <c r="H34" s="1164"/>
      <c r="I34" s="1164"/>
      <c r="J34" s="1165"/>
      <c r="K34" s="296" t="s">
        <v>485</v>
      </c>
      <c r="L34" s="296" t="s">
        <v>485</v>
      </c>
      <c r="M34" s="297">
        <v>13</v>
      </c>
      <c r="N34" s="298" t="s">
        <v>485</v>
      </c>
    </row>
    <row r="35" spans="1:16" ht="27" customHeight="1" x14ac:dyDescent="0.15">
      <c r="A35" s="250"/>
      <c r="B35" s="246"/>
      <c r="C35" s="246"/>
      <c r="D35" s="246"/>
      <c r="E35" s="246"/>
      <c r="F35" s="246"/>
      <c r="G35" s="1163" t="s">
        <v>501</v>
      </c>
      <c r="H35" s="1164"/>
      <c r="I35" s="1164"/>
      <c r="J35" s="1165"/>
      <c r="K35" s="296">
        <v>697933</v>
      </c>
      <c r="L35" s="296">
        <v>20192</v>
      </c>
      <c r="M35" s="297">
        <v>17609</v>
      </c>
      <c r="N35" s="298">
        <v>14.7</v>
      </c>
    </row>
    <row r="36" spans="1:16" ht="27" customHeight="1" x14ac:dyDescent="0.15">
      <c r="A36" s="250"/>
      <c r="B36" s="246"/>
      <c r="C36" s="246"/>
      <c r="D36" s="246"/>
      <c r="E36" s="246"/>
      <c r="F36" s="246"/>
      <c r="G36" s="1163" t="s">
        <v>502</v>
      </c>
      <c r="H36" s="1164"/>
      <c r="I36" s="1164"/>
      <c r="J36" s="1165"/>
      <c r="K36" s="296">
        <v>39273</v>
      </c>
      <c r="L36" s="296">
        <v>1136</v>
      </c>
      <c r="M36" s="297">
        <v>2944</v>
      </c>
      <c r="N36" s="298">
        <v>-61.4</v>
      </c>
    </row>
    <row r="37" spans="1:16" ht="13.5" customHeight="1" x14ac:dyDescent="0.15">
      <c r="A37" s="250"/>
      <c r="B37" s="246"/>
      <c r="C37" s="246"/>
      <c r="D37" s="246"/>
      <c r="E37" s="246"/>
      <c r="F37" s="246"/>
      <c r="G37" s="1163" t="s">
        <v>503</v>
      </c>
      <c r="H37" s="1164"/>
      <c r="I37" s="1164"/>
      <c r="J37" s="1165"/>
      <c r="K37" s="296">
        <v>5762</v>
      </c>
      <c r="L37" s="296">
        <v>167</v>
      </c>
      <c r="M37" s="297">
        <v>1200</v>
      </c>
      <c r="N37" s="298">
        <v>-86.1</v>
      </c>
    </row>
    <row r="38" spans="1:16" ht="27" customHeight="1" x14ac:dyDescent="0.15">
      <c r="A38" s="250"/>
      <c r="B38" s="246"/>
      <c r="C38" s="246"/>
      <c r="D38" s="246"/>
      <c r="E38" s="246"/>
      <c r="F38" s="246"/>
      <c r="G38" s="1166" t="s">
        <v>504</v>
      </c>
      <c r="H38" s="1167"/>
      <c r="I38" s="1167"/>
      <c r="J38" s="1168"/>
      <c r="K38" s="299">
        <v>27</v>
      </c>
      <c r="L38" s="299">
        <v>1</v>
      </c>
      <c r="M38" s="300">
        <v>5</v>
      </c>
      <c r="N38" s="301">
        <v>-80</v>
      </c>
      <c r="O38" s="295"/>
    </row>
    <row r="39" spans="1:16" x14ac:dyDescent="0.15">
      <c r="A39" s="250"/>
      <c r="B39" s="246"/>
      <c r="C39" s="246"/>
      <c r="D39" s="246"/>
      <c r="E39" s="246"/>
      <c r="F39" s="246"/>
      <c r="G39" s="1166" t="s">
        <v>505</v>
      </c>
      <c r="H39" s="1167"/>
      <c r="I39" s="1167"/>
      <c r="J39" s="1168"/>
      <c r="K39" s="302">
        <v>-19793</v>
      </c>
      <c r="L39" s="302">
        <v>-573</v>
      </c>
      <c r="M39" s="303">
        <v>-3946</v>
      </c>
      <c r="N39" s="304">
        <v>-85.5</v>
      </c>
      <c r="O39" s="295"/>
    </row>
    <row r="40" spans="1:16" ht="27" customHeight="1" x14ac:dyDescent="0.15">
      <c r="A40" s="250"/>
      <c r="B40" s="246"/>
      <c r="C40" s="246"/>
      <c r="D40" s="246"/>
      <c r="E40" s="246"/>
      <c r="F40" s="246"/>
      <c r="G40" s="1163" t="s">
        <v>506</v>
      </c>
      <c r="H40" s="1164"/>
      <c r="I40" s="1164"/>
      <c r="J40" s="1165"/>
      <c r="K40" s="302">
        <v>-1235933</v>
      </c>
      <c r="L40" s="302">
        <v>-35758</v>
      </c>
      <c r="M40" s="303">
        <v>-59158</v>
      </c>
      <c r="N40" s="304">
        <v>-39.6</v>
      </c>
      <c r="O40" s="295"/>
    </row>
    <row r="41" spans="1:16" x14ac:dyDescent="0.15">
      <c r="A41" s="250"/>
      <c r="B41" s="246"/>
      <c r="C41" s="246"/>
      <c r="D41" s="246"/>
      <c r="E41" s="246"/>
      <c r="F41" s="246"/>
      <c r="G41" s="1169" t="s">
        <v>283</v>
      </c>
      <c r="H41" s="1170"/>
      <c r="I41" s="1170"/>
      <c r="J41" s="1171"/>
      <c r="K41" s="296">
        <v>1592776</v>
      </c>
      <c r="L41" s="302">
        <v>46082</v>
      </c>
      <c r="M41" s="303">
        <v>26787</v>
      </c>
      <c r="N41" s="304">
        <v>72</v>
      </c>
      <c r="O41" s="295"/>
    </row>
    <row r="42" spans="1:16" x14ac:dyDescent="0.15">
      <c r="A42" s="250"/>
      <c r="B42" s="246"/>
      <c r="C42" s="246"/>
      <c r="D42" s="246"/>
      <c r="E42" s="246"/>
      <c r="F42" s="246"/>
      <c r="G42" s="305" t="s">
        <v>507</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508</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509</v>
      </c>
      <c r="H48" s="310"/>
      <c r="I48" s="310"/>
      <c r="J48" s="310"/>
      <c r="K48" s="310"/>
      <c r="L48" s="310"/>
      <c r="M48" s="311"/>
      <c r="N48" s="310"/>
    </row>
    <row r="49" spans="1:14" ht="13.5" customHeight="1" x14ac:dyDescent="0.15">
      <c r="A49" s="250"/>
      <c r="B49" s="246"/>
      <c r="C49" s="246"/>
      <c r="D49" s="246"/>
      <c r="E49" s="246"/>
      <c r="F49" s="246"/>
      <c r="G49" s="312"/>
      <c r="H49" s="313"/>
      <c r="I49" s="1158" t="s">
        <v>475</v>
      </c>
      <c r="J49" s="1160" t="s">
        <v>510</v>
      </c>
      <c r="K49" s="1161"/>
      <c r="L49" s="1161"/>
      <c r="M49" s="1161"/>
      <c r="N49" s="1162"/>
    </row>
    <row r="50" spans="1:14" x14ac:dyDescent="0.15">
      <c r="A50" s="250"/>
      <c r="B50" s="246"/>
      <c r="C50" s="246"/>
      <c r="D50" s="246"/>
      <c r="E50" s="246"/>
      <c r="F50" s="246"/>
      <c r="G50" s="314"/>
      <c r="H50" s="315"/>
      <c r="I50" s="1159"/>
      <c r="J50" s="316" t="s">
        <v>511</v>
      </c>
      <c r="K50" s="317" t="s">
        <v>512</v>
      </c>
      <c r="L50" s="318" t="s">
        <v>513</v>
      </c>
      <c r="M50" s="319" t="s">
        <v>514</v>
      </c>
      <c r="N50" s="320" t="s">
        <v>515</v>
      </c>
    </row>
    <row r="51" spans="1:14" x14ac:dyDescent="0.15">
      <c r="A51" s="250"/>
      <c r="B51" s="246"/>
      <c r="C51" s="246"/>
      <c r="D51" s="246"/>
      <c r="E51" s="246"/>
      <c r="F51" s="246"/>
      <c r="G51" s="312" t="s">
        <v>516</v>
      </c>
      <c r="H51" s="313"/>
      <c r="I51" s="321">
        <v>757493</v>
      </c>
      <c r="J51" s="322">
        <v>20998</v>
      </c>
      <c r="K51" s="323">
        <v>13.8</v>
      </c>
      <c r="L51" s="324">
        <v>75709</v>
      </c>
      <c r="M51" s="325">
        <v>12.7</v>
      </c>
      <c r="N51" s="326">
        <v>1.1000000000000001</v>
      </c>
    </row>
    <row r="52" spans="1:14" x14ac:dyDescent="0.15">
      <c r="A52" s="250"/>
      <c r="B52" s="246"/>
      <c r="C52" s="246"/>
      <c r="D52" s="246"/>
      <c r="E52" s="246"/>
      <c r="F52" s="246"/>
      <c r="G52" s="327"/>
      <c r="H52" s="328" t="s">
        <v>517</v>
      </c>
      <c r="I52" s="329">
        <v>505748</v>
      </c>
      <c r="J52" s="330">
        <v>14019</v>
      </c>
      <c r="K52" s="331">
        <v>-2.9</v>
      </c>
      <c r="L52" s="332">
        <v>35212</v>
      </c>
      <c r="M52" s="333">
        <v>0</v>
      </c>
      <c r="N52" s="334">
        <v>-2.9</v>
      </c>
    </row>
    <row r="53" spans="1:14" x14ac:dyDescent="0.15">
      <c r="A53" s="250"/>
      <c r="B53" s="246"/>
      <c r="C53" s="246"/>
      <c r="D53" s="246"/>
      <c r="E53" s="246"/>
      <c r="F53" s="246"/>
      <c r="G53" s="312" t="s">
        <v>518</v>
      </c>
      <c r="H53" s="313"/>
      <c r="I53" s="321">
        <v>818359</v>
      </c>
      <c r="J53" s="322">
        <v>22833</v>
      </c>
      <c r="K53" s="323">
        <v>8.6999999999999993</v>
      </c>
      <c r="L53" s="324">
        <v>90961</v>
      </c>
      <c r="M53" s="325">
        <v>20.100000000000001</v>
      </c>
      <c r="N53" s="326">
        <v>-11.4</v>
      </c>
    </row>
    <row r="54" spans="1:14" x14ac:dyDescent="0.15">
      <c r="A54" s="250"/>
      <c r="B54" s="246"/>
      <c r="C54" s="246"/>
      <c r="D54" s="246"/>
      <c r="E54" s="246"/>
      <c r="F54" s="246"/>
      <c r="G54" s="327"/>
      <c r="H54" s="328" t="s">
        <v>517</v>
      </c>
      <c r="I54" s="329">
        <v>478936</v>
      </c>
      <c r="J54" s="330">
        <v>13363</v>
      </c>
      <c r="K54" s="331">
        <v>-4.7</v>
      </c>
      <c r="L54" s="332">
        <v>37720</v>
      </c>
      <c r="M54" s="333">
        <v>7.1</v>
      </c>
      <c r="N54" s="334">
        <v>-11.8</v>
      </c>
    </row>
    <row r="55" spans="1:14" x14ac:dyDescent="0.15">
      <c r="A55" s="250"/>
      <c r="B55" s="246"/>
      <c r="C55" s="246"/>
      <c r="D55" s="246"/>
      <c r="E55" s="246"/>
      <c r="F55" s="246"/>
      <c r="G55" s="312" t="s">
        <v>519</v>
      </c>
      <c r="H55" s="313"/>
      <c r="I55" s="321">
        <v>1115421</v>
      </c>
      <c r="J55" s="322">
        <v>31510</v>
      </c>
      <c r="K55" s="323">
        <v>38</v>
      </c>
      <c r="L55" s="324">
        <v>106614</v>
      </c>
      <c r="M55" s="325">
        <v>17.2</v>
      </c>
      <c r="N55" s="326">
        <v>20.8</v>
      </c>
    </row>
    <row r="56" spans="1:14" x14ac:dyDescent="0.15">
      <c r="A56" s="250"/>
      <c r="B56" s="246"/>
      <c r="C56" s="246"/>
      <c r="D56" s="246"/>
      <c r="E56" s="246"/>
      <c r="F56" s="246"/>
      <c r="G56" s="327"/>
      <c r="H56" s="328" t="s">
        <v>517</v>
      </c>
      <c r="I56" s="329">
        <v>437236</v>
      </c>
      <c r="J56" s="330">
        <v>12352</v>
      </c>
      <c r="K56" s="331">
        <v>-7.6</v>
      </c>
      <c r="L56" s="332">
        <v>45545</v>
      </c>
      <c r="M56" s="333">
        <v>20.7</v>
      </c>
      <c r="N56" s="334">
        <v>-28.3</v>
      </c>
    </row>
    <row r="57" spans="1:14" x14ac:dyDescent="0.15">
      <c r="A57" s="250"/>
      <c r="B57" s="246"/>
      <c r="C57" s="246"/>
      <c r="D57" s="246"/>
      <c r="E57" s="246"/>
      <c r="F57" s="246"/>
      <c r="G57" s="312" t="s">
        <v>520</v>
      </c>
      <c r="H57" s="313"/>
      <c r="I57" s="321">
        <v>1243333</v>
      </c>
      <c r="J57" s="322">
        <v>35522</v>
      </c>
      <c r="K57" s="323">
        <v>12.7</v>
      </c>
      <c r="L57" s="324">
        <v>85459</v>
      </c>
      <c r="M57" s="325">
        <v>-19.8</v>
      </c>
      <c r="N57" s="326">
        <v>32.5</v>
      </c>
    </row>
    <row r="58" spans="1:14" x14ac:dyDescent="0.15">
      <c r="A58" s="250"/>
      <c r="B58" s="246"/>
      <c r="C58" s="246"/>
      <c r="D58" s="246"/>
      <c r="E58" s="246"/>
      <c r="F58" s="246"/>
      <c r="G58" s="327"/>
      <c r="H58" s="328" t="s">
        <v>517</v>
      </c>
      <c r="I58" s="329">
        <v>383117</v>
      </c>
      <c r="J58" s="330">
        <v>10946</v>
      </c>
      <c r="K58" s="331">
        <v>-11.4</v>
      </c>
      <c r="L58" s="332">
        <v>44378</v>
      </c>
      <c r="M58" s="333">
        <v>-2.6</v>
      </c>
      <c r="N58" s="334">
        <v>-8.8000000000000007</v>
      </c>
    </row>
    <row r="59" spans="1:14" x14ac:dyDescent="0.15">
      <c r="A59" s="250"/>
      <c r="B59" s="246"/>
      <c r="C59" s="246"/>
      <c r="D59" s="246"/>
      <c r="E59" s="246"/>
      <c r="F59" s="246"/>
      <c r="G59" s="312" t="s">
        <v>521</v>
      </c>
      <c r="H59" s="313"/>
      <c r="I59" s="321">
        <v>870375</v>
      </c>
      <c r="J59" s="322">
        <v>25182</v>
      </c>
      <c r="K59" s="323">
        <v>-29.1</v>
      </c>
      <c r="L59" s="324">
        <v>83280</v>
      </c>
      <c r="M59" s="325">
        <v>-2.5</v>
      </c>
      <c r="N59" s="326">
        <v>-26.6</v>
      </c>
    </row>
    <row r="60" spans="1:14" x14ac:dyDescent="0.15">
      <c r="A60" s="250"/>
      <c r="B60" s="246"/>
      <c r="C60" s="246"/>
      <c r="D60" s="246"/>
      <c r="E60" s="246"/>
      <c r="F60" s="246"/>
      <c r="G60" s="327"/>
      <c r="H60" s="328" t="s">
        <v>517</v>
      </c>
      <c r="I60" s="335">
        <v>255439</v>
      </c>
      <c r="J60" s="330">
        <v>7390</v>
      </c>
      <c r="K60" s="331">
        <v>-32.5</v>
      </c>
      <c r="L60" s="332">
        <v>43123</v>
      </c>
      <c r="M60" s="333">
        <v>-2.8</v>
      </c>
      <c r="N60" s="334">
        <v>-29.7</v>
      </c>
    </row>
    <row r="61" spans="1:14" x14ac:dyDescent="0.15">
      <c r="A61" s="250"/>
      <c r="B61" s="246"/>
      <c r="C61" s="246"/>
      <c r="D61" s="246"/>
      <c r="E61" s="246"/>
      <c r="F61" s="246"/>
      <c r="G61" s="312" t="s">
        <v>522</v>
      </c>
      <c r="H61" s="336"/>
      <c r="I61" s="337">
        <v>960996</v>
      </c>
      <c r="J61" s="338">
        <v>27209</v>
      </c>
      <c r="K61" s="339">
        <v>8.8000000000000007</v>
      </c>
      <c r="L61" s="340">
        <v>88405</v>
      </c>
      <c r="M61" s="341">
        <v>5.5</v>
      </c>
      <c r="N61" s="326">
        <v>3.3</v>
      </c>
    </row>
    <row r="62" spans="1:14" x14ac:dyDescent="0.15">
      <c r="A62" s="250"/>
      <c r="B62" s="246"/>
      <c r="C62" s="246"/>
      <c r="D62" s="246"/>
      <c r="E62" s="246"/>
      <c r="F62" s="246"/>
      <c r="G62" s="327"/>
      <c r="H62" s="328" t="s">
        <v>517</v>
      </c>
      <c r="I62" s="329">
        <v>412095</v>
      </c>
      <c r="J62" s="330">
        <v>11614</v>
      </c>
      <c r="K62" s="331">
        <v>-11.8</v>
      </c>
      <c r="L62" s="332">
        <v>41196</v>
      </c>
      <c r="M62" s="333">
        <v>4.5</v>
      </c>
      <c r="N62" s="334">
        <v>-16.3</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72" t="s">
        <v>3</v>
      </c>
      <c r="D47" s="1172"/>
      <c r="E47" s="1173"/>
      <c r="F47" s="11">
        <v>7.01</v>
      </c>
      <c r="G47" s="12">
        <v>6.51</v>
      </c>
      <c r="H47" s="12">
        <v>5.84</v>
      </c>
      <c r="I47" s="12">
        <v>6.51</v>
      </c>
      <c r="J47" s="13">
        <v>9.11</v>
      </c>
    </row>
    <row r="48" spans="2:10" ht="57.75" customHeight="1" x14ac:dyDescent="0.15">
      <c r="B48" s="14"/>
      <c r="C48" s="1174" t="s">
        <v>4</v>
      </c>
      <c r="D48" s="1174"/>
      <c r="E48" s="1175"/>
      <c r="F48" s="15">
        <v>3.63</v>
      </c>
      <c r="G48" s="16">
        <v>6.84</v>
      </c>
      <c r="H48" s="16">
        <v>3.49</v>
      </c>
      <c r="I48" s="16">
        <v>5.12</v>
      </c>
      <c r="J48" s="17">
        <v>2.9</v>
      </c>
    </row>
    <row r="49" spans="2:10" ht="57.75" customHeight="1" thickBot="1" x14ac:dyDescent="0.2">
      <c r="B49" s="18"/>
      <c r="C49" s="1176" t="s">
        <v>5</v>
      </c>
      <c r="D49" s="1176"/>
      <c r="E49" s="1177"/>
      <c r="F49" s="19" t="s">
        <v>529</v>
      </c>
      <c r="G49" s="20">
        <v>2.65</v>
      </c>
      <c r="H49" s="20" t="s">
        <v>530</v>
      </c>
      <c r="I49" s="20">
        <v>2.36</v>
      </c>
      <c r="J49" s="21">
        <v>0.34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84" t="s">
        <v>531</v>
      </c>
      <c r="D34" s="1184"/>
      <c r="E34" s="1185"/>
      <c r="F34" s="32">
        <v>0</v>
      </c>
      <c r="G34" s="33">
        <v>0</v>
      </c>
      <c r="H34" s="33">
        <v>0</v>
      </c>
      <c r="I34" s="33" t="s">
        <v>532</v>
      </c>
      <c r="J34" s="34" t="s">
        <v>533</v>
      </c>
      <c r="K34" s="22"/>
      <c r="L34" s="22"/>
      <c r="M34" s="22"/>
      <c r="N34" s="22"/>
      <c r="O34" s="22"/>
      <c r="P34" s="22"/>
    </row>
    <row r="35" spans="1:16" ht="39" customHeight="1" x14ac:dyDescent="0.15">
      <c r="A35" s="22"/>
      <c r="B35" s="35"/>
      <c r="C35" s="1178" t="s">
        <v>534</v>
      </c>
      <c r="D35" s="1179"/>
      <c r="E35" s="1180"/>
      <c r="F35" s="36">
        <v>9.58</v>
      </c>
      <c r="G35" s="37">
        <v>9.9700000000000006</v>
      </c>
      <c r="H35" s="37">
        <v>10.55</v>
      </c>
      <c r="I35" s="37">
        <v>10.8</v>
      </c>
      <c r="J35" s="38">
        <v>9.32</v>
      </c>
      <c r="K35" s="22"/>
      <c r="L35" s="22"/>
      <c r="M35" s="22"/>
      <c r="N35" s="22"/>
      <c r="O35" s="22"/>
      <c r="P35" s="22"/>
    </row>
    <row r="36" spans="1:16" ht="39" customHeight="1" x14ac:dyDescent="0.15">
      <c r="A36" s="22"/>
      <c r="B36" s="35"/>
      <c r="C36" s="1178" t="s">
        <v>535</v>
      </c>
      <c r="D36" s="1179"/>
      <c r="E36" s="1180"/>
      <c r="F36" s="36">
        <v>3.92</v>
      </c>
      <c r="G36" s="37">
        <v>7.05</v>
      </c>
      <c r="H36" s="37">
        <v>3.63</v>
      </c>
      <c r="I36" s="37">
        <v>5.1100000000000003</v>
      </c>
      <c r="J36" s="38">
        <v>2.83</v>
      </c>
      <c r="K36" s="22"/>
      <c r="L36" s="22"/>
      <c r="M36" s="22"/>
      <c r="N36" s="22"/>
      <c r="O36" s="22"/>
      <c r="P36" s="22"/>
    </row>
    <row r="37" spans="1:16" ht="39" customHeight="1" x14ac:dyDescent="0.15">
      <c r="A37" s="22"/>
      <c r="B37" s="35"/>
      <c r="C37" s="1178" t="s">
        <v>536</v>
      </c>
      <c r="D37" s="1179"/>
      <c r="E37" s="1180"/>
      <c r="F37" s="36">
        <v>1.55</v>
      </c>
      <c r="G37" s="37">
        <v>1.77</v>
      </c>
      <c r="H37" s="37">
        <v>1.36</v>
      </c>
      <c r="I37" s="37">
        <v>1.32</v>
      </c>
      <c r="J37" s="38">
        <v>2.31</v>
      </c>
      <c r="K37" s="22"/>
      <c r="L37" s="22"/>
      <c r="M37" s="22"/>
      <c r="N37" s="22"/>
      <c r="O37" s="22"/>
      <c r="P37" s="22"/>
    </row>
    <row r="38" spans="1:16" ht="39" customHeight="1" x14ac:dyDescent="0.15">
      <c r="A38" s="22"/>
      <c r="B38" s="35"/>
      <c r="C38" s="1178" t="s">
        <v>537</v>
      </c>
      <c r="D38" s="1179"/>
      <c r="E38" s="1180"/>
      <c r="F38" s="36">
        <v>0</v>
      </c>
      <c r="G38" s="37">
        <v>0</v>
      </c>
      <c r="H38" s="37">
        <v>0</v>
      </c>
      <c r="I38" s="37">
        <v>1.07</v>
      </c>
      <c r="J38" s="38">
        <v>1.72</v>
      </c>
      <c r="K38" s="22"/>
      <c r="L38" s="22"/>
      <c r="M38" s="22"/>
      <c r="N38" s="22"/>
      <c r="O38" s="22"/>
      <c r="P38" s="22"/>
    </row>
    <row r="39" spans="1:16" ht="39" customHeight="1" x14ac:dyDescent="0.15">
      <c r="A39" s="22"/>
      <c r="B39" s="35"/>
      <c r="C39" s="1178" t="s">
        <v>538</v>
      </c>
      <c r="D39" s="1179"/>
      <c r="E39" s="1180"/>
      <c r="F39" s="36">
        <v>0.56999999999999995</v>
      </c>
      <c r="G39" s="37">
        <v>0.06</v>
      </c>
      <c r="H39" s="37">
        <v>0.61</v>
      </c>
      <c r="I39" s="37">
        <v>1.01</v>
      </c>
      <c r="J39" s="38">
        <v>0.85</v>
      </c>
      <c r="K39" s="22"/>
      <c r="L39" s="22"/>
      <c r="M39" s="22"/>
      <c r="N39" s="22"/>
      <c r="O39" s="22"/>
      <c r="P39" s="22"/>
    </row>
    <row r="40" spans="1:16" ht="39" customHeight="1" x14ac:dyDescent="0.15">
      <c r="A40" s="22"/>
      <c r="B40" s="35"/>
      <c r="C40" s="1178" t="s">
        <v>539</v>
      </c>
      <c r="D40" s="1179"/>
      <c r="E40" s="1180"/>
      <c r="F40" s="36" t="s">
        <v>540</v>
      </c>
      <c r="G40" s="37" t="s">
        <v>541</v>
      </c>
      <c r="H40" s="37" t="s">
        <v>542</v>
      </c>
      <c r="I40" s="37">
        <v>0</v>
      </c>
      <c r="J40" s="38">
        <v>0.06</v>
      </c>
      <c r="K40" s="22"/>
      <c r="L40" s="22"/>
      <c r="M40" s="22"/>
      <c r="N40" s="22"/>
      <c r="O40" s="22"/>
      <c r="P40" s="22"/>
    </row>
    <row r="41" spans="1:16" ht="39" customHeight="1" x14ac:dyDescent="0.15">
      <c r="A41" s="22"/>
      <c r="B41" s="35"/>
      <c r="C41" s="1178" t="s">
        <v>543</v>
      </c>
      <c r="D41" s="1179"/>
      <c r="E41" s="1180"/>
      <c r="F41" s="36" t="s">
        <v>529</v>
      </c>
      <c r="G41" s="37" t="s">
        <v>544</v>
      </c>
      <c r="H41" s="37" t="s">
        <v>541</v>
      </c>
      <c r="I41" s="37">
        <v>0.03</v>
      </c>
      <c r="J41" s="38">
        <v>0.05</v>
      </c>
      <c r="K41" s="22"/>
      <c r="L41" s="22"/>
      <c r="M41" s="22"/>
      <c r="N41" s="22"/>
      <c r="O41" s="22"/>
      <c r="P41" s="22"/>
    </row>
    <row r="42" spans="1:16" ht="39" customHeight="1" x14ac:dyDescent="0.15">
      <c r="A42" s="22"/>
      <c r="B42" s="39"/>
      <c r="C42" s="1178" t="s">
        <v>545</v>
      </c>
      <c r="D42" s="1179"/>
      <c r="E42" s="1180"/>
      <c r="F42" s="36" t="s">
        <v>485</v>
      </c>
      <c r="G42" s="37" t="s">
        <v>485</v>
      </c>
      <c r="H42" s="37" t="s">
        <v>485</v>
      </c>
      <c r="I42" s="37" t="s">
        <v>485</v>
      </c>
      <c r="J42" s="38" t="s">
        <v>485</v>
      </c>
      <c r="K42" s="22"/>
      <c r="L42" s="22"/>
      <c r="M42" s="22"/>
      <c r="N42" s="22"/>
      <c r="O42" s="22"/>
      <c r="P42" s="22"/>
    </row>
    <row r="43" spans="1:16" ht="39" customHeight="1" thickBot="1" x14ac:dyDescent="0.2">
      <c r="A43" s="22"/>
      <c r="B43" s="40"/>
      <c r="C43" s="1181" t="s">
        <v>546</v>
      </c>
      <c r="D43" s="1182"/>
      <c r="E43" s="1183"/>
      <c r="F43" s="41">
        <v>0.08</v>
      </c>
      <c r="G43" s="42">
        <v>0.12</v>
      </c>
      <c r="H43" s="42">
        <v>0.1</v>
      </c>
      <c r="I43" s="42">
        <v>0.09</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94" t="s">
        <v>10</v>
      </c>
      <c r="C45" s="1195"/>
      <c r="D45" s="58"/>
      <c r="E45" s="1200" t="s">
        <v>11</v>
      </c>
      <c r="F45" s="1200"/>
      <c r="G45" s="1200"/>
      <c r="H45" s="1200"/>
      <c r="I45" s="1200"/>
      <c r="J45" s="1201"/>
      <c r="K45" s="59">
        <v>2161</v>
      </c>
      <c r="L45" s="60">
        <v>2158</v>
      </c>
      <c r="M45" s="60">
        <v>2230</v>
      </c>
      <c r="N45" s="60">
        <v>2162</v>
      </c>
      <c r="O45" s="61">
        <v>2106</v>
      </c>
      <c r="P45" s="48"/>
      <c r="Q45" s="48"/>
      <c r="R45" s="48"/>
      <c r="S45" s="48"/>
      <c r="T45" s="48"/>
      <c r="U45" s="48"/>
    </row>
    <row r="46" spans="1:21" ht="30.75" customHeight="1" x14ac:dyDescent="0.15">
      <c r="A46" s="48"/>
      <c r="B46" s="1196"/>
      <c r="C46" s="1197"/>
      <c r="D46" s="62"/>
      <c r="E46" s="1188" t="s">
        <v>12</v>
      </c>
      <c r="F46" s="1188"/>
      <c r="G46" s="1188"/>
      <c r="H46" s="1188"/>
      <c r="I46" s="1188"/>
      <c r="J46" s="1189"/>
      <c r="K46" s="63" t="s">
        <v>485</v>
      </c>
      <c r="L46" s="64" t="s">
        <v>485</v>
      </c>
      <c r="M46" s="64" t="s">
        <v>485</v>
      </c>
      <c r="N46" s="64" t="s">
        <v>485</v>
      </c>
      <c r="O46" s="65" t="s">
        <v>485</v>
      </c>
      <c r="P46" s="48"/>
      <c r="Q46" s="48"/>
      <c r="R46" s="48"/>
      <c r="S46" s="48"/>
      <c r="T46" s="48"/>
      <c r="U46" s="48"/>
    </row>
    <row r="47" spans="1:21" ht="30.75" customHeight="1" x14ac:dyDescent="0.15">
      <c r="A47" s="48"/>
      <c r="B47" s="1196"/>
      <c r="C47" s="1197"/>
      <c r="D47" s="62"/>
      <c r="E47" s="1188" t="s">
        <v>13</v>
      </c>
      <c r="F47" s="1188"/>
      <c r="G47" s="1188"/>
      <c r="H47" s="1188"/>
      <c r="I47" s="1188"/>
      <c r="J47" s="1189"/>
      <c r="K47" s="63" t="s">
        <v>485</v>
      </c>
      <c r="L47" s="64" t="s">
        <v>485</v>
      </c>
      <c r="M47" s="64" t="s">
        <v>485</v>
      </c>
      <c r="N47" s="64" t="s">
        <v>485</v>
      </c>
      <c r="O47" s="65" t="s">
        <v>485</v>
      </c>
      <c r="P47" s="48"/>
      <c r="Q47" s="48"/>
      <c r="R47" s="48"/>
      <c r="S47" s="48"/>
      <c r="T47" s="48"/>
      <c r="U47" s="48"/>
    </row>
    <row r="48" spans="1:21" ht="30.75" customHeight="1" x14ac:dyDescent="0.15">
      <c r="A48" s="48"/>
      <c r="B48" s="1196"/>
      <c r="C48" s="1197"/>
      <c r="D48" s="62"/>
      <c r="E48" s="1188" t="s">
        <v>14</v>
      </c>
      <c r="F48" s="1188"/>
      <c r="G48" s="1188"/>
      <c r="H48" s="1188"/>
      <c r="I48" s="1188"/>
      <c r="J48" s="1189"/>
      <c r="K48" s="63">
        <v>908</v>
      </c>
      <c r="L48" s="64">
        <v>914</v>
      </c>
      <c r="M48" s="64">
        <v>900</v>
      </c>
      <c r="N48" s="64">
        <v>854</v>
      </c>
      <c r="O48" s="65">
        <v>698</v>
      </c>
      <c r="P48" s="48"/>
      <c r="Q48" s="48"/>
      <c r="R48" s="48"/>
      <c r="S48" s="48"/>
      <c r="T48" s="48"/>
      <c r="U48" s="48"/>
    </row>
    <row r="49" spans="1:21" ht="30.75" customHeight="1" x14ac:dyDescent="0.15">
      <c r="A49" s="48"/>
      <c r="B49" s="1196"/>
      <c r="C49" s="1197"/>
      <c r="D49" s="62"/>
      <c r="E49" s="1188" t="s">
        <v>15</v>
      </c>
      <c r="F49" s="1188"/>
      <c r="G49" s="1188"/>
      <c r="H49" s="1188"/>
      <c r="I49" s="1188"/>
      <c r="J49" s="1189"/>
      <c r="K49" s="63">
        <v>69</v>
      </c>
      <c r="L49" s="64">
        <v>10</v>
      </c>
      <c r="M49" s="64">
        <v>13</v>
      </c>
      <c r="N49" s="64">
        <v>21</v>
      </c>
      <c r="O49" s="65">
        <v>39</v>
      </c>
      <c r="P49" s="48"/>
      <c r="Q49" s="48"/>
      <c r="R49" s="48"/>
      <c r="S49" s="48"/>
      <c r="T49" s="48"/>
      <c r="U49" s="48"/>
    </row>
    <row r="50" spans="1:21" ht="30.75" customHeight="1" x14ac:dyDescent="0.15">
      <c r="A50" s="48"/>
      <c r="B50" s="1196"/>
      <c r="C50" s="1197"/>
      <c r="D50" s="62"/>
      <c r="E50" s="1188" t="s">
        <v>16</v>
      </c>
      <c r="F50" s="1188"/>
      <c r="G50" s="1188"/>
      <c r="H50" s="1188"/>
      <c r="I50" s="1188"/>
      <c r="J50" s="1189"/>
      <c r="K50" s="63">
        <v>9</v>
      </c>
      <c r="L50" s="64">
        <v>9</v>
      </c>
      <c r="M50" s="64">
        <v>8</v>
      </c>
      <c r="N50" s="64">
        <v>8</v>
      </c>
      <c r="O50" s="65">
        <v>6</v>
      </c>
      <c r="P50" s="48"/>
      <c r="Q50" s="48"/>
      <c r="R50" s="48"/>
      <c r="S50" s="48"/>
      <c r="T50" s="48"/>
      <c r="U50" s="48"/>
    </row>
    <row r="51" spans="1:21" ht="30.75" customHeight="1" x14ac:dyDescent="0.15">
      <c r="A51" s="48"/>
      <c r="B51" s="1198"/>
      <c r="C51" s="1199"/>
      <c r="D51" s="66"/>
      <c r="E51" s="1188" t="s">
        <v>17</v>
      </c>
      <c r="F51" s="1188"/>
      <c r="G51" s="1188"/>
      <c r="H51" s="1188"/>
      <c r="I51" s="1188"/>
      <c r="J51" s="1189"/>
      <c r="K51" s="63">
        <v>0</v>
      </c>
      <c r="L51" s="64">
        <v>0</v>
      </c>
      <c r="M51" s="64" t="s">
        <v>485</v>
      </c>
      <c r="N51" s="64">
        <v>0</v>
      </c>
      <c r="O51" s="65">
        <v>0</v>
      </c>
      <c r="P51" s="48"/>
      <c r="Q51" s="48"/>
      <c r="R51" s="48"/>
      <c r="S51" s="48"/>
      <c r="T51" s="48"/>
      <c r="U51" s="48"/>
    </row>
    <row r="52" spans="1:21" ht="30.75" customHeight="1" x14ac:dyDescent="0.15">
      <c r="A52" s="48"/>
      <c r="B52" s="1186" t="s">
        <v>18</v>
      </c>
      <c r="C52" s="1187"/>
      <c r="D52" s="66"/>
      <c r="E52" s="1188" t="s">
        <v>19</v>
      </c>
      <c r="F52" s="1188"/>
      <c r="G52" s="1188"/>
      <c r="H52" s="1188"/>
      <c r="I52" s="1188"/>
      <c r="J52" s="1189"/>
      <c r="K52" s="63">
        <v>1378</v>
      </c>
      <c r="L52" s="64">
        <v>1376</v>
      </c>
      <c r="M52" s="64">
        <v>1365</v>
      </c>
      <c r="N52" s="64">
        <v>1297</v>
      </c>
      <c r="O52" s="65">
        <v>1256</v>
      </c>
      <c r="P52" s="48"/>
      <c r="Q52" s="48"/>
      <c r="R52" s="48"/>
      <c r="S52" s="48"/>
      <c r="T52" s="48"/>
      <c r="U52" s="48"/>
    </row>
    <row r="53" spans="1:21" ht="30.75" customHeight="1" thickBot="1" x14ac:dyDescent="0.2">
      <c r="A53" s="48"/>
      <c r="B53" s="1190" t="s">
        <v>20</v>
      </c>
      <c r="C53" s="1191"/>
      <c r="D53" s="67"/>
      <c r="E53" s="1192" t="s">
        <v>21</v>
      </c>
      <c r="F53" s="1192"/>
      <c r="G53" s="1192"/>
      <c r="H53" s="1192"/>
      <c r="I53" s="1192"/>
      <c r="J53" s="1193"/>
      <c r="K53" s="68">
        <v>1769</v>
      </c>
      <c r="L53" s="69">
        <v>1715</v>
      </c>
      <c r="M53" s="69">
        <v>1786</v>
      </c>
      <c r="N53" s="69">
        <v>1748</v>
      </c>
      <c r="O53" s="70">
        <v>1593</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8"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524</v>
      </c>
      <c r="J40" s="79" t="s">
        <v>525</v>
      </c>
      <c r="K40" s="79" t="s">
        <v>526</v>
      </c>
      <c r="L40" s="79" t="s">
        <v>527</v>
      </c>
      <c r="M40" s="80" t="s">
        <v>528</v>
      </c>
    </row>
    <row r="41" spans="2:13" ht="27.75" customHeight="1" x14ac:dyDescent="0.15">
      <c r="B41" s="1202" t="s">
        <v>23</v>
      </c>
      <c r="C41" s="1203"/>
      <c r="D41" s="81"/>
      <c r="E41" s="1208" t="s">
        <v>24</v>
      </c>
      <c r="F41" s="1208"/>
      <c r="G41" s="1208"/>
      <c r="H41" s="1209"/>
      <c r="I41" s="82">
        <v>16298</v>
      </c>
      <c r="J41" s="83">
        <v>16884</v>
      </c>
      <c r="K41" s="83">
        <v>15839</v>
      </c>
      <c r="L41" s="83">
        <v>14921</v>
      </c>
      <c r="M41" s="84">
        <v>13722</v>
      </c>
    </row>
    <row r="42" spans="2:13" ht="27.75" customHeight="1" x14ac:dyDescent="0.15">
      <c r="B42" s="1204"/>
      <c r="C42" s="1205"/>
      <c r="D42" s="85"/>
      <c r="E42" s="1210" t="s">
        <v>25</v>
      </c>
      <c r="F42" s="1210"/>
      <c r="G42" s="1210"/>
      <c r="H42" s="1211"/>
      <c r="I42" s="86">
        <v>48</v>
      </c>
      <c r="J42" s="87">
        <v>40</v>
      </c>
      <c r="K42" s="87">
        <v>31</v>
      </c>
      <c r="L42" s="87">
        <v>23</v>
      </c>
      <c r="M42" s="88">
        <v>17</v>
      </c>
    </row>
    <row r="43" spans="2:13" ht="27.75" customHeight="1" x14ac:dyDescent="0.15">
      <c r="B43" s="1204"/>
      <c r="C43" s="1205"/>
      <c r="D43" s="85"/>
      <c r="E43" s="1210" t="s">
        <v>26</v>
      </c>
      <c r="F43" s="1210"/>
      <c r="G43" s="1210"/>
      <c r="H43" s="1211"/>
      <c r="I43" s="86">
        <v>9499</v>
      </c>
      <c r="J43" s="87">
        <v>9622</v>
      </c>
      <c r="K43" s="87">
        <v>9272</v>
      </c>
      <c r="L43" s="87">
        <v>8707</v>
      </c>
      <c r="M43" s="88">
        <v>7446</v>
      </c>
    </row>
    <row r="44" spans="2:13" ht="27.75" customHeight="1" x14ac:dyDescent="0.15">
      <c r="B44" s="1204"/>
      <c r="C44" s="1205"/>
      <c r="D44" s="85"/>
      <c r="E44" s="1210" t="s">
        <v>27</v>
      </c>
      <c r="F44" s="1210"/>
      <c r="G44" s="1210"/>
      <c r="H44" s="1211"/>
      <c r="I44" s="86">
        <v>517</v>
      </c>
      <c r="J44" s="87">
        <v>248</v>
      </c>
      <c r="K44" s="87">
        <v>389</v>
      </c>
      <c r="L44" s="87">
        <v>473</v>
      </c>
      <c r="M44" s="88">
        <v>430</v>
      </c>
    </row>
    <row r="45" spans="2:13" ht="27.75" customHeight="1" x14ac:dyDescent="0.15">
      <c r="B45" s="1204"/>
      <c r="C45" s="1205"/>
      <c r="D45" s="85"/>
      <c r="E45" s="1210" t="s">
        <v>28</v>
      </c>
      <c r="F45" s="1210"/>
      <c r="G45" s="1210"/>
      <c r="H45" s="1211"/>
      <c r="I45" s="86">
        <v>2814</v>
      </c>
      <c r="J45" s="87">
        <v>2646</v>
      </c>
      <c r="K45" s="87">
        <v>2373</v>
      </c>
      <c r="L45" s="87">
        <v>1993</v>
      </c>
      <c r="M45" s="88">
        <v>1830</v>
      </c>
    </row>
    <row r="46" spans="2:13" ht="27.75" customHeight="1" x14ac:dyDescent="0.15">
      <c r="B46" s="1204"/>
      <c r="C46" s="1205"/>
      <c r="D46" s="89"/>
      <c r="E46" s="1210" t="s">
        <v>29</v>
      </c>
      <c r="F46" s="1210"/>
      <c r="G46" s="1210"/>
      <c r="H46" s="1211"/>
      <c r="I46" s="86">
        <v>1018</v>
      </c>
      <c r="J46" s="87" t="s">
        <v>485</v>
      </c>
      <c r="K46" s="87" t="s">
        <v>485</v>
      </c>
      <c r="L46" s="87" t="s">
        <v>485</v>
      </c>
      <c r="M46" s="88" t="s">
        <v>485</v>
      </c>
    </row>
    <row r="47" spans="2:13" ht="27.75" customHeight="1" x14ac:dyDescent="0.15">
      <c r="B47" s="1204"/>
      <c r="C47" s="1205"/>
      <c r="D47" s="90"/>
      <c r="E47" s="1212" t="s">
        <v>30</v>
      </c>
      <c r="F47" s="1213"/>
      <c r="G47" s="1213"/>
      <c r="H47" s="1214"/>
      <c r="I47" s="86" t="s">
        <v>485</v>
      </c>
      <c r="J47" s="87" t="s">
        <v>485</v>
      </c>
      <c r="K47" s="87" t="s">
        <v>485</v>
      </c>
      <c r="L47" s="87" t="s">
        <v>485</v>
      </c>
      <c r="M47" s="88" t="s">
        <v>485</v>
      </c>
    </row>
    <row r="48" spans="2:13" ht="27.75" customHeight="1" x14ac:dyDescent="0.15">
      <c r="B48" s="1204"/>
      <c r="C48" s="1205"/>
      <c r="D48" s="85"/>
      <c r="E48" s="1210" t="s">
        <v>31</v>
      </c>
      <c r="F48" s="1210"/>
      <c r="G48" s="1210"/>
      <c r="H48" s="1211"/>
      <c r="I48" s="86" t="s">
        <v>485</v>
      </c>
      <c r="J48" s="87" t="s">
        <v>485</v>
      </c>
      <c r="K48" s="87" t="s">
        <v>485</v>
      </c>
      <c r="L48" s="87" t="s">
        <v>485</v>
      </c>
      <c r="M48" s="88" t="s">
        <v>485</v>
      </c>
    </row>
    <row r="49" spans="2:13" ht="27.75" customHeight="1" x14ac:dyDescent="0.15">
      <c r="B49" s="1206"/>
      <c r="C49" s="1207"/>
      <c r="D49" s="85"/>
      <c r="E49" s="1210" t="s">
        <v>32</v>
      </c>
      <c r="F49" s="1210"/>
      <c r="G49" s="1210"/>
      <c r="H49" s="1211"/>
      <c r="I49" s="86" t="s">
        <v>485</v>
      </c>
      <c r="J49" s="87" t="s">
        <v>485</v>
      </c>
      <c r="K49" s="87" t="s">
        <v>485</v>
      </c>
      <c r="L49" s="87" t="s">
        <v>485</v>
      </c>
      <c r="M49" s="88" t="s">
        <v>485</v>
      </c>
    </row>
    <row r="50" spans="2:13" ht="27.75" customHeight="1" x14ac:dyDescent="0.15">
      <c r="B50" s="1215" t="s">
        <v>33</v>
      </c>
      <c r="C50" s="1216"/>
      <c r="D50" s="91"/>
      <c r="E50" s="1210" t="s">
        <v>34</v>
      </c>
      <c r="F50" s="1210"/>
      <c r="G50" s="1210"/>
      <c r="H50" s="1211"/>
      <c r="I50" s="86">
        <v>1375</v>
      </c>
      <c r="J50" s="87">
        <v>1341</v>
      </c>
      <c r="K50" s="87">
        <v>1151</v>
      </c>
      <c r="L50" s="87">
        <v>1203</v>
      </c>
      <c r="M50" s="88">
        <v>1384</v>
      </c>
    </row>
    <row r="51" spans="2:13" ht="27.75" customHeight="1" x14ac:dyDescent="0.15">
      <c r="B51" s="1204"/>
      <c r="C51" s="1205"/>
      <c r="D51" s="85"/>
      <c r="E51" s="1210" t="s">
        <v>35</v>
      </c>
      <c r="F51" s="1210"/>
      <c r="G51" s="1210"/>
      <c r="H51" s="1211"/>
      <c r="I51" s="86">
        <v>126</v>
      </c>
      <c r="J51" s="87">
        <v>202</v>
      </c>
      <c r="K51" s="87">
        <v>152</v>
      </c>
      <c r="L51" s="87">
        <v>96</v>
      </c>
      <c r="M51" s="88">
        <v>86</v>
      </c>
    </row>
    <row r="52" spans="2:13" ht="27.75" customHeight="1" x14ac:dyDescent="0.15">
      <c r="B52" s="1206"/>
      <c r="C52" s="1207"/>
      <c r="D52" s="85"/>
      <c r="E52" s="1210" t="s">
        <v>36</v>
      </c>
      <c r="F52" s="1210"/>
      <c r="G52" s="1210"/>
      <c r="H52" s="1211"/>
      <c r="I52" s="86">
        <v>14070</v>
      </c>
      <c r="J52" s="87">
        <v>13832</v>
      </c>
      <c r="K52" s="87">
        <v>13494</v>
      </c>
      <c r="L52" s="87">
        <v>13228</v>
      </c>
      <c r="M52" s="88">
        <v>12652</v>
      </c>
    </row>
    <row r="53" spans="2:13" ht="27.75" customHeight="1" thickBot="1" x14ac:dyDescent="0.2">
      <c r="B53" s="1217" t="s">
        <v>37</v>
      </c>
      <c r="C53" s="1218"/>
      <c r="D53" s="92"/>
      <c r="E53" s="1219" t="s">
        <v>38</v>
      </c>
      <c r="F53" s="1219"/>
      <c r="G53" s="1219"/>
      <c r="H53" s="1220"/>
      <c r="I53" s="93">
        <v>14624</v>
      </c>
      <c r="J53" s="94">
        <v>14065</v>
      </c>
      <c r="K53" s="94">
        <v>13106</v>
      </c>
      <c r="L53" s="94">
        <v>11590</v>
      </c>
      <c r="M53" s="95">
        <v>9324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577</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577</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576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572</v>
      </c>
      <c r="I42" s="354"/>
      <c r="J42" s="354"/>
      <c r="K42" s="354"/>
      <c r="L42" s="246"/>
      <c r="M42" s="246"/>
      <c r="N42" s="246"/>
      <c r="O42" s="246"/>
    </row>
    <row r="43" spans="2:17" ht="13.5" customHeight="1" x14ac:dyDescent="0.15">
      <c r="B43" s="250"/>
      <c r="C43" s="246"/>
      <c r="D43" s="246"/>
      <c r="E43" s="246"/>
      <c r="F43" s="246"/>
      <c r="G43" s="1221" t="s">
        <v>578</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65"/>
      <c r="I48" s="365"/>
      <c r="J48" s="365"/>
    </row>
    <row r="49" spans="1:17" x14ac:dyDescent="0.15">
      <c r="B49" s="250"/>
      <c r="C49" s="246"/>
      <c r="D49" s="246"/>
      <c r="E49" s="246"/>
      <c r="F49" s="246"/>
      <c r="G49" s="245" t="s">
        <v>575</v>
      </c>
    </row>
    <row r="50" spans="1:17" x14ac:dyDescent="0.15">
      <c r="B50" s="250"/>
      <c r="C50" s="246"/>
      <c r="D50" s="246"/>
      <c r="E50" s="246"/>
      <c r="F50" s="246"/>
      <c r="G50" s="1230"/>
      <c r="H50" s="1231"/>
      <c r="I50" s="1231"/>
      <c r="J50" s="1232"/>
      <c r="K50" s="347" t="s">
        <v>524</v>
      </c>
      <c r="L50" s="347" t="s">
        <v>525</v>
      </c>
      <c r="M50" s="347" t="s">
        <v>526</v>
      </c>
      <c r="N50" s="347" t="s">
        <v>527</v>
      </c>
      <c r="O50" s="347" t="s">
        <v>528</v>
      </c>
    </row>
    <row r="51" spans="1:17" x14ac:dyDescent="0.15">
      <c r="B51" s="250"/>
      <c r="C51" s="246"/>
      <c r="D51" s="246"/>
      <c r="E51" s="246"/>
      <c r="F51" s="246"/>
      <c r="G51" s="1233" t="s">
        <v>570</v>
      </c>
      <c r="H51" s="1234"/>
      <c r="I51" s="1239" t="s">
        <v>568</v>
      </c>
      <c r="J51" s="1239"/>
      <c r="K51" s="1241"/>
      <c r="L51" s="1241"/>
      <c r="M51" s="1241"/>
      <c r="N51" s="1242">
        <v>148.30000000000001</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574</v>
      </c>
      <c r="J53" s="1243"/>
      <c r="K53" s="1250"/>
      <c r="L53" s="1250"/>
      <c r="M53" s="1250"/>
      <c r="N53" s="1252">
        <v>53.1</v>
      </c>
      <c r="O53" s="1250"/>
    </row>
    <row r="54" spans="1:17" x14ac:dyDescent="0.15">
      <c r="A54" s="357"/>
      <c r="B54" s="250"/>
      <c r="C54" s="246"/>
      <c r="D54" s="246"/>
      <c r="E54" s="246"/>
      <c r="F54" s="246"/>
      <c r="G54" s="1237"/>
      <c r="H54" s="1238"/>
      <c r="I54" s="1243"/>
      <c r="J54" s="1243"/>
      <c r="K54" s="1251"/>
      <c r="L54" s="1251"/>
      <c r="M54" s="1251"/>
      <c r="N54" s="1251"/>
      <c r="O54" s="1251"/>
    </row>
    <row r="55" spans="1:17" x14ac:dyDescent="0.15">
      <c r="A55" s="357"/>
      <c r="B55" s="250"/>
      <c r="C55" s="246"/>
      <c r="D55" s="246"/>
      <c r="E55" s="246"/>
      <c r="F55" s="246"/>
      <c r="G55" s="1244" t="s">
        <v>569</v>
      </c>
      <c r="H55" s="1245"/>
      <c r="I55" s="1243" t="s">
        <v>568</v>
      </c>
      <c r="J55" s="1243"/>
      <c r="K55" s="1241"/>
      <c r="L55" s="1241"/>
      <c r="M55" s="1241"/>
      <c r="N55" s="1242">
        <v>58.5</v>
      </c>
      <c r="O55" s="1241"/>
    </row>
    <row r="56" spans="1:17" x14ac:dyDescent="0.15">
      <c r="A56" s="357"/>
      <c r="B56" s="250"/>
      <c r="C56" s="246"/>
      <c r="D56" s="246"/>
      <c r="E56" s="246"/>
      <c r="F56" s="246"/>
      <c r="G56" s="1246"/>
      <c r="H56" s="1247"/>
      <c r="I56" s="1243"/>
      <c r="J56" s="1243"/>
      <c r="K56" s="1242"/>
      <c r="L56" s="1242"/>
      <c r="M56" s="1242"/>
      <c r="N56" s="1242"/>
      <c r="O56" s="1242"/>
    </row>
    <row r="57" spans="1:17" s="357" customFormat="1" x14ac:dyDescent="0.15">
      <c r="B57" s="358"/>
      <c r="C57" s="354"/>
      <c r="D57" s="354"/>
      <c r="E57" s="354"/>
      <c r="F57" s="354"/>
      <c r="G57" s="1246"/>
      <c r="H57" s="1247"/>
      <c r="I57" s="1253" t="s">
        <v>574</v>
      </c>
      <c r="J57" s="1253"/>
      <c r="K57" s="1250"/>
      <c r="L57" s="1250"/>
      <c r="M57" s="1250"/>
      <c r="N57" s="1252">
        <v>52.9</v>
      </c>
      <c r="O57" s="1250"/>
      <c r="P57" s="363"/>
      <c r="Q57" s="358"/>
    </row>
    <row r="58" spans="1:17" s="357" customFormat="1" x14ac:dyDescent="0.15">
      <c r="A58" s="245"/>
      <c r="B58" s="358"/>
      <c r="C58" s="354"/>
      <c r="D58" s="354"/>
      <c r="E58" s="354"/>
      <c r="F58" s="354"/>
      <c r="G58" s="1248"/>
      <c r="H58" s="1249"/>
      <c r="I58" s="1253"/>
      <c r="J58" s="1253"/>
      <c r="K58" s="1251"/>
      <c r="L58" s="1251"/>
      <c r="M58" s="1251"/>
      <c r="N58" s="1251"/>
      <c r="O58" s="1251"/>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573</v>
      </c>
      <c r="C63" s="246"/>
      <c r="D63" s="246"/>
      <c r="E63" s="246"/>
      <c r="F63" s="246"/>
      <c r="G63" s="246"/>
      <c r="H63" s="246"/>
      <c r="I63" s="246"/>
      <c r="J63" s="246"/>
      <c r="K63" s="246"/>
      <c r="L63" s="246"/>
      <c r="M63" s="246"/>
      <c r="N63" s="246"/>
      <c r="O63" s="246"/>
    </row>
    <row r="64" spans="1:17" x14ac:dyDescent="0.15">
      <c r="B64" s="250"/>
      <c r="C64" s="246"/>
      <c r="D64" s="246"/>
      <c r="E64" s="246"/>
      <c r="F64" s="246"/>
      <c r="G64" s="355" t="s">
        <v>572</v>
      </c>
      <c r="I64" s="354"/>
      <c r="J64" s="354"/>
      <c r="K64" s="354"/>
      <c r="L64" s="246"/>
      <c r="M64" s="246"/>
      <c r="N64" s="246"/>
      <c r="O64" s="246"/>
    </row>
    <row r="65" spans="2:30" x14ac:dyDescent="0.15">
      <c r="B65" s="250"/>
      <c r="C65" s="246"/>
      <c r="D65" s="246"/>
      <c r="E65" s="246"/>
      <c r="F65" s="246"/>
      <c r="G65" s="1221" t="s">
        <v>579</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571</v>
      </c>
      <c r="I71" s="351"/>
      <c r="J71" s="350"/>
      <c r="K71" s="350"/>
      <c r="L71" s="349"/>
      <c r="M71" s="350"/>
      <c r="N71" s="349"/>
      <c r="O71" s="348"/>
    </row>
    <row r="72" spans="2:30" x14ac:dyDescent="0.15">
      <c r="B72" s="250"/>
      <c r="C72" s="246"/>
      <c r="D72" s="246"/>
      <c r="E72" s="246"/>
      <c r="F72" s="246"/>
      <c r="G72" s="1230"/>
      <c r="H72" s="1231"/>
      <c r="I72" s="1231"/>
      <c r="J72" s="1232"/>
      <c r="K72" s="347" t="s">
        <v>524</v>
      </c>
      <c r="L72" s="347" t="s">
        <v>525</v>
      </c>
      <c r="M72" s="347" t="s">
        <v>526</v>
      </c>
      <c r="N72" s="347" t="s">
        <v>527</v>
      </c>
      <c r="O72" s="347" t="s">
        <v>528</v>
      </c>
    </row>
    <row r="73" spans="2:30" x14ac:dyDescent="0.15">
      <c r="B73" s="250"/>
      <c r="C73" s="246"/>
      <c r="D73" s="246"/>
      <c r="E73" s="246"/>
      <c r="F73" s="246"/>
      <c r="G73" s="1233" t="s">
        <v>570</v>
      </c>
      <c r="H73" s="1234"/>
      <c r="I73" s="1239" t="s">
        <v>568</v>
      </c>
      <c r="J73" s="1239"/>
      <c r="K73" s="1254">
        <v>184.4</v>
      </c>
      <c r="L73" s="1254">
        <v>178.2</v>
      </c>
      <c r="M73" s="1242">
        <v>170.7</v>
      </c>
      <c r="N73" s="1242">
        <v>148.30000000000001</v>
      </c>
      <c r="O73" s="1242">
        <v>119.3</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567</v>
      </c>
      <c r="J75" s="1243"/>
      <c r="K75" s="1252">
        <v>23.5</v>
      </c>
      <c r="L75" s="1252">
        <v>22.5</v>
      </c>
      <c r="M75" s="1252">
        <v>22.4</v>
      </c>
      <c r="N75" s="1252">
        <v>22.4</v>
      </c>
      <c r="O75" s="1252">
        <v>22</v>
      </c>
      <c r="U75" s="245">
        <v>81.2</v>
      </c>
      <c r="W75" s="245">
        <v>87.2</v>
      </c>
      <c r="Y75" s="245">
        <v>99.8</v>
      </c>
      <c r="AA75" s="245">
        <v>109.5</v>
      </c>
      <c r="AC75" s="245">
        <v>115.2</v>
      </c>
    </row>
    <row r="76" spans="2:30" x14ac:dyDescent="0.15">
      <c r="B76" s="250"/>
      <c r="C76" s="246"/>
      <c r="D76" s="246"/>
      <c r="E76" s="246"/>
      <c r="F76" s="246"/>
      <c r="G76" s="1237"/>
      <c r="H76" s="1238"/>
      <c r="I76" s="1243"/>
      <c r="J76" s="1243"/>
      <c r="K76" s="1251"/>
      <c r="L76" s="1251"/>
      <c r="M76" s="1251"/>
      <c r="N76" s="1251"/>
      <c r="O76" s="1251"/>
    </row>
    <row r="77" spans="2:30" x14ac:dyDescent="0.15">
      <c r="B77" s="250"/>
      <c r="C77" s="246"/>
      <c r="D77" s="246"/>
      <c r="E77" s="246"/>
      <c r="F77" s="246"/>
      <c r="G77" s="1244" t="s">
        <v>569</v>
      </c>
      <c r="H77" s="1245"/>
      <c r="I77" s="1243" t="s">
        <v>568</v>
      </c>
      <c r="J77" s="1243"/>
      <c r="K77" s="1254">
        <v>76.2</v>
      </c>
      <c r="L77" s="1254">
        <v>65.3</v>
      </c>
      <c r="M77" s="1242">
        <v>60.8</v>
      </c>
      <c r="N77" s="1242">
        <v>58.5</v>
      </c>
      <c r="O77" s="1242">
        <v>54.6</v>
      </c>
      <c r="R77" s="245">
        <v>12.3</v>
      </c>
      <c r="T77" s="245">
        <v>11.1</v>
      </c>
    </row>
    <row r="78" spans="2:30" x14ac:dyDescent="0.15">
      <c r="B78" s="250"/>
      <c r="C78" s="246"/>
      <c r="D78" s="246"/>
      <c r="E78" s="246"/>
      <c r="F78" s="246"/>
      <c r="G78" s="1246"/>
      <c r="H78" s="1247"/>
      <c r="I78" s="1243"/>
      <c r="J78" s="1243"/>
      <c r="K78" s="1254"/>
      <c r="L78" s="1254"/>
      <c r="M78" s="1242"/>
      <c r="N78" s="1242"/>
      <c r="O78" s="1242"/>
    </row>
    <row r="79" spans="2:30" x14ac:dyDescent="0.15">
      <c r="B79" s="250"/>
      <c r="C79" s="246"/>
      <c r="D79" s="246"/>
      <c r="E79" s="246"/>
      <c r="F79" s="246"/>
      <c r="G79" s="1246"/>
      <c r="H79" s="1247"/>
      <c r="I79" s="1255" t="s">
        <v>567</v>
      </c>
      <c r="J79" s="1253"/>
      <c r="K79" s="1256">
        <v>12.8</v>
      </c>
      <c r="L79" s="1256">
        <v>12</v>
      </c>
      <c r="M79" s="1256">
        <v>11.1</v>
      </c>
      <c r="N79" s="1256">
        <v>10.7</v>
      </c>
      <c r="O79" s="1256">
        <v>10</v>
      </c>
      <c r="V79" s="245">
        <v>53.5</v>
      </c>
      <c r="X79" s="245">
        <v>48.2</v>
      </c>
      <c r="Z79" s="245">
        <v>34.200000000000003</v>
      </c>
      <c r="AB79" s="245">
        <v>30.3</v>
      </c>
      <c r="AD79" s="245">
        <v>28.9</v>
      </c>
    </row>
    <row r="80" spans="2:30" x14ac:dyDescent="0.15">
      <c r="B80" s="250"/>
      <c r="C80" s="246"/>
      <c r="D80" s="246"/>
      <c r="E80" s="246"/>
      <c r="F80" s="246"/>
      <c r="G80" s="1248"/>
      <c r="H80" s="1249"/>
      <c r="I80" s="1253"/>
      <c r="J80" s="1253"/>
      <c r="K80" s="1256"/>
      <c r="L80" s="1256"/>
      <c r="M80" s="1256"/>
      <c r="N80" s="1256"/>
      <c r="O80" s="1256"/>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523</v>
      </c>
      <c r="G2" s="113"/>
      <c r="H2" s="114"/>
    </row>
    <row r="3" spans="1:8" x14ac:dyDescent="0.15">
      <c r="A3" s="110" t="s">
        <v>516</v>
      </c>
      <c r="B3" s="115"/>
      <c r="C3" s="116"/>
      <c r="D3" s="117">
        <v>20998</v>
      </c>
      <c r="E3" s="118"/>
      <c r="F3" s="119">
        <v>75709</v>
      </c>
      <c r="G3" s="120"/>
      <c r="H3" s="121"/>
    </row>
    <row r="4" spans="1:8" x14ac:dyDescent="0.15">
      <c r="A4" s="122"/>
      <c r="B4" s="123"/>
      <c r="C4" s="124"/>
      <c r="D4" s="125">
        <v>14019</v>
      </c>
      <c r="E4" s="126"/>
      <c r="F4" s="127">
        <v>35212</v>
      </c>
      <c r="G4" s="128"/>
      <c r="H4" s="129"/>
    </row>
    <row r="5" spans="1:8" x14ac:dyDescent="0.15">
      <c r="A5" s="110" t="s">
        <v>518</v>
      </c>
      <c r="B5" s="115"/>
      <c r="C5" s="116"/>
      <c r="D5" s="117">
        <v>22833</v>
      </c>
      <c r="E5" s="118"/>
      <c r="F5" s="119">
        <v>90961</v>
      </c>
      <c r="G5" s="120"/>
      <c r="H5" s="121"/>
    </row>
    <row r="6" spans="1:8" x14ac:dyDescent="0.15">
      <c r="A6" s="122"/>
      <c r="B6" s="123"/>
      <c r="C6" s="124"/>
      <c r="D6" s="125">
        <v>13363</v>
      </c>
      <c r="E6" s="126"/>
      <c r="F6" s="127">
        <v>37720</v>
      </c>
      <c r="G6" s="128"/>
      <c r="H6" s="129"/>
    </row>
    <row r="7" spans="1:8" x14ac:dyDescent="0.15">
      <c r="A7" s="110" t="s">
        <v>519</v>
      </c>
      <c r="B7" s="115"/>
      <c r="C7" s="116"/>
      <c r="D7" s="117">
        <v>31510</v>
      </c>
      <c r="E7" s="118"/>
      <c r="F7" s="119">
        <v>106614</v>
      </c>
      <c r="G7" s="120"/>
      <c r="H7" s="121"/>
    </row>
    <row r="8" spans="1:8" x14ac:dyDescent="0.15">
      <c r="A8" s="122"/>
      <c r="B8" s="123"/>
      <c r="C8" s="124"/>
      <c r="D8" s="125">
        <v>12352</v>
      </c>
      <c r="E8" s="126"/>
      <c r="F8" s="127">
        <v>45545</v>
      </c>
      <c r="G8" s="128"/>
      <c r="H8" s="129"/>
    </row>
    <row r="9" spans="1:8" x14ac:dyDescent="0.15">
      <c r="A9" s="110" t="s">
        <v>520</v>
      </c>
      <c r="B9" s="115"/>
      <c r="C9" s="116"/>
      <c r="D9" s="117">
        <v>35522</v>
      </c>
      <c r="E9" s="118"/>
      <c r="F9" s="119">
        <v>85459</v>
      </c>
      <c r="G9" s="120"/>
      <c r="H9" s="121"/>
    </row>
    <row r="10" spans="1:8" x14ac:dyDescent="0.15">
      <c r="A10" s="122"/>
      <c r="B10" s="123"/>
      <c r="C10" s="124"/>
      <c r="D10" s="125">
        <v>10946</v>
      </c>
      <c r="E10" s="126"/>
      <c r="F10" s="127">
        <v>44378</v>
      </c>
      <c r="G10" s="128"/>
      <c r="H10" s="129"/>
    </row>
    <row r="11" spans="1:8" x14ac:dyDescent="0.15">
      <c r="A11" s="110" t="s">
        <v>521</v>
      </c>
      <c r="B11" s="115"/>
      <c r="C11" s="116"/>
      <c r="D11" s="117">
        <v>25182</v>
      </c>
      <c r="E11" s="118"/>
      <c r="F11" s="119">
        <v>83280</v>
      </c>
      <c r="G11" s="120"/>
      <c r="H11" s="121"/>
    </row>
    <row r="12" spans="1:8" x14ac:dyDescent="0.15">
      <c r="A12" s="122"/>
      <c r="B12" s="123"/>
      <c r="C12" s="130"/>
      <c r="D12" s="125">
        <v>7390</v>
      </c>
      <c r="E12" s="126"/>
      <c r="F12" s="127">
        <v>43123</v>
      </c>
      <c r="G12" s="128"/>
      <c r="H12" s="129"/>
    </row>
    <row r="13" spans="1:8" x14ac:dyDescent="0.15">
      <c r="A13" s="110"/>
      <c r="B13" s="115"/>
      <c r="C13" s="131"/>
      <c r="D13" s="132">
        <v>27209</v>
      </c>
      <c r="E13" s="133"/>
      <c r="F13" s="134">
        <v>88405</v>
      </c>
      <c r="G13" s="135"/>
      <c r="H13" s="121"/>
    </row>
    <row r="14" spans="1:8" x14ac:dyDescent="0.15">
      <c r="A14" s="122"/>
      <c r="B14" s="123"/>
      <c r="C14" s="124"/>
      <c r="D14" s="125">
        <v>11614</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3.63</v>
      </c>
      <c r="C19" s="136">
        <f>ROUND(VALUE(SUBSTITUTE(実質収支比率等に係る経年分析!G$48,"▲","-")),2)</f>
        <v>6.84</v>
      </c>
      <c r="D19" s="136">
        <f>ROUND(VALUE(SUBSTITUTE(実質収支比率等に係る経年分析!H$48,"▲","-")),2)</f>
        <v>3.49</v>
      </c>
      <c r="E19" s="136">
        <f>ROUND(VALUE(SUBSTITUTE(実質収支比率等に係る経年分析!I$48,"▲","-")),2)</f>
        <v>5.12</v>
      </c>
      <c r="F19" s="136">
        <f>ROUND(VALUE(SUBSTITUTE(実質収支比率等に係る経年分析!J$48,"▲","-")),2)</f>
        <v>2.9</v>
      </c>
    </row>
    <row r="20" spans="1:11" x14ac:dyDescent="0.15">
      <c r="A20" s="136" t="s">
        <v>43</v>
      </c>
      <c r="B20" s="136">
        <f>ROUND(VALUE(SUBSTITUTE(実質収支比率等に係る経年分析!F$47,"▲","-")),2)</f>
        <v>7.01</v>
      </c>
      <c r="C20" s="136">
        <f>ROUND(VALUE(SUBSTITUTE(実質収支比率等に係る経年分析!G$47,"▲","-")),2)</f>
        <v>6.51</v>
      </c>
      <c r="D20" s="136">
        <f>ROUND(VALUE(SUBSTITUTE(実質収支比率等に係る経年分析!H$47,"▲","-")),2)</f>
        <v>5.84</v>
      </c>
      <c r="E20" s="136">
        <f>ROUND(VALUE(SUBSTITUTE(実質収支比率等に係る経年分析!I$47,"▲","-")),2)</f>
        <v>6.51</v>
      </c>
      <c r="F20" s="136">
        <f>ROUND(VALUE(SUBSTITUTE(実質収支比率等に係る経年分析!J$47,"▲","-")),2)</f>
        <v>9.11</v>
      </c>
    </row>
    <row r="21" spans="1:11" x14ac:dyDescent="0.15">
      <c r="A21" s="136" t="s">
        <v>44</v>
      </c>
      <c r="B21" s="136">
        <f>IF(ISNUMBER(VALUE(SUBSTITUTE(実質収支比率等に係る経年分析!F$49,"▲","-"))),ROUND(VALUE(SUBSTITUTE(実質収支比率等に係る経年分析!F$49,"▲","-")),2),NA())</f>
        <v>-0.74</v>
      </c>
      <c r="C21" s="136">
        <f>IF(ISNUMBER(VALUE(SUBSTITUTE(実質収支比率等に係る経年分析!G$49,"▲","-"))),ROUND(VALUE(SUBSTITUTE(実質収支比率等に係る経年分析!G$49,"▲","-")),2),NA())</f>
        <v>2.65</v>
      </c>
      <c r="D21" s="136">
        <f>IF(ISNUMBER(VALUE(SUBSTITUTE(実質収支比率等に係る経年分析!H$49,"▲","-"))),ROUND(VALUE(SUBSTITUTE(実質収支比率等に係る経年分析!H$49,"▲","-")),2),NA())</f>
        <v>-4.33</v>
      </c>
      <c r="E21" s="136">
        <f>IF(ISNUMBER(VALUE(SUBSTITUTE(実質収支比率等に係る経年分析!I$49,"▲","-"))),ROUND(VALUE(SUBSTITUTE(実質収支比率等に係る経年分析!I$49,"▲","-")),2),NA())</f>
        <v>2.36</v>
      </c>
      <c r="F21" s="136">
        <f>IF(ISNUMBER(VALUE(SUBSTITUTE(実質収支比率等に係る経年分析!J$49,"▲","-"))),ROUND(VALUE(SUBSTITUTE(実質収支比率等に係る経年分析!J$49,"▲","-")),2),NA())</f>
        <v>0.34</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0.08</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0.09</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0.1</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温泉供給事業特別会計</v>
      </c>
      <c r="B29" s="137">
        <f>IF(ROUND(VALUE(SUBSTITUTE(連結実質赤字比率に係る赤字・黒字の構成分析!F$41,"▲", "-")), 2) &lt; 0, ABS(ROUND(VALUE(SUBSTITUTE(連結実質赤字比率に係る赤字・黒字の構成分析!F$41,"▲", "-")), 2)), NA())</f>
        <v>0.74</v>
      </c>
      <c r="C29" s="137" t="e">
        <f>IF(ROUND(VALUE(SUBSTITUTE(連結実質赤字比率に係る赤字・黒字の構成分析!F$41,"▲", "-")), 2) &gt;= 0, ABS(ROUND(VALUE(SUBSTITUTE(連結実質赤字比率に係る赤字・黒字の構成分析!F$41,"▲", "-")), 2)), NA())</f>
        <v>#N/A</v>
      </c>
      <c r="D29" s="137">
        <f>IF(ROUND(VALUE(SUBSTITUTE(連結実質赤字比率に係る赤字・黒字の構成分析!G$41,"▲", "-")), 2) &lt; 0, ABS(ROUND(VALUE(SUBSTITUTE(連結実質赤字比率に係る赤字・黒字の構成分析!G$41,"▲", "-")), 2)), NA())</f>
        <v>0.48</v>
      </c>
      <c r="E29" s="137" t="e">
        <f>IF(ROUND(VALUE(SUBSTITUTE(連結実質赤字比率に係る赤字・黒字の構成分析!G$41,"▲", "-")), 2) &gt;= 0, ABS(ROUND(VALUE(SUBSTITUTE(連結実質赤字比率に係る赤字・黒字の構成分析!G$41,"▲", "-")), 2)), NA())</f>
        <v>#N/A</v>
      </c>
      <c r="F29" s="137">
        <f>IF(ROUND(VALUE(SUBSTITUTE(連結実質赤字比率に係る赤字・黒字の構成分析!H$41,"▲", "-")), 2) &lt; 0, ABS(ROUND(VALUE(SUBSTITUTE(連結実質赤字比率に係る赤字・黒字の構成分析!H$41,"▲", "-")), 2)), NA())</f>
        <v>0.21</v>
      </c>
      <c r="G29" s="137" t="e">
        <f>IF(ROUND(VALUE(SUBSTITUTE(連結実質赤字比率に係る赤字・黒字の構成分析!H$41,"▲", "-")), 2) &gt;= 0, ABS(ROUND(VALUE(SUBSTITUTE(連結実質赤字比率に係る赤字・黒字の構成分析!H$41,"▲", "-")), 2)), NA())</f>
        <v>#N/A</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0.05</v>
      </c>
    </row>
    <row r="30" spans="1:11" x14ac:dyDescent="0.15">
      <c r="A30" s="137" t="str">
        <f>IF(連結実質赤字比率に係る赤字・黒字の構成分析!C$40="",NA(),連結実質赤字比率に係る赤字・黒字の構成分析!C$40)</f>
        <v>姥懐霊園墓地特別会計</v>
      </c>
      <c r="B30" s="137">
        <f>IF(ROUND(VALUE(SUBSTITUTE(連結実質赤字比率に係る赤字・黒字の構成分析!F$40,"▲", "-")), 2) &lt; 0, ABS(ROUND(VALUE(SUBSTITUTE(連結実質赤字比率に係る赤字・黒字の構成分析!F$40,"▲", "-")), 2)), NA())</f>
        <v>0.28999999999999998</v>
      </c>
      <c r="C30" s="137" t="e">
        <f>IF(ROUND(VALUE(SUBSTITUTE(連結実質赤字比率に係る赤字・黒字の構成分析!F$40,"▲", "-")), 2) &gt;= 0, ABS(ROUND(VALUE(SUBSTITUTE(連結実質赤字比率に係る赤字・黒字の構成分析!F$40,"▲", "-")), 2)), NA())</f>
        <v>#N/A</v>
      </c>
      <c r="D30" s="137">
        <f>IF(ROUND(VALUE(SUBSTITUTE(連結実質赤字比率に係る赤字・黒字の構成分析!G$40,"▲", "-")), 2) &lt; 0, ABS(ROUND(VALUE(SUBSTITUTE(連結実質赤字比率に係る赤字・黒字の構成分析!G$40,"▲", "-")), 2)), NA())</f>
        <v>0.21</v>
      </c>
      <c r="E30" s="137" t="e">
        <f>IF(ROUND(VALUE(SUBSTITUTE(連結実質赤字比率に係る赤字・黒字の構成分析!G$40,"▲", "-")), 2) &gt;= 0, ABS(ROUND(VALUE(SUBSTITUTE(連結実質赤字比率に係る赤字・黒字の構成分析!G$40,"▲", "-")), 2)), NA())</f>
        <v>#N/A</v>
      </c>
      <c r="F30" s="137">
        <f>IF(ROUND(VALUE(SUBSTITUTE(連結実質赤字比率に係る赤字・黒字の構成分析!H$40,"▲", "-")), 2) &lt; 0, ABS(ROUND(VALUE(SUBSTITUTE(連結実質赤字比率に係る赤字・黒字の構成分析!H$40,"▲", "-")), 2)), NA())</f>
        <v>0.15</v>
      </c>
      <c r="G30" s="137" t="e">
        <f>IF(ROUND(VALUE(SUBSTITUTE(連結実質赤字比率に係る赤字・黒字の構成分析!H$40,"▲", "-")), 2) &gt;= 0, ABS(ROUND(VALUE(SUBSTITUTE(連結実質赤字比率に係る赤字・黒字の構成分析!H$40,"▲", "-")), 2)), NA())</f>
        <v>#N/A</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介護保険特別会計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0.56999999999999995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0.61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1.01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0.85</v>
      </c>
    </row>
    <row r="32" spans="1:11" x14ac:dyDescent="0.15">
      <c r="A32" s="137" t="str">
        <f>IF(連結実質赤字比率に係る赤字・黒字の構成分析!C$38="",NA(),連結実質赤字比率に係る赤字・黒字の構成分析!C$38)</f>
        <v>下水道事業会計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1.72</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1.55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1.77</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1.36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1.32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2.31</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3.92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7.05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5.1100000000000003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2.83</v>
      </c>
    </row>
    <row r="35" spans="1:16" x14ac:dyDescent="0.15">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9.58</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9.9700000000000006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10.55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10.8</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9.32</v>
      </c>
    </row>
    <row r="36" spans="1:16" x14ac:dyDescent="0.15">
      <c r="A36" s="137" t="str">
        <f>IF(連結実質赤字比率に係る赤字・黒字の構成分析!C$34="",NA(),連結実質赤字比率に係る赤字・黒字の構成分析!C$34)</f>
        <v>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0</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0</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0</v>
      </c>
      <c r="H36" s="137">
        <f>IF(ROUND(VALUE(SUBSTITUTE(連結実質赤字比率に係る赤字・黒字の構成分析!I$34,"▲", "-")), 2) &lt; 0, ABS(ROUND(VALUE(SUBSTITUTE(連結実質赤字比率に係る赤字・黒字の構成分析!I$34,"▲", "-")), 2)), NA())</f>
        <v>1.28</v>
      </c>
      <c r="I36" s="137" t="e">
        <f>IF(ROUND(VALUE(SUBSTITUTE(連結実質赤字比率に係る赤字・黒字の構成分析!I$34,"▲", "-")), 2) &gt;= 0, ABS(ROUND(VALUE(SUBSTITUTE(連結実質赤字比率に係る赤字・黒字の構成分析!I$34,"▲", "-")), 2)), NA())</f>
        <v>#N/A</v>
      </c>
      <c r="J36" s="137">
        <f>IF(ROUND(VALUE(SUBSTITUTE(連結実質赤字比率に係る赤字・黒字の構成分析!J$34,"▲", "-")), 2) &lt; 0, ABS(ROUND(VALUE(SUBSTITUTE(連結実質赤字比率に係る赤字・黒字の構成分析!J$34,"▲", "-")), 2)), NA())</f>
        <v>1.29</v>
      </c>
      <c r="K36" s="137" t="e">
        <f>IF(ROUND(VALUE(SUBSTITUTE(連結実質赤字比率に係る赤字・黒字の構成分析!J$34,"▲", "-")), 2) &gt;= 0, ABS(ROUND(VALUE(SUBSTITUTE(連結実質赤字比率に係る赤字・黒字の構成分析!J$34,"▲", "-")), 2)), NA())</f>
        <v>#N/A</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1378</v>
      </c>
      <c r="E42" s="138"/>
      <c r="F42" s="138"/>
      <c r="G42" s="138">
        <f>'実質公債費比率（分子）の構造'!L$52</f>
        <v>1376</v>
      </c>
      <c r="H42" s="138"/>
      <c r="I42" s="138"/>
      <c r="J42" s="138">
        <f>'実質公債費比率（分子）の構造'!M$52</f>
        <v>1365</v>
      </c>
      <c r="K42" s="138"/>
      <c r="L42" s="138"/>
      <c r="M42" s="138">
        <f>'実質公債費比率（分子）の構造'!N$52</f>
        <v>1297</v>
      </c>
      <c r="N42" s="138"/>
      <c r="O42" s="138"/>
      <c r="P42" s="138">
        <f>'実質公債費比率（分子）の構造'!O$52</f>
        <v>1256</v>
      </c>
    </row>
    <row r="43" spans="1:16" x14ac:dyDescent="0.15">
      <c r="A43" s="138" t="s">
        <v>52</v>
      </c>
      <c r="B43" s="138">
        <f>'実質公債費比率（分子）の構造'!K$51</f>
        <v>0</v>
      </c>
      <c r="C43" s="138"/>
      <c r="D43" s="138"/>
      <c r="E43" s="138">
        <f>'実質公債費比率（分子）の構造'!L$51</f>
        <v>0</v>
      </c>
      <c r="F43" s="138"/>
      <c r="G43" s="138"/>
      <c r="H43" s="138" t="str">
        <f>'実質公債費比率（分子）の構造'!M$51</f>
        <v>-</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9</v>
      </c>
      <c r="C44" s="138"/>
      <c r="D44" s="138"/>
      <c r="E44" s="138">
        <f>'実質公債費比率（分子）の構造'!L$50</f>
        <v>9</v>
      </c>
      <c r="F44" s="138"/>
      <c r="G44" s="138"/>
      <c r="H44" s="138">
        <f>'実質公債費比率（分子）の構造'!M$50</f>
        <v>8</v>
      </c>
      <c r="I44" s="138"/>
      <c r="J44" s="138"/>
      <c r="K44" s="138">
        <f>'実質公債費比率（分子）の構造'!N$50</f>
        <v>8</v>
      </c>
      <c r="L44" s="138"/>
      <c r="M44" s="138"/>
      <c r="N44" s="138">
        <f>'実質公債費比率（分子）の構造'!O$50</f>
        <v>6</v>
      </c>
      <c r="O44" s="138"/>
      <c r="P44" s="138"/>
    </row>
    <row r="45" spans="1:16" x14ac:dyDescent="0.15">
      <c r="A45" s="138" t="s">
        <v>54</v>
      </c>
      <c r="B45" s="138">
        <f>'実質公債費比率（分子）の構造'!K$49</f>
        <v>69</v>
      </c>
      <c r="C45" s="138"/>
      <c r="D45" s="138"/>
      <c r="E45" s="138">
        <f>'実質公債費比率（分子）の構造'!L$49</f>
        <v>10</v>
      </c>
      <c r="F45" s="138"/>
      <c r="G45" s="138"/>
      <c r="H45" s="138">
        <f>'実質公債費比率（分子）の構造'!M$49</f>
        <v>13</v>
      </c>
      <c r="I45" s="138"/>
      <c r="J45" s="138"/>
      <c r="K45" s="138">
        <f>'実質公債費比率（分子）の構造'!N$49</f>
        <v>21</v>
      </c>
      <c r="L45" s="138"/>
      <c r="M45" s="138"/>
      <c r="N45" s="138">
        <f>'実質公債費比率（分子）の構造'!O$49</f>
        <v>39</v>
      </c>
      <c r="O45" s="138"/>
      <c r="P45" s="138"/>
    </row>
    <row r="46" spans="1:16" x14ac:dyDescent="0.15">
      <c r="A46" s="138" t="s">
        <v>55</v>
      </c>
      <c r="B46" s="138">
        <f>'実質公債費比率（分子）の構造'!K$48</f>
        <v>908</v>
      </c>
      <c r="C46" s="138"/>
      <c r="D46" s="138"/>
      <c r="E46" s="138">
        <f>'実質公債費比率（分子）の構造'!L$48</f>
        <v>914</v>
      </c>
      <c r="F46" s="138"/>
      <c r="G46" s="138"/>
      <c r="H46" s="138">
        <f>'実質公債費比率（分子）の構造'!M$48</f>
        <v>900</v>
      </c>
      <c r="I46" s="138"/>
      <c r="J46" s="138"/>
      <c r="K46" s="138">
        <f>'実質公債費比率（分子）の構造'!N$48</f>
        <v>854</v>
      </c>
      <c r="L46" s="138"/>
      <c r="M46" s="138"/>
      <c r="N46" s="138">
        <f>'実質公債費比率（分子）の構造'!O$48</f>
        <v>698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2161</v>
      </c>
      <c r="C49" s="138"/>
      <c r="D49" s="138"/>
      <c r="E49" s="138">
        <f>'実質公債費比率（分子）の構造'!L$45</f>
        <v>2158</v>
      </c>
      <c r="F49" s="138"/>
      <c r="G49" s="138"/>
      <c r="H49" s="138">
        <f>'実質公債費比率（分子）の構造'!M$45</f>
        <v>2230</v>
      </c>
      <c r="I49" s="138"/>
      <c r="J49" s="138"/>
      <c r="K49" s="138">
        <f>'実質公債費比率（分子）の構造'!N$45</f>
        <v>2162</v>
      </c>
      <c r="L49" s="138"/>
      <c r="M49" s="138"/>
      <c r="N49" s="138">
        <f>'実質公債費比率（分子）の構造'!O$45</f>
        <v>2106</v>
      </c>
      <c r="O49" s="138"/>
      <c r="P49" s="138"/>
    </row>
    <row r="50" spans="1:16" x14ac:dyDescent="0.15">
      <c r="A50" s="138" t="s">
        <v>59</v>
      </c>
      <c r="B50" s="138" t="e">
        <f>NA()</f>
        <v>#N/A</v>
      </c>
      <c r="C50" s="138">
        <f>IF(ISNUMBER('実質公債費比率（分子）の構造'!K$53),'実質公債費比率（分子）の構造'!K$53,NA())</f>
        <v>1769</v>
      </c>
      <c r="D50" s="138" t="e">
        <f>NA()</f>
        <v>#N/A</v>
      </c>
      <c r="E50" s="138" t="e">
        <f>NA()</f>
        <v>#N/A</v>
      </c>
      <c r="F50" s="138">
        <f>IF(ISNUMBER('実質公債費比率（分子）の構造'!L$53),'実質公債費比率（分子）の構造'!L$53,NA())</f>
        <v>1715</v>
      </c>
      <c r="G50" s="138" t="e">
        <f>NA()</f>
        <v>#N/A</v>
      </c>
      <c r="H50" s="138" t="e">
        <f>NA()</f>
        <v>#N/A</v>
      </c>
      <c r="I50" s="138">
        <f>IF(ISNUMBER('実質公債費比率（分子）の構造'!M$53),'実質公債費比率（分子）の構造'!M$53,NA())</f>
        <v>1786</v>
      </c>
      <c r="J50" s="138" t="e">
        <f>NA()</f>
        <v>#N/A</v>
      </c>
      <c r="K50" s="138" t="e">
        <f>NA()</f>
        <v>#N/A</v>
      </c>
      <c r="L50" s="138">
        <f>IF(ISNUMBER('実質公債費比率（分子）の構造'!N$53),'実質公債費比率（分子）の構造'!N$53,NA())</f>
        <v>1748</v>
      </c>
      <c r="M50" s="138" t="e">
        <f>NA()</f>
        <v>#N/A</v>
      </c>
      <c r="N50" s="138" t="e">
        <f>NA()</f>
        <v>#N/A</v>
      </c>
      <c r="O50" s="138">
        <f>IF(ISNUMBER('実質公債費比率（分子）の構造'!O$53),'実質公債費比率（分子）の構造'!O$53,NA())</f>
        <v>1593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36</v>
      </c>
      <c r="B56" s="137"/>
      <c r="C56" s="137"/>
      <c r="D56" s="137">
        <f>'将来負担比率（分子）の構造'!I$52</f>
        <v>14070</v>
      </c>
      <c r="E56" s="137"/>
      <c r="F56" s="137"/>
      <c r="G56" s="137">
        <f>'将来負担比率（分子）の構造'!J$52</f>
        <v>13832</v>
      </c>
      <c r="H56" s="137"/>
      <c r="I56" s="137"/>
      <c r="J56" s="137">
        <f>'将来負担比率（分子）の構造'!K$52</f>
        <v>13494</v>
      </c>
      <c r="K56" s="137"/>
      <c r="L56" s="137"/>
      <c r="M56" s="137">
        <f>'将来負担比率（分子）の構造'!L$52</f>
        <v>13228</v>
      </c>
      <c r="N56" s="137"/>
      <c r="O56" s="137"/>
      <c r="P56" s="137">
        <f>'将来負担比率（分子）の構造'!M$52</f>
        <v>12652</v>
      </c>
    </row>
    <row r="57" spans="1:16" x14ac:dyDescent="0.15">
      <c r="A57" s="137" t="s">
        <v>35</v>
      </c>
      <c r="B57" s="137"/>
      <c r="C57" s="137"/>
      <c r="D57" s="137">
        <f>'将来負担比率（分子）の構造'!I$51</f>
        <v>126</v>
      </c>
      <c r="E57" s="137"/>
      <c r="F57" s="137"/>
      <c r="G57" s="137">
        <f>'将来負担比率（分子）の構造'!J$51</f>
        <v>202</v>
      </c>
      <c r="H57" s="137"/>
      <c r="I57" s="137"/>
      <c r="J57" s="137">
        <f>'将来負担比率（分子）の構造'!K$51</f>
        <v>152</v>
      </c>
      <c r="K57" s="137"/>
      <c r="L57" s="137"/>
      <c r="M57" s="137">
        <f>'将来負担比率（分子）の構造'!L$51</f>
        <v>96</v>
      </c>
      <c r="N57" s="137"/>
      <c r="O57" s="137"/>
      <c r="P57" s="137">
        <f>'将来負担比率（分子）の構造'!M$51</f>
        <v>86</v>
      </c>
    </row>
    <row r="58" spans="1:16" x14ac:dyDescent="0.15">
      <c r="A58" s="137" t="s">
        <v>34</v>
      </c>
      <c r="B58" s="137"/>
      <c r="C58" s="137"/>
      <c r="D58" s="137">
        <f>'将来負担比率（分子）の構造'!I$50</f>
        <v>1375</v>
      </c>
      <c r="E58" s="137"/>
      <c r="F58" s="137"/>
      <c r="G58" s="137">
        <f>'将来負担比率（分子）の構造'!J$50</f>
        <v>1341</v>
      </c>
      <c r="H58" s="137"/>
      <c r="I58" s="137"/>
      <c r="J58" s="137">
        <f>'将来負担比率（分子）の構造'!K$50</f>
        <v>1151</v>
      </c>
      <c r="K58" s="137"/>
      <c r="L58" s="137"/>
      <c r="M58" s="137">
        <f>'将来負担比率（分子）の構造'!L$50</f>
        <v>1203</v>
      </c>
      <c r="N58" s="137"/>
      <c r="O58" s="137"/>
      <c r="P58" s="137">
        <f>'将来負担比率（分子）の構造'!M$50</f>
        <v>1384</v>
      </c>
    </row>
    <row r="59" spans="1:16" x14ac:dyDescent="0.15">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29</v>
      </c>
      <c r="B61" s="137">
        <f>'将来負担比率（分子）の構造'!I$46</f>
        <v>1018</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28</v>
      </c>
      <c r="B62" s="137">
        <f>'将来負担比率（分子）の構造'!I$45</f>
        <v>2814</v>
      </c>
      <c r="C62" s="137"/>
      <c r="D62" s="137"/>
      <c r="E62" s="137">
        <f>'将来負担比率（分子）の構造'!J$45</f>
        <v>2646</v>
      </c>
      <c r="F62" s="137"/>
      <c r="G62" s="137"/>
      <c r="H62" s="137">
        <f>'将来負担比率（分子）の構造'!K$45</f>
        <v>2373</v>
      </c>
      <c r="I62" s="137"/>
      <c r="J62" s="137"/>
      <c r="K62" s="137">
        <f>'将来負担比率（分子）の構造'!L$45</f>
        <v>1993</v>
      </c>
      <c r="L62" s="137"/>
      <c r="M62" s="137"/>
      <c r="N62" s="137">
        <f>'将来負担比率（分子）の構造'!M$45</f>
        <v>1830</v>
      </c>
      <c r="O62" s="137"/>
      <c r="P62" s="137"/>
    </row>
    <row r="63" spans="1:16" x14ac:dyDescent="0.15">
      <c r="A63" s="137" t="s">
        <v>27</v>
      </c>
      <c r="B63" s="137">
        <f>'将来負担比率（分子）の構造'!I$44</f>
        <v>517</v>
      </c>
      <c r="C63" s="137"/>
      <c r="D63" s="137"/>
      <c r="E63" s="137">
        <f>'将来負担比率（分子）の構造'!J$44</f>
        <v>248</v>
      </c>
      <c r="F63" s="137"/>
      <c r="G63" s="137"/>
      <c r="H63" s="137">
        <f>'将来負担比率（分子）の構造'!K$44</f>
        <v>389</v>
      </c>
      <c r="I63" s="137"/>
      <c r="J63" s="137"/>
      <c r="K63" s="137">
        <f>'将来負担比率（分子）の構造'!L$44</f>
        <v>473</v>
      </c>
      <c r="L63" s="137"/>
      <c r="M63" s="137"/>
      <c r="N63" s="137">
        <f>'将来負担比率（分子）の構造'!M$44</f>
        <v>430</v>
      </c>
      <c r="O63" s="137"/>
      <c r="P63" s="137"/>
    </row>
    <row r="64" spans="1:16" x14ac:dyDescent="0.15">
      <c r="A64" s="137" t="s">
        <v>26</v>
      </c>
      <c r="B64" s="137">
        <f>'将来負担比率（分子）の構造'!I$43</f>
        <v>9499</v>
      </c>
      <c r="C64" s="137"/>
      <c r="D64" s="137"/>
      <c r="E64" s="137">
        <f>'将来負担比率（分子）の構造'!J$43</f>
        <v>9622</v>
      </c>
      <c r="F64" s="137"/>
      <c r="G64" s="137"/>
      <c r="H64" s="137">
        <f>'将来負担比率（分子）の構造'!K$43</f>
        <v>9272</v>
      </c>
      <c r="I64" s="137"/>
      <c r="J64" s="137"/>
      <c r="K64" s="137">
        <f>'将来負担比率（分子）の構造'!L$43</f>
        <v>8707</v>
      </c>
      <c r="L64" s="137"/>
      <c r="M64" s="137"/>
      <c r="N64" s="137">
        <f>'将来負担比率（分子）の構造'!M$43</f>
        <v>7446</v>
      </c>
      <c r="O64" s="137"/>
      <c r="P64" s="137"/>
    </row>
    <row r="65" spans="1:16" x14ac:dyDescent="0.15">
      <c r="A65" s="137" t="s">
        <v>25</v>
      </c>
      <c r="B65" s="137">
        <f>'将来負担比率（分子）の構造'!I$42</f>
        <v>48</v>
      </c>
      <c r="C65" s="137"/>
      <c r="D65" s="137"/>
      <c r="E65" s="137">
        <f>'将来負担比率（分子）の構造'!J$42</f>
        <v>40</v>
      </c>
      <c r="F65" s="137"/>
      <c r="G65" s="137"/>
      <c r="H65" s="137">
        <f>'将来負担比率（分子）の構造'!K$42</f>
        <v>31</v>
      </c>
      <c r="I65" s="137"/>
      <c r="J65" s="137"/>
      <c r="K65" s="137">
        <f>'将来負担比率（分子）の構造'!L$42</f>
        <v>23</v>
      </c>
      <c r="L65" s="137"/>
      <c r="M65" s="137"/>
      <c r="N65" s="137">
        <f>'将来負担比率（分子）の構造'!M$42</f>
        <v>17</v>
      </c>
      <c r="O65" s="137"/>
      <c r="P65" s="137"/>
    </row>
    <row r="66" spans="1:16" x14ac:dyDescent="0.15">
      <c r="A66" s="137" t="s">
        <v>24</v>
      </c>
      <c r="B66" s="137">
        <f>'将来負担比率（分子）の構造'!I$41</f>
        <v>16298</v>
      </c>
      <c r="C66" s="137"/>
      <c r="D66" s="137"/>
      <c r="E66" s="137">
        <f>'将来負担比率（分子）の構造'!J$41</f>
        <v>16884</v>
      </c>
      <c r="F66" s="137"/>
      <c r="G66" s="137"/>
      <c r="H66" s="137">
        <f>'将来負担比率（分子）の構造'!K$41</f>
        <v>15839</v>
      </c>
      <c r="I66" s="137"/>
      <c r="J66" s="137"/>
      <c r="K66" s="137">
        <f>'将来負担比率（分子）の構造'!L$41</f>
        <v>14921</v>
      </c>
      <c r="L66" s="137"/>
      <c r="M66" s="137"/>
      <c r="N66" s="137">
        <f>'将来負担比率（分子）の構造'!M$41</f>
        <v>13722</v>
      </c>
      <c r="O66" s="137"/>
      <c r="P66" s="137"/>
    </row>
    <row r="67" spans="1:16" x14ac:dyDescent="0.15">
      <c r="A67" s="137" t="s">
        <v>63</v>
      </c>
      <c r="B67" s="137" t="e">
        <f>NA()</f>
        <v>#N/A</v>
      </c>
      <c r="C67" s="137">
        <f>IF(ISNUMBER('将来負担比率（分子）の構造'!I$53), IF('将来負担比率（分子）の構造'!I$53 &lt; 0, 0, '将来負担比率（分子）の構造'!I$53), NA())</f>
        <v>14624</v>
      </c>
      <c r="D67" s="137" t="e">
        <f>NA()</f>
        <v>#N/A</v>
      </c>
      <c r="E67" s="137" t="e">
        <f>NA()</f>
        <v>#N/A</v>
      </c>
      <c r="F67" s="137">
        <f>IF(ISNUMBER('将来負担比率（分子）の構造'!J$53), IF('将来負担比率（分子）の構造'!J$53 &lt; 0, 0, '将来負担比率（分子）の構造'!J$53), NA())</f>
        <v>14065</v>
      </c>
      <c r="G67" s="137" t="e">
        <f>NA()</f>
        <v>#N/A</v>
      </c>
      <c r="H67" s="137" t="e">
        <f>NA()</f>
        <v>#N/A</v>
      </c>
      <c r="I67" s="137">
        <f>IF(ISNUMBER('将来負担比率（分子）の構造'!K$53), IF('将来負担比率（分子）の構造'!K$53 &lt; 0, 0, '将来負担比率（分子）の構造'!K$53), NA())</f>
        <v>13106</v>
      </c>
      <c r="J67" s="137" t="e">
        <f>NA()</f>
        <v>#N/A</v>
      </c>
      <c r="K67" s="137" t="e">
        <f>NA()</f>
        <v>#N/A</v>
      </c>
      <c r="L67" s="137">
        <f>IF(ISNUMBER('将来負担比率（分子）の構造'!L$53), IF('将来負担比率（分子）の構造'!L$53 &lt; 0, 0, '将来負担比率（分子）の構造'!L$53), NA())</f>
        <v>11590</v>
      </c>
      <c r="M67" s="137" t="e">
        <f>NA()</f>
        <v>#N/A</v>
      </c>
      <c r="N67" s="137" t="e">
        <f>NA()</f>
        <v>#N/A</v>
      </c>
      <c r="O67" s="137">
        <f>IF(ISNUMBER('将来負担比率（分子）の構造'!M$53), IF('将来負担比率（分子）の構造'!M$53 &lt; 0, 0, '将来負担比率（分子）の構造'!M$53), NA())</f>
        <v>9324</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2018-10-26T04:02:41Z</cp:lastPrinted>
  <dcterms:created xsi:type="dcterms:W3CDTF">2018-01-24T03:31:26Z</dcterms:created>
  <dcterms:modified xsi:type="dcterms:W3CDTF">2018-10-26T04:02:49Z</dcterms:modified>
  <cp:category/>
</cp:coreProperties>
</file>