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1\200_財政\1410財政状況資料集（H22～）\R1→R2（H30財政状況資料集）\02_令和２年10月末公表\04_確認後＝HP掲載\HP公表用_財政状況資料集\"/>
    </mc:Choice>
  </mc:AlternateContent>
  <bookViews>
    <workbookView xWindow="-120" yWindow="-120" windowWidth="20730" windowHeight="1176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AM36" i="10"/>
  <c r="C36" i="10"/>
  <c r="C35"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E34" i="10"/>
  <c r="BE35" i="10" s="1"/>
  <c r="BE36" i="10" s="1"/>
  <c r="BW34" i="10" l="1"/>
  <c r="BW35" i="10" l="1"/>
  <c r="BW36" i="10" s="1"/>
  <c r="BW37" i="10" s="1"/>
  <c r="BW38" i="10" s="1"/>
  <c r="BW39" i="10" s="1"/>
  <c r="BW40" i="10" s="1"/>
  <c r="BW41" i="10" s="1"/>
  <c r="CO34" i="10" l="1"/>
  <c r="CO35" i="10" s="1"/>
  <c r="CO36" i="10" s="1"/>
  <c r="CO37" i="10" s="1"/>
  <c r="CO38" i="10" s="1"/>
</calcChain>
</file>

<file path=xl/sharedStrings.xml><?xml version="1.0" encoding="utf-8"?>
<sst xmlns="http://schemas.openxmlformats.org/spreadsheetml/2006/main" count="1107" uniqueCount="605">
  <si>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</si>
  <si>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</si>
  <si>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</si>
  <si>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</si>
  <si>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</si>
  <si>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</si>
  <si>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</si>
  <si>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</si>
  <si>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</si>
  <si>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</si>
  <si>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</si>
  <si>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</si>
  <si>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</si>
  <si>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</si>
  <si>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</si>
  <si>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</si>
  <si>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</si>
  <si>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</si>
  <si>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</si>
  <si>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</si>
  <si>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</si>
  <si>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</si>
  <si>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</si>
  <si>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</si>
  <si>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</si>
  <si>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</si>
  <si>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</si>
  <si>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</si>
  <si>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</si>
  <si>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</si>
  <si>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</si>
  <si>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</si>
  <si>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</si>
  <si>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</si>
  <si>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</si>
  <si>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</si>
  <si>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</si>
  <si>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</si>
  <si>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</si>
  <si>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</si>
  <si>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</si>
  <si>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</si>
  <si>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</si>
  <si>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</si>
  <si>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</si>
  <si>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</si>
  <si>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</si>
  <si>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</si>
  <si>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</si>
  <si>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</si>
  <si>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</si>
  <si>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</si>
  <si>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</si>
  <si>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</si>
  <si>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</si>
  <si>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</si>
  <si>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</si>
  <si>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</si>
  <si>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</si>
  <si>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</si>
  <si>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</si>
  <si>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</si>
  <si>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</si>
  <si>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</si>
  <si>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</si>
  <si>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</si>
  <si>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</si>
  <si>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</si>
  <si>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</si>
  <si>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</si>
  <si>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</si>
  <si>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</si>
  <si>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</si>
  <si>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</si>
  <si>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</si>
  <si>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</si>
  <si>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</si>
  <si>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</si>
  <si>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</si>
  <si>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</si>
  <si>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</si>
  <si>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</si>
  <si>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</si>
  <si>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</si>
  <si>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</si>
  <si>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</si>
  <si>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</si>
  <si>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</si>
  <si>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</si>
  <si>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</si>
  <si>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</si>
  <si>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</si>
  <si>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</si>
  <si>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</si>
  <si>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</si>
  <si>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</si>
  <si>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</si>
  <si>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</si>
  <si>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三沢市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</si>
  <si>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</si>
  <si>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</si>
  <si>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</si>
  <si>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</si>
  <si>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</si>
  <si>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</si>
  <si>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</si>
  <si>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</si>
  <si>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</si>
  <si>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</si>
  <si>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</si>
  <si>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</si>
  <si>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</si>
  <si>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</si>
  <si>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</si>
  <si>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</si>
  <si>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</si>
  <si>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</si>
  <si>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</si>
  <si>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</si>
  <si>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</si>
  <si>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</si>
  <si>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</si>
  <si>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</si>
  <si>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</si>
  <si>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</si>
  <si>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</si>
  <si>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</si>
  <si>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</si>
  <si>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</si>
  <si>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</si>
  <si>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</si>
  <si>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</si>
  <si>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</si>
  <si>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</si>
  <si>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</si>
  <si>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</si>
  <si>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</si>
  <si>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</si>
  <si>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</si>
  <si>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</si>
  <si>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</si>
  <si>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</si>
  <si>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</si>
  <si>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</si>
  <si>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</si>
  <si>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</si>
  <si>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</si>
  <si>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</si>
  <si>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</si>
  <si>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</si>
  <si>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</si>
  <si>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4"/>
  </si>
  <si>
    <t>三沢市立三沢病院事業会計</t>
    <phoneticPr fontId="5"/>
  </si>
  <si>
    <t>うち日本人(％)</t>
    <phoneticPr fontId="5"/>
  </si>
  <si>
    <t>-0.6</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</si>
  <si>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</si>
  <si>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</si>
  <si>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</si>
  <si>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</si>
  <si>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</si>
  <si>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</si>
  <si>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</si>
  <si>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</si>
  <si>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</si>
  <si>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</si>
  <si>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</si>
  <si>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</si>
  <si>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</si>
  <si>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</si>
  <si>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</si>
  <si>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</si>
  <si>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</si>
  <si>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</si>
  <si>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</si>
  <si>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</si>
  <si>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</si>
  <si>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</si>
  <si>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</si>
  <si>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</si>
  <si>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</si>
  <si>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</si>
  <si>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</si>
  <si>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</si>
  <si>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</si>
  <si>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</si>
  <si>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</si>
  <si>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</si>
  <si>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</si>
  <si>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</si>
  <si>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</si>
  <si>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</si>
  <si>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</si>
  <si>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</si>
  <si>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</si>
  <si>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</si>
  <si>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</si>
  <si>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</si>
  <si>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</si>
  <si>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</si>
  <si>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</si>
  <si>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</si>
  <si>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</si>
  <si>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</si>
  <si>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</si>
  <si>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</si>
  <si>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</si>
  <si>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</si>
  <si>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</si>
  <si>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</si>
  <si>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</si>
  <si>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</si>
  <si>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</si>
  <si>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青森県三沢市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</si>
  <si>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</si>
  <si>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</si>
  <si>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</si>
  <si>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</si>
  <si>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</si>
  <si>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</si>
  <si>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</si>
  <si>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</si>
  <si>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</si>
  <si>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</si>
  <si>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</si>
  <si>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</si>
  <si>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</si>
  <si>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</si>
  <si>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</si>
  <si>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</si>
  <si>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</si>
  <si>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</si>
  <si>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</si>
  <si>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</si>
  <si>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</si>
  <si>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</si>
  <si>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</si>
  <si>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</si>
  <si>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</si>
  <si>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</si>
  <si>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</si>
  <si>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</si>
  <si>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</si>
  <si>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</si>
  <si>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</si>
  <si>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</si>
  <si>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</si>
  <si>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</si>
  <si>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</si>
  <si>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</si>
  <si>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</si>
  <si>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</si>
  <si>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</si>
  <si>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</si>
  <si>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</si>
  <si>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</si>
  <si>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</si>
  <si>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</si>
  <si>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</si>
  <si>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</si>
  <si>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</si>
  <si>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</si>
  <si>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</si>
  <si>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</si>
  <si>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</si>
  <si>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</si>
  <si>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</si>
  <si>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</si>
  <si>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</si>
  <si>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</si>
  <si>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</si>
  <si>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</si>
  <si>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</si>
  <si>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</si>
  <si>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</si>
  <si>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</si>
  <si>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</si>
  <si>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</si>
  <si>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</si>
  <si>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</si>
  <si>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</si>
  <si>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</si>
  <si>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</si>
  <si>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</si>
  <si>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</si>
  <si>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</si>
  <si>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</si>
  <si>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</si>
  <si>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</si>
  <si>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</si>
  <si>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</si>
  <si>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</si>
  <si>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</si>
  <si>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</si>
  <si>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</si>
  <si>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</si>
  <si>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</si>
  <si>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</si>
  <si>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</si>
  <si>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</si>
  <si>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</si>
  <si>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</si>
  <si>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</si>
  <si>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</si>
  <si>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</si>
  <si>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</si>
  <si>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</si>
  <si>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</si>
  <si>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</si>
  <si>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</si>
  <si>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</si>
  <si>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</si>
  <si>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</si>
  <si>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</si>
  <si>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</si>
  <si>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</si>
  <si>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</si>
  <si>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</si>
  <si>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</si>
  <si>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</si>
  <si>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</si>
  <si>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</si>
  <si>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</si>
  <si>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</si>
  <si>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</si>
  <si>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</si>
  <si>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</si>
  <si>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</si>
  <si>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</si>
  <si>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</si>
  <si>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</si>
  <si>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</si>
  <si>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</si>
  <si>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</si>
  <si>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</si>
  <si>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</si>
  <si>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</si>
  <si>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</si>
  <si>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</si>
  <si>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</si>
  <si>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</si>
  <si>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</si>
  <si>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</si>
  <si>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</si>
  <si>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</si>
  <si>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</si>
  <si>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</si>
  <si>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</si>
  <si>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</si>
  <si>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</si>
  <si>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</si>
  <si>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</si>
  <si>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</si>
  <si>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</si>
  <si>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</si>
  <si>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</si>
  <si>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</si>
  <si>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</si>
  <si>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</si>
  <si>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</si>
  <si>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</si>
  <si>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</si>
  <si>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</si>
  <si>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</si>
  <si>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青森県三沢市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</si>
  <si>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</si>
  <si>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</si>
  <si>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</si>
  <si>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</si>
  <si>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</si>
  <si>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</si>
  <si>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</si>
  <si>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</si>
  <si>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</si>
  <si>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</si>
  <si>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</si>
  <si>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</si>
  <si>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</si>
  <si>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</si>
  <si>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</si>
  <si>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</si>
  <si>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</si>
  <si>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</si>
  <si>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</si>
  <si>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</si>
  <si>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</si>
  <si>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</si>
  <si>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</si>
  <si>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</si>
  <si>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</si>
  <si>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</si>
  <si>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</si>
  <si>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</si>
  <si>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</si>
  <si>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</si>
  <si>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</si>
  <si>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</si>
  <si>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</si>
  <si>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三沢市国民健康保険特別会計</t>
    <phoneticPr fontId="5"/>
  </si>
  <si>
    <t>三沢市介護保険特別会計</t>
    <phoneticPr fontId="5"/>
  </si>
  <si>
    <t>三沢市後期高齢者医療特別会計</t>
    <phoneticPr fontId="5"/>
  </si>
  <si>
    <t>三沢市水道事業会計</t>
    <phoneticPr fontId="5"/>
  </si>
  <si>
    <t>法適用企業</t>
    <phoneticPr fontId="5"/>
  </si>
  <si>
    <t>三沢市食肉処理センター特別会計</t>
    <phoneticPr fontId="5"/>
  </si>
  <si>
    <t>法非適用企業</t>
    <phoneticPr fontId="5"/>
  </si>
  <si>
    <t>三沢市農業集落排水事業特別会計</t>
    <phoneticPr fontId="5"/>
  </si>
  <si>
    <t>三沢市下水道事業特別会計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</si>
  <si>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</si>
  <si>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</si>
  <si>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</si>
  <si>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</si>
  <si>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</si>
  <si>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</si>
  <si>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</si>
  <si>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</si>
  <si>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</si>
  <si>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</si>
  <si>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</si>
  <si>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</si>
  <si>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</si>
  <si>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</si>
  <si>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</si>
  <si>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</si>
  <si>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</si>
  <si>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</si>
  <si>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</si>
  <si>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</si>
  <si>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</si>
  <si>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</si>
  <si>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</si>
  <si>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</si>
  <si>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</si>
  <si>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</si>
  <si>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</si>
  <si>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</si>
  <si>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</si>
  <si>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</si>
  <si>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</si>
  <si>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</si>
  <si>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</si>
  <si>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</si>
  <si>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</si>
  <si>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</si>
  <si>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</si>
  <si>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</si>
  <si>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</si>
  <si>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</si>
  <si>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</si>
  <si>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</si>
  <si>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</si>
  <si>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</si>
  <si>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</si>
  <si>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</si>
  <si>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</si>
  <si>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</si>
  <si>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</si>
  <si>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</si>
  <si>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</si>
  <si>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</si>
  <si>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</si>
  <si>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</si>
  <si>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</si>
  <si>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三沢市下水道事業特別会計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</si>
  <si>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</si>
  <si>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</si>
  <si>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三沢市立三沢病院事業会計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</si>
  <si>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</si>
  <si>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</si>
  <si>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</si>
  <si>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</si>
  <si>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</si>
  <si>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</si>
  <si>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</si>
  <si>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</si>
  <si>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</si>
  <si>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</si>
  <si>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</si>
  <si>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</si>
  <si>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</si>
  <si>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</si>
  <si>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</si>
  <si>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</si>
  <si>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</si>
  <si>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</si>
  <si>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</si>
  <si>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</si>
  <si>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</si>
  <si>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</si>
  <si>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</si>
  <si>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</si>
  <si>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</si>
  <si>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</si>
  <si>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</si>
  <si>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</si>
  <si>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</si>
  <si>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</si>
  <si>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</si>
  <si>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</si>
  <si>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</si>
  <si>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</si>
  <si>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</si>
  <si>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</si>
  <si>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</si>
  <si>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</si>
  <si>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</si>
  <si>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</si>
  <si>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</si>
  <si>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</si>
  <si>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</si>
  <si>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</si>
  <si>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</si>
  <si>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</si>
  <si>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</si>
  <si>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</si>
  <si>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</si>
  <si>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</si>
  <si>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</si>
  <si>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</si>
  <si>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</si>
  <si>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</si>
  <si>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</si>
  <si>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</si>
  <si>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</si>
  <si>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</si>
  <si>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</si>
  <si>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</si>
  <si>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</si>
  <si>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</si>
  <si>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</si>
  <si>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</si>
  <si>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</si>
  <si>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</si>
  <si>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</si>
  <si>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</si>
  <si>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</si>
  <si>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</si>
  <si>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</si>
  <si>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</si>
  <si>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</si>
  <si>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</si>
  <si>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</si>
  <si>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</si>
  <si>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</si>
  <si>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</si>
  <si>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</si>
  <si>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</si>
  <si>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</si>
  <si>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</si>
  <si>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</si>
  <si>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</si>
  <si>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</si>
  <si>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</si>
  <si>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1.69</t>
  </si>
  <si>
    <t>▲ 3.12</t>
  </si>
  <si>
    <t>▲ 3.11</t>
  </si>
  <si>
    <t>三沢市立三沢病院事業会計</t>
  </si>
  <si>
    <t>▲ 0.66</t>
  </si>
  <si>
    <t>▲ 3.61</t>
  </si>
  <si>
    <t>三沢市水道事業会計</t>
  </si>
  <si>
    <t>一般会計</t>
  </si>
  <si>
    <t>三沢市国民健康保険特別会計</t>
  </si>
  <si>
    <t>三沢市介護保険特別会計</t>
  </si>
  <si>
    <t>三沢市食肉処理センター特別会計</t>
  </si>
  <si>
    <t>三沢市下水道事業特別会計</t>
  </si>
  <si>
    <t>三沢市農業集落排水事業特別会計</t>
  </si>
  <si>
    <t>その他会計（赤字）</t>
  </si>
  <si>
    <t>その他会計（黒字）</t>
  </si>
  <si>
    <t>H25末</t>
    <phoneticPr fontId="5"/>
  </si>
  <si>
    <t>H26末</t>
    <phoneticPr fontId="5"/>
  </si>
  <si>
    <t>H27末</t>
    <phoneticPr fontId="5"/>
  </si>
  <si>
    <t>H28末</t>
    <phoneticPr fontId="5"/>
  </si>
  <si>
    <t>H29末</t>
    <phoneticPr fontId="5"/>
  </si>
  <si>
    <t>三沢市土地開発公社</t>
    <phoneticPr fontId="2"/>
  </si>
  <si>
    <t>三沢市自治振興公社</t>
  </si>
  <si>
    <t>三沢畜産公社</t>
    <phoneticPr fontId="2"/>
  </si>
  <si>
    <t>三沢市公園緑化公社</t>
    <phoneticPr fontId="2"/>
  </si>
  <si>
    <t>スカイプラザミサワ</t>
    <phoneticPr fontId="2"/>
  </si>
  <si>
    <t>〇</t>
    <phoneticPr fontId="2"/>
  </si>
  <si>
    <t>十和田地区環境整備事務組合【一般会計】</t>
  </si>
  <si>
    <t>上北地方教育・福祉事務組合【一般会計】</t>
  </si>
  <si>
    <t>青森県後期高齢者医療広域連合【一般会計】</t>
  </si>
  <si>
    <t>青森県後期高齢者医療広域連合【後期高齢者医療特別会計】</t>
  </si>
  <si>
    <t>青森県交通災害共済組合【交通災害共済事業会計】</t>
  </si>
  <si>
    <t>青森県市町村職員退職手当組合【一般会計】</t>
  </si>
  <si>
    <t>青森県市町村総合事務組合【一般会計】</t>
  </si>
  <si>
    <t>青森県市長会館管理組合【一般会計】</t>
  </si>
  <si>
    <t>-</t>
    <phoneticPr fontId="2"/>
  </si>
  <si>
    <t>駐留軍等再編対策事業基金</t>
    <rPh sb="0" eb="4">
      <t>チュウリュウグンナド</t>
    </rPh>
    <rPh sb="4" eb="6">
      <t>サイヘン</t>
    </rPh>
    <rPh sb="6" eb="8">
      <t>タイサク</t>
    </rPh>
    <rPh sb="8" eb="10">
      <t>ジギョウ</t>
    </rPh>
    <rPh sb="10" eb="12">
      <t>キキン</t>
    </rPh>
    <phoneticPr fontId="2"/>
  </si>
  <si>
    <t>公共施設等整備基金</t>
    <phoneticPr fontId="2"/>
  </si>
  <si>
    <t>特定防衛施設周辺整備調整交付金事業基金</t>
    <phoneticPr fontId="2"/>
  </si>
  <si>
    <t>東日本大震災復興推進基金</t>
    <phoneticPr fontId="2"/>
  </si>
  <si>
    <t>再生可能エネルギー導入促進基金</t>
    <rPh sb="0" eb="2">
      <t>サイセイ</t>
    </rPh>
    <rPh sb="2" eb="4">
      <t>カノウ</t>
    </rPh>
    <rPh sb="9" eb="11">
      <t>ドウニュウ</t>
    </rPh>
    <rPh sb="11" eb="13">
      <t>ソクシン</t>
    </rPh>
    <rPh sb="13" eb="15">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</si>
  <si>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</si>
  <si>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</si>
  <si>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</si>
  <si>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</si>
  <si>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</si>
  <si>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</si>
  <si>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</si>
  <si>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</si>
  <si>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</si>
  <si>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</si>
  <si>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</si>
  <si>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</si>
  <si>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地方債現在高の減少及び公営企業債等繰入見込額の減少により、将来負担比率は前年度と比較して減少傾向にあるものの、起債発行等により類似団体平均と比較すると高い水準となっている。
　一方で、有形固定資産減価償却率は類似団体平均よりも低く、今後においても、施設の大規模改修により起債額が増加するため将来負担比率の増加が想定されるが、有形固定資産減価償却率は減少する見込みとなっている。</t>
    <rPh sb="1" eb="3">
      <t>チホウ</t>
    </rPh>
    <rPh sb="3" eb="4">
      <t>サイ</t>
    </rPh>
    <rPh sb="4" eb="6">
      <t>ゲンザイ</t>
    </rPh>
    <rPh sb="6" eb="7">
      <t>ダカ</t>
    </rPh>
    <rPh sb="8" eb="10">
      <t>ゲンショウ</t>
    </rPh>
    <rPh sb="10" eb="11">
      <t>オヨ</t>
    </rPh>
    <rPh sb="12" eb="14">
      <t>コウエイ</t>
    </rPh>
    <rPh sb="14" eb="16">
      <t>キギョウ</t>
    </rPh>
    <rPh sb="16" eb="17">
      <t>サイ</t>
    </rPh>
    <rPh sb="17" eb="18">
      <t>トウ</t>
    </rPh>
    <rPh sb="18" eb="20">
      <t>クリイレ</t>
    </rPh>
    <rPh sb="20" eb="22">
      <t>ミコミ</t>
    </rPh>
    <rPh sb="22" eb="23">
      <t>ガク</t>
    </rPh>
    <rPh sb="24" eb="26">
      <t>ゲンショウ</t>
    </rPh>
    <rPh sb="30" eb="32">
      <t>ショウライ</t>
    </rPh>
    <rPh sb="32" eb="34">
      <t>フタン</t>
    </rPh>
    <rPh sb="34" eb="36">
      <t>ヒリツ</t>
    </rPh>
    <rPh sb="37" eb="40">
      <t>ゼンネンド</t>
    </rPh>
    <rPh sb="41" eb="43">
      <t>ヒカク</t>
    </rPh>
    <rPh sb="45" eb="47">
      <t>ゲンショウ</t>
    </rPh>
    <rPh sb="47" eb="49">
      <t>ケイコウ</t>
    </rPh>
    <rPh sb="56" eb="58">
      <t>キサイ</t>
    </rPh>
    <rPh sb="58" eb="60">
      <t>ハッコウ</t>
    </rPh>
    <rPh sb="60" eb="61">
      <t>トウ</t>
    </rPh>
    <rPh sb="64" eb="66">
      <t>ルイジ</t>
    </rPh>
    <rPh sb="66" eb="68">
      <t>ダンタイ</t>
    </rPh>
    <rPh sb="68" eb="70">
      <t>ヘイキン</t>
    </rPh>
    <rPh sb="71" eb="73">
      <t>ヒカク</t>
    </rPh>
    <rPh sb="76" eb="77">
      <t>タカ</t>
    </rPh>
    <rPh sb="78" eb="80">
      <t>スイジュン</t>
    </rPh>
    <rPh sb="89" eb="91">
      <t>イッポウ</t>
    </rPh>
    <rPh sb="93" eb="95">
      <t>ユウケイ</t>
    </rPh>
    <rPh sb="95" eb="97">
      <t>コテイ</t>
    </rPh>
    <rPh sb="97" eb="99">
      <t>シサン</t>
    </rPh>
    <rPh sb="99" eb="101">
      <t>ゲンカ</t>
    </rPh>
    <rPh sb="101" eb="103">
      <t>ショウキャク</t>
    </rPh>
    <rPh sb="103" eb="104">
      <t>リツ</t>
    </rPh>
    <rPh sb="105" eb="107">
      <t>ルイジ</t>
    </rPh>
    <rPh sb="107" eb="109">
      <t>ダンタイ</t>
    </rPh>
    <rPh sb="109" eb="111">
      <t>ヘイキン</t>
    </rPh>
    <rPh sb="114" eb="115">
      <t>ヒク</t>
    </rPh>
    <rPh sb="117" eb="119">
      <t>コンゴ</t>
    </rPh>
    <rPh sb="125" eb="127">
      <t>シセツ</t>
    </rPh>
    <rPh sb="128" eb="131">
      <t>ダイキボ</t>
    </rPh>
    <rPh sb="131" eb="133">
      <t>カイシュウ</t>
    </rPh>
    <rPh sb="136" eb="138">
      <t>キサイ</t>
    </rPh>
    <rPh sb="138" eb="139">
      <t>ガク</t>
    </rPh>
    <rPh sb="140" eb="142">
      <t>ゾウカ</t>
    </rPh>
    <rPh sb="146" eb="148">
      <t>ショウライ</t>
    </rPh>
    <rPh sb="148" eb="150">
      <t>フタン</t>
    </rPh>
    <rPh sb="150" eb="152">
      <t>ヒリツ</t>
    </rPh>
    <rPh sb="153" eb="154">
      <t>ゾウ</t>
    </rPh>
    <rPh sb="154" eb="155">
      <t>カ</t>
    </rPh>
    <rPh sb="156" eb="158">
      <t>ソウテイ</t>
    </rPh>
    <rPh sb="163" eb="174">
      <t>ユウケイコテイシサンゲンカショウキャクリツ</t>
    </rPh>
    <rPh sb="175" eb="177">
      <t>ゲンショウ</t>
    </rPh>
    <rPh sb="179" eb="181">
      <t>ミコ</t>
    </rPh>
    <phoneticPr fontId="5"/>
  </si>
  <si>
    <t>　実質公債費比率、将来負担比率ともに類似団体と比較して高いものの、近年減少傾向にある。昨年度より、実質公債費比率は△0.7％、将来負担比率は△11.6％減少した。これは、新債発行抑制や償還の終了によるものである。
　今後は大規模事業に係る新債発行を控えているため両比率の上昇が見込まれるが、引き続き起債の抑制に努め、将来を見据えた基金の運用を図り、財政の健全化に努める。</t>
    <rPh sb="1" eb="3">
      <t>ジッシツ</t>
    </rPh>
    <rPh sb="3" eb="6">
      <t>コウサイヒ</t>
    </rPh>
    <rPh sb="6" eb="8">
      <t>ヒリツ</t>
    </rPh>
    <rPh sb="9" eb="11">
      <t>ショウライ</t>
    </rPh>
    <rPh sb="11" eb="13">
      <t>フタン</t>
    </rPh>
    <rPh sb="13" eb="15">
      <t>ヒリツ</t>
    </rPh>
    <rPh sb="18" eb="20">
      <t>ルイジ</t>
    </rPh>
    <rPh sb="20" eb="22">
      <t>ダンタイ</t>
    </rPh>
    <rPh sb="23" eb="25">
      <t>ヒカク</t>
    </rPh>
    <rPh sb="27" eb="28">
      <t>タカ</t>
    </rPh>
    <rPh sb="33" eb="35">
      <t>キンネン</t>
    </rPh>
    <rPh sb="35" eb="37">
      <t>ゲンショウ</t>
    </rPh>
    <rPh sb="37" eb="39">
      <t>ケイコウ</t>
    </rPh>
    <rPh sb="43" eb="46">
      <t>サクネンド</t>
    </rPh>
    <rPh sb="49" eb="51">
      <t>ジッシツ</t>
    </rPh>
    <rPh sb="51" eb="54">
      <t>コウサイヒ</t>
    </rPh>
    <rPh sb="54" eb="56">
      <t>ヒリツ</t>
    </rPh>
    <rPh sb="63" eb="65">
      <t>ショウライ</t>
    </rPh>
    <rPh sb="65" eb="67">
      <t>フタン</t>
    </rPh>
    <rPh sb="67" eb="69">
      <t>ヒリツ</t>
    </rPh>
    <rPh sb="76" eb="78">
      <t>ゲンショウ</t>
    </rPh>
    <rPh sb="108" eb="110">
      <t>コンゴ</t>
    </rPh>
    <rPh sb="111" eb="114">
      <t>ダイキボ</t>
    </rPh>
    <rPh sb="114" eb="116">
      <t>ジギョウ</t>
    </rPh>
    <rPh sb="117" eb="118">
      <t>カカ</t>
    </rPh>
    <rPh sb="119" eb="120">
      <t>シン</t>
    </rPh>
    <rPh sb="121" eb="123">
      <t>ハッコウ</t>
    </rPh>
    <rPh sb="124" eb="125">
      <t>ヒカ</t>
    </rPh>
    <rPh sb="131" eb="132">
      <t>リョウ</t>
    </rPh>
    <rPh sb="132" eb="134">
      <t>ヒリツ</t>
    </rPh>
    <rPh sb="135" eb="137">
      <t>ジョウショウ</t>
    </rPh>
    <rPh sb="138" eb="140">
      <t>ミコ</t>
    </rPh>
    <rPh sb="145" eb="146">
      <t>ヒ</t>
    </rPh>
    <rPh sb="147" eb="148">
      <t>ツヅ</t>
    </rPh>
    <rPh sb="149" eb="151">
      <t>キサイ</t>
    </rPh>
    <rPh sb="152" eb="154">
      <t>ヨクセイ</t>
    </rPh>
    <rPh sb="155" eb="156">
      <t>ツト</t>
    </rPh>
    <rPh sb="158" eb="160">
      <t>ショウライ</t>
    </rPh>
    <rPh sb="161" eb="163">
      <t>ミス</t>
    </rPh>
    <rPh sb="165" eb="167">
      <t>キキン</t>
    </rPh>
    <rPh sb="168" eb="170">
      <t>ウンヨウ</t>
    </rPh>
    <rPh sb="171" eb="172">
      <t>ハカ</t>
    </rPh>
    <rPh sb="174" eb="176">
      <t>ザイセイ</t>
    </rPh>
    <rPh sb="177" eb="180">
      <t>ケンゼンカ</t>
    </rPh>
    <rPh sb="181" eb="182">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</si>
</sst>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0" xfId="16" applyFont="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219A-4547-B133-8A603DC3EE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84842</c:v>
                </c:pt>
                <c:pt idx="1">
                  <c:v>118101</c:v>
                </c:pt>
                <c:pt idx="2">
                  <c:v>189801</c:v>
                </c:pt>
                <c:pt idx="3">
                  <c:v>110745</c:v>
                </c:pt>
                <c:pt idx="4">
                  <c:v>117997</c:v>
                </c:pt>
              </c:numCache>
            </c:numRef>
          </c:val>
          <c:smooth val="0"/>
          <c:extLst>
            <c:ext xmlns:c16="http://schemas.microsoft.com/office/drawing/2014/chart" uri="{C3380CC4-5D6E-409C-BE32-E72D297353CC}">
              <c16:uniqueId val="{00000001-219A-4547-B133-8A603DC3EE2F}"/>
            </c:ext>
          </c:extLst>
        </c:ser>
        <c:dLbls>
          <c:showLegendKey val="0"/>
          <c:showVal val="0"/>
          <c:showCatName val="0"/>
          <c:showSerName val="0"/>
          <c:showPercent val="0"/>
          <c:showBubbleSize val="0"/>
        </c:dLbls>
        <c:marker val="1"/>
        <c:smooth val="0"/>
        <c:axId val="278918424"/>
        <c:axId val="332890848"/>
      </c:lineChart>
      <c:catAx>
        <c:axId val="2789184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2890848"/>
        <c:crosses val="autoZero"/>
        <c:auto val="1"/>
        <c:lblAlgn val="ctr"/>
        <c:lblOffset val="100"/>
        <c:tickLblSkip val="1"/>
        <c:tickMarkSkip val="1"/>
        <c:noMultiLvlLbl val="0"/>
      </c:catAx>
      <c:valAx>
        <c:axId val="332890848"/>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89184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4.1399999999999997</c:v>
                </c:pt>
                <c:pt idx="1">
                  <c:v>5.31</c:v>
                </c:pt>
                <c:pt idx="2">
                  <c:v>3.39</c:v>
                </c:pt>
                <c:pt idx="3">
                  <c:v>5.23</c:v>
                </c:pt>
                <c:pt idx="4">
                  <c:v>5.27</c:v>
                </c:pt>
              </c:numCache>
            </c:numRef>
          </c:val>
          <c:extLst>
            <c:ext xmlns:c16="http://schemas.microsoft.com/office/drawing/2014/chart" uri="{C3380CC4-5D6E-409C-BE32-E72D297353CC}">
              <c16:uniqueId val="{00000000-EA02-41C2-BA53-8D04145905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22.76</c:v>
                </c:pt>
                <c:pt idx="1">
                  <c:v>24.8</c:v>
                </c:pt>
                <c:pt idx="2">
                  <c:v>27.72</c:v>
                </c:pt>
                <c:pt idx="3">
                  <c:v>23.24</c:v>
                </c:pt>
                <c:pt idx="4">
                  <c:v>22.56</c:v>
                </c:pt>
              </c:numCache>
            </c:numRef>
          </c:val>
          <c:extLst>
            <c:ext xmlns:c16="http://schemas.microsoft.com/office/drawing/2014/chart" uri="{C3380CC4-5D6E-409C-BE32-E72D297353CC}">
              <c16:uniqueId val="{00000001-EA02-41C2-BA53-8D041459054E}"/>
            </c:ext>
          </c:extLst>
        </c:ser>
        <c:dLbls>
          <c:showLegendKey val="0"/>
          <c:showVal val="0"/>
          <c:showCatName val="0"/>
          <c:showSerName val="0"/>
          <c:showPercent val="0"/>
          <c:showBubbleSize val="0"/>
        </c:dLbls>
        <c:gapWidth val="250"/>
        <c:overlap val="100"/>
        <c:axId val="525462992"/>
        <c:axId val="525468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3.11</c:v>
                </c:pt>
                <c:pt idx="1">
                  <c:v>1.18</c:v>
                </c:pt>
                <c:pt idx="2">
                  <c:v>-1.69</c:v>
                </c:pt>
                <c:pt idx="3">
                  <c:v>-3.12</c:v>
                </c:pt>
                <c:pt idx="4">
                  <c:v>-3.11</c:v>
                </c:pt>
              </c:numCache>
            </c:numRef>
          </c:val>
          <c:smooth val="0"/>
          <c:extLst>
            <c:ext xmlns:c16="http://schemas.microsoft.com/office/drawing/2014/chart" uri="{C3380CC4-5D6E-409C-BE32-E72D297353CC}">
              <c16:uniqueId val="{00000002-EA02-41C2-BA53-8D041459054E}"/>
            </c:ext>
          </c:extLst>
        </c:ser>
        <c:dLbls>
          <c:showLegendKey val="0"/>
          <c:showVal val="0"/>
          <c:showCatName val="0"/>
          <c:showSerName val="0"/>
          <c:showPercent val="0"/>
          <c:showBubbleSize val="0"/>
        </c:dLbls>
        <c:marker val="1"/>
        <c:smooth val="0"/>
        <c:axId val="525462992"/>
        <c:axId val="525468088"/>
      </c:lineChart>
      <c:catAx>
        <c:axId val="525462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5468088"/>
        <c:crosses val="autoZero"/>
        <c:auto val="1"/>
        <c:lblAlgn val="ctr"/>
        <c:lblOffset val="100"/>
        <c:tickLblSkip val="1"/>
        <c:tickMarkSkip val="1"/>
        <c:noMultiLvlLbl val="0"/>
      </c:catAx>
      <c:valAx>
        <c:axId val="525468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462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0.04</c:v>
                </c:pt>
                <c:pt idx="2">
                  <c:v>#N/A</c:v>
                </c:pt>
                <c:pt idx="3">
                  <c:v>0</c:v>
                </c:pt>
                <c:pt idx="4">
                  <c:v>#N/A</c:v>
                </c:pt>
                <c:pt idx="5">
                  <c:v>0</c:v>
                </c:pt>
                <c:pt idx="6">
                  <c:v>#N/A</c:v>
                </c:pt>
                <c:pt idx="7">
                  <c:v>0</c:v>
                </c:pt>
                <c:pt idx="8">
                  <c:v>#N/A</c:v>
                </c:pt>
                <c:pt idx="9">
                  <c:v>0.04</c:v>
                </c:pt>
              </c:numCache>
            </c:numRef>
          </c:val>
          <c:extLst>
            <c:ext xmlns:c16="http://schemas.microsoft.com/office/drawing/2014/chart" uri="{C3380CC4-5D6E-409C-BE32-E72D297353CC}">
              <c16:uniqueId val="{00000000-DC08-442B-A0FA-83D1155324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C08-442B-A0FA-83D115532402}"/>
            </c:ext>
          </c:extLst>
        </c:ser>
        <c:ser>
          <c:idx val="2"/>
          <c:order val="2"/>
          <c:tx>
            <c:strRef>
              <c:f>データシート!$A$29</c:f>
              <c:strCache>
                <c:ptCount val="1"/>
                <c:pt idx="0">
                  <c:v>三沢市農業集落排水事業特別会計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0.12</c:v>
                </c:pt>
                <c:pt idx="2">
                  <c:v>#N/A</c:v>
                </c:pt>
                <c:pt idx="3">
                  <c:v>0.1</c:v>
                </c:pt>
                <c:pt idx="4">
                  <c:v>#N/A</c:v>
                </c:pt>
                <c:pt idx="5">
                  <c:v>0.1</c:v>
                </c:pt>
                <c:pt idx="6">
                  <c:v>#N/A</c:v>
                </c:pt>
                <c:pt idx="7">
                  <c:v>0.08</c:v>
                </c:pt>
                <c:pt idx="8">
                  <c:v>#N/A</c:v>
                </c:pt>
                <c:pt idx="9">
                  <c:v>0.08</c:v>
                </c:pt>
              </c:numCache>
            </c:numRef>
          </c:val>
          <c:extLst>
            <c:ext xmlns:c16="http://schemas.microsoft.com/office/drawing/2014/chart" uri="{C3380CC4-5D6E-409C-BE32-E72D297353CC}">
              <c16:uniqueId val="{00000002-DC08-442B-A0FA-83D115532402}"/>
            </c:ext>
          </c:extLst>
        </c:ser>
        <c:ser>
          <c:idx val="3"/>
          <c:order val="3"/>
          <c:tx>
            <c:strRef>
              <c:f>データシート!$A$30</c:f>
              <c:strCache>
                <c:ptCount val="1"/>
                <c:pt idx="0">
                  <c:v>三沢市下水道事業特別会計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0.38</c:v>
                </c:pt>
                <c:pt idx="2">
                  <c:v>#N/A</c:v>
                </c:pt>
                <c:pt idx="3">
                  <c:v>0.46</c:v>
                </c:pt>
                <c:pt idx="4">
                  <c:v>#N/A</c:v>
                </c:pt>
                <c:pt idx="5">
                  <c:v>0.34</c:v>
                </c:pt>
                <c:pt idx="6">
                  <c:v>#N/A</c:v>
                </c:pt>
                <c:pt idx="7">
                  <c:v>0.08</c:v>
                </c:pt>
                <c:pt idx="8">
                  <c:v>#N/A</c:v>
                </c:pt>
                <c:pt idx="9">
                  <c:v>0.2</c:v>
                </c:pt>
              </c:numCache>
            </c:numRef>
          </c:val>
          <c:extLst>
            <c:ext xmlns:c16="http://schemas.microsoft.com/office/drawing/2014/chart" uri="{C3380CC4-5D6E-409C-BE32-E72D297353CC}">
              <c16:uniqueId val="{00000003-DC08-442B-A0FA-83D115532402}"/>
            </c:ext>
          </c:extLst>
        </c:ser>
        <c:ser>
          <c:idx val="4"/>
          <c:order val="4"/>
          <c:tx>
            <c:strRef>
              <c:f>データシート!$A$31</c:f>
              <c:strCache>
                <c:ptCount val="1"/>
                <c:pt idx="0">
                  <c:v>三沢市食肉処理センター特別会計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0.34</c:v>
                </c:pt>
                <c:pt idx="2">
                  <c:v>#N/A</c:v>
                </c:pt>
                <c:pt idx="3">
                  <c:v>0.43</c:v>
                </c:pt>
                <c:pt idx="4">
                  <c:v>#N/A</c:v>
                </c:pt>
                <c:pt idx="5">
                  <c:v>0.8</c:v>
                </c:pt>
                <c:pt idx="6">
                  <c:v>#N/A</c:v>
                </c:pt>
                <c:pt idx="7">
                  <c:v>0.81</c:v>
                </c:pt>
                <c:pt idx="8">
                  <c:v>#N/A</c:v>
                </c:pt>
                <c:pt idx="9">
                  <c:v>0.54</c:v>
                </c:pt>
              </c:numCache>
            </c:numRef>
          </c:val>
          <c:extLst>
            <c:ext xmlns:c16="http://schemas.microsoft.com/office/drawing/2014/chart" uri="{C3380CC4-5D6E-409C-BE32-E72D297353CC}">
              <c16:uniqueId val="{00000004-DC08-442B-A0FA-83D115532402}"/>
            </c:ext>
          </c:extLst>
        </c:ser>
        <c:ser>
          <c:idx val="5"/>
          <c:order val="5"/>
          <c:tx>
            <c:strRef>
              <c:f>データシート!$A$32</c:f>
              <c:strCache>
                <c:ptCount val="1"/>
                <c:pt idx="0">
                  <c:v>三沢市介護保険特別会計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0.94</c:v>
                </c:pt>
                <c:pt idx="2">
                  <c:v>#N/A</c:v>
                </c:pt>
                <c:pt idx="3">
                  <c:v>1.37</c:v>
                </c:pt>
                <c:pt idx="4">
                  <c:v>#N/A</c:v>
                </c:pt>
                <c:pt idx="5">
                  <c:v>0.85</c:v>
                </c:pt>
                <c:pt idx="6">
                  <c:v>#N/A</c:v>
                </c:pt>
                <c:pt idx="7">
                  <c:v>0.4</c:v>
                </c:pt>
                <c:pt idx="8">
                  <c:v>#N/A</c:v>
                </c:pt>
                <c:pt idx="9">
                  <c:v>1.32</c:v>
                </c:pt>
              </c:numCache>
            </c:numRef>
          </c:val>
          <c:extLst>
            <c:ext xmlns:c16="http://schemas.microsoft.com/office/drawing/2014/chart" uri="{C3380CC4-5D6E-409C-BE32-E72D297353CC}">
              <c16:uniqueId val="{00000005-DC08-442B-A0FA-83D115532402}"/>
            </c:ext>
          </c:extLst>
        </c:ser>
        <c:ser>
          <c:idx val="6"/>
          <c:order val="6"/>
          <c:tx>
            <c:strRef>
              <c:f>データシート!$A$33</c:f>
              <c:strCache>
                <c:ptCount val="1"/>
                <c:pt idx="0">
                  <c:v>三沢市国民健康保険特別会計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1.04</c:v>
                </c:pt>
                <c:pt idx="2">
                  <c:v>#N/A</c:v>
                </c:pt>
                <c:pt idx="3">
                  <c:v>2.12</c:v>
                </c:pt>
                <c:pt idx="4">
                  <c:v>#N/A</c:v>
                </c:pt>
                <c:pt idx="5">
                  <c:v>2.27</c:v>
                </c:pt>
                <c:pt idx="6">
                  <c:v>#N/A</c:v>
                </c:pt>
                <c:pt idx="7">
                  <c:v>1.8</c:v>
                </c:pt>
                <c:pt idx="8">
                  <c:v>#N/A</c:v>
                </c:pt>
                <c:pt idx="9">
                  <c:v>1.33</c:v>
                </c:pt>
              </c:numCache>
            </c:numRef>
          </c:val>
          <c:extLst>
            <c:ext xmlns:c16="http://schemas.microsoft.com/office/drawing/2014/chart" uri="{C3380CC4-5D6E-409C-BE32-E72D297353CC}">
              <c16:uniqueId val="{00000006-DC08-442B-A0FA-83D11553240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4.1399999999999997</c:v>
                </c:pt>
                <c:pt idx="2">
                  <c:v>#N/A</c:v>
                </c:pt>
                <c:pt idx="3">
                  <c:v>5.3</c:v>
                </c:pt>
                <c:pt idx="4">
                  <c:v>#N/A</c:v>
                </c:pt>
                <c:pt idx="5">
                  <c:v>3.38</c:v>
                </c:pt>
                <c:pt idx="6">
                  <c:v>#N/A</c:v>
                </c:pt>
                <c:pt idx="7">
                  <c:v>5.22</c:v>
                </c:pt>
                <c:pt idx="8">
                  <c:v>#N/A</c:v>
                </c:pt>
                <c:pt idx="9">
                  <c:v>5.27</c:v>
                </c:pt>
              </c:numCache>
            </c:numRef>
          </c:val>
          <c:extLst>
            <c:ext xmlns:c16="http://schemas.microsoft.com/office/drawing/2014/chart" uri="{C3380CC4-5D6E-409C-BE32-E72D297353CC}">
              <c16:uniqueId val="{00000007-DC08-442B-A0FA-83D115532402}"/>
            </c:ext>
          </c:extLst>
        </c:ser>
        <c:ser>
          <c:idx val="8"/>
          <c:order val="8"/>
          <c:tx>
            <c:strRef>
              <c:f>データシート!$A$35</c:f>
              <c:strCache>
                <c:ptCount val="1"/>
                <c:pt idx="0">
                  <c:v>三沢市水道事業会計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5.74</c:v>
                </c:pt>
                <c:pt idx="2">
                  <c:v>#N/A</c:v>
                </c:pt>
                <c:pt idx="3">
                  <c:v>6.04</c:v>
                </c:pt>
                <c:pt idx="4">
                  <c:v>#N/A</c:v>
                </c:pt>
                <c:pt idx="5">
                  <c:v>6.18</c:v>
                </c:pt>
                <c:pt idx="6">
                  <c:v>#N/A</c:v>
                </c:pt>
                <c:pt idx="7">
                  <c:v>6.39</c:v>
                </c:pt>
                <c:pt idx="8">
                  <c:v>#N/A</c:v>
                </c:pt>
                <c:pt idx="9">
                  <c:v>6.59</c:v>
                </c:pt>
              </c:numCache>
            </c:numRef>
          </c:val>
          <c:extLst>
            <c:ext xmlns:c16="http://schemas.microsoft.com/office/drawing/2014/chart" uri="{C3380CC4-5D6E-409C-BE32-E72D297353CC}">
              <c16:uniqueId val="{00000008-DC08-442B-A0FA-83D115532402}"/>
            </c:ext>
          </c:extLst>
        </c:ser>
        <c:ser>
          <c:idx val="9"/>
          <c:order val="9"/>
          <c:tx>
            <c:strRef>
              <c:f>データシート!$A$36</c:f>
              <c:strCache>
                <c:ptCount val="1"/>
                <c:pt idx="0">
                  <c:v>三沢市立三沢病院事業会計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4.34</c:v>
                </c:pt>
                <c:pt idx="2">
                  <c:v>#N/A</c:v>
                </c:pt>
                <c:pt idx="3">
                  <c:v>3.53</c:v>
                </c:pt>
                <c:pt idx="4">
                  <c:v>#N/A</c:v>
                </c:pt>
                <c:pt idx="5">
                  <c:v>2.3199999999999998</c:v>
                </c:pt>
                <c:pt idx="6">
                  <c:v>0.66</c:v>
                </c:pt>
                <c:pt idx="7">
                  <c:v>#N/A</c:v>
                </c:pt>
                <c:pt idx="8">
                  <c:v>3.61</c:v>
                </c:pt>
                <c:pt idx="9">
                  <c:v>#N/A</c:v>
                </c:pt>
              </c:numCache>
            </c:numRef>
          </c:val>
          <c:extLst>
            <c:ext xmlns:c16="http://schemas.microsoft.com/office/drawing/2014/chart" uri="{C3380CC4-5D6E-409C-BE32-E72D297353CC}">
              <c16:uniqueId val="{00000009-DC08-442B-A0FA-83D115532402}"/>
            </c:ext>
          </c:extLst>
        </c:ser>
        <c:dLbls>
          <c:showLegendKey val="0"/>
          <c:showVal val="0"/>
          <c:showCatName val="0"/>
          <c:showSerName val="0"/>
          <c:showPercent val="0"/>
          <c:showBubbleSize val="0"/>
        </c:dLbls>
        <c:gapWidth val="150"/>
        <c:overlap val="100"/>
        <c:axId val="525462208"/>
        <c:axId val="525462600"/>
      </c:barChart>
      <c:catAx>
        <c:axId val="525462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5462600"/>
        <c:crosses val="autoZero"/>
        <c:auto val="1"/>
        <c:lblAlgn val="ctr"/>
        <c:lblOffset val="100"/>
        <c:tickLblSkip val="1"/>
        <c:tickMarkSkip val="1"/>
        <c:noMultiLvlLbl val="0"/>
      </c:catAx>
      <c:valAx>
        <c:axId val="525462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4622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1524</c:v>
                </c:pt>
                <c:pt idx="5">
                  <c:v>1491</c:v>
                </c:pt>
                <c:pt idx="8">
                  <c:v>1485</c:v>
                </c:pt>
                <c:pt idx="11">
                  <c:v>1478</c:v>
                </c:pt>
                <c:pt idx="14">
                  <c:v>1446</c:v>
                </c:pt>
              </c:numCache>
            </c:numRef>
          </c:val>
          <c:extLst>
            <c:ext xmlns:c16="http://schemas.microsoft.com/office/drawing/2014/chart" uri="{C3380CC4-5D6E-409C-BE32-E72D297353CC}">
              <c16:uniqueId val="{00000000-072D-4D7D-9C2D-16197C6CE3D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72D-4D7D-9C2D-16197C6CE3D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c:v>
                </c:pt>
                <c:pt idx="3">
                  <c:v>8</c:v>
                </c:pt>
                <c:pt idx="6">
                  <c:v>8</c:v>
                </c:pt>
                <c:pt idx="9">
                  <c:v>7</c:v>
                </c:pt>
                <c:pt idx="12">
                  <c:v>2</c:v>
                </c:pt>
              </c:numCache>
            </c:numRef>
          </c:val>
          <c:extLst>
            <c:ext xmlns:c16="http://schemas.microsoft.com/office/drawing/2014/chart" uri="{C3380CC4-5D6E-409C-BE32-E72D297353CC}">
              <c16:uniqueId val="{00000002-072D-4D7D-9C2D-16197C6CE3D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1</c:v>
                </c:pt>
                <c:pt idx="12">
                  <c:v>1</c:v>
                </c:pt>
              </c:numCache>
            </c:numRef>
          </c:val>
          <c:extLst>
            <c:ext xmlns:c16="http://schemas.microsoft.com/office/drawing/2014/chart" uri="{C3380CC4-5D6E-409C-BE32-E72D297353CC}">
              <c16:uniqueId val="{00000003-072D-4D7D-9C2D-16197C6CE3D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749</c:v>
                </c:pt>
                <c:pt idx="3">
                  <c:v>828</c:v>
                </c:pt>
                <c:pt idx="6">
                  <c:v>796</c:v>
                </c:pt>
                <c:pt idx="9">
                  <c:v>789</c:v>
                </c:pt>
                <c:pt idx="12">
                  <c:v>782</c:v>
                </c:pt>
              </c:numCache>
            </c:numRef>
          </c:val>
          <c:extLst>
            <c:ext xmlns:c16="http://schemas.microsoft.com/office/drawing/2014/chart" uri="{C3380CC4-5D6E-409C-BE32-E72D297353CC}">
              <c16:uniqueId val="{00000004-072D-4D7D-9C2D-16197C6CE3D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72D-4D7D-9C2D-16197C6CE3D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72D-4D7D-9C2D-16197C6CE3D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1727</c:v>
                </c:pt>
                <c:pt idx="3">
                  <c:v>1685</c:v>
                </c:pt>
                <c:pt idx="6">
                  <c:v>1648</c:v>
                </c:pt>
                <c:pt idx="9">
                  <c:v>1635</c:v>
                </c:pt>
                <c:pt idx="12">
                  <c:v>1522</c:v>
                </c:pt>
              </c:numCache>
            </c:numRef>
          </c:val>
          <c:extLst>
            <c:ext xmlns:c16="http://schemas.microsoft.com/office/drawing/2014/chart" uri="{C3380CC4-5D6E-409C-BE32-E72D297353CC}">
              <c16:uniqueId val="{00000007-072D-4D7D-9C2D-16197C6CE3D2}"/>
            </c:ext>
          </c:extLst>
        </c:ser>
        <c:dLbls>
          <c:showLegendKey val="0"/>
          <c:showVal val="0"/>
          <c:showCatName val="0"/>
          <c:showSerName val="0"/>
          <c:showPercent val="0"/>
          <c:showBubbleSize val="0"/>
        </c:dLbls>
        <c:gapWidth val="100"/>
        <c:overlap val="100"/>
        <c:axId val="525463384"/>
        <c:axId val="5254637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961</c:v>
                </c:pt>
                <c:pt idx="2">
                  <c:v>#N/A</c:v>
                </c:pt>
                <c:pt idx="3">
                  <c:v>#N/A</c:v>
                </c:pt>
                <c:pt idx="4">
                  <c:v>1030</c:v>
                </c:pt>
                <c:pt idx="5">
                  <c:v>#N/A</c:v>
                </c:pt>
                <c:pt idx="6">
                  <c:v>#N/A</c:v>
                </c:pt>
                <c:pt idx="7">
                  <c:v>967</c:v>
                </c:pt>
                <c:pt idx="8">
                  <c:v>#N/A</c:v>
                </c:pt>
                <c:pt idx="9">
                  <c:v>#N/A</c:v>
                </c:pt>
                <c:pt idx="10">
                  <c:v>954</c:v>
                </c:pt>
                <c:pt idx="11">
                  <c:v>#N/A</c:v>
                </c:pt>
                <c:pt idx="12">
                  <c:v>#N/A</c:v>
                </c:pt>
                <c:pt idx="13">
                  <c:v>861</c:v>
                </c:pt>
                <c:pt idx="14">
                  <c:v>#N/A</c:v>
                </c:pt>
              </c:numCache>
            </c:numRef>
          </c:val>
          <c:smooth val="0"/>
          <c:extLst>
            <c:ext xmlns:c16="http://schemas.microsoft.com/office/drawing/2014/chart" uri="{C3380CC4-5D6E-409C-BE32-E72D297353CC}">
              <c16:uniqueId val="{00000008-072D-4D7D-9C2D-16197C6CE3D2}"/>
            </c:ext>
          </c:extLst>
        </c:ser>
        <c:dLbls>
          <c:showLegendKey val="0"/>
          <c:showVal val="0"/>
          <c:showCatName val="0"/>
          <c:showSerName val="0"/>
          <c:showPercent val="0"/>
          <c:showBubbleSize val="0"/>
        </c:dLbls>
        <c:marker val="1"/>
        <c:smooth val="0"/>
        <c:axId val="525463384"/>
        <c:axId val="525463776"/>
      </c:lineChart>
      <c:catAx>
        <c:axId val="525463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5463776"/>
        <c:crosses val="autoZero"/>
        <c:auto val="1"/>
        <c:lblAlgn val="ctr"/>
        <c:lblOffset val="100"/>
        <c:tickLblSkip val="1"/>
        <c:tickMarkSkip val="1"/>
        <c:noMultiLvlLbl val="0"/>
      </c:catAx>
      <c:valAx>
        <c:axId val="5254637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463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17518</c:v>
                </c:pt>
                <c:pt idx="5">
                  <c:v>17416</c:v>
                </c:pt>
                <c:pt idx="8">
                  <c:v>16949</c:v>
                </c:pt>
                <c:pt idx="11">
                  <c:v>16583</c:v>
                </c:pt>
                <c:pt idx="14">
                  <c:v>16185</c:v>
                </c:pt>
              </c:numCache>
            </c:numRef>
          </c:val>
          <c:extLst>
            <c:ext xmlns:c16="http://schemas.microsoft.com/office/drawing/2014/chart" uri="{C3380CC4-5D6E-409C-BE32-E72D297353CC}">
              <c16:uniqueId val="{00000000-542C-4D2B-91A2-2C79BDAD787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510</c:v>
                </c:pt>
                <c:pt idx="5">
                  <c:v>520</c:v>
                </c:pt>
                <c:pt idx="8">
                  <c:v>634</c:v>
                </c:pt>
                <c:pt idx="11">
                  <c:v>818</c:v>
                </c:pt>
                <c:pt idx="14">
                  <c:v>1061</c:v>
                </c:pt>
              </c:numCache>
            </c:numRef>
          </c:val>
          <c:extLst>
            <c:ext xmlns:c16="http://schemas.microsoft.com/office/drawing/2014/chart" uri="{C3380CC4-5D6E-409C-BE32-E72D297353CC}">
              <c16:uniqueId val="{00000001-542C-4D2B-91A2-2C79BDAD787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5235</c:v>
                </c:pt>
                <c:pt idx="5">
                  <c:v>4724</c:v>
                </c:pt>
                <c:pt idx="8">
                  <c:v>5093</c:v>
                </c:pt>
                <c:pt idx="11">
                  <c:v>4721</c:v>
                </c:pt>
                <c:pt idx="14">
                  <c:v>4790</c:v>
                </c:pt>
              </c:numCache>
            </c:numRef>
          </c:val>
          <c:extLst>
            <c:ext xmlns:c16="http://schemas.microsoft.com/office/drawing/2014/chart" uri="{C3380CC4-5D6E-409C-BE32-E72D297353CC}">
              <c16:uniqueId val="{00000002-542C-4D2B-91A2-2C79BDAD787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42C-4D2B-91A2-2C79BDAD787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42C-4D2B-91A2-2C79BDAD787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2C-4D2B-91A2-2C79BDAD787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2383</c:v>
                </c:pt>
                <c:pt idx="3">
                  <c:v>2110</c:v>
                </c:pt>
                <c:pt idx="6">
                  <c:v>1970</c:v>
                </c:pt>
                <c:pt idx="9">
                  <c:v>1873</c:v>
                </c:pt>
                <c:pt idx="12">
                  <c:v>1615</c:v>
                </c:pt>
              </c:numCache>
            </c:numRef>
          </c:val>
          <c:extLst>
            <c:ext xmlns:c16="http://schemas.microsoft.com/office/drawing/2014/chart" uri="{C3380CC4-5D6E-409C-BE32-E72D297353CC}">
              <c16:uniqueId val="{00000006-542C-4D2B-91A2-2C79BDAD787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2</c:v>
                </c:pt>
                <c:pt idx="6">
                  <c:v>8</c:v>
                </c:pt>
                <c:pt idx="9">
                  <c:v>67</c:v>
                </c:pt>
                <c:pt idx="12">
                  <c:v>145</c:v>
                </c:pt>
              </c:numCache>
            </c:numRef>
          </c:val>
          <c:extLst>
            <c:ext xmlns:c16="http://schemas.microsoft.com/office/drawing/2014/chart" uri="{C3380CC4-5D6E-409C-BE32-E72D297353CC}">
              <c16:uniqueId val="{00000007-542C-4D2B-91A2-2C79BDAD787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13007</c:v>
                </c:pt>
                <c:pt idx="3">
                  <c:v>13264</c:v>
                </c:pt>
                <c:pt idx="6">
                  <c:v>13008</c:v>
                </c:pt>
                <c:pt idx="9">
                  <c:v>12726</c:v>
                </c:pt>
                <c:pt idx="12">
                  <c:v>11907</c:v>
                </c:pt>
              </c:numCache>
            </c:numRef>
          </c:val>
          <c:extLst>
            <c:ext xmlns:c16="http://schemas.microsoft.com/office/drawing/2014/chart" uri="{C3380CC4-5D6E-409C-BE32-E72D297353CC}">
              <c16:uniqueId val="{00000008-542C-4D2B-91A2-2C79BDAD787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24</c:v>
                </c:pt>
                <c:pt idx="3">
                  <c:v>16</c:v>
                </c:pt>
                <c:pt idx="6">
                  <c:v>9</c:v>
                </c:pt>
                <c:pt idx="9">
                  <c:v>2</c:v>
                </c:pt>
                <c:pt idx="12">
                  <c:v>1</c:v>
                </c:pt>
              </c:numCache>
            </c:numRef>
          </c:val>
          <c:extLst>
            <c:ext xmlns:c16="http://schemas.microsoft.com/office/drawing/2014/chart" uri="{C3380CC4-5D6E-409C-BE32-E72D297353CC}">
              <c16:uniqueId val="{00000009-542C-4D2B-91A2-2C79BDAD787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15513</c:v>
                </c:pt>
                <c:pt idx="3">
                  <c:v>15441</c:v>
                </c:pt>
                <c:pt idx="6">
                  <c:v>15886</c:v>
                </c:pt>
                <c:pt idx="9">
                  <c:v>15527</c:v>
                </c:pt>
                <c:pt idx="12">
                  <c:v>15459</c:v>
                </c:pt>
              </c:numCache>
            </c:numRef>
          </c:val>
          <c:extLst>
            <c:ext xmlns:c16="http://schemas.microsoft.com/office/drawing/2014/chart" uri="{C3380CC4-5D6E-409C-BE32-E72D297353CC}">
              <c16:uniqueId val="{0000000A-542C-4D2B-91A2-2C79BDAD7875}"/>
            </c:ext>
          </c:extLst>
        </c:ser>
        <c:dLbls>
          <c:showLegendKey val="0"/>
          <c:showVal val="0"/>
          <c:showCatName val="0"/>
          <c:showSerName val="0"/>
          <c:showPercent val="0"/>
          <c:showBubbleSize val="0"/>
        </c:dLbls>
        <c:gapWidth val="100"/>
        <c:overlap val="100"/>
        <c:axId val="525464560"/>
        <c:axId val="5254649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7663</c:v>
                </c:pt>
                <c:pt idx="2">
                  <c:v>#N/A</c:v>
                </c:pt>
                <c:pt idx="3">
                  <c:v>#N/A</c:v>
                </c:pt>
                <c:pt idx="4">
                  <c:v>8174</c:v>
                </c:pt>
                <c:pt idx="5">
                  <c:v>#N/A</c:v>
                </c:pt>
                <c:pt idx="6">
                  <c:v>#N/A</c:v>
                </c:pt>
                <c:pt idx="7">
                  <c:v>8206</c:v>
                </c:pt>
                <c:pt idx="8">
                  <c:v>#N/A</c:v>
                </c:pt>
                <c:pt idx="9">
                  <c:v>#N/A</c:v>
                </c:pt>
                <c:pt idx="10">
                  <c:v>8072</c:v>
                </c:pt>
                <c:pt idx="11">
                  <c:v>#N/A</c:v>
                </c:pt>
                <c:pt idx="12">
                  <c:v>#N/A</c:v>
                </c:pt>
                <c:pt idx="13">
                  <c:v>7092</c:v>
                </c:pt>
                <c:pt idx="14">
                  <c:v>#N/A</c:v>
                </c:pt>
              </c:numCache>
            </c:numRef>
          </c:val>
          <c:smooth val="0"/>
          <c:extLst>
            <c:ext xmlns:c16="http://schemas.microsoft.com/office/drawing/2014/chart" uri="{C3380CC4-5D6E-409C-BE32-E72D297353CC}">
              <c16:uniqueId val="{0000000B-542C-4D2B-91A2-2C79BDAD7875}"/>
            </c:ext>
          </c:extLst>
        </c:ser>
        <c:dLbls>
          <c:showLegendKey val="0"/>
          <c:showVal val="0"/>
          <c:showCatName val="0"/>
          <c:showSerName val="0"/>
          <c:showPercent val="0"/>
          <c:showBubbleSize val="0"/>
        </c:dLbls>
        <c:marker val="1"/>
        <c:smooth val="0"/>
        <c:axId val="525464560"/>
        <c:axId val="525464952"/>
      </c:lineChart>
      <c:catAx>
        <c:axId val="525464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5464952"/>
        <c:crosses val="autoZero"/>
        <c:auto val="1"/>
        <c:lblAlgn val="ctr"/>
        <c:lblOffset val="100"/>
        <c:tickLblSkip val="1"/>
        <c:tickMarkSkip val="1"/>
        <c:noMultiLvlLbl val="0"/>
      </c:catAx>
      <c:valAx>
        <c:axId val="5254649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5464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2855</c:v>
                </c:pt>
                <c:pt idx="1">
                  <c:v>2412</c:v>
                </c:pt>
                <c:pt idx="2">
                  <c:v>2352</c:v>
                </c:pt>
              </c:numCache>
            </c:numRef>
          </c:val>
          <c:extLst>
            <c:ext xmlns:c16="http://schemas.microsoft.com/office/drawing/2014/chart" uri="{C3380CC4-5D6E-409C-BE32-E72D297353CC}">
              <c16:uniqueId val="{00000000-384B-44A7-8396-44582118A42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1277</c:v>
                </c:pt>
                <c:pt idx="1">
                  <c:v>1277</c:v>
                </c:pt>
                <c:pt idx="2">
                  <c:v>1287</c:v>
                </c:pt>
              </c:numCache>
            </c:numRef>
          </c:val>
          <c:extLst>
            <c:ext xmlns:c16="http://schemas.microsoft.com/office/drawing/2014/chart" uri="{C3380CC4-5D6E-409C-BE32-E72D297353CC}">
              <c16:uniqueId val="{00000001-384B-44A7-8396-44582118A42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2105</c:v>
                </c:pt>
                <c:pt idx="1">
                  <c:v>2122</c:v>
                </c:pt>
                <c:pt idx="2">
                  <c:v>1912</c:v>
                </c:pt>
              </c:numCache>
            </c:numRef>
          </c:val>
          <c:extLst>
            <c:ext xmlns:c16="http://schemas.microsoft.com/office/drawing/2014/chart" uri="{C3380CC4-5D6E-409C-BE32-E72D297353CC}">
              <c16:uniqueId val="{00000002-384B-44A7-8396-44582118A425}"/>
            </c:ext>
          </c:extLst>
        </c:ser>
        <c:dLbls>
          <c:showLegendKey val="0"/>
          <c:showVal val="0"/>
          <c:showCatName val="0"/>
          <c:showSerName val="0"/>
          <c:showPercent val="0"/>
          <c:showBubbleSize val="0"/>
        </c:dLbls>
        <c:gapWidth val="120"/>
        <c:overlap val="100"/>
        <c:axId val="525461424"/>
        <c:axId val="525621856"/>
      </c:barChart>
      <c:catAx>
        <c:axId val="525461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25621856"/>
        <c:crosses val="autoZero"/>
        <c:auto val="1"/>
        <c:lblAlgn val="ctr"/>
        <c:lblOffset val="100"/>
        <c:tickLblSkip val="1"/>
        <c:tickMarkSkip val="1"/>
        <c:noMultiLvlLbl val="0"/>
      </c:catAx>
      <c:valAx>
        <c:axId val="5256218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25461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{AD8CA237-3D43-419A-9913-CEE75B8BA548}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B4D-4C2F-9D07-08BEFFF7CE9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{C61439EC-08D3-486B-A05E-DADB7025E6D9}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B4D-4C2F-9D07-08BEFFF7CE9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{7F6E827C-4C7E-424A-9FEC-95D5A9B74780}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B4D-4C2F-9D07-08BEFFF7CE9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{037A61F2-2CEC-4BFF-B3B4-3C41AB6548E7}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B4D-4C2F-9D07-08BEFFF7CE9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{835676FE-08C7-46B4-98B0-7D96BCD95D91}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B4D-4C2F-9D07-08BEFFF7CE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{49BA71F5-B20A-4B20-A84E-A1517ED8722F}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B4D-4C2F-9D07-08BEFFF7CE9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{DCBF1176-0BF6-471B-BFE4-C28E653AFA6A}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B4D-4C2F-9D07-08BEFFF7CE9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{6EE26F10-7D52-43BB-BCBC-474BBEBC6473}</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B4D-4C2F-9D07-08BEFFF7CE9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{3566182D-9543-4147-892E-58E64F9AC4D1}</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B4D-4C2F-9D07-08BEFFF7CE9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60.3</c:v>
                </c:pt>
                <c:pt idx="24">
                  <c:v>58.6</c:v>
                </c:pt>
                <c:pt idx="32">
                  <c:v>59.5</c:v>
                </c:pt>
              </c:numCache>
            </c:numRef>
          </c:xVal>
          <c:yVal>
            <c:numRef>
              <c:f>公会計指標分析・財政指標組合せ分析表!$BP$51:$DC$51</c:f>
              <c:numCache>
                <c:formatCode>#,##0.0;"▲ "#,##0.0</c:formatCode>
                <c:ptCount val="40"/>
                <c:pt idx="16">
                  <c:v>92.4</c:v>
                </c:pt>
                <c:pt idx="24">
                  <c:v>89.8</c:v>
                </c:pt>
                <c:pt idx="32">
                  <c:v>78.2</c:v>
                </c:pt>
              </c:numCache>
            </c:numRef>
          </c:yVal>
          <c:smooth val="0"/>
          <c:extLst>
            <c:ext xmlns:c16="http://schemas.microsoft.com/office/drawing/2014/chart" uri="{C3380CC4-5D6E-409C-BE32-E72D297353CC}">
              <c16:uniqueId val="{00000009-8B4D-4C2F-9D07-08BEFFF7CE9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{8E9A5865-8F5A-46F7-85FD-159C5EC2C2DE}</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B4D-4C2F-9D07-08BEFFF7CE9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{FC8A3B23-05D0-4C32-9AB4-DEC50FFE512A}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B4D-4C2F-9D07-08BEFFF7CE9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{C8068C37-6AD7-4C29-A6F0-27B52337EDA6}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B4D-4C2F-9D07-08BEFFF7CE9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{5632F17F-BE11-4A41-BE9B-B6B6D2336E8F}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B4D-4C2F-9D07-08BEFFF7CE9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{F6722273-3E3F-4413-A4B3-FF4BC3248011}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B4D-4C2F-9D07-08BEFFF7CE9A}"/>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{D8447B79-457B-4B5B-92CD-5B697A621C95}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B4D-4C2F-9D07-08BEFFF7CE9A}"/>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{CE3BCA4E-D50B-44CD-A595-393787AF20B7}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B4D-4C2F-9D07-08BEFFF7CE9A}"/>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{855BA24E-E153-45B6-A1B8-18EBDC676B6D}</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B4D-4C2F-9D07-08BEFFF7CE9A}"/>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{E848EDC1-B039-4578-AF70-D357B8A80B52}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B4D-4C2F-9D07-08BEFFF7CE9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8B4D-4C2F-9D07-08BEFFF7CE9A}"/>
            </c:ext>
          </c:extLst>
        </c:ser>
        <c:dLbls>
          <c:showLegendKey val="0"/>
          <c:showVal val="1"/>
          <c:showCatName val="0"/>
          <c:showSerName val="0"/>
          <c:showPercent val="0"/>
          <c:showBubbleSize val="0"/>
        </c:dLbls>
        <c:axId val="525617152"/>
        <c:axId val="525618328"/>
      </c:scatterChart>
      <c:valAx>
        <c:axId val="525617152"/>
        <c:scaling>
          <c:orientation val="minMax"/>
          <c:max val="60.7"/>
          <c:min val="5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5618328"/>
        <c:crosses val="autoZero"/>
        <c:crossBetween val="midCat"/>
      </c:valAx>
      <c:valAx>
        <c:axId val="525618328"/>
        <c:scaling>
          <c:orientation val="minMax"/>
          <c:max val="100"/>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5617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{27011B8B-DF75-4CE2-817E-F34FB2F542C2}</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2903-4EB8-ACCD-57860C9B3E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{34BEFD03-1BE6-4234-B19E-B9BF6BB37A0A}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903-4EB8-ACCD-57860C9B3E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{33C37471-0597-4042-AA63-7A86D4590518}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903-4EB8-ACCD-57860C9B3E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{38A3391C-C5B1-4033-80FE-D9172EB94985}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903-4EB8-ACCD-57860C9B3E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{210E2A51-A705-41AC-92B2-B58769A94930}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903-4EB8-ACCD-57860C9B3E5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{FB069AEB-A3E7-4718-A20C-F6E5FDB99F06}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2903-4EB8-ACCD-57860C9B3E52}"/>
                </c:ext>
              </c:extLst>
            </c:dLbl>
            <c:dLbl>
              <c:idx val="16"/>
              <c:layout>
                <c:manualLayout>
                  <c:x val="-3.1478375214806169E-2"/>
                  <c:y val="-6.3873931695649103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{40B3A28B-C05B-4434-8F1E-2B5ABA581E33}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2903-4EB8-ACCD-57860C9B3E52}"/>
                </c:ext>
              </c:extLst>
            </c:dLbl>
            <c:dLbl>
              <c:idx val="24"/>
              <c:layout>
                <c:manualLayout>
                  <c:x val="-3.1917608023415027E-2"/>
                  <c:y val="-6.0959362479938793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{6E462428-DA38-4334-AD78-831C754923CC}</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2903-4EB8-ACCD-57860C9B3E5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{32ECA320-A980-4FA5-A886-F26379346549}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2903-4EB8-ACCD-57860C9B3E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11.6</c:v>
                </c:pt>
                <c:pt idx="16">
                  <c:v>11.1</c:v>
                </c:pt>
                <c:pt idx="24">
                  <c:v>11</c:v>
                </c:pt>
                <c:pt idx="32">
                  <c:v>10.3</c:v>
                </c:pt>
              </c:numCache>
            </c:numRef>
          </c:xVal>
          <c:yVal>
            <c:numRef>
              <c:f>公会計指標分析・財政指標組合せ分析表!$BP$73:$DC$73</c:f>
              <c:numCache>
                <c:formatCode>#,##0.0;"▲ "#,##0.0</c:formatCode>
                <c:ptCount val="40"/>
                <c:pt idx="0">
                  <c:v>87.1</c:v>
                </c:pt>
                <c:pt idx="8">
                  <c:v>92</c:v>
                </c:pt>
                <c:pt idx="16">
                  <c:v>92.4</c:v>
                </c:pt>
                <c:pt idx="24">
                  <c:v>89.8</c:v>
                </c:pt>
                <c:pt idx="32">
                  <c:v>78.2</c:v>
                </c:pt>
              </c:numCache>
            </c:numRef>
          </c:yVal>
          <c:smooth val="0"/>
          <c:extLst>
            <c:ext xmlns:c16="http://schemas.microsoft.com/office/drawing/2014/chart" uri="{C3380CC4-5D6E-409C-BE32-E72D297353CC}">
              <c16:uniqueId val="{00000009-2903-4EB8-ACCD-57860C9B3E5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{CDFE76E2-109A-4211-9615-B9C5D8B61961}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2903-4EB8-ACCD-57860C9B3E52}"/>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{36DCA098-2727-489F-9F8C-96C7B4EDCB96}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903-4EB8-ACCD-57860C9B3E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{F71CA88E-27E7-4F2F-B2C7-71CE1634A8FC}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903-4EB8-ACCD-57860C9B3E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{0EB87481-B6D8-4E17-BF73-223461343ED5}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903-4EB8-ACCD-57860C9B3E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{88890F03-FC14-40EA-9F69-F5D71CF65170}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903-4EB8-ACCD-57860C9B3E52}"/>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{54B0A768-C0AD-49EA-953A-68F516142A7B}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2903-4EB8-ACCD-57860C9B3E52}"/>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{123DDD55-B4DB-4AC5-A3B1-41521D0E094C}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2903-4EB8-ACCD-57860C9B3E52}"/>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{237578D4-40FA-4649-8C32-6496256CB8E3}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2903-4EB8-ACCD-57860C9B3E52}"/>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{0A9A4F5F-2A73-4F94-B58A-37FE42B862D4}</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2903-4EB8-ACCD-57860C9B3E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2903-4EB8-ACCD-57860C9B3E52}"/>
            </c:ext>
          </c:extLst>
        </c:ser>
        <c:dLbls>
          <c:showLegendKey val="0"/>
          <c:showVal val="1"/>
          <c:showCatName val="0"/>
          <c:showSerName val="0"/>
          <c:showPercent val="0"/>
          <c:showBubbleSize val="0"/>
        </c:dLbls>
        <c:axId val="525617544"/>
        <c:axId val="525617936"/>
      </c:scatterChart>
      <c:valAx>
        <c:axId val="525617544"/>
        <c:scaling>
          <c:orientation val="minMax"/>
          <c:max val="12.6"/>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5617936"/>
        <c:crosses val="autoZero"/>
        <c:crossBetween val="midCat"/>
      </c:valAx>
      <c:valAx>
        <c:axId val="525617936"/>
        <c:scaling>
          <c:orientation val="minMax"/>
          <c:max val="100"/>
          <c:min val="4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2561754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40,051
39,477
119.87
23,626,092
23,002,714
549,696
10,427,674
15,459,183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財政力指数は、前年度と比較しほぼ横ばいとなっている。</a:t>
          </a:r>
          <a:endParaRPr lang="ja-JP" altLang="ja-JP" sz="1400">
            <a:effectLst/>
          </a:endParaRPr>
        </a:p>
        <a:p>
          <a:r>
            <a:rPr kumimoji="1" lang="ja-JP" altLang="ja-JP" sz="1100" baseline="0">
              <a:solidFill>
                <a:schemeClr val="dk1"/>
              </a:solidFill>
              <a:effectLst/>
              <a:latin typeface="+mn-lt"/>
              <a:ea typeface="+mn-ea"/>
              <a:cs typeface="+mn-cs"/>
            </a:rPr>
            <a:t>　財政力指数が全国平均よりも低い要因としては、米軍基地が所在していることによる関連経費が基準財政需要額に含まれていることが挙げられる。</a:t>
          </a:r>
          <a:endParaRPr lang="ja-JP" altLang="ja-JP" sz="1400">
            <a:effectLst/>
          </a:endParaRPr>
        </a:p>
        <a:p>
          <a:r>
            <a:rPr kumimoji="1" lang="ja-JP" altLang="ja-JP" sz="1100" baseline="0">
              <a:solidFill>
                <a:schemeClr val="dk1"/>
              </a:solidFill>
              <a:effectLst/>
              <a:latin typeface="+mn-lt"/>
              <a:ea typeface="+mn-ea"/>
              <a:cs typeface="+mn-cs"/>
            </a:rPr>
            <a:t>　今後も、市税等の自主財源の大幅な増加は見込めないことから、義務的経費の見直し及び市税徴収率の強化により、財政基盤の強化に努める。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5292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1860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5292</xdr:rowOff>
    </xdr:from>
    <xdr:to>
      <xdr:col>19</xdr:col>
      <xdr:colOff>133350</xdr:colOff>
      <xdr:row>42</xdr:row>
      <xdr:rowOff>25400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25400</xdr:rowOff>
    </xdr:from>
    <xdr:to>
      <xdr:col>15</xdr:col>
      <xdr:colOff>82550</xdr:colOff>
      <xdr:row>42</xdr:row>
      <xdr:rowOff>45508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263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45508</xdr:rowOff>
    </xdr:from>
    <xdr:to>
      <xdr:col>11</xdr:col>
      <xdr:colOff>31750</xdr:colOff>
      <xdr:row>42</xdr:row>
      <xdr:rowOff>65617</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125942</xdr:rowOff>
    </xdr:from>
    <xdr:to>
      <xdr:col>19</xdr:col>
      <xdr:colOff>184150</xdr:colOff>
      <xdr:row>42</xdr:row>
      <xdr:rowOff>56092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66269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9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146050</xdr:rowOff>
    </xdr:from>
    <xdr:to>
      <xdr:col>15</xdr:col>
      <xdr:colOff>133350</xdr:colOff>
      <xdr:row>42</xdr:row>
      <xdr:rowOff>76200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166158</xdr:rowOff>
    </xdr:from>
    <xdr:to>
      <xdr:col>11</xdr:col>
      <xdr:colOff>82550</xdr:colOff>
      <xdr:row>42</xdr:row>
      <xdr:rowOff>96308</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106485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6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solidFill>
                <a:schemeClr val="dk1"/>
              </a:solidFill>
              <a:effectLst/>
              <a:latin typeface="+mn-ea"/>
              <a:ea typeface="+mn-ea"/>
              <a:cs typeface="+mn-cs"/>
            </a:rPr>
            <a:t>　経常収支比率は、前年度と比較し</a:t>
          </a:r>
          <a:r>
            <a:rPr kumimoji="1" lang="en-US" altLang="ja-JP" sz="900">
              <a:solidFill>
                <a:schemeClr val="dk1"/>
              </a:solidFill>
              <a:effectLst/>
              <a:latin typeface="+mn-ea"/>
              <a:ea typeface="+mn-ea"/>
              <a:cs typeface="+mn-cs"/>
            </a:rPr>
            <a:t>1.2%</a:t>
          </a:r>
          <a:r>
            <a:rPr kumimoji="1" lang="ja-JP" altLang="en-US" sz="900">
              <a:solidFill>
                <a:schemeClr val="dk1"/>
              </a:solidFill>
              <a:effectLst/>
              <a:latin typeface="+mn-ea"/>
              <a:ea typeface="+mn-ea"/>
              <a:cs typeface="+mn-cs"/>
            </a:rPr>
            <a:t>減となっている。</a:t>
          </a:r>
        </a:p>
        <a:p>
          <a:r>
            <a:rPr kumimoji="1" lang="ja-JP" altLang="en-US" sz="900">
              <a:solidFill>
                <a:schemeClr val="dk1"/>
              </a:solidFill>
              <a:effectLst/>
              <a:latin typeface="+mn-ea"/>
              <a:ea typeface="+mn-ea"/>
              <a:cs typeface="+mn-cs"/>
            </a:rPr>
            <a:t>　歳入においては、給与所得の伸び、市内法人の設備投資の増などが見られ、市税の伸びがあったこと、また歳出においては公債費や維持補修費が減となったことなどにより数値の改善が見られた。しかしながら、公共施設の老朽化による維持補修費、さらには平成３１年１０月に控える消費税率引き上げなど財政需要は増えることが見込まれる一方で、経常一般財源に充当される歳入（地方税、地方交付税等）の大幅な増加も見込めず、経常収支比率は大幅な改善は見込めないものと考えている。公共施設管理計画等に基づき、施設の統廃合を検討し、維持管理経費を削減することや、物件費の抑制などで比率の低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32294</xdr:rowOff>
    </xdr:from>
    <xdr:to>
      <xdr:col>23</xdr:col>
      <xdr:colOff>133350</xdr:colOff>
      <xdr:row>60</xdr:row>
      <xdr:rowOff>73660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319294"/>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56424</xdr:rowOff>
    </xdr:from>
    <xdr:to>
      <xdr:col>19</xdr:col>
      <xdr:colOff>133350</xdr:colOff>
      <xdr:row>60</xdr:row>
      <xdr:rowOff>73660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343424"/>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56424</xdr:rowOff>
    </xdr:from>
    <xdr:to>
      <xdr:col>15</xdr:col>
      <xdr:colOff>82550</xdr:colOff>
      <xdr:row>60</xdr:row>
      <xdr:rowOff>59872</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343424"/>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59872</xdr:rowOff>
    </xdr:from>
    <xdr:to>
      <xdr:col>11</xdr:col>
      <xdr:colOff>31750</xdr:colOff>
      <xdr:row>60</xdr:row>
      <xdr:rowOff>63319</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034687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152944</xdr:rowOff>
    </xdr:from>
    <xdr:to>
      <xdr:col>23</xdr:col>
      <xdr:colOff>184150</xdr:colOff>
      <xdr:row>60</xdr:row>
      <xdr:rowOff>83094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169471</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11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22860</xdr:rowOff>
    </xdr:from>
    <xdr:to>
      <xdr:col>19</xdr:col>
      <xdr:colOff>184150</xdr:colOff>
      <xdr:row>60</xdr:row>
      <xdr:rowOff>124460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109237</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9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5624</xdr:rowOff>
    </xdr:from>
    <xdr:to>
      <xdr:col>15</xdr:col>
      <xdr:colOff>133350</xdr:colOff>
      <xdr:row>60</xdr:row>
      <xdr:rowOff>107224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2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92001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9072</xdr:rowOff>
    </xdr:from>
    <xdr:to>
      <xdr:col>11</xdr:col>
      <xdr:colOff>82550</xdr:colOff>
      <xdr:row>60</xdr:row>
      <xdr:rowOff>110672</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95449</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038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12519</xdr:rowOff>
    </xdr:from>
    <xdr:to>
      <xdr:col>7</xdr:col>
      <xdr:colOff>31750</xdr:colOff>
      <xdr:row>60</xdr:row>
      <xdr:rowOff>114119</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98896</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[168,197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人件費・物件費等決算額の状況は、前年度と比較し若干</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全国平均よりも人口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人当たり人件費・物件費等決算額は高い状況が続いている。</a:t>
          </a:r>
          <a:endParaRPr lang="ja-JP" altLang="ja-JP" sz="1400">
            <a:effectLst/>
          </a:endParaRPr>
        </a:p>
        <a:p>
          <a:r>
            <a:rPr kumimoji="1" lang="ja-JP" altLang="ja-JP" sz="1100">
              <a:solidFill>
                <a:schemeClr val="dk1"/>
              </a:solidFill>
              <a:effectLst/>
              <a:latin typeface="+mn-lt"/>
              <a:ea typeface="+mn-ea"/>
              <a:cs typeface="+mn-cs"/>
            </a:rPr>
            <a:t>　全国及び県内市町村の平均よりも高い要因は、ごみ処理施設や消防業務などを一部事務組合では行わず単独で行っていることにより、維持管理経費が人件費及び物件費に計上されていることによるものである。今後も、委託料の見直し等の収支均衡推進などにより、経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1648</xdr:rowOff>
    </xdr:from>
    <xdr:to>
      <xdr:col>23</xdr:col>
      <xdr:colOff>133350</xdr:colOff>
      <xdr:row>84</xdr:row>
      <xdr:rowOff>11348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03448"/>
          <a:ext cx="838200" cy="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1648</xdr:rowOff>
    </xdr:from>
    <xdr:to>
      <xdr:col>19</xdr:col>
      <xdr:colOff>133350</xdr:colOff>
      <xdr:row>84</xdr:row>
      <xdr:rowOff>15644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403448"/>
          <a:ext cx="8890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133000</xdr:rowOff>
    </xdr:from>
    <xdr:to>
      <xdr:col>15</xdr:col>
      <xdr:colOff>82550</xdr:colOff>
      <xdr:row>84</xdr:row>
      <xdr:rowOff>15644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63350"/>
          <a:ext cx="889000" cy="5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110409</xdr:rowOff>
    </xdr:from>
    <xdr:to>
      <xdr:col>11</xdr:col>
      <xdr:colOff>31750</xdr:colOff>
      <xdr:row>83</xdr:row>
      <xdr:rowOff>133000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40759"/>
          <a:ext cx="889000" cy="2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131998</xdr:rowOff>
    </xdr:from>
    <xdr:to>
      <xdr:col>23</xdr:col>
      <xdr:colOff>184150</xdr:colOff>
      <xdr:row>84</xdr:row>
      <xdr:rowOff>62148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6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148525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20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122298</xdr:rowOff>
    </xdr:from>
    <xdr:to>
      <xdr:col>19</xdr:col>
      <xdr:colOff>184150</xdr:colOff>
      <xdr:row>84</xdr:row>
      <xdr:rowOff>52448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5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62625</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121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136294</xdr:rowOff>
    </xdr:from>
    <xdr:to>
      <xdr:col>15</xdr:col>
      <xdr:colOff>133350</xdr:colOff>
      <xdr:row>84</xdr:row>
      <xdr:rowOff>66444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6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51221</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5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82200</xdr:rowOff>
    </xdr:from>
    <xdr:to>
      <xdr:col>11</xdr:col>
      <xdr:colOff>82550</xdr:colOff>
      <xdr:row>84</xdr:row>
      <xdr:rowOff>12350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1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168577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98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59609</xdr:rowOff>
    </xdr:from>
    <xdr:to>
      <xdr:col>7</xdr:col>
      <xdr:colOff>31750</xdr:colOff>
      <xdr:row>83</xdr:row>
      <xdr:rowOff>161209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8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145986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76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青森県人事委員会勧告に沿った内容で適正化を図っており、類似団体平均との差は、前年度と同値である。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今後も引き続き、同勧告を参考として、給料の適正化に努めていく。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84</xdr:row>
      <xdr:rowOff>168729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55903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88295</xdr:rowOff>
    </xdr:from>
    <xdr:to>
      <xdr:col>77</xdr:col>
      <xdr:colOff>44450</xdr:colOff>
      <xdr:row>84</xdr:row>
      <xdr:rowOff>168729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49009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76805</xdr:rowOff>
    </xdr:from>
    <xdr:to>
      <xdr:col>72</xdr:col>
      <xdr:colOff>203200</xdr:colOff>
      <xdr:row>84</xdr:row>
      <xdr:rowOff>88295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47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19352</xdr:rowOff>
    </xdr:from>
    <xdr:to>
      <xdr:col>68</xdr:col>
      <xdr:colOff>152400</xdr:colOff>
      <xdr:row>84</xdr:row>
      <xdr:rowOff>76805</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21152"/>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11689</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92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106438</xdr:rowOff>
    </xdr:from>
    <xdr:to>
      <xdr:col>81</xdr:col>
      <xdr:colOff>95250</xdr:colOff>
      <xdr:row>85</xdr:row>
      <xdr:rowOff>36588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122965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37495</xdr:rowOff>
    </xdr:from>
    <xdr:to>
      <xdr:col>73</xdr:col>
      <xdr:colOff>44450</xdr:colOff>
      <xdr:row>84</xdr:row>
      <xdr:rowOff>139095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43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149272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26005</xdr:rowOff>
    </xdr:from>
    <xdr:to>
      <xdr:col>68</xdr:col>
      <xdr:colOff>203200</xdr:colOff>
      <xdr:row>84</xdr:row>
      <xdr:rowOff>127605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137782</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140002</xdr:rowOff>
    </xdr:from>
    <xdr:to>
      <xdr:col>64</xdr:col>
      <xdr:colOff>152400</xdr:colOff>
      <xdr:row>84</xdr:row>
      <xdr:rowOff>70152</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80329</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900">
              <a:solidFill>
                <a:schemeClr val="dk1"/>
              </a:solidFill>
              <a:effectLst/>
              <a:latin typeface="+mn-lt"/>
              <a:ea typeface="+mn-ea"/>
              <a:cs typeface="+mn-cs"/>
            </a:rPr>
            <a:t>　当市には、米軍基地が所在していることによる騒音問題、電波障害、事件事故等各種基地問題を解決するための部署を設置していることが類似団体平均より高い要因となっている。また、消防業務を広域ではなく市単独で行っていることも全国平均及び県内平均よりも高い要因となっている。</a:t>
          </a:r>
          <a:endParaRPr lang="ja-JP" altLang="ja-JP" sz="900">
            <a:effectLst/>
          </a:endParaRPr>
        </a:p>
        <a:p>
          <a:r>
            <a:rPr kumimoji="1" lang="ja-JP" altLang="ja-JP" sz="900">
              <a:solidFill>
                <a:schemeClr val="dk1"/>
              </a:solidFill>
              <a:effectLst/>
              <a:latin typeface="+mn-lt"/>
              <a:ea typeface="+mn-ea"/>
              <a:cs typeface="+mn-cs"/>
            </a:rPr>
            <a:t>　しかしながら、三沢市定員管理計画（平成２２年４月１日から平成２７年４月１日を計画期間とするもの、及び平成２７年４月２日から平成３０年４月１日を計画期間とするもの）を通して、類似団体と過去５年で比較すると最大０．６９人増だったものが、平成３０年度では０．３４人増まで適正化が進んでいる。今後も平成３０年４月２日から令和５年４月１日を計画期間とする三沢市定員管理計画に沿って適正な職員数となるよう努めていく。</a:t>
          </a:r>
          <a:endParaRPr lang="ja-JP" altLang="ja-JP" sz="9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152460</xdr:rowOff>
    </xdr:from>
    <xdr:to>
      <xdr:col>81</xdr:col>
      <xdr:colOff>44450</xdr:colOff>
      <xdr:row>62</xdr:row>
      <xdr:rowOff>154759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82360"/>
          <a:ext cx="8382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134076</xdr:rowOff>
    </xdr:from>
    <xdr:to>
      <xdr:col>77</xdr:col>
      <xdr:colOff>44450</xdr:colOff>
      <xdr:row>62</xdr:row>
      <xdr:rowOff>152460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763976"/>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115691</xdr:rowOff>
    </xdr:from>
    <xdr:to>
      <xdr:col>72</xdr:col>
      <xdr:colOff>203200</xdr:colOff>
      <xdr:row>62</xdr:row>
      <xdr:rowOff>134076</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745591"/>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115691</xdr:rowOff>
    </xdr:from>
    <xdr:to>
      <xdr:col>68</xdr:col>
      <xdr:colOff>152400</xdr:colOff>
      <xdr:row>62</xdr:row>
      <xdr:rowOff>116840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45591"/>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103959</xdr:rowOff>
    </xdr:from>
    <xdr:to>
      <xdr:col>81</xdr:col>
      <xdr:colOff>95250</xdr:colOff>
      <xdr:row>63</xdr:row>
      <xdr:rowOff>34109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73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76036</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70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101660</xdr:rowOff>
    </xdr:from>
    <xdr:to>
      <xdr:col>77</xdr:col>
      <xdr:colOff>95250</xdr:colOff>
      <xdr:row>63</xdr:row>
      <xdr:rowOff>31810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7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16587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817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83276</xdr:rowOff>
    </xdr:from>
    <xdr:to>
      <xdr:col>73</xdr:col>
      <xdr:colOff>44450</xdr:colOff>
      <xdr:row>63</xdr:row>
      <xdr:rowOff>13426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169653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79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64891</xdr:rowOff>
    </xdr:from>
    <xdr:to>
      <xdr:col>68</xdr:col>
      <xdr:colOff>203200</xdr:colOff>
      <xdr:row>62</xdr:row>
      <xdr:rowOff>166491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69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151268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781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新債発行抑制により、実質公債費比率が前年度比で０．７％減少している。</a:t>
          </a:r>
        </a:p>
        <a:p>
          <a:r>
            <a:rPr kumimoji="1" lang="ja-JP" altLang="en-US" sz="1100">
              <a:latin typeface="+mn-ea"/>
              <a:ea typeface="+mn-ea"/>
            </a:rPr>
            <a:t>　しかしながら、今後は焼却施設整備事業に係る新債発行が予定されているため比率の上昇が見込まれるが、引き続き起債の抑制に努めていく。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44133</xdr:rowOff>
    </xdr:from>
    <xdr:to>
      <xdr:col>81</xdr:col>
      <xdr:colOff>44450</xdr:colOff>
      <xdr:row>37</xdr:row>
      <xdr:rowOff>58208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6387783"/>
          <a:ext cx="8382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58208</xdr:rowOff>
    </xdr:from>
    <xdr:to>
      <xdr:col>77</xdr:col>
      <xdr:colOff>44450</xdr:colOff>
      <xdr:row>37</xdr:row>
      <xdr:rowOff>60219</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6401858"/>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60219</xdr:rowOff>
    </xdr:from>
    <xdr:to>
      <xdr:col>72</xdr:col>
      <xdr:colOff>203200</xdr:colOff>
      <xdr:row>37</xdr:row>
      <xdr:rowOff>70273</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6403869"/>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70273</xdr:rowOff>
    </xdr:from>
    <xdr:to>
      <xdr:col>68</xdr:col>
      <xdr:colOff>152400</xdr:colOff>
      <xdr:row>37</xdr:row>
      <xdr:rowOff>84349</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6413923"/>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164783</xdr:rowOff>
    </xdr:from>
    <xdr:to>
      <xdr:col>81</xdr:col>
      <xdr:colOff>95250</xdr:colOff>
      <xdr:row>37</xdr:row>
      <xdr:rowOff>94933</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6336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136860</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630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7408</xdr:rowOff>
    </xdr:from>
    <xdr:to>
      <xdr:col>77</xdr:col>
      <xdr:colOff>95250</xdr:colOff>
      <xdr:row>37</xdr:row>
      <xdr:rowOff>109008</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635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93785</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6437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9419</xdr:rowOff>
    </xdr:from>
    <xdr:to>
      <xdr:col>73</xdr:col>
      <xdr:colOff>44450</xdr:colOff>
      <xdr:row>37</xdr:row>
      <xdr:rowOff>111019</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6353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95796</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643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105850</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6449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33549</xdr:rowOff>
    </xdr:from>
    <xdr:to>
      <xdr:col>64</xdr:col>
      <xdr:colOff>152400</xdr:colOff>
      <xdr:row>37</xdr:row>
      <xdr:rowOff>135149</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119926</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646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一般会計等に係る地方債の現在高の減少及び公営企業債等繰入見込額の減少により将来負担比率が前年度比で△１１．６％減少した。</a:t>
          </a:r>
        </a:p>
        <a:p>
          <a:r>
            <a:rPr kumimoji="1" lang="ja-JP" altLang="en-US" sz="1100">
              <a:solidFill>
                <a:schemeClr val="dk1"/>
              </a:solidFill>
              <a:effectLst/>
              <a:latin typeface="+mn-ea"/>
              <a:ea typeface="+mn-ea"/>
              <a:cs typeface="+mn-cs"/>
            </a:rPr>
            <a:t>　今後においても、起債の抑制や将来を見据えた基金運用を図り、財政の健全化に努める。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11031</xdr:rowOff>
    </xdr:from>
    <xdr:to>
      <xdr:col>81</xdr:col>
      <xdr:colOff>44450</xdr:colOff>
      <xdr:row>15</xdr:row>
      <xdr:rowOff>51018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2582781"/>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51018</xdr:rowOff>
    </xdr:from>
    <xdr:to>
      <xdr:col>77</xdr:col>
      <xdr:colOff>44450</xdr:colOff>
      <xdr:row>15</xdr:row>
      <xdr:rowOff>59980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2622768"/>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58601</xdr:rowOff>
    </xdr:from>
    <xdr:to>
      <xdr:col>72</xdr:col>
      <xdr:colOff>203200</xdr:colOff>
      <xdr:row>15</xdr:row>
      <xdr:rowOff>59980</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2630351"/>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41710</xdr:rowOff>
    </xdr:from>
    <xdr:to>
      <xdr:col>68</xdr:col>
      <xdr:colOff>152400</xdr:colOff>
      <xdr:row>15</xdr:row>
      <xdr:rowOff>58601</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a:off x="13512800" y="2613460"/>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131681</xdr:rowOff>
    </xdr:from>
    <xdr:to>
      <xdr:col>81</xdr:col>
      <xdr:colOff>95250</xdr:colOff>
      <xdr:row>15</xdr:row>
      <xdr:rowOff>61831</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3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103758</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04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218</xdr:rowOff>
    </xdr:from>
    <xdr:to>
      <xdr:col>77</xdr:col>
      <xdr:colOff>95250</xdr:colOff>
      <xdr:row>15</xdr:row>
      <xdr:rowOff>101818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57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86595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658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9180</xdr:rowOff>
    </xdr:from>
    <xdr:to>
      <xdr:col>73</xdr:col>
      <xdr:colOff>44450</xdr:colOff>
      <xdr:row>15</xdr:row>
      <xdr:rowOff>110780</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5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95557</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66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7801</xdr:rowOff>
    </xdr:from>
    <xdr:to>
      <xdr:col>68</xdr:col>
      <xdr:colOff>203200</xdr:colOff>
      <xdr:row>15</xdr:row>
      <xdr:rowOff>109401</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257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94178</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266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162360</xdr:rowOff>
    </xdr:from>
    <xdr:to>
      <xdr:col>64</xdr:col>
      <xdr:colOff>152400</xdr:colOff>
      <xdr:row>15</xdr:row>
      <xdr:rowOff>92510</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256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77287</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264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40,051
39,477
119.87
23,626,092
23,002,714
549,696
10,427,674
15,459,183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00">
              <a:solidFill>
                <a:schemeClr val="dk1"/>
              </a:solidFill>
              <a:effectLst/>
              <a:latin typeface="+mn-lt"/>
              <a:ea typeface="+mn-ea"/>
              <a:cs typeface="+mn-cs"/>
            </a:rPr>
            <a:t>　</a:t>
          </a:r>
          <a:r>
            <a:rPr lang="ja-JP" altLang="ja-JP" sz="1000" baseline="0">
              <a:solidFill>
                <a:schemeClr val="dk1"/>
              </a:solidFill>
              <a:effectLst/>
              <a:latin typeface="+mn-lt"/>
              <a:ea typeface="+mn-ea"/>
              <a:cs typeface="+mn-cs"/>
            </a:rPr>
            <a:t>人件費に係る経常収支が類似団体、全国市町村及び県内市町村の平均を上回っている要因は、当市には、米軍基地が所在していることによる、各種基地問題を解決するための部署を設置しており、そのことが平均より高くなっている要因となっている。</a:t>
          </a:r>
          <a:endParaRPr lang="ja-JP" altLang="ja-JP" sz="1000">
            <a:effectLst/>
          </a:endParaRPr>
        </a:p>
        <a:p>
          <a:pPr rtl="0" eaLnBrk="1" fontAlgn="auto" latinLnBrk="0" hangingPunct="1"/>
          <a:r>
            <a:rPr lang="ja-JP" altLang="ja-JP" sz="1000" baseline="0">
              <a:solidFill>
                <a:schemeClr val="dk1"/>
              </a:solidFill>
              <a:effectLst/>
              <a:latin typeface="+mn-lt"/>
              <a:ea typeface="+mn-ea"/>
              <a:cs typeface="+mn-cs"/>
            </a:rPr>
            <a:t>　また、消防業務を一部事務組合で行わず、単独で行っているため、その人件費が計上されていることも一因となっている。今後、民間委託の推進、組織の見直しや消防の広域化の検討も含め、人件費の抑制に努めていく。 </a:t>
          </a:r>
          <a:endParaRPr lang="ja-JP" altLang="ja-JP" sz="10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124714</xdr:rowOff>
    </xdr:from>
    <xdr:to>
      <xdr:col>24</xdr:col>
      <xdr:colOff>25400</xdr:colOff>
      <xdr:row>37</xdr:row>
      <xdr:rowOff>138430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683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138430</xdr:rowOff>
    </xdr:from>
    <xdr:to>
      <xdr:col>19</xdr:col>
      <xdr:colOff>187325</xdr:colOff>
      <xdr:row>37</xdr:row>
      <xdr:rowOff>152146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82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152146</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957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30988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232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73914</xdr:rowOff>
    </xdr:from>
    <xdr:to>
      <xdr:col>24</xdr:col>
      <xdr:colOff>76200</xdr:colOff>
      <xdr:row>38</xdr:row>
      <xdr:rowOff>4064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45991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2557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101346</xdr:rowOff>
    </xdr:from>
    <xdr:to>
      <xdr:col>15</xdr:col>
      <xdr:colOff>149225</xdr:colOff>
      <xdr:row>38</xdr:row>
      <xdr:rowOff>31496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16273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151638</xdr:rowOff>
    </xdr:from>
    <xdr:to>
      <xdr:col>6</xdr:col>
      <xdr:colOff>171450</xdr:colOff>
      <xdr:row>38</xdr:row>
      <xdr:rowOff>81788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66565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　物件費に係る経常収支比率は、依然として、類似団体、全国市町村及び県内市町村の平均を大きく上回っている。これは、ごみ処理施設や消防業務など、一部事務組合では行わず単独で行っていることによるものであり、それによる維持管理経費が物件費に計上されることにより高く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143328</xdr:rowOff>
    </xdr:from>
    <xdr:to>
      <xdr:col>82</xdr:col>
      <xdr:colOff>107950</xdr:colOff>
      <xdr:row>21</xdr:row>
      <xdr:rowOff>26307</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572328"/>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78014</xdr:rowOff>
    </xdr:from>
    <xdr:to>
      <xdr:col>78</xdr:col>
      <xdr:colOff>69850</xdr:colOff>
      <xdr:row>21</xdr:row>
      <xdr:rowOff>26307</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507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78014</xdr:rowOff>
    </xdr:from>
    <xdr:to>
      <xdr:col>73</xdr:col>
      <xdr:colOff>180975</xdr:colOff>
      <xdr:row>20</xdr:row>
      <xdr:rowOff>88900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3507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88900</xdr:rowOff>
    </xdr:from>
    <xdr:to>
      <xdr:col>69</xdr:col>
      <xdr:colOff>92075</xdr:colOff>
      <xdr:row>20</xdr:row>
      <xdr:rowOff>99786</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5179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92528</xdr:rowOff>
    </xdr:from>
    <xdr:to>
      <xdr:col>82</xdr:col>
      <xdr:colOff>158750</xdr:colOff>
      <xdr:row>21</xdr:row>
      <xdr:rowOff>22678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521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64605</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49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146957</xdr:rowOff>
    </xdr:from>
    <xdr:to>
      <xdr:col>78</xdr:col>
      <xdr:colOff>120650</xdr:colOff>
      <xdr:row>21</xdr:row>
      <xdr:rowOff>77107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57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21</xdr:row>
      <xdr:rowOff>61884</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662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27214</xdr:rowOff>
    </xdr:from>
    <xdr:to>
      <xdr:col>74</xdr:col>
      <xdr:colOff>31750</xdr:colOff>
      <xdr:row>20</xdr:row>
      <xdr:rowOff>128814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4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113591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54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38100</xdr:rowOff>
    </xdr:from>
    <xdr:to>
      <xdr:col>69</xdr:col>
      <xdr:colOff>142875</xdr:colOff>
      <xdr:row>20</xdr:row>
      <xdr:rowOff>139700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4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124477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48986</xdr:rowOff>
    </xdr:from>
    <xdr:to>
      <xdr:col>65</xdr:col>
      <xdr:colOff>53975</xdr:colOff>
      <xdr:row>20</xdr:row>
      <xdr:rowOff>150586</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47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135363</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564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　扶助費に係る経常収支比率は、少子高齢化の影響で今後も増加傾向にあると考えられる。生活保護等の社会</a:t>
          </a:r>
          <a:r>
            <a:rPr lang="ja-JP" altLang="ja-JP" sz="1100" baseline="0">
              <a:solidFill>
                <a:schemeClr val="dk1"/>
              </a:solidFill>
              <a:effectLst/>
              <a:latin typeface="+mn-ea"/>
              <a:ea typeface="+mn-ea"/>
              <a:cs typeface="+mn-cs"/>
            </a:rPr>
            <a:t>保障</a:t>
          </a:r>
          <a:r>
            <a:rPr lang="ja-JP" altLang="ja-JP" sz="1100" baseline="0">
              <a:solidFill>
                <a:schemeClr val="dk1"/>
              </a:solidFill>
              <a:effectLst/>
              <a:latin typeface="+mn-lt"/>
              <a:ea typeface="+mn-ea"/>
              <a:cs typeface="+mn-cs"/>
            </a:rPr>
            <a:t>関連経費の増加が予想されるが、資格審査等の適正化により対応していく。</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102507</xdr:rowOff>
    </xdr:from>
    <xdr:to>
      <xdr:col>24</xdr:col>
      <xdr:colOff>25400</xdr:colOff>
      <xdr:row>57</xdr:row>
      <xdr:rowOff>113393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75157"/>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54627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8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58965</xdr:rowOff>
    </xdr:from>
    <xdr:to>
      <xdr:col>19</xdr:col>
      <xdr:colOff>187325</xdr:colOff>
      <xdr:row>57</xdr:row>
      <xdr:rowOff>102507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8316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37193</xdr:rowOff>
    </xdr:from>
    <xdr:to>
      <xdr:col>15</xdr:col>
      <xdr:colOff>98425</xdr:colOff>
      <xdr:row>57</xdr:row>
      <xdr:rowOff>58965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8098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37193</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744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62593</xdr:rowOff>
    </xdr:from>
    <xdr:to>
      <xdr:col>24</xdr:col>
      <xdr:colOff>76200</xdr:colOff>
      <xdr:row>57</xdr:row>
      <xdr:rowOff>164193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34670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0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51707</xdr:rowOff>
    </xdr:from>
    <xdr:to>
      <xdr:col>20</xdr:col>
      <xdr:colOff>38100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138084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8165</xdr:rowOff>
    </xdr:from>
    <xdr:to>
      <xdr:col>15</xdr:col>
      <xdr:colOff>149225</xdr:colOff>
      <xdr:row>57</xdr:row>
      <xdr:rowOff>109765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94542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157843</xdr:rowOff>
    </xdr:from>
    <xdr:to>
      <xdr:col>11</xdr:col>
      <xdr:colOff>60325</xdr:colOff>
      <xdr:row>57</xdr:row>
      <xdr:rowOff>87993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その他（維持補修費、繰出金等）に係る経常収支比率が、前年度と比較して減少した要因は、市道除雪経費</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の減が挙げられる。除雪経費については、年度によって変動が大きいため、特別会計への繰出等について内容を精査して抑制していき、その他経費が過大にならないように努める。 </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71483</xdr:rowOff>
    </xdr:from>
    <xdr:to>
      <xdr:col>82</xdr:col>
      <xdr:colOff>107950</xdr:colOff>
      <xdr:row>56</xdr:row>
      <xdr:rowOff>91077</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26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91077</xdr:rowOff>
    </xdr:from>
    <xdr:to>
      <xdr:col>78</xdr:col>
      <xdr:colOff>69850</xdr:colOff>
      <xdr:row>56</xdr:row>
      <xdr:rowOff>123734</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69227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84546</xdr:rowOff>
    </xdr:from>
    <xdr:to>
      <xdr:col>73</xdr:col>
      <xdr:colOff>180975</xdr:colOff>
      <xdr:row>56</xdr:row>
      <xdr:rowOff>123734</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68574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84546</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6726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37210</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6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40277</xdr:rowOff>
    </xdr:from>
    <xdr:to>
      <xdr:col>78</xdr:col>
      <xdr:colOff>120650</xdr:colOff>
      <xdr:row>56</xdr:row>
      <xdr:rowOff>141877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6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152054</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1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72934</xdr:rowOff>
    </xdr:from>
    <xdr:to>
      <xdr:col>74</xdr:col>
      <xdr:colOff>31750</xdr:colOff>
      <xdr:row>57</xdr:row>
      <xdr:rowOff>3084</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159311</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33746</xdr:rowOff>
    </xdr:from>
    <xdr:to>
      <xdr:col>69</xdr:col>
      <xdr:colOff>142875</xdr:colOff>
      <xdr:row>56</xdr:row>
      <xdr:rowOff>135346</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107060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b="0" i="0" baseline="0">
              <a:solidFill>
                <a:schemeClr val="dk1"/>
              </a:solidFill>
              <a:effectLst/>
              <a:latin typeface="+mn-lt"/>
              <a:ea typeface="+mn-ea"/>
              <a:cs typeface="+mn-cs"/>
            </a:rPr>
            <a:t>　補助費等に係る経常収支比率が、前年度と比較して増加した要因は、</a:t>
          </a:r>
          <a:r>
            <a:rPr lang="ja-JP" altLang="en-US" sz="1000" b="0" i="0" baseline="0">
              <a:solidFill>
                <a:schemeClr val="dk1"/>
              </a:solidFill>
              <a:effectLst/>
              <a:latin typeface="+mn-lt"/>
              <a:ea typeface="+mn-ea"/>
              <a:cs typeface="+mn-cs"/>
            </a:rPr>
            <a:t>病院事業会計繰出金等</a:t>
          </a:r>
          <a:r>
            <a:rPr lang="ja-JP" altLang="ja-JP" sz="1000" b="0" i="0" baseline="0">
              <a:solidFill>
                <a:schemeClr val="dk1"/>
              </a:solidFill>
              <a:effectLst/>
              <a:latin typeface="+mn-lt"/>
              <a:ea typeface="+mn-ea"/>
              <a:cs typeface="+mn-cs"/>
            </a:rPr>
            <a:t>が増えたことが挙げられる。</a:t>
          </a:r>
          <a:endParaRPr lang="ja-JP" altLang="ja-JP" sz="1000">
            <a:effectLst/>
          </a:endParaRPr>
        </a:p>
        <a:p>
          <a:pPr rtl="0" eaLnBrk="1" fontAlgn="auto" latinLnBrk="0" hangingPunct="1"/>
          <a:r>
            <a:rPr lang="ja-JP" altLang="ja-JP" sz="1000" baseline="0">
              <a:solidFill>
                <a:schemeClr val="dk1"/>
              </a:solidFill>
              <a:effectLst/>
              <a:latin typeface="+mn-lt"/>
              <a:ea typeface="+mn-ea"/>
              <a:cs typeface="+mn-cs"/>
            </a:rPr>
            <a:t>　補助費等に係る経常収支比率は、類似団体、全国市町村及び県内市町村の平均を下回っている。この要因としては、ごみ処理施設や消防業務など、一部事務組合では行わず単独で行っていることが要因となっている。 </a:t>
          </a:r>
          <a:endParaRPr lang="ja-JP" altLang="ja-JP" sz="1000">
            <a:effectLst/>
          </a:endParaRPr>
        </a:p>
        <a:p>
          <a:pPr rtl="0" eaLnBrk="1" fontAlgn="auto" latinLnBrk="0" hangingPunct="1"/>
          <a:r>
            <a:rPr lang="ja-JP" altLang="ja-JP" sz="1000" baseline="0">
              <a:solidFill>
                <a:schemeClr val="dk1"/>
              </a:solidFill>
              <a:effectLst/>
              <a:latin typeface="+mn-lt"/>
              <a:ea typeface="+mn-ea"/>
              <a:cs typeface="+mn-cs"/>
            </a:rPr>
            <a:t>　補助費等については、毎年度予算編成時にゼロベースでの見直しを図り、経費節減に努める。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97282</xdr:rowOff>
    </xdr:from>
    <xdr:to>
      <xdr:col>82</xdr:col>
      <xdr:colOff>107950</xdr:colOff>
      <xdr:row>35</xdr:row>
      <xdr:rowOff>133858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09803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97282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934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88138</xdr:rowOff>
    </xdr:from>
    <xdr:to>
      <xdr:col>73</xdr:col>
      <xdr:colOff>180975</xdr:colOff>
      <xdr:row>35</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08888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88138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0706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83058</xdr:rowOff>
    </xdr:from>
    <xdr:to>
      <xdr:col>82</xdr:col>
      <xdr:colOff>158750</xdr:colOff>
      <xdr:row>36</xdr:row>
      <xdr:rowOff>13208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99585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46482</xdr:rowOff>
    </xdr:from>
    <xdr:to>
      <xdr:col>78</xdr:col>
      <xdr:colOff>120650</xdr:colOff>
      <xdr:row>35</xdr:row>
      <xdr:rowOff>148082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158259</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81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37338</xdr:rowOff>
    </xdr:from>
    <xdr:to>
      <xdr:col>69</xdr:col>
      <xdr:colOff>142875</xdr:colOff>
      <xdr:row>35</xdr:row>
      <xdr:rowOff>138938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149115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mn-ea"/>
              <a:ea typeface="+mn-ea"/>
            </a:rPr>
            <a:t>　公債費に係る経常収支比率は、起債の抑制により類似団体、全国市町村及び県内市町村の平均を下回る水準で推移している。</a:t>
          </a:r>
        </a:p>
        <a:p>
          <a:r>
            <a:rPr kumimoji="1" lang="ja-JP" altLang="en-US" sz="1100">
              <a:latin typeface="+mn-ea"/>
              <a:ea typeface="+mn-ea"/>
            </a:rPr>
            <a:t>　今後も、引き続き起債の抑制に努めていく。</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39370</xdr:rowOff>
    </xdr:from>
    <xdr:to>
      <xdr:col>24</xdr:col>
      <xdr:colOff>25400</xdr:colOff>
      <xdr:row>74</xdr:row>
      <xdr:rowOff>58420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726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58420</xdr:rowOff>
    </xdr:from>
    <xdr:to>
      <xdr:col>19</xdr:col>
      <xdr:colOff>187325</xdr:colOff>
      <xdr:row>74</xdr:row>
      <xdr:rowOff>64135</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7457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64135</xdr:rowOff>
    </xdr:from>
    <xdr:to>
      <xdr:col>15</xdr:col>
      <xdr:colOff>98425</xdr:colOff>
      <xdr:row>74</xdr:row>
      <xdr:rowOff>69850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75143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69850</xdr:rowOff>
    </xdr:from>
    <xdr:to>
      <xdr:col>11</xdr:col>
      <xdr:colOff>9525</xdr:colOff>
      <xdr:row>74</xdr:row>
      <xdr:rowOff>83185</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75715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57802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61612</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160020</xdr:rowOff>
    </xdr:from>
    <xdr:to>
      <xdr:col>24</xdr:col>
      <xdr:colOff>76200</xdr:colOff>
      <xdr:row>74</xdr:row>
      <xdr:rowOff>90170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267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68597</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584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7620</xdr:rowOff>
    </xdr:from>
    <xdr:to>
      <xdr:col>20</xdr:col>
      <xdr:colOff>38100</xdr:colOff>
      <xdr:row>74</xdr:row>
      <xdr:rowOff>109220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119397</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13335</xdr:rowOff>
    </xdr:from>
    <xdr:to>
      <xdr:col>15</xdr:col>
      <xdr:colOff>149225</xdr:colOff>
      <xdr:row>74</xdr:row>
      <xdr:rowOff>114935</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270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125112</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46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19050</xdr:rowOff>
    </xdr:from>
    <xdr:to>
      <xdr:col>11</xdr:col>
      <xdr:colOff>60325</xdr:colOff>
      <xdr:row>74</xdr:row>
      <xdr:rowOff>120650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7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32385</xdr:rowOff>
    </xdr:from>
    <xdr:to>
      <xdr:col>6</xdr:col>
      <xdr:colOff>171450</xdr:colOff>
      <xdr:row>74</xdr:row>
      <xdr:rowOff>133985</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271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144162</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88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aseline="0">
              <a:solidFill>
                <a:schemeClr val="dk1"/>
              </a:solidFill>
              <a:effectLst/>
              <a:latin typeface="+mn-lt"/>
              <a:ea typeface="+mn-ea"/>
              <a:cs typeface="+mn-cs"/>
            </a:rPr>
            <a:t>　</a:t>
          </a:r>
          <a:r>
            <a:rPr lang="ja-JP" altLang="en-US" sz="1100" baseline="0">
              <a:solidFill>
                <a:schemeClr val="dk1"/>
              </a:solidFill>
              <a:effectLst/>
              <a:latin typeface="+mn-lt"/>
              <a:ea typeface="+mn-ea"/>
              <a:cs typeface="+mn-cs"/>
            </a:rPr>
            <a:t>公債費以外の経常収支比率は、前年度と比較して０．２％減少したものの、依然として類似団体平均を上回っている。これは、ごみ処理施設や消防業務などを一部事務組合で行わず、単独で行っているため、人件費及び</a:t>
          </a:r>
          <a:r>
            <a:rPr lang="ja-JP" altLang="ja-JP" sz="1100" baseline="0">
              <a:solidFill>
                <a:schemeClr val="dk1"/>
              </a:solidFill>
              <a:effectLst/>
              <a:latin typeface="+mn-lt"/>
              <a:ea typeface="+mn-ea"/>
              <a:cs typeface="+mn-cs"/>
            </a:rPr>
            <a:t>物件費</a:t>
          </a:r>
          <a:r>
            <a:rPr lang="ja-JP" altLang="en-US" sz="1100" baseline="0">
              <a:solidFill>
                <a:schemeClr val="dk1"/>
              </a:solidFill>
              <a:effectLst/>
              <a:latin typeface="+mn-lt"/>
              <a:ea typeface="+mn-ea"/>
              <a:cs typeface="+mn-cs"/>
            </a:rPr>
            <a:t>が</a:t>
          </a:r>
          <a:r>
            <a:rPr lang="ja-JP" altLang="ja-JP" sz="1100" baseline="0">
              <a:solidFill>
                <a:schemeClr val="dk1"/>
              </a:solidFill>
              <a:effectLst/>
              <a:latin typeface="+mn-lt"/>
              <a:ea typeface="+mn-ea"/>
              <a:cs typeface="+mn-cs"/>
            </a:rPr>
            <a:t>類似団体平均</a:t>
          </a:r>
          <a:r>
            <a:rPr lang="ja-JP" altLang="en-US" sz="1100" baseline="0">
              <a:solidFill>
                <a:schemeClr val="dk1"/>
              </a:solidFill>
              <a:effectLst/>
              <a:latin typeface="+mn-lt"/>
              <a:ea typeface="+mn-ea"/>
              <a:cs typeface="+mn-cs"/>
            </a:rPr>
            <a:t>を上回っていることによるものである。</a:t>
          </a:r>
          <a:endParaRPr lang="en-US" altLang="ja-JP" sz="1100" baseline="0">
            <a:solidFill>
              <a:schemeClr val="dk1"/>
            </a:solidFill>
            <a:effectLst/>
            <a:latin typeface="+mn-lt"/>
            <a:ea typeface="+mn-ea"/>
            <a:cs typeface="+mn-cs"/>
          </a:endParaRPr>
        </a:p>
        <a:p>
          <a:pPr rtl="0" fontAlgn="base"/>
          <a:r>
            <a:rPr lang="ja-JP" altLang="en-US" sz="1100" baseline="0">
              <a:solidFill>
                <a:schemeClr val="dk1"/>
              </a:solidFill>
              <a:effectLst/>
              <a:latin typeface="+mn-lt"/>
              <a:ea typeface="+mn-ea"/>
              <a:cs typeface="+mn-cs"/>
            </a:rPr>
            <a:t>　</a:t>
          </a:r>
          <a:r>
            <a:rPr lang="ja-JP" altLang="ja-JP" sz="1100" baseline="0">
              <a:solidFill>
                <a:schemeClr val="dk1"/>
              </a:solidFill>
              <a:effectLst/>
              <a:latin typeface="+mn-lt"/>
              <a:ea typeface="+mn-ea"/>
              <a:cs typeface="+mn-cs"/>
            </a:rPr>
            <a:t>今後は定員管理計画や公共施設等総合管理計画に基づく施設の見直しなどによる維持管理経費の節減などを図る。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100330</xdr:rowOff>
    </xdr:from>
    <xdr:to>
      <xdr:col>82</xdr:col>
      <xdr:colOff>107950</xdr:colOff>
      <xdr:row>79</xdr:row>
      <xdr:rowOff>107950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36448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77470</xdr:rowOff>
    </xdr:from>
    <xdr:to>
      <xdr:col>78</xdr:col>
      <xdr:colOff>69850</xdr:colOff>
      <xdr:row>79</xdr:row>
      <xdr:rowOff>107950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62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69850</xdr:rowOff>
    </xdr:from>
    <xdr:to>
      <xdr:col>73</xdr:col>
      <xdr:colOff>180975</xdr:colOff>
      <xdr:row>79</xdr:row>
      <xdr:rowOff>77470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614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46989</xdr:rowOff>
    </xdr:from>
    <xdr:to>
      <xdr:col>69</xdr:col>
      <xdr:colOff>92075</xdr:colOff>
      <xdr:row>79</xdr:row>
      <xdr:rowOff>69850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146066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49530</xdr:rowOff>
    </xdr:from>
    <xdr:to>
      <xdr:col>82</xdr:col>
      <xdr:colOff>158750</xdr:colOff>
      <xdr:row>79</xdr:row>
      <xdr:rowOff>151130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21607</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57150</xdr:rowOff>
    </xdr:from>
    <xdr:to>
      <xdr:col>78</xdr:col>
      <xdr:colOff>120650</xdr:colOff>
      <xdr:row>79</xdr:row>
      <xdr:rowOff>158750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143527</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8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26670</xdr:rowOff>
    </xdr:from>
    <xdr:to>
      <xdr:col>74</xdr:col>
      <xdr:colOff>31750</xdr:colOff>
      <xdr:row>79</xdr:row>
      <xdr:rowOff>128270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7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113047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5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19050</xdr:rowOff>
    </xdr:from>
    <xdr:to>
      <xdr:col>69</xdr:col>
      <xdr:colOff>142875</xdr:colOff>
      <xdr:row>79</xdr:row>
      <xdr:rowOff>120650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167639</xdr:rowOff>
    </xdr:from>
    <xdr:to>
      <xdr:col>65</xdr:col>
      <xdr:colOff>53975</xdr:colOff>
      <xdr:row>79</xdr:row>
      <xdr:rowOff>97789</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82566</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29032</xdr:rowOff>
    </xdr:from>
    <xdr:to>
      <xdr:col>29</xdr:col>
      <xdr:colOff>127000</xdr:colOff>
      <xdr:row>18</xdr:row>
      <xdr:rowOff>37440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162757"/>
          <a:ext cx="647700" cy="8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37440</xdr:rowOff>
    </xdr:from>
    <xdr:to>
      <xdr:col>26</xdr:col>
      <xdr:colOff>50800</xdr:colOff>
      <xdr:row>18</xdr:row>
      <xdr:rowOff>70256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71165"/>
          <a:ext cx="698500" cy="32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52959</xdr:rowOff>
    </xdr:from>
    <xdr:to>
      <xdr:col>22</xdr:col>
      <xdr:colOff>114300</xdr:colOff>
      <xdr:row>18</xdr:row>
      <xdr:rowOff>70256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86684"/>
          <a:ext cx="698500" cy="17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52959</xdr:rowOff>
    </xdr:from>
    <xdr:to>
      <xdr:col>18</xdr:col>
      <xdr:colOff>177800</xdr:colOff>
      <xdr:row>18</xdr:row>
      <xdr:rowOff>83172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86684"/>
          <a:ext cx="698500" cy="302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149682</xdr:rowOff>
    </xdr:from>
    <xdr:to>
      <xdr:col>29</xdr:col>
      <xdr:colOff>177800</xdr:colOff>
      <xdr:row>18</xdr:row>
      <xdr:rowOff>79832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11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121759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8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158090</xdr:rowOff>
    </xdr:from>
    <xdr:to>
      <xdr:col>26</xdr:col>
      <xdr:colOff>101600</xdr:colOff>
      <xdr:row>18</xdr:row>
      <xdr:rowOff>88240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0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73017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19456</xdr:rowOff>
    </xdr:from>
    <xdr:to>
      <xdr:col>22</xdr:col>
      <xdr:colOff>165100</xdr:colOff>
      <xdr:row>18</xdr:row>
      <xdr:rowOff>121056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531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105834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2159</xdr:rowOff>
    </xdr:from>
    <xdr:to>
      <xdr:col>19</xdr:col>
      <xdr:colOff>38100</xdr:colOff>
      <xdr:row>18</xdr:row>
      <xdr:rowOff>103759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358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88536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22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32372</xdr:rowOff>
    </xdr:from>
    <xdr:to>
      <xdr:col>15</xdr:col>
      <xdr:colOff>101600</xdr:colOff>
      <xdr:row>18</xdr:row>
      <xdr:rowOff>133972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660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118749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25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341350</xdr:rowOff>
    </xdr:from>
    <xdr:to>
      <xdr:col>29</xdr:col>
      <xdr:colOff>127000</xdr:colOff>
      <xdr:row>38</xdr:row>
      <xdr:rowOff>7027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466050"/>
          <a:ext cx="647700" cy="8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340829</xdr:rowOff>
    </xdr:from>
    <xdr:to>
      <xdr:col>26</xdr:col>
      <xdr:colOff>50800</xdr:colOff>
      <xdr:row>37</xdr:row>
      <xdr:rowOff>341350</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465529"/>
          <a:ext cx="698500" cy="5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335986</xdr:rowOff>
    </xdr:from>
    <xdr:to>
      <xdr:col>22</xdr:col>
      <xdr:colOff>114300</xdr:colOff>
      <xdr:row>37</xdr:row>
      <xdr:rowOff>340829</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460686"/>
          <a:ext cx="698500" cy="4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335986</xdr:rowOff>
    </xdr:from>
    <xdr:to>
      <xdr:col>18</xdr:col>
      <xdr:colOff>177800</xdr:colOff>
      <xdr:row>38</xdr:row>
      <xdr:rowOff>619</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460686"/>
          <a:ext cx="698500" cy="75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46424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71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49343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7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299127</xdr:rowOff>
    </xdr:from>
    <xdr:to>
      <xdr:col>29</xdr:col>
      <xdr:colOff>177800</xdr:colOff>
      <xdr:row>38</xdr:row>
      <xdr:rowOff>57827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423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366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290550</xdr:rowOff>
    </xdr:from>
    <xdr:to>
      <xdr:col>26</xdr:col>
      <xdr:colOff>101600</xdr:colOff>
      <xdr:row>38</xdr:row>
      <xdr:rowOff>49250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415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34027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50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290029</xdr:rowOff>
    </xdr:from>
    <xdr:to>
      <xdr:col>22</xdr:col>
      <xdr:colOff>165100</xdr:colOff>
      <xdr:row>38</xdr:row>
      <xdr:rowOff>48729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414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33506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50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285186</xdr:rowOff>
    </xdr:from>
    <xdr:to>
      <xdr:col>19</xdr:col>
      <xdr:colOff>38100</xdr:colOff>
      <xdr:row>38</xdr:row>
      <xdr:rowOff>43886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40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28663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49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292719</xdr:rowOff>
    </xdr:from>
    <xdr:to>
      <xdr:col>15</xdr:col>
      <xdr:colOff>101600</xdr:colOff>
      <xdr:row>38</xdr:row>
      <xdr:rowOff>51419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4174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36196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50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40,051
39,477
119.87
23,626,092
23,002,714
549,696
10,427,674
15,459,183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13818</xdr:rowOff>
    </xdr:from>
    <xdr:to>
      <xdr:col>24</xdr:col>
      <xdr:colOff>63500</xdr:colOff>
      <xdr:row>35</xdr:row>
      <xdr:rowOff>27877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014568"/>
          <a:ext cx="8382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13818</xdr:rowOff>
    </xdr:from>
    <xdr:to>
      <xdr:col>19</xdr:col>
      <xdr:colOff>177800</xdr:colOff>
      <xdr:row>35</xdr:row>
      <xdr:rowOff>41135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014568"/>
          <a:ext cx="889000" cy="2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18999</xdr:rowOff>
    </xdr:from>
    <xdr:to>
      <xdr:col>15</xdr:col>
      <xdr:colOff>50800</xdr:colOff>
      <xdr:row>35</xdr:row>
      <xdr:rowOff>41135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19749"/>
          <a:ext cx="889000" cy="2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18999</xdr:rowOff>
    </xdr:from>
    <xdr:to>
      <xdr:col>10</xdr:col>
      <xdr:colOff>114300</xdr:colOff>
      <xdr:row>35</xdr:row>
      <xdr:rowOff>33490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19749"/>
          <a:ext cx="889000" cy="1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148527</xdr:rowOff>
    </xdr:from>
    <xdr:to>
      <xdr:col>24</xdr:col>
      <xdr:colOff>114300</xdr:colOff>
      <xdr:row>35</xdr:row>
      <xdr:rowOff>78677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97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126954</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134468</xdr:rowOff>
    </xdr:from>
    <xdr:to>
      <xdr:col>20</xdr:col>
      <xdr:colOff>38100</xdr:colOff>
      <xdr:row>35</xdr:row>
      <xdr:rowOff>64618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6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55745</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05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161785</xdr:rowOff>
    </xdr:from>
    <xdr:to>
      <xdr:col>15</xdr:col>
      <xdr:colOff>101600</xdr:colOff>
      <xdr:row>35</xdr:row>
      <xdr:rowOff>91935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9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83062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08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139649</xdr:rowOff>
    </xdr:from>
    <xdr:to>
      <xdr:col>10</xdr:col>
      <xdr:colOff>165100</xdr:colOff>
      <xdr:row>35</xdr:row>
      <xdr:rowOff>69799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6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60926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0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154140</xdr:rowOff>
    </xdr:from>
    <xdr:to>
      <xdr:col>6</xdr:col>
      <xdr:colOff>38100</xdr:colOff>
      <xdr:row>35</xdr:row>
      <xdr:rowOff>84290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8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100817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5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23941</xdr:rowOff>
    </xdr:from>
    <xdr:to>
      <xdr:col>24</xdr:col>
      <xdr:colOff>63500</xdr:colOff>
      <xdr:row>56</xdr:row>
      <xdr:rowOff>44178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625141"/>
          <a:ext cx="838200" cy="20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156421</xdr:rowOff>
    </xdr:from>
    <xdr:to>
      <xdr:col>19</xdr:col>
      <xdr:colOff>177800</xdr:colOff>
      <xdr:row>56</xdr:row>
      <xdr:rowOff>23941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908300" y="9586171"/>
          <a:ext cx="889000" cy="3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156421</xdr:rowOff>
    </xdr:from>
    <xdr:to>
      <xdr:col>15</xdr:col>
      <xdr:colOff>50800</xdr:colOff>
      <xdr:row>56</xdr:row>
      <xdr:rowOff>71566</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586171"/>
          <a:ext cx="889000" cy="8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71566</xdr:rowOff>
    </xdr:from>
    <xdr:to>
      <xdr:col>10</xdr:col>
      <xdr:colOff>114300</xdr:colOff>
      <xdr:row>56</xdr:row>
      <xdr:rowOff>92815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72766"/>
          <a:ext cx="889000" cy="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164828</xdr:rowOff>
    </xdr:from>
    <xdr:to>
      <xdr:col>24</xdr:col>
      <xdr:colOff>114300</xdr:colOff>
      <xdr:row>56</xdr:row>
      <xdr:rowOff>94978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59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16255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44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144591</xdr:rowOff>
    </xdr:from>
    <xdr:to>
      <xdr:col>20</xdr:col>
      <xdr:colOff>38100</xdr:colOff>
      <xdr:row>56</xdr:row>
      <xdr:rowOff>74741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7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91268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105621</xdr:rowOff>
    </xdr:from>
    <xdr:to>
      <xdr:col>15</xdr:col>
      <xdr:colOff>101600</xdr:colOff>
      <xdr:row>56</xdr:row>
      <xdr:rowOff>35771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3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52298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1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20766</xdr:rowOff>
    </xdr:from>
    <xdr:to>
      <xdr:col>10</xdr:col>
      <xdr:colOff>165100</xdr:colOff>
      <xdr:row>56</xdr:row>
      <xdr:rowOff>122366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62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138893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9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42015</xdr:rowOff>
    </xdr:from>
    <xdr:to>
      <xdr:col>6</xdr:col>
      <xdr:colOff>38100</xdr:colOff>
      <xdr:row>56</xdr:row>
      <xdr:rowOff>143615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160142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41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148752</xdr:rowOff>
    </xdr:from>
    <xdr:to>
      <xdr:col>24</xdr:col>
      <xdr:colOff>63500</xdr:colOff>
      <xdr:row>78</xdr:row>
      <xdr:rowOff>38179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50402"/>
          <a:ext cx="838200" cy="60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24028</xdr:rowOff>
    </xdr:from>
    <xdr:to>
      <xdr:col>19</xdr:col>
      <xdr:colOff>177800</xdr:colOff>
      <xdr:row>78</xdr:row>
      <xdr:rowOff>38179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397128"/>
          <a:ext cx="889000" cy="1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24028</xdr:rowOff>
    </xdr:from>
    <xdr:to>
      <xdr:col>15</xdr:col>
      <xdr:colOff>50800</xdr:colOff>
      <xdr:row>78</xdr:row>
      <xdr:rowOff>77521</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97128"/>
          <a:ext cx="88900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77521</xdr:rowOff>
    </xdr:from>
    <xdr:to>
      <xdr:col>10</xdr:col>
      <xdr:colOff>114300</xdr:colOff>
      <xdr:row>78</xdr:row>
      <xdr:rowOff>84837</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450621"/>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97952</xdr:rowOff>
    </xdr:from>
    <xdr:to>
      <xdr:col>24</xdr:col>
      <xdr:colOff>114300</xdr:colOff>
      <xdr:row>78</xdr:row>
      <xdr:rowOff>28102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76379</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78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158829</xdr:rowOff>
    </xdr:from>
    <xdr:to>
      <xdr:col>20</xdr:col>
      <xdr:colOff>38100</xdr:colOff>
      <xdr:row>78</xdr:row>
      <xdr:rowOff>88979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6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80106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5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144678</xdr:rowOff>
    </xdr:from>
    <xdr:to>
      <xdr:col>15</xdr:col>
      <xdr:colOff>101600</xdr:colOff>
      <xdr:row>78</xdr:row>
      <xdr:rowOff>74828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65955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26721</xdr:rowOff>
    </xdr:from>
    <xdr:to>
      <xdr:col>10</xdr:col>
      <xdr:colOff>165100</xdr:colOff>
      <xdr:row>78</xdr:row>
      <xdr:rowOff>128321</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9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119448</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92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34037</xdr:rowOff>
    </xdr:from>
    <xdr:to>
      <xdr:col>6</xdr:col>
      <xdr:colOff>38100</xdr:colOff>
      <xdr:row>78</xdr:row>
      <xdr:rowOff>135637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126764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150685</xdr:rowOff>
    </xdr:from>
    <xdr:to>
      <xdr:col>24</xdr:col>
      <xdr:colOff>63500</xdr:colOff>
      <xdr:row>95</xdr:row>
      <xdr:rowOff>35522</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266985"/>
          <a:ext cx="838200" cy="5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35522</xdr:rowOff>
    </xdr:from>
    <xdr:to>
      <xdr:col>19</xdr:col>
      <xdr:colOff>177800</xdr:colOff>
      <xdr:row>95</xdr:row>
      <xdr:rowOff>105930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323272"/>
          <a:ext cx="889000" cy="7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105930</xdr:rowOff>
    </xdr:from>
    <xdr:to>
      <xdr:col>15</xdr:col>
      <xdr:colOff>50800</xdr:colOff>
      <xdr:row>96</xdr:row>
      <xdr:rowOff>1093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393680"/>
          <a:ext cx="889000" cy="6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1093</xdr:rowOff>
    </xdr:from>
    <xdr:to>
      <xdr:col>10</xdr:col>
      <xdr:colOff>114300</xdr:colOff>
      <xdr:row>96</xdr:row>
      <xdr:rowOff>37809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460293"/>
          <a:ext cx="889000" cy="3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99885</xdr:rowOff>
    </xdr:from>
    <xdr:to>
      <xdr:col>24</xdr:col>
      <xdr:colOff>114300</xdr:colOff>
      <xdr:row>95</xdr:row>
      <xdr:rowOff>30035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122762</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06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156172</xdr:rowOff>
    </xdr:from>
    <xdr:to>
      <xdr:col>20</xdr:col>
      <xdr:colOff>38100</xdr:colOff>
      <xdr:row>95</xdr:row>
      <xdr:rowOff>86322</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2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102849</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047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55130</xdr:rowOff>
    </xdr:from>
    <xdr:to>
      <xdr:col>15</xdr:col>
      <xdr:colOff>101600</xdr:colOff>
      <xdr:row>95</xdr:row>
      <xdr:rowOff>156730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1807</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611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121743</xdr:rowOff>
    </xdr:from>
    <xdr:to>
      <xdr:col>10</xdr:col>
      <xdr:colOff>165100</xdr:colOff>
      <xdr:row>96</xdr:row>
      <xdr:rowOff>51893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40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68420</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18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158459</xdr:rowOff>
    </xdr:from>
    <xdr:to>
      <xdr:col>6</xdr:col>
      <xdr:colOff>38100</xdr:colOff>
      <xdr:row>96</xdr:row>
      <xdr:rowOff>88609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446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105136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221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144356</xdr:rowOff>
    </xdr:from>
    <xdr:to>
      <xdr:col>55</xdr:col>
      <xdr:colOff>0</xdr:colOff>
      <xdr:row>37</xdr:row>
      <xdr:rowOff>18893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16556"/>
          <a:ext cx="838200" cy="45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169430</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8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18893</xdr:rowOff>
    </xdr:from>
    <xdr:to>
      <xdr:col>50</xdr:col>
      <xdr:colOff>114300</xdr:colOff>
      <xdr:row>37</xdr:row>
      <xdr:rowOff>70884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62543"/>
          <a:ext cx="889000" cy="5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59622</xdr:rowOff>
    </xdr:from>
    <xdr:to>
      <xdr:col>45</xdr:col>
      <xdr:colOff>177800</xdr:colOff>
      <xdr:row>37</xdr:row>
      <xdr:rowOff>70884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03272"/>
          <a:ext cx="889000" cy="1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59622</xdr:rowOff>
    </xdr:from>
    <xdr:to>
      <xdr:col>41</xdr:col>
      <xdr:colOff>50800</xdr:colOff>
      <xdr:row>37</xdr:row>
      <xdr:rowOff>82123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03272"/>
          <a:ext cx="889000" cy="22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93556</xdr:rowOff>
    </xdr:from>
    <xdr:to>
      <xdr:col>55</xdr:col>
      <xdr:colOff>50800</xdr:colOff>
      <xdr:row>37</xdr:row>
      <xdr:rowOff>23706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71983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4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139543</xdr:rowOff>
    </xdr:from>
    <xdr:to>
      <xdr:col>50</xdr:col>
      <xdr:colOff>165100</xdr:colOff>
      <xdr:row>37</xdr:row>
      <xdr:rowOff>69693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1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60820</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0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20084</xdr:rowOff>
    </xdr:from>
    <xdr:to>
      <xdr:col>46</xdr:col>
      <xdr:colOff>38100</xdr:colOff>
      <xdr:row>37</xdr:row>
      <xdr:rowOff>121684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6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112811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5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8822</xdr:rowOff>
    </xdr:from>
    <xdr:to>
      <xdr:col>41</xdr:col>
      <xdr:colOff>101600</xdr:colOff>
      <xdr:row>37</xdr:row>
      <xdr:rowOff>110422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5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101549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4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31323</xdr:rowOff>
    </xdr:from>
    <xdr:to>
      <xdr:col>36</xdr:col>
      <xdr:colOff>165100</xdr:colOff>
      <xdr:row>37</xdr:row>
      <xdr:rowOff>132923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7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124050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67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114567</xdr:rowOff>
    </xdr:from>
    <xdr:to>
      <xdr:col>55</xdr:col>
      <xdr:colOff>0</xdr:colOff>
      <xdr:row>55</xdr:row>
      <xdr:rowOff>147724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544317"/>
          <a:ext cx="838200" cy="33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129180</xdr:rowOff>
    </xdr:from>
    <xdr:to>
      <xdr:col>50</xdr:col>
      <xdr:colOff>114300</xdr:colOff>
      <xdr:row>55</xdr:row>
      <xdr:rowOff>147724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9216030"/>
          <a:ext cx="889000" cy="36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129180</xdr:rowOff>
    </xdr:from>
    <xdr:to>
      <xdr:col>45</xdr:col>
      <xdr:colOff>177800</xdr:colOff>
      <xdr:row>55</xdr:row>
      <xdr:rowOff>114092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216030"/>
          <a:ext cx="889000" cy="3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114092</xdr:rowOff>
    </xdr:from>
    <xdr:to>
      <xdr:col>41</xdr:col>
      <xdr:colOff>50800</xdr:colOff>
      <xdr:row>56</xdr:row>
      <xdr:rowOff>94703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43842"/>
          <a:ext cx="889000" cy="15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63767</xdr:rowOff>
    </xdr:from>
    <xdr:to>
      <xdr:col>55</xdr:col>
      <xdr:colOff>50800</xdr:colOff>
      <xdr:row>55</xdr:row>
      <xdr:rowOff>165367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49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86644</xdr:rowOff>
    </xdr:from>
    <xdr:ext cx="599010"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34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96924</xdr:rowOff>
    </xdr:from>
    <xdr:to>
      <xdr:col>50</xdr:col>
      <xdr:colOff>165100</xdr:colOff>
      <xdr:row>56</xdr:row>
      <xdr:rowOff>27074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52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43601</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39795" y="930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78380</xdr:rowOff>
    </xdr:from>
    <xdr:to>
      <xdr:col>46</xdr:col>
      <xdr:colOff>38100</xdr:colOff>
      <xdr:row>54</xdr:row>
      <xdr:rowOff>8530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16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25057</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50795" y="894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63292</xdr:rowOff>
    </xdr:from>
    <xdr:to>
      <xdr:col>41</xdr:col>
      <xdr:colOff>101600</xdr:colOff>
      <xdr:row>55</xdr:row>
      <xdr:rowOff>164892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493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9969</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61795" y="9268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43903</xdr:rowOff>
    </xdr:from>
    <xdr:to>
      <xdr:col>36</xdr:col>
      <xdr:colOff>165100</xdr:colOff>
      <xdr:row>56</xdr:row>
      <xdr:rowOff>145503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64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136630</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37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80063</xdr:rowOff>
    </xdr:from>
    <xdr:to>
      <xdr:col>55</xdr:col>
      <xdr:colOff>0</xdr:colOff>
      <xdr:row>76</xdr:row>
      <xdr:rowOff>94546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110263"/>
          <a:ext cx="838200" cy="14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14465</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16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57742</xdr:rowOff>
    </xdr:from>
    <xdr:to>
      <xdr:col>50</xdr:col>
      <xdr:colOff>114300</xdr:colOff>
      <xdr:row>76</xdr:row>
      <xdr:rowOff>94546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2573592"/>
          <a:ext cx="889000" cy="55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57742</xdr:rowOff>
    </xdr:from>
    <xdr:to>
      <xdr:col>45</xdr:col>
      <xdr:colOff>177800</xdr:colOff>
      <xdr:row>77</xdr:row>
      <xdr:rowOff>24614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2573592"/>
          <a:ext cx="889000" cy="65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24614</xdr:rowOff>
    </xdr:from>
    <xdr:to>
      <xdr:col>41</xdr:col>
      <xdr:colOff>50800</xdr:colOff>
      <xdr:row>77</xdr:row>
      <xdr:rowOff>71997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226264"/>
          <a:ext cx="889000" cy="4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29263</xdr:rowOff>
    </xdr:from>
    <xdr:to>
      <xdr:col>55</xdr:col>
      <xdr:colOff>50800</xdr:colOff>
      <xdr:row>76</xdr:row>
      <xdr:rowOff>130863</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0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52140</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91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43746</xdr:rowOff>
    </xdr:from>
    <xdr:to>
      <xdr:col>50</xdr:col>
      <xdr:colOff>165100</xdr:colOff>
      <xdr:row>76</xdr:row>
      <xdr:rowOff>145346</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07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161874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84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6942</xdr:rowOff>
    </xdr:from>
    <xdr:to>
      <xdr:col>46</xdr:col>
      <xdr:colOff>38100</xdr:colOff>
      <xdr:row>73</xdr:row>
      <xdr:rowOff>108542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252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125069</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50795" y="12298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145264</xdr:rowOff>
    </xdr:from>
    <xdr:to>
      <xdr:col>41</xdr:col>
      <xdr:colOff>101600</xdr:colOff>
      <xdr:row>77</xdr:row>
      <xdr:rowOff>75414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17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66541</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268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21197</xdr:rowOff>
    </xdr:from>
    <xdr:to>
      <xdr:col>36</xdr:col>
      <xdr:colOff>165100</xdr:colOff>
      <xdr:row>77</xdr:row>
      <xdr:rowOff>122797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22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113924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1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66374</xdr:rowOff>
    </xdr:from>
    <xdr:to>
      <xdr:col>55</xdr:col>
      <xdr:colOff>0</xdr:colOff>
      <xdr:row>96</xdr:row>
      <xdr:rowOff>3879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354124"/>
          <a:ext cx="838200" cy="10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26282</xdr:rowOff>
    </xdr:from>
    <xdr:to>
      <xdr:col>50</xdr:col>
      <xdr:colOff>114300</xdr:colOff>
      <xdr:row>96</xdr:row>
      <xdr:rowOff>3879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314032"/>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26282</xdr:rowOff>
    </xdr:from>
    <xdr:to>
      <xdr:col>45</xdr:col>
      <xdr:colOff>177800</xdr:colOff>
      <xdr:row>95</xdr:row>
      <xdr:rowOff>152457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7861300" y="16314032"/>
          <a:ext cx="889000" cy="126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152457</xdr:rowOff>
    </xdr:from>
    <xdr:to>
      <xdr:col>41</xdr:col>
      <xdr:colOff>50800</xdr:colOff>
      <xdr:row>96</xdr:row>
      <xdr:rowOff>171410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440207"/>
          <a:ext cx="889000" cy="19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89741</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72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15574</xdr:rowOff>
    </xdr:from>
    <xdr:to>
      <xdr:col>55</xdr:col>
      <xdr:colOff>50800</xdr:colOff>
      <xdr:row>95</xdr:row>
      <xdr:rowOff>117174</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30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38451</xdr:rowOff>
    </xdr:from>
    <xdr:ext cx="534377"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15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124529</xdr:rowOff>
    </xdr:from>
    <xdr:to>
      <xdr:col>50</xdr:col>
      <xdr:colOff>165100</xdr:colOff>
      <xdr:row>96</xdr:row>
      <xdr:rowOff>54679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41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71206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372111" y="16187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146932</xdr:rowOff>
    </xdr:from>
    <xdr:to>
      <xdr:col>46</xdr:col>
      <xdr:colOff>38100</xdr:colOff>
      <xdr:row>95</xdr:row>
      <xdr:rowOff>77082</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2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93609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03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101657</xdr:rowOff>
    </xdr:from>
    <xdr:to>
      <xdr:col>41</xdr:col>
      <xdr:colOff>101600</xdr:colOff>
      <xdr:row>96</xdr:row>
      <xdr:rowOff>31807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3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48334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164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120610</xdr:rowOff>
    </xdr:from>
    <xdr:to>
      <xdr:col>36</xdr:col>
      <xdr:colOff>165100</xdr:colOff>
      <xdr:row>97</xdr:row>
      <xdr:rowOff>50760</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5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67287</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355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43942</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049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36233</xdr:rowOff>
    </xdr:from>
    <xdr:to>
      <xdr:col>81</xdr:col>
      <xdr:colOff>50800</xdr:colOff>
      <xdr:row>39</xdr:row>
      <xdr:rowOff>43942</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22783"/>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36233</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3703300" y="672278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58462</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115113</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30213"/>
          <a:ext cx="889000" cy="10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48696</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164592</xdr:rowOff>
    </xdr:from>
    <xdr:to>
      <xdr:col>81</xdr:col>
      <xdr:colOff>101600</xdr:colOff>
      <xdr:row>39</xdr:row>
      <xdr:rowOff>94742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7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85869</xdr:rowOff>
    </xdr:from>
    <xdr:ext cx="313932"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24333" y="6772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156883</xdr:rowOff>
    </xdr:from>
    <xdr:to>
      <xdr:col>76</xdr:col>
      <xdr:colOff>165100</xdr:colOff>
      <xdr:row>39</xdr:row>
      <xdr:rowOff>87033</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7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78160</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764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64313</xdr:rowOff>
    </xdr:from>
    <xdr:to>
      <xdr:col>67</xdr:col>
      <xdr:colOff>101600</xdr:colOff>
      <xdr:row>38</xdr:row>
      <xdr:rowOff>165913</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5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157040</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67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a:extLst>
            <a:ext uri="{FF2B5EF4-FFF2-40B4-BE49-F238E27FC236}">
              <a16:creationId xmlns:a16="http://schemas.microsoft.com/office/drawing/2014/main" id="{00000000-0008-0000-0600-000073020000}"/>
            </a:ext>
          </a:extLst>
        </xdr:cNvPr>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a:extLst>
            <a:ext uri="{FF2B5EF4-FFF2-40B4-BE49-F238E27FC236}">
              <a16:creationId xmlns:a16="http://schemas.microsoft.com/office/drawing/2014/main" id="{00000000-0008-0000-0600-000075020000}"/>
            </a:ext>
          </a:extLst>
        </xdr:cNvPr>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51022</xdr:rowOff>
    </xdr:from>
    <xdr:to>
      <xdr:col>85</xdr:col>
      <xdr:colOff>127000</xdr:colOff>
      <xdr:row>78</xdr:row>
      <xdr:rowOff>71143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5481300" y="13424122"/>
          <a:ext cx="8382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a:extLst>
            <a:ext uri="{FF2B5EF4-FFF2-40B4-BE49-F238E27FC236}">
              <a16:creationId xmlns:a16="http://schemas.microsoft.com/office/drawing/2014/main" id="{00000000-0008-0000-0600-000078020000}"/>
            </a:ext>
          </a:extLst>
        </xdr:cNvPr>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51022</xdr:rowOff>
    </xdr:from>
    <xdr:to>
      <xdr:col>81</xdr:col>
      <xdr:colOff>50800</xdr:colOff>
      <xdr:row>78</xdr:row>
      <xdr:rowOff>60813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4592300" y="13424122"/>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59328</xdr:rowOff>
    </xdr:from>
    <xdr:to>
      <xdr:col>76</xdr:col>
      <xdr:colOff>114300</xdr:colOff>
      <xdr:row>78</xdr:row>
      <xdr:rowOff>60813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3703300" y="13432428"/>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57266</xdr:rowOff>
    </xdr:from>
    <xdr:to>
      <xdr:col>71</xdr:col>
      <xdr:colOff>177800</xdr:colOff>
      <xdr:row>78</xdr:row>
      <xdr:rowOff>59328</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814300" y="13430366"/>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14096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04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24978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055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20343</xdr:rowOff>
    </xdr:from>
    <xdr:to>
      <xdr:col>85</xdr:col>
      <xdr:colOff>177800</xdr:colOff>
      <xdr:row>78</xdr:row>
      <xdr:rowOff>121943</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6268700" y="1339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106720</xdr:rowOff>
    </xdr:from>
    <xdr:ext cx="534377" cy="259045"/>
    <xdr:sp macro="" textlink="">
      <xdr:nvSpPr>
        <xdr:cNvPr id="651" name="公債費該当値テキスト">
          <a:extLst>
            <a:ext uri="{FF2B5EF4-FFF2-40B4-BE49-F238E27FC236}">
              <a16:creationId xmlns:a16="http://schemas.microsoft.com/office/drawing/2014/main" id="{00000000-0008-0000-0600-00008B020000}"/>
            </a:ext>
          </a:extLst>
        </xdr:cNvPr>
        <xdr:cNvSpPr txBox="1"/>
      </xdr:nvSpPr>
      <xdr:spPr>
        <a:xfrm>
          <a:off x="16370300" y="1330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222</xdr:rowOff>
    </xdr:from>
    <xdr:to>
      <xdr:col>81</xdr:col>
      <xdr:colOff>101600</xdr:colOff>
      <xdr:row>78</xdr:row>
      <xdr:rowOff>101822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5430500" y="1337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92949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5214111" y="1346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10013</xdr:rowOff>
    </xdr:from>
    <xdr:to>
      <xdr:col>76</xdr:col>
      <xdr:colOff>165100</xdr:colOff>
      <xdr:row>78</xdr:row>
      <xdr:rowOff>111613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4541500" y="1338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102740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4325111" y="134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8528</xdr:rowOff>
    </xdr:from>
    <xdr:to>
      <xdr:col>72</xdr:col>
      <xdr:colOff>38100</xdr:colOff>
      <xdr:row>78</xdr:row>
      <xdr:rowOff>110128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652500" y="1338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101255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3436111" y="1347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6466</xdr:rowOff>
    </xdr:from>
    <xdr:to>
      <xdr:col>67</xdr:col>
      <xdr:colOff>101600</xdr:colOff>
      <xdr:row>78</xdr:row>
      <xdr:rowOff>108066</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763500" y="1337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99193</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547111" y="1347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79246</xdr:rowOff>
    </xdr:from>
    <xdr:to>
      <xdr:col>85</xdr:col>
      <xdr:colOff>127000</xdr:colOff>
      <xdr:row>97</xdr:row>
      <xdr:rowOff>133407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709896"/>
          <a:ext cx="838200" cy="5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45809</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505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79246</xdr:rowOff>
    </xdr:from>
    <xdr:to>
      <xdr:col>81</xdr:col>
      <xdr:colOff>50800</xdr:colOff>
      <xdr:row>97</xdr:row>
      <xdr:rowOff>132350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709896"/>
          <a:ext cx="889000" cy="5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118641</xdr:rowOff>
    </xdr:from>
    <xdr:to>
      <xdr:col>76</xdr:col>
      <xdr:colOff>114300</xdr:colOff>
      <xdr:row>97</xdr:row>
      <xdr:rowOff>132350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49291"/>
          <a:ext cx="889000" cy="1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143533</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118641</xdr:rowOff>
    </xdr:from>
    <xdr:to>
      <xdr:col>71</xdr:col>
      <xdr:colOff>177800</xdr:colOff>
      <xdr:row>98</xdr:row>
      <xdr:rowOff>22571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49291"/>
          <a:ext cx="889000" cy="7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82607</xdr:rowOff>
    </xdr:from>
    <xdr:to>
      <xdr:col>85</xdr:col>
      <xdr:colOff>177800</xdr:colOff>
      <xdr:row>98</xdr:row>
      <xdr:rowOff>12757</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13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1358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63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28446</xdr:rowOff>
    </xdr:from>
    <xdr:to>
      <xdr:col>81</xdr:col>
      <xdr:colOff>101600</xdr:colOff>
      <xdr:row>97</xdr:row>
      <xdr:rowOff>130046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6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146573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3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81550</xdr:rowOff>
    </xdr:from>
    <xdr:to>
      <xdr:col>76</xdr:col>
      <xdr:colOff>165100</xdr:colOff>
      <xdr:row>98</xdr:row>
      <xdr:rowOff>11700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1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2827</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0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67841</xdr:rowOff>
    </xdr:from>
    <xdr:to>
      <xdr:col>72</xdr:col>
      <xdr:colOff>38100</xdr:colOff>
      <xdr:row>97</xdr:row>
      <xdr:rowOff>169441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160568</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79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143221</xdr:rowOff>
    </xdr:from>
    <xdr:to>
      <xdr:col>67</xdr:col>
      <xdr:colOff>101600</xdr:colOff>
      <xdr:row>98</xdr:row>
      <xdr:rowOff>73371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7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64498</xdr:rowOff>
    </xdr:from>
    <xdr:ext cx="378565"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625017" y="168665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16561</xdr:rowOff>
    </xdr:from>
    <xdr:to>
      <xdr:col>116</xdr:col>
      <xdr:colOff>63500</xdr:colOff>
      <xdr:row>38</xdr:row>
      <xdr:rowOff>71844</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531661"/>
          <a:ext cx="838200" cy="5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6617</xdr:rowOff>
    </xdr:from>
    <xdr:to>
      <xdr:col>111</xdr:col>
      <xdr:colOff>177800</xdr:colOff>
      <xdr:row>38</xdr:row>
      <xdr:rowOff>16561</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521717"/>
          <a:ext cx="889000" cy="9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162484</xdr:rowOff>
    </xdr:from>
    <xdr:to>
      <xdr:col>107</xdr:col>
      <xdr:colOff>50800</xdr:colOff>
      <xdr:row>38</xdr:row>
      <xdr:rowOff>6617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506134"/>
          <a:ext cx="88900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162484</xdr:rowOff>
    </xdr:from>
    <xdr:to>
      <xdr:col>102</xdr:col>
      <xdr:colOff>114300</xdr:colOff>
      <xdr:row>38</xdr:row>
      <xdr:rowOff>53518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506134"/>
          <a:ext cx="889000" cy="6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21044</xdr:rowOff>
    </xdr:from>
    <xdr:to>
      <xdr:col>116</xdr:col>
      <xdr:colOff>114300</xdr:colOff>
      <xdr:row>38</xdr:row>
      <xdr:rowOff>122644</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53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43921</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387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137211</xdr:rowOff>
    </xdr:from>
    <xdr:to>
      <xdr:col>112</xdr:col>
      <xdr:colOff>38100</xdr:colOff>
      <xdr:row>38</xdr:row>
      <xdr:rowOff>67360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48086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83888</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2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127267</xdr:rowOff>
    </xdr:from>
    <xdr:to>
      <xdr:col>107</xdr:col>
      <xdr:colOff>101600</xdr:colOff>
      <xdr:row>38</xdr:row>
      <xdr:rowOff>57417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47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73944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99428" y="6246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111684</xdr:rowOff>
    </xdr:from>
    <xdr:to>
      <xdr:col>102</xdr:col>
      <xdr:colOff>165100</xdr:colOff>
      <xdr:row>38</xdr:row>
      <xdr:rowOff>41834</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455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58361</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62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2718</xdr:rowOff>
    </xdr:from>
    <xdr:to>
      <xdr:col>98</xdr:col>
      <xdr:colOff>38100</xdr:colOff>
      <xdr:row>38</xdr:row>
      <xdr:rowOff>104318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5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120845</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29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20828</xdr:rowOff>
    </xdr:from>
    <xdr:to>
      <xdr:col>116</xdr:col>
      <xdr:colOff>63500</xdr:colOff>
      <xdr:row>58</xdr:row>
      <xdr:rowOff>21628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964928"/>
          <a:ext cx="8382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20737</xdr:rowOff>
    </xdr:from>
    <xdr:to>
      <xdr:col>111</xdr:col>
      <xdr:colOff>177800</xdr:colOff>
      <xdr:row>58</xdr:row>
      <xdr:rowOff>20828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964837"/>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19937</xdr:rowOff>
    </xdr:from>
    <xdr:to>
      <xdr:col>107</xdr:col>
      <xdr:colOff>50800</xdr:colOff>
      <xdr:row>58</xdr:row>
      <xdr:rowOff>20737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9964037"/>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117274</xdr:rowOff>
    </xdr:from>
    <xdr:to>
      <xdr:col>102</xdr:col>
      <xdr:colOff>114300</xdr:colOff>
      <xdr:row>58</xdr:row>
      <xdr:rowOff>19937</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9718474"/>
          <a:ext cx="889000" cy="24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91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111058</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8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141478</xdr:rowOff>
    </xdr:from>
    <xdr:to>
      <xdr:col>112</xdr:col>
      <xdr:colOff>38100</xdr:colOff>
      <xdr:row>58</xdr:row>
      <xdr:rowOff>71628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91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62755</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00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141387</xdr:rowOff>
    </xdr:from>
    <xdr:to>
      <xdr:col>107</xdr:col>
      <xdr:colOff>101600</xdr:colOff>
      <xdr:row>58</xdr:row>
      <xdr:rowOff>71537</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91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62664</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0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140587</xdr:rowOff>
    </xdr:from>
    <xdr:to>
      <xdr:col>102</xdr:col>
      <xdr:colOff>165100</xdr:colOff>
      <xdr:row>58</xdr:row>
      <xdr:rowOff>70737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913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61864</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005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66474</xdr:rowOff>
    </xdr:from>
    <xdr:to>
      <xdr:col>98</xdr:col>
      <xdr:colOff>38100</xdr:colOff>
      <xdr:row>56</xdr:row>
      <xdr:rowOff>168074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66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13151</xdr:rowOff>
    </xdr:from>
    <xdr:ext cx="534377"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389111" y="944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121918</xdr:rowOff>
    </xdr:from>
    <xdr:to>
      <xdr:col>116</xdr:col>
      <xdr:colOff>63500</xdr:colOff>
      <xdr:row>76</xdr:row>
      <xdr:rowOff>128612</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52118"/>
          <a:ext cx="838200" cy="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127829</xdr:rowOff>
    </xdr:from>
    <xdr:to>
      <xdr:col>111</xdr:col>
      <xdr:colOff>177800</xdr:colOff>
      <xdr:row>76</xdr:row>
      <xdr:rowOff>128612</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58029"/>
          <a:ext cx="889000" cy="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147607</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66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141398</xdr:rowOff>
    </xdr:from>
    <xdr:to>
      <xdr:col>107</xdr:col>
      <xdr:colOff>50800</xdr:colOff>
      <xdr:row>76</xdr:row>
      <xdr:rowOff>127829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000148"/>
          <a:ext cx="889000" cy="157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132324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141398</xdr:rowOff>
    </xdr:from>
    <xdr:to>
      <xdr:col>102</xdr:col>
      <xdr:colOff>114300</xdr:colOff>
      <xdr:row>76</xdr:row>
      <xdr:rowOff>61404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000148"/>
          <a:ext cx="889000" cy="9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153747</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6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47742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73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71118</xdr:rowOff>
    </xdr:from>
    <xdr:to>
      <xdr:col>116</xdr:col>
      <xdr:colOff>114300</xdr:colOff>
      <xdr:row>77</xdr:row>
      <xdr:rowOff>1268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0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49545</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07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77812</xdr:rowOff>
    </xdr:from>
    <xdr:to>
      <xdr:col>112</xdr:col>
      <xdr:colOff>38100</xdr:colOff>
      <xdr:row>77</xdr:row>
      <xdr:rowOff>7962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0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170539</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20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77029</xdr:rowOff>
    </xdr:from>
    <xdr:to>
      <xdr:col>107</xdr:col>
      <xdr:colOff>101600</xdr:colOff>
      <xdr:row>77</xdr:row>
      <xdr:rowOff>7179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0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169756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19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90598</xdr:rowOff>
    </xdr:from>
    <xdr:to>
      <xdr:col>102</xdr:col>
      <xdr:colOff>165100</xdr:colOff>
      <xdr:row>76</xdr:row>
      <xdr:rowOff>20749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493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11875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10604</xdr:rowOff>
    </xdr:from>
    <xdr:to>
      <xdr:col>98</xdr:col>
      <xdr:colOff>38100</xdr:colOff>
      <xdr:row>76</xdr:row>
      <xdr:rowOff>112204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04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103331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13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普通建設事業は前年度で大幅減となったものの、住民一人あたり</a:t>
          </a:r>
          <a:r>
            <a:rPr kumimoji="1" lang="en-US" altLang="ja-JP" sz="1300">
              <a:latin typeface="ＭＳ Ｐゴシック" panose="020B0600070205080204" pitchFamily="50" charset="-128"/>
              <a:ea typeface="ＭＳ Ｐゴシック" panose="020B0600070205080204" pitchFamily="50" charset="-128"/>
            </a:rPr>
            <a:t>7,252</a:t>
          </a:r>
          <a:r>
            <a:rPr kumimoji="1" lang="ja-JP" altLang="en-US" sz="1300">
              <a:latin typeface="ＭＳ Ｐゴシック" panose="020B0600070205080204" pitchFamily="50" charset="-128"/>
              <a:ea typeface="ＭＳ Ｐゴシック" panose="020B0600070205080204" pitchFamily="50" charset="-128"/>
            </a:rPr>
            <a:t>円増となっており、類似団体と比較しても一人あたりのコストが高い状況となっている。</a:t>
          </a:r>
        </a:p>
        <a:p>
          <a:r>
            <a:rPr kumimoji="1" lang="ja-JP" altLang="en-US" sz="1300">
              <a:latin typeface="ＭＳ Ｐゴシック" panose="020B0600070205080204" pitchFamily="50" charset="-128"/>
              <a:ea typeface="ＭＳ Ｐゴシック" panose="020B0600070205080204" pitchFamily="50" charset="-128"/>
            </a:rPr>
            <a:t>平成２８年度に大型工事の整備費がピークを迎えたが、今後も公共施設の更新整備が続く予定であるため数値の増加が見込まれる。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40,051
39,477
119.87
23,626,092
23,002,714
549,696
10,427,674
15,459,183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148844</xdr:rowOff>
    </xdr:from>
    <xdr:to>
      <xdr:col>24</xdr:col>
      <xdr:colOff>63500</xdr:colOff>
      <xdr:row>35</xdr:row>
      <xdr:rowOff>151702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149594"/>
          <a:ext cx="8382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148844</xdr:rowOff>
    </xdr:from>
    <xdr:to>
      <xdr:col>19</xdr:col>
      <xdr:colOff>177800</xdr:colOff>
      <xdr:row>35</xdr:row>
      <xdr:rowOff>169228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149594"/>
          <a:ext cx="889000" cy="20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117983</xdr:rowOff>
    </xdr:from>
    <xdr:to>
      <xdr:col>15</xdr:col>
      <xdr:colOff>50800</xdr:colOff>
      <xdr:row>35</xdr:row>
      <xdr:rowOff>169228</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118733"/>
          <a:ext cx="889000" cy="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117983</xdr:rowOff>
    </xdr:from>
    <xdr:to>
      <xdr:col>10</xdr:col>
      <xdr:colOff>114300</xdr:colOff>
      <xdr:row>35</xdr:row>
      <xdr:rowOff>150559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118733"/>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100902</xdr:rowOff>
    </xdr:from>
    <xdr:to>
      <xdr:col>24</xdr:col>
      <xdr:colOff>114300</xdr:colOff>
      <xdr:row>36</xdr:row>
      <xdr:rowOff>31052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79329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80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98044</xdr:rowOff>
    </xdr:from>
    <xdr:to>
      <xdr:col>20</xdr:col>
      <xdr:colOff>38100</xdr:colOff>
      <xdr:row>36</xdr:row>
      <xdr:rowOff>28194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19321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9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118428</xdr:rowOff>
    </xdr:from>
    <xdr:to>
      <xdr:col>15</xdr:col>
      <xdr:colOff>101600</xdr:colOff>
      <xdr:row>36</xdr:row>
      <xdr:rowOff>48578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11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39705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21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67183</xdr:rowOff>
    </xdr:from>
    <xdr:to>
      <xdr:col>10</xdr:col>
      <xdr:colOff>165100</xdr:colOff>
      <xdr:row>35</xdr:row>
      <xdr:rowOff>168783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159910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16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99759</xdr:rowOff>
    </xdr:from>
    <xdr:to>
      <xdr:col>6</xdr:col>
      <xdr:colOff>38100</xdr:colOff>
      <xdr:row>36</xdr:row>
      <xdr:rowOff>29909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0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21036</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193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8270</xdr:rowOff>
    </xdr:from>
    <xdr:to>
      <xdr:col>24</xdr:col>
      <xdr:colOff>63500</xdr:colOff>
      <xdr:row>57</xdr:row>
      <xdr:rowOff>48256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780920"/>
          <a:ext cx="8382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19057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2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8270</xdr:rowOff>
    </xdr:from>
    <xdr:to>
      <xdr:col>19</xdr:col>
      <xdr:colOff>177800</xdr:colOff>
      <xdr:row>57</xdr:row>
      <xdr:rowOff>76001</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780920"/>
          <a:ext cx="889000" cy="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65447</xdr:rowOff>
    </xdr:from>
    <xdr:to>
      <xdr:col>15</xdr:col>
      <xdr:colOff>50800</xdr:colOff>
      <xdr:row>57</xdr:row>
      <xdr:rowOff>76001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38097"/>
          <a:ext cx="889000" cy="1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129082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65447</xdr:rowOff>
    </xdr:from>
    <xdr:to>
      <xdr:col>10</xdr:col>
      <xdr:colOff>114300</xdr:colOff>
      <xdr:row>58</xdr:row>
      <xdr:rowOff>16576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838097"/>
          <a:ext cx="889000" cy="12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168906</xdr:rowOff>
    </xdr:from>
    <xdr:to>
      <xdr:col>24</xdr:col>
      <xdr:colOff>114300</xdr:colOff>
      <xdr:row>57</xdr:row>
      <xdr:rowOff>99056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70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147333</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4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128920</xdr:rowOff>
    </xdr:from>
    <xdr:to>
      <xdr:col>20</xdr:col>
      <xdr:colOff>38100</xdr:colOff>
      <xdr:row>57</xdr:row>
      <xdr:rowOff>59070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3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75597</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50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25201</xdr:rowOff>
    </xdr:from>
    <xdr:to>
      <xdr:col>15</xdr:col>
      <xdr:colOff>101600</xdr:colOff>
      <xdr:row>57</xdr:row>
      <xdr:rowOff>126801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9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117928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9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14647</xdr:rowOff>
    </xdr:from>
    <xdr:to>
      <xdr:col>10</xdr:col>
      <xdr:colOff>165100</xdr:colOff>
      <xdr:row>57</xdr:row>
      <xdr:rowOff>116247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8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132774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562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137226</xdr:rowOff>
    </xdr:from>
    <xdr:to>
      <xdr:col>6</xdr:col>
      <xdr:colOff>38100</xdr:colOff>
      <xdr:row>58</xdr:row>
      <xdr:rowOff>67376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58503</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149972</xdr:rowOff>
    </xdr:from>
    <xdr:to>
      <xdr:col>24</xdr:col>
      <xdr:colOff>63500</xdr:colOff>
      <xdr:row>75</xdr:row>
      <xdr:rowOff>159848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08722"/>
          <a:ext cx="838200" cy="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159848</xdr:rowOff>
    </xdr:from>
    <xdr:to>
      <xdr:col>19</xdr:col>
      <xdr:colOff>177800</xdr:colOff>
      <xdr:row>76</xdr:row>
      <xdr:rowOff>116292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018598"/>
          <a:ext cx="889000" cy="12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81879</xdr:rowOff>
    </xdr:from>
    <xdr:to>
      <xdr:col>15</xdr:col>
      <xdr:colOff>50800</xdr:colOff>
      <xdr:row>76</xdr:row>
      <xdr:rowOff>116292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112079"/>
          <a:ext cx="889000" cy="3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81879</xdr:rowOff>
    </xdr:from>
    <xdr:to>
      <xdr:col>10</xdr:col>
      <xdr:colOff>114300</xdr:colOff>
      <xdr:row>76</xdr:row>
      <xdr:rowOff>101402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12079"/>
          <a:ext cx="889000" cy="19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99171</xdr:rowOff>
    </xdr:from>
    <xdr:to>
      <xdr:col>24</xdr:col>
      <xdr:colOff>114300</xdr:colOff>
      <xdr:row>76</xdr:row>
      <xdr:rowOff>29322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579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77598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36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109048</xdr:rowOff>
    </xdr:from>
    <xdr:to>
      <xdr:col>20</xdr:col>
      <xdr:colOff>38100</xdr:colOff>
      <xdr:row>76</xdr:row>
      <xdr:rowOff>39198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96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30325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060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65492</xdr:rowOff>
    </xdr:from>
    <xdr:to>
      <xdr:col>15</xdr:col>
      <xdr:colOff>101600</xdr:colOff>
      <xdr:row>76</xdr:row>
      <xdr:rowOff>167092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9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158219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18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31079</xdr:rowOff>
    </xdr:from>
    <xdr:to>
      <xdr:col>10</xdr:col>
      <xdr:colOff>165100</xdr:colOff>
      <xdr:row>76</xdr:row>
      <xdr:rowOff>132679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123806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5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50602</xdr:rowOff>
    </xdr:from>
    <xdr:to>
      <xdr:col>6</xdr:col>
      <xdr:colOff>38100</xdr:colOff>
      <xdr:row>76</xdr:row>
      <xdr:rowOff>152202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143329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7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37951</xdr:rowOff>
    </xdr:from>
    <xdr:to>
      <xdr:col>24</xdr:col>
      <xdr:colOff>63500</xdr:colOff>
      <xdr:row>96</xdr:row>
      <xdr:rowOff>89322</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497151"/>
          <a:ext cx="838200" cy="5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89322</xdr:rowOff>
    </xdr:from>
    <xdr:to>
      <xdr:col>19</xdr:col>
      <xdr:colOff>177800</xdr:colOff>
      <xdr:row>96</xdr:row>
      <xdr:rowOff>143760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548522"/>
          <a:ext cx="889000" cy="5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129087</xdr:rowOff>
    </xdr:from>
    <xdr:to>
      <xdr:col>15</xdr:col>
      <xdr:colOff>50800</xdr:colOff>
      <xdr:row>96</xdr:row>
      <xdr:rowOff>143760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88287"/>
          <a:ext cx="889000" cy="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129087</xdr:rowOff>
    </xdr:from>
    <xdr:to>
      <xdr:col>10</xdr:col>
      <xdr:colOff>114300</xdr:colOff>
      <xdr:row>97</xdr:row>
      <xdr:rowOff>17683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88287"/>
          <a:ext cx="889000" cy="60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158601</xdr:rowOff>
    </xdr:from>
    <xdr:to>
      <xdr:col>24</xdr:col>
      <xdr:colOff>114300</xdr:colOff>
      <xdr:row>96</xdr:row>
      <xdr:rowOff>88751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4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137028</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424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38522</xdr:rowOff>
    </xdr:from>
    <xdr:to>
      <xdr:col>20</xdr:col>
      <xdr:colOff>38100</xdr:colOff>
      <xdr:row>96</xdr:row>
      <xdr:rowOff>140122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4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131249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59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92960</xdr:rowOff>
    </xdr:from>
    <xdr:to>
      <xdr:col>15</xdr:col>
      <xdr:colOff>101600</xdr:colOff>
      <xdr:row>97</xdr:row>
      <xdr:rowOff>23110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5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14237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6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78287</xdr:rowOff>
    </xdr:from>
    <xdr:to>
      <xdr:col>10</xdr:col>
      <xdr:colOff>165100</xdr:colOff>
      <xdr:row>97</xdr:row>
      <xdr:rowOff>8437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3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171014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3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138333</xdr:rowOff>
    </xdr:from>
    <xdr:to>
      <xdr:col>6</xdr:col>
      <xdr:colOff>38100</xdr:colOff>
      <xdr:row>97</xdr:row>
      <xdr:rowOff>68483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9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59610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6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121412</xdr:rowOff>
    </xdr:from>
    <xdr:to>
      <xdr:col>55</xdr:col>
      <xdr:colOff>0</xdr:colOff>
      <xdr:row>38</xdr:row>
      <xdr:rowOff>125004</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9639300" y="6636512"/>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82550</xdr:rowOff>
    </xdr:from>
    <xdr:to>
      <xdr:col>50</xdr:col>
      <xdr:colOff>114300</xdr:colOff>
      <xdr:row>38</xdr:row>
      <xdr:rowOff>121412</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597650"/>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138067</xdr:rowOff>
    </xdr:from>
    <xdr:to>
      <xdr:col>45</xdr:col>
      <xdr:colOff>177800</xdr:colOff>
      <xdr:row>38</xdr:row>
      <xdr:rowOff>82550</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7861300" y="6481717"/>
          <a:ext cx="889000" cy="11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61976</xdr:rowOff>
    </xdr:from>
    <xdr:to>
      <xdr:col>41</xdr:col>
      <xdr:colOff>50800</xdr:colOff>
      <xdr:row>37</xdr:row>
      <xdr:rowOff>138067</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405626"/>
          <a:ext cx="889000" cy="76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74204</xdr:rowOff>
    </xdr:from>
    <xdr:to>
      <xdr:col>55</xdr:col>
      <xdr:colOff>50800</xdr:colOff>
      <xdr:row>39</xdr:row>
      <xdr:rowOff>4354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58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52631</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67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70612</xdr:rowOff>
    </xdr:from>
    <xdr:to>
      <xdr:col>50</xdr:col>
      <xdr:colOff>165100</xdr:colOff>
      <xdr:row>39</xdr:row>
      <xdr:rowOff>762</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163339</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678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31750</xdr:rowOff>
    </xdr:from>
    <xdr:to>
      <xdr:col>46</xdr:col>
      <xdr:colOff>38100</xdr:colOff>
      <xdr:row>38</xdr:row>
      <xdr:rowOff>133350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124477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639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87267</xdr:rowOff>
    </xdr:from>
    <xdr:to>
      <xdr:col>41</xdr:col>
      <xdr:colOff>101600</xdr:colOff>
      <xdr:row>38</xdr:row>
      <xdr:rowOff>17418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4309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33944</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206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11176</xdr:rowOff>
    </xdr:from>
    <xdr:to>
      <xdr:col>36</xdr:col>
      <xdr:colOff>165100</xdr:colOff>
      <xdr:row>37</xdr:row>
      <xdr:rowOff>112776</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103903</xdr:rowOff>
    </xdr:from>
    <xdr:ext cx="469744"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37428" y="6447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94894</xdr:rowOff>
    </xdr:from>
    <xdr:to>
      <xdr:col>55</xdr:col>
      <xdr:colOff>0</xdr:colOff>
      <xdr:row>58</xdr:row>
      <xdr:rowOff>11405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696094"/>
          <a:ext cx="838200" cy="25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148755</xdr:rowOff>
    </xdr:from>
    <xdr:to>
      <xdr:col>50</xdr:col>
      <xdr:colOff>114300</xdr:colOff>
      <xdr:row>58</xdr:row>
      <xdr:rowOff>11405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9921405"/>
          <a:ext cx="889000" cy="3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148755</xdr:rowOff>
    </xdr:from>
    <xdr:to>
      <xdr:col>45</xdr:col>
      <xdr:colOff>177800</xdr:colOff>
      <xdr:row>58</xdr:row>
      <xdr:rowOff>19190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921405"/>
          <a:ext cx="889000" cy="4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160185</xdr:rowOff>
    </xdr:from>
    <xdr:to>
      <xdr:col>41</xdr:col>
      <xdr:colOff>50800</xdr:colOff>
      <xdr:row>58</xdr:row>
      <xdr:rowOff>19190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932835"/>
          <a:ext cx="889000" cy="3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84421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514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44094</xdr:rowOff>
    </xdr:from>
    <xdr:to>
      <xdr:col>55</xdr:col>
      <xdr:colOff>50800</xdr:colOff>
      <xdr:row>56</xdr:row>
      <xdr:rowOff>145694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64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66971</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94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132055</xdr:rowOff>
    </xdr:from>
    <xdr:to>
      <xdr:col>50</xdr:col>
      <xdr:colOff>165100</xdr:colOff>
      <xdr:row>58</xdr:row>
      <xdr:rowOff>62205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90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53332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997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97955</xdr:rowOff>
    </xdr:from>
    <xdr:to>
      <xdr:col>46</xdr:col>
      <xdr:colOff>38100</xdr:colOff>
      <xdr:row>58</xdr:row>
      <xdr:rowOff>28105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87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19232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9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139840</xdr:rowOff>
    </xdr:from>
    <xdr:to>
      <xdr:col>41</xdr:col>
      <xdr:colOff>101600</xdr:colOff>
      <xdr:row>58</xdr:row>
      <xdr:rowOff>69990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91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61117</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1000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109385</xdr:rowOff>
    </xdr:from>
    <xdr:to>
      <xdr:col>36</xdr:col>
      <xdr:colOff>165100</xdr:colOff>
      <xdr:row>58</xdr:row>
      <xdr:rowOff>39535</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8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30662</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97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12233</xdr:rowOff>
    </xdr:from>
    <xdr:to>
      <xdr:col>55</xdr:col>
      <xdr:colOff>0</xdr:colOff>
      <xdr:row>78</xdr:row>
      <xdr:rowOff>29218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385333"/>
          <a:ext cx="838200" cy="1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169183</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370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29218</xdr:rowOff>
    </xdr:from>
    <xdr:to>
      <xdr:col>50</xdr:col>
      <xdr:colOff>114300</xdr:colOff>
      <xdr:row>78</xdr:row>
      <xdr:rowOff>64148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3402318"/>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114228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348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32883</xdr:rowOff>
    </xdr:from>
    <xdr:to>
      <xdr:col>45</xdr:col>
      <xdr:colOff>177800</xdr:colOff>
      <xdr:row>78</xdr:row>
      <xdr:rowOff>64148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05983"/>
          <a:ext cx="889000" cy="3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125857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130823</xdr:rowOff>
    </xdr:from>
    <xdr:to>
      <xdr:col>41</xdr:col>
      <xdr:colOff>50800</xdr:colOff>
      <xdr:row>78</xdr:row>
      <xdr:rowOff>32883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6972300" y="13332473"/>
          <a:ext cx="889000" cy="7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117566</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138720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132883</xdr:rowOff>
    </xdr:from>
    <xdr:to>
      <xdr:col>55</xdr:col>
      <xdr:colOff>50800</xdr:colOff>
      <xdr:row>78</xdr:row>
      <xdr:rowOff>63033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155760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185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149868</xdr:rowOff>
    </xdr:from>
    <xdr:to>
      <xdr:col>50</xdr:col>
      <xdr:colOff>165100</xdr:colOff>
      <xdr:row>78</xdr:row>
      <xdr:rowOff>80018</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35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96545</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12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13348</xdr:rowOff>
    </xdr:from>
    <xdr:to>
      <xdr:col>46</xdr:col>
      <xdr:colOff>38100</xdr:colOff>
      <xdr:row>78</xdr:row>
      <xdr:rowOff>114948</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38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131475</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16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153533</xdr:rowOff>
    </xdr:from>
    <xdr:to>
      <xdr:col>41</xdr:col>
      <xdr:colOff>101600</xdr:colOff>
      <xdr:row>78</xdr:row>
      <xdr:rowOff>83683</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5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100210</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13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80023</xdr:rowOff>
    </xdr:from>
    <xdr:to>
      <xdr:col>36</xdr:col>
      <xdr:colOff>165100</xdr:colOff>
      <xdr:row>78</xdr:row>
      <xdr:rowOff>10173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281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26700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056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34376</xdr:rowOff>
    </xdr:from>
    <xdr:to>
      <xdr:col>55</xdr:col>
      <xdr:colOff>0</xdr:colOff>
      <xdr:row>96</xdr:row>
      <xdr:rowOff>92410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493576"/>
          <a:ext cx="838200" cy="5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65725</xdr:rowOff>
    </xdr:from>
    <xdr:to>
      <xdr:col>50</xdr:col>
      <xdr:colOff>114300</xdr:colOff>
      <xdr:row>96</xdr:row>
      <xdr:rowOff>34376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353475"/>
          <a:ext cx="889000" cy="14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65725</xdr:rowOff>
    </xdr:from>
    <xdr:to>
      <xdr:col>45</xdr:col>
      <xdr:colOff>177800</xdr:colOff>
      <xdr:row>95</xdr:row>
      <xdr:rowOff>127211</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353475"/>
          <a:ext cx="889000" cy="6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127211</xdr:rowOff>
    </xdr:from>
    <xdr:to>
      <xdr:col>41</xdr:col>
      <xdr:colOff>50800</xdr:colOff>
      <xdr:row>96</xdr:row>
      <xdr:rowOff>69862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414961"/>
          <a:ext cx="889000" cy="11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41610</xdr:rowOff>
    </xdr:from>
    <xdr:to>
      <xdr:col>55</xdr:col>
      <xdr:colOff>50800</xdr:colOff>
      <xdr:row>96</xdr:row>
      <xdr:rowOff>143210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50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64487</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155026</xdr:rowOff>
    </xdr:from>
    <xdr:to>
      <xdr:col>50</xdr:col>
      <xdr:colOff>165100</xdr:colOff>
      <xdr:row>96</xdr:row>
      <xdr:rowOff>85176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44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101703</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21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14925</xdr:rowOff>
    </xdr:from>
    <xdr:to>
      <xdr:col>46</xdr:col>
      <xdr:colOff>38100</xdr:colOff>
      <xdr:row>95</xdr:row>
      <xdr:rowOff>116525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3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133052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0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76411</xdr:rowOff>
    </xdr:from>
    <xdr:to>
      <xdr:col>41</xdr:col>
      <xdr:colOff>101600</xdr:colOff>
      <xdr:row>96</xdr:row>
      <xdr:rowOff>6561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36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23088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13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19062</xdr:rowOff>
    </xdr:from>
    <xdr:to>
      <xdr:col>36</xdr:col>
      <xdr:colOff>165100</xdr:colOff>
      <xdr:row>96</xdr:row>
      <xdr:rowOff>120662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47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111789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5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77292</xdr:rowOff>
    </xdr:from>
    <xdr:to>
      <xdr:col>85</xdr:col>
      <xdr:colOff>127000</xdr:colOff>
      <xdr:row>36</xdr:row>
      <xdr:rowOff>79273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249492"/>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61081</xdr:rowOff>
    </xdr:from>
    <xdr:to>
      <xdr:col>81</xdr:col>
      <xdr:colOff>50800</xdr:colOff>
      <xdr:row>36</xdr:row>
      <xdr:rowOff>77292</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233281"/>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65157</xdr:rowOff>
    </xdr:from>
    <xdr:to>
      <xdr:col>76</xdr:col>
      <xdr:colOff>114300</xdr:colOff>
      <xdr:row>36</xdr:row>
      <xdr:rowOff>61081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65907"/>
          <a:ext cx="889000" cy="16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65157</xdr:rowOff>
    </xdr:from>
    <xdr:to>
      <xdr:col>71</xdr:col>
      <xdr:colOff>177800</xdr:colOff>
      <xdr:row>36</xdr:row>
      <xdr:rowOff>70110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65907"/>
          <a:ext cx="889000" cy="17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28473</xdr:rowOff>
    </xdr:from>
    <xdr:to>
      <xdr:col>85</xdr:col>
      <xdr:colOff>177800</xdr:colOff>
      <xdr:row>36</xdr:row>
      <xdr:rowOff>130073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51350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052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26492</xdr:rowOff>
    </xdr:from>
    <xdr:to>
      <xdr:col>81</xdr:col>
      <xdr:colOff>101600</xdr:colOff>
      <xdr:row>36</xdr:row>
      <xdr:rowOff>128092</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144619</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97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10281</xdr:rowOff>
    </xdr:from>
    <xdr:to>
      <xdr:col>76</xdr:col>
      <xdr:colOff>165100</xdr:colOff>
      <xdr:row>36</xdr:row>
      <xdr:rowOff>111881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182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128408</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95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14357</xdr:rowOff>
    </xdr:from>
    <xdr:to>
      <xdr:col>72</xdr:col>
      <xdr:colOff>38100</xdr:colOff>
      <xdr:row>35</xdr:row>
      <xdr:rowOff>115957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15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132484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90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19310</xdr:rowOff>
    </xdr:from>
    <xdr:to>
      <xdr:col>67</xdr:col>
      <xdr:colOff>101600</xdr:colOff>
      <xdr:row>36</xdr:row>
      <xdr:rowOff>120910</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9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137437</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96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49867</xdr:rowOff>
    </xdr:from>
    <xdr:to>
      <xdr:col>85</xdr:col>
      <xdr:colOff>127000</xdr:colOff>
      <xdr:row>56</xdr:row>
      <xdr:rowOff>77018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651067"/>
          <a:ext cx="838200" cy="27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30377</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631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111034</xdr:rowOff>
    </xdr:from>
    <xdr:to>
      <xdr:col>81</xdr:col>
      <xdr:colOff>50800</xdr:colOff>
      <xdr:row>56</xdr:row>
      <xdr:rowOff>49867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026434"/>
          <a:ext cx="889000" cy="6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111034</xdr:rowOff>
    </xdr:from>
    <xdr:to>
      <xdr:col>76</xdr:col>
      <xdr:colOff>114300</xdr:colOff>
      <xdr:row>56</xdr:row>
      <xdr:rowOff>52253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026434"/>
          <a:ext cx="889000" cy="62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143740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50957</xdr:rowOff>
    </xdr:from>
    <xdr:to>
      <xdr:col>71</xdr:col>
      <xdr:colOff>177800</xdr:colOff>
      <xdr:row>56</xdr:row>
      <xdr:rowOff>52253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652157"/>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138010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26218</xdr:rowOff>
    </xdr:from>
    <xdr:to>
      <xdr:col>85</xdr:col>
      <xdr:colOff>177800</xdr:colOff>
      <xdr:row>56</xdr:row>
      <xdr:rowOff>127818</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2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49095</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478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170517</xdr:rowOff>
    </xdr:from>
    <xdr:to>
      <xdr:col>81</xdr:col>
      <xdr:colOff>101600</xdr:colOff>
      <xdr:row>56</xdr:row>
      <xdr:rowOff>100667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60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117194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375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60234</xdr:rowOff>
    </xdr:from>
    <xdr:to>
      <xdr:col>76</xdr:col>
      <xdr:colOff>165100</xdr:colOff>
      <xdr:row>52</xdr:row>
      <xdr:rowOff>161834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897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6911</xdr:rowOff>
    </xdr:from>
    <xdr:ext cx="59901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292795" y="875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1453</xdr:rowOff>
    </xdr:from>
    <xdr:to>
      <xdr:col>72</xdr:col>
      <xdr:colOff>38100</xdr:colOff>
      <xdr:row>56</xdr:row>
      <xdr:rowOff>103053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60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119580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37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xdr:rowOff>
    </xdr:from>
    <xdr:to>
      <xdr:col>67</xdr:col>
      <xdr:colOff>101600</xdr:colOff>
      <xdr:row>56</xdr:row>
      <xdr:rowOff>101757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60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118284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3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43942</xdr:rowOff>
    </xdr:from>
    <xdr:to>
      <xdr:col>85</xdr:col>
      <xdr:colOff>127000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588492"/>
          <a:ext cx="8382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36233</xdr:rowOff>
    </xdr:from>
    <xdr:to>
      <xdr:col>81</xdr:col>
      <xdr:colOff>50800</xdr:colOff>
      <xdr:row>79</xdr:row>
      <xdr:rowOff>43942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580783"/>
          <a:ext cx="889000" cy="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36233</xdr:rowOff>
    </xdr:from>
    <xdr:to>
      <xdr:col>76</xdr:col>
      <xdr:colOff>114300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580783"/>
          <a:ext cx="889000" cy="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58462</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115112</xdr:rowOff>
    </xdr:from>
    <xdr:to>
      <xdr:col>71</xdr:col>
      <xdr:colOff>177800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488212"/>
          <a:ext cx="889000" cy="100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48696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164592</xdr:rowOff>
    </xdr:from>
    <xdr:to>
      <xdr:col>81</xdr:col>
      <xdr:colOff>101600</xdr:colOff>
      <xdr:row>79</xdr:row>
      <xdr:rowOff>94742</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37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85869</xdr:rowOff>
    </xdr:from>
    <xdr:ext cx="313932"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24333" y="136304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156883</xdr:rowOff>
    </xdr:from>
    <xdr:to>
      <xdr:col>76</xdr:col>
      <xdr:colOff>165100</xdr:colOff>
      <xdr:row>79</xdr:row>
      <xdr:rowOff>87033</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2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78160</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03017" y="13622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64312</xdr:rowOff>
    </xdr:from>
    <xdr:to>
      <xdr:col>67</xdr:col>
      <xdr:colOff>101600</xdr:colOff>
      <xdr:row>78</xdr:row>
      <xdr:rowOff>165912</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3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157039</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53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51022</xdr:rowOff>
    </xdr:from>
    <xdr:to>
      <xdr:col>85</xdr:col>
      <xdr:colOff>127000</xdr:colOff>
      <xdr:row>98</xdr:row>
      <xdr:rowOff>71143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853122"/>
          <a:ext cx="838200" cy="2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51022</xdr:rowOff>
    </xdr:from>
    <xdr:to>
      <xdr:col>81</xdr:col>
      <xdr:colOff>50800</xdr:colOff>
      <xdr:row>98</xdr:row>
      <xdr:rowOff>60813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853122"/>
          <a:ext cx="889000" cy="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59328</xdr:rowOff>
    </xdr:from>
    <xdr:to>
      <xdr:col>76</xdr:col>
      <xdr:colOff>114300</xdr:colOff>
      <xdr:row>98</xdr:row>
      <xdr:rowOff>60813</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861428"/>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57266</xdr:rowOff>
    </xdr:from>
    <xdr:to>
      <xdr:col>71</xdr:col>
      <xdr:colOff>177800</xdr:colOff>
      <xdr:row>98</xdr:row>
      <xdr:rowOff>59328</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2814300" y="16859366"/>
          <a:ext cx="889000" cy="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14020</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47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24821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48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20343</xdr:rowOff>
    </xdr:from>
    <xdr:to>
      <xdr:col>85</xdr:col>
      <xdr:colOff>177800</xdr:colOff>
      <xdr:row>98</xdr:row>
      <xdr:rowOff>121943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2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106720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37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222</xdr:rowOff>
    </xdr:from>
    <xdr:to>
      <xdr:col>81</xdr:col>
      <xdr:colOff>101600</xdr:colOff>
      <xdr:row>98</xdr:row>
      <xdr:rowOff>101822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0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92949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89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10013</xdr:rowOff>
    </xdr:from>
    <xdr:to>
      <xdr:col>76</xdr:col>
      <xdr:colOff>165100</xdr:colOff>
      <xdr:row>98</xdr:row>
      <xdr:rowOff>111613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1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102740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0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8528</xdr:rowOff>
    </xdr:from>
    <xdr:to>
      <xdr:col>72</xdr:col>
      <xdr:colOff>38100</xdr:colOff>
      <xdr:row>98</xdr:row>
      <xdr:rowOff>110128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101255</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0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6466</xdr:rowOff>
    </xdr:from>
    <xdr:to>
      <xdr:col>67</xdr:col>
      <xdr:colOff>101600</xdr:colOff>
      <xdr:row>98</xdr:row>
      <xdr:rowOff>108066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0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99193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0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農林水産業費が住民一人当たり</a:t>
          </a:r>
          <a:r>
            <a:rPr kumimoji="1" lang="en-US" altLang="ja-JP" sz="1300">
              <a:latin typeface="ＭＳ Ｐゴシック" panose="020B0600070205080204" pitchFamily="50" charset="-128"/>
              <a:ea typeface="ＭＳ Ｐゴシック" panose="020B0600070205080204" pitchFamily="50" charset="-128"/>
            </a:rPr>
            <a:t>36,528</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20,426</a:t>
          </a:r>
          <a:r>
            <a:rPr kumimoji="1" lang="ja-JP" altLang="en-US" sz="1300">
              <a:latin typeface="ＭＳ Ｐゴシック" panose="020B0600070205080204" pitchFamily="50" charset="-128"/>
              <a:ea typeface="ＭＳ Ｐゴシック" panose="020B0600070205080204" pitchFamily="50" charset="-128"/>
            </a:rPr>
            <a:t>円増加しているのは、水産物流通機能高度化対策事業の工事費が増となったことによる。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総務費が住民一人当たり</a:t>
          </a:r>
          <a:r>
            <a:rPr kumimoji="1" lang="en-US" altLang="ja-JP" sz="1300">
              <a:latin typeface="ＭＳ Ｐゴシック" panose="020B0600070205080204" pitchFamily="50" charset="-128"/>
              <a:ea typeface="ＭＳ Ｐゴシック" panose="020B0600070205080204" pitchFamily="50" charset="-128"/>
            </a:rPr>
            <a:t>89,001</a:t>
          </a:r>
          <a:r>
            <a:rPr kumimoji="1" lang="ja-JP" altLang="en-US" sz="1300">
              <a:latin typeface="ＭＳ Ｐゴシック" panose="020B0600070205080204" pitchFamily="50" charset="-128"/>
              <a:ea typeface="ＭＳ Ｐゴシック" panose="020B0600070205080204" pitchFamily="50" charset="-128"/>
            </a:rPr>
            <a:t>円となっており、前年度と比較すると</a:t>
          </a:r>
          <a:r>
            <a:rPr kumimoji="1" lang="en-US" altLang="ja-JP" sz="1300">
              <a:latin typeface="ＭＳ Ｐゴシック" panose="020B0600070205080204" pitchFamily="50" charset="-128"/>
              <a:ea typeface="ＭＳ Ｐゴシック" panose="020B0600070205080204" pitchFamily="50" charset="-128"/>
            </a:rPr>
            <a:t>10,495</a:t>
          </a:r>
          <a:r>
            <a:rPr kumimoji="1" lang="ja-JP" altLang="en-US" sz="1300">
              <a:latin typeface="ＭＳ Ｐゴシック" panose="020B0600070205080204" pitchFamily="50" charset="-128"/>
              <a:ea typeface="ＭＳ Ｐゴシック" panose="020B0600070205080204" pitchFamily="50" charset="-128"/>
            </a:rPr>
            <a:t>円減少しているのは、有線放送整備事業の工事費が減となったことによる。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財政調整基金の取り崩しが続いているため、実質単年度収支は赤字となっているものの、実質収支においては黒字を維持している。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今後も事務事業の見直し・統廃合などを行い、持続可能な財政運営に努める。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公営企業会計以外の特別会計である三沢市国民健康保険特別会計、三沢市介護保険特別会計、三沢市後期高齢者医療特別会計は黒字であり、法適用企業の三沢市水道事業会計、法非適用の三沢市食肉処理センター特別会計、三沢市農業集落排水事業特別会計、三沢市下水道事業特別会計が資金剰余額を計上しており、各単独会計において黒字を確保している。</a:t>
          </a:r>
        </a:p>
        <a:p>
          <a:r>
            <a:rPr kumimoji="1" lang="ja-JP" altLang="en-US" sz="1400">
              <a:latin typeface="ＭＳ ゴシック" pitchFamily="49" charset="-128"/>
              <a:ea typeface="ＭＳ ゴシック" pitchFamily="49" charset="-128"/>
            </a:rPr>
            <a:t>　三沢市立三沢病院事業会計は人件費の増、施設管理費の増、機械や備品の修繕費用がかさみ赤字となってる。今後においては単独でも黒字となるよう適正化を図る。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定期償還や繰上償還等により元利償還金は年々減少している。公営企業債の元利償還金に対する繰入金も同様に減少している。</a:t>
          </a:r>
        </a:p>
        <a:p>
          <a:r>
            <a:rPr kumimoji="1" lang="ja-JP" altLang="en-US" sz="1400">
              <a:latin typeface="ＭＳ ゴシック" pitchFamily="49" charset="-128"/>
              <a:ea typeface="ＭＳ ゴシック" pitchFamily="49" charset="-128"/>
            </a:rPr>
            <a:t>　今後においても、引き続き起債の抑制等により実質公債費比率の低下を図る。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青森県三沢市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一般会計等に係る地方債の現在高の減少、公営企業債等繰入見込額の減少、退職手当負担見込額の減少等により、将来負担比率分子は減少している。</a:t>
          </a:r>
        </a:p>
        <a:p>
          <a:r>
            <a:rPr kumimoji="1" lang="ja-JP" altLang="en-US" sz="1400">
              <a:latin typeface="ＭＳ ゴシック" pitchFamily="49" charset="-128"/>
              <a:ea typeface="ＭＳ ゴシック" pitchFamily="49" charset="-128"/>
            </a:rPr>
            <a:t>　今後も起債の抑制を実施するとともに将来を見据えた基金運用を図り、財政の健全化に努める。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青森県三沢市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基金全体としては前年度よりも減額となっており、財政調整基金の外、特定目的基金の取り崩しによるものが大きくなっている。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特定目的基金については、国、県からの交付金を積立てて事業を展開しているため、増になる基金や減になる基金など様々ある。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今後については、各事業の財源として活用する外、一般財源不足については補填する形で財政調整基金を取り崩していくこととなるが、</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ある程度の基金は保有すべきであり、なるべく基金に頼らない財政運営をしていくことが望ましいとは考えている。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基金の使途については、国、県からの交付金等を財源として積み立て、後年度の財源として活用する。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再編交付金を原資とした基金で、主に三沢駅前広場整備事業や三沢市民健康づくり推進事業などの財源として活用。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公共施設等の整備に要する経費の財源として活用。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防衛９条交付金を原資とした基金で、子ども医療費給付事業の財源として活用。</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・駐留軍等再編対策事業基金については、事業の進捗に伴い４６５百万の減となったが、新たに交付金を積み立てたことにより、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最終的には３４百万の減となった。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・特定防衛施設周辺整備調整交付金事業基金については、事業の進捗に伴い取崩しており、前年度比８７百万円減となった。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・東日本大震災復興推進基金については、国際交流教育センター改修費の財源として取り崩しており、３４百万の減となった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・駐留軍等再編対策事業基金については、主な事業として三沢駅前広場整備事業の財源としているところであるが、事業終了に伴い、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減少することになる。なお、他の事業においても２，３年毎に交付金を積立て事業を実施するため、増減を繰り返すことが見込まれる。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・特定防衛施設周辺整備調整交付金事業基金については、子ども医療費給付事業として積み立てているものであるが、交付金を積立て、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複数年かけて取り崩すこととなるため、今後においても増減を繰り返すことが見込まれる。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地方交付税などの一般財源不足に伴い、取り崩し額が増えている。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地方交付税の減収や災害への対応などの財源不足に備え、２０億円程度を目途に保有していく見込みとしている。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今年度は余剰金の一部を積み立てている。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今後については財政運営の状況によるが、現状維持を考えている。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40,051
39,477
119.87
23,626,092
23,002,714
549,696
10,427,674
15,459,183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類似団体平均と比較すると有形固定資産減価償却率は下回っているが、全体的に老朽化が進んでいる状況である。このため、当市で平成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年度に策定した公共施設等総合管理計画に基づき、平成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年度から令和</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年度の</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年間で維持更新費用を</a:t>
          </a:r>
          <a:r>
            <a:rPr kumimoji="1" lang="en-US" altLang="ja-JP" sz="1100">
              <a:latin typeface="ＭＳ Ｐゴシック" panose="020B0600070205080204" pitchFamily="50" charset="-128"/>
              <a:ea typeface="ＭＳ Ｐゴシック" panose="020B0600070205080204" pitchFamily="50" charset="-128"/>
            </a:rPr>
            <a:t>531</a:t>
          </a:r>
          <a:r>
            <a:rPr kumimoji="1" lang="ja-JP" altLang="en-US" sz="1100">
              <a:latin typeface="ＭＳ Ｐゴシック" panose="020B0600070205080204" pitchFamily="50" charset="-128"/>
              <a:ea typeface="ＭＳ Ｐゴシック" panose="020B0600070205080204" pitchFamily="50" charset="-128"/>
            </a:rPr>
            <a:t>億円削減することを目標として、施設の統合及び廃止等に取り組むことにより比率の低減を図る。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また、今後も施設の大規模改修が予定されているため、有形固定資産減価償却率は減少する見込みである。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824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75671</xdr:rowOff>
    </xdr:from>
    <xdr:to>
      <xdr:col>23</xdr:col>
      <xdr:colOff>136525</xdr:colOff>
      <xdr:row>31</xdr:row>
      <xdr:rowOff>5821</xdr:rowOff>
    </xdr:to>
    <xdr:sp macro="" textlink="">
      <xdr:nvSpPr>
        <xdr:cNvPr id="79" name="楕円 78"/>
        <xdr:cNvSpPr/>
      </xdr:nvSpPr>
      <xdr:spPr>
        <a:xfrm>
          <a:off x="4711700" y="599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54098</xdr:rowOff>
    </xdr:from>
    <xdr:ext cx="405111" cy="259045"/>
    <xdr:sp macro="" textlink="">
      <xdr:nvSpPr>
        <xdr:cNvPr id="80" name="有形固定資産減価償却率該当値テキスト"/>
        <xdr:cNvSpPr txBox="1"/>
      </xdr:nvSpPr>
      <xdr:spPr>
        <a:xfrm>
          <a:off x="4813300" y="596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91863</xdr:rowOff>
    </xdr:from>
    <xdr:to>
      <xdr:col>19</xdr:col>
      <xdr:colOff>187325</xdr:colOff>
      <xdr:row>31</xdr:row>
      <xdr:rowOff>22013</xdr:rowOff>
    </xdr:to>
    <xdr:sp macro="" textlink="">
      <xdr:nvSpPr>
        <xdr:cNvPr id="81" name="楕円 80"/>
        <xdr:cNvSpPr/>
      </xdr:nvSpPr>
      <xdr:spPr>
        <a:xfrm>
          <a:off x="40005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126471</xdr:rowOff>
    </xdr:from>
    <xdr:to>
      <xdr:col>23</xdr:col>
      <xdr:colOff>85725</xdr:colOff>
      <xdr:row>30</xdr:row>
      <xdr:rowOff>142663</xdr:rowOff>
    </xdr:to>
    <xdr:cxnSp macro="">
      <xdr:nvCxnSpPr>
        <xdr:cNvPr id="82" name="直線コネクタ 81"/>
        <xdr:cNvCxnSpPr/>
      </xdr:nvCxnSpPr>
      <xdr:spPr>
        <a:xfrm flipV="1">
          <a:off x="4051300" y="6041496"/>
          <a:ext cx="711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61278</xdr:rowOff>
    </xdr:from>
    <xdr:to>
      <xdr:col>15</xdr:col>
      <xdr:colOff>187325</xdr:colOff>
      <xdr:row>30</xdr:row>
      <xdr:rowOff>162878</xdr:rowOff>
    </xdr:to>
    <xdr:sp macro="" textlink="">
      <xdr:nvSpPr>
        <xdr:cNvPr id="83" name="楕円 82"/>
        <xdr:cNvSpPr/>
      </xdr:nvSpPr>
      <xdr:spPr>
        <a:xfrm>
          <a:off x="3238500" y="597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112078</xdr:rowOff>
    </xdr:from>
    <xdr:to>
      <xdr:col>19</xdr:col>
      <xdr:colOff>136525</xdr:colOff>
      <xdr:row>30</xdr:row>
      <xdr:rowOff>142663</xdr:rowOff>
    </xdr:to>
    <xdr:cxnSp macro="">
      <xdr:nvCxnSpPr>
        <xdr:cNvPr id="84" name="直線コネクタ 83"/>
        <xdr:cNvCxnSpPr/>
      </xdr:nvCxnSpPr>
      <xdr:spPr>
        <a:xfrm>
          <a:off x="3289300" y="6027103"/>
          <a:ext cx="7620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6"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13140</xdr:rowOff>
    </xdr:from>
    <xdr:ext cx="405111" cy="259045"/>
    <xdr:sp macro="" textlink="">
      <xdr:nvSpPr>
        <xdr:cNvPr id="88" name="n_1main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7955</xdr:rowOff>
    </xdr:from>
    <xdr:ext cx="405111" cy="259045"/>
    <xdr:sp macro="" textlink="">
      <xdr:nvSpPr>
        <xdr:cNvPr id="89" name="n_2mainValue有形固定資産減価償却率"/>
        <xdr:cNvSpPr txBox="1"/>
      </xdr:nvSpPr>
      <xdr:spPr>
        <a:xfrm>
          <a:off x="3086744" y="575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[ 722.6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ごみ処理施設や消防業務などを一部事務組合では行わず、単独で行っているため、その人件費や維持管理費に係る物件費などが類似団体平均を上回っており、これに伴い債務償還比率も類似団体平均を上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委託料の見直し等の収支均衡推進などにより、経費の削減に努める。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94845</xdr:rowOff>
    </xdr:from>
    <xdr:to>
      <xdr:col>76</xdr:col>
      <xdr:colOff>73025</xdr:colOff>
      <xdr:row>31</xdr:row>
      <xdr:rowOff>24995</xdr:rowOff>
    </xdr:to>
    <xdr:sp macro="" textlink="">
      <xdr:nvSpPr>
        <xdr:cNvPr id="133" name="楕円 132"/>
        <xdr:cNvSpPr/>
      </xdr:nvSpPr>
      <xdr:spPr>
        <a:xfrm>
          <a:off x="14744700" y="600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117722</xdr:rowOff>
    </xdr:from>
    <xdr:ext cx="469744" cy="259045"/>
    <xdr:sp macro="" textlink="">
      <xdr:nvSpPr>
        <xdr:cNvPr id="134" name="債務償還比率該当値テキスト"/>
        <xdr:cNvSpPr txBox="1"/>
      </xdr:nvSpPr>
      <xdr:spPr>
        <a:xfrm>
          <a:off x="14846300" y="5861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36860</xdr:rowOff>
    </xdr:from>
    <xdr:to>
      <xdr:col>72</xdr:col>
      <xdr:colOff>123825</xdr:colOff>
      <xdr:row>30</xdr:row>
      <xdr:rowOff>138460</xdr:rowOff>
    </xdr:to>
    <xdr:sp macro="" textlink="">
      <xdr:nvSpPr>
        <xdr:cNvPr id="135" name="楕円 134"/>
        <xdr:cNvSpPr/>
      </xdr:nvSpPr>
      <xdr:spPr>
        <a:xfrm>
          <a:off x="14033500" y="595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87660</xdr:rowOff>
    </xdr:from>
    <xdr:to>
      <xdr:col>76</xdr:col>
      <xdr:colOff>22225</xdr:colOff>
      <xdr:row>30</xdr:row>
      <xdr:rowOff>145645</xdr:rowOff>
    </xdr:to>
    <xdr:cxnSp macro="">
      <xdr:nvCxnSpPr>
        <xdr:cNvPr id="136" name="直線コネクタ 135"/>
        <xdr:cNvCxnSpPr/>
      </xdr:nvCxnSpPr>
      <xdr:spPr>
        <a:xfrm>
          <a:off x="14084300" y="6002685"/>
          <a:ext cx="711200" cy="5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154987</xdr:rowOff>
    </xdr:from>
    <xdr:ext cx="469744" cy="259045"/>
    <xdr:sp macro="" textlink="">
      <xdr:nvSpPr>
        <xdr:cNvPr id="138" name="n_1mainValue債務償還比率"/>
        <xdr:cNvSpPr txBox="1"/>
      </xdr:nvSpPr>
      <xdr:spPr>
        <a:xfrm>
          <a:off x="13836727" y="5727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40,051
39,477
119.87
23,626,092
23,002,714
549,696
10,427,674
15,459,183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113574</xdr:rowOff>
    </xdr:from>
    <xdr:to>
      <xdr:col>24</xdr:col>
      <xdr:colOff>114300</xdr:colOff>
      <xdr:row>37</xdr:row>
      <xdr:rowOff>43724</xdr:rowOff>
    </xdr:to>
    <xdr:sp macro="" textlink="">
      <xdr:nvSpPr>
        <xdr:cNvPr id="72" name="楕円 71"/>
        <xdr:cNvSpPr/>
      </xdr:nvSpPr>
      <xdr:spPr>
        <a:xfrm>
          <a:off x="45847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92001</xdr:rowOff>
    </xdr:from>
    <xdr:ext cx="405111" cy="259045"/>
    <xdr:sp macro="" textlink="">
      <xdr:nvSpPr>
        <xdr:cNvPr id="73" name="【道路】&#10;有形固定資産減価償却率該当値テキスト"/>
        <xdr:cNvSpPr txBox="1"/>
      </xdr:nvSpPr>
      <xdr:spPr>
        <a:xfrm>
          <a:off x="4673600" y="626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139700</xdr:rowOff>
    </xdr:from>
    <xdr:to>
      <xdr:col>20</xdr:col>
      <xdr:colOff>38100</xdr:colOff>
      <xdr:row>37</xdr:row>
      <xdr:rowOff>69850</xdr:rowOff>
    </xdr:to>
    <xdr:sp macro="" textlink="">
      <xdr:nvSpPr>
        <xdr:cNvPr id="74" name="楕円 73"/>
        <xdr:cNvSpPr/>
      </xdr:nvSpPr>
      <xdr:spPr>
        <a:xfrm>
          <a:off x="3746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164374</xdr:rowOff>
    </xdr:from>
    <xdr:to>
      <xdr:col>24</xdr:col>
      <xdr:colOff>63500</xdr:colOff>
      <xdr:row>37</xdr:row>
      <xdr:rowOff>19050</xdr:rowOff>
    </xdr:to>
    <xdr:cxnSp macro="">
      <xdr:nvCxnSpPr>
        <xdr:cNvPr id="75" name="直線コネクタ 74"/>
        <xdr:cNvCxnSpPr/>
      </xdr:nvCxnSpPr>
      <xdr:spPr>
        <a:xfrm flipV="1">
          <a:off x="3797300" y="633657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167458</xdr:rowOff>
    </xdr:from>
    <xdr:to>
      <xdr:col>15</xdr:col>
      <xdr:colOff>101600</xdr:colOff>
      <xdr:row>37</xdr:row>
      <xdr:rowOff>97608</xdr:rowOff>
    </xdr:to>
    <xdr:sp macro="" textlink="">
      <xdr:nvSpPr>
        <xdr:cNvPr id="76" name="楕円 75"/>
        <xdr:cNvSpPr/>
      </xdr:nvSpPr>
      <xdr:spPr>
        <a:xfrm>
          <a:off x="2857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19050</xdr:rowOff>
    </xdr:from>
    <xdr:to>
      <xdr:col>19</xdr:col>
      <xdr:colOff>177800</xdr:colOff>
      <xdr:row>37</xdr:row>
      <xdr:rowOff>46808</xdr:rowOff>
    </xdr:to>
    <xdr:cxnSp macro="">
      <xdr:nvCxnSpPr>
        <xdr:cNvPr id="77" name="直線コネクタ 76"/>
        <xdr:cNvCxnSpPr/>
      </xdr:nvCxnSpPr>
      <xdr:spPr>
        <a:xfrm flipV="1">
          <a:off x="2908300" y="636270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60977</xdr:rowOff>
    </xdr:from>
    <xdr:ext cx="405111" cy="259045"/>
    <xdr:sp macro="" textlink="">
      <xdr:nvSpPr>
        <xdr:cNvPr id="81" name="n_1mainValue【道路】&#10;有形固定資産減価償却率"/>
        <xdr:cNvSpPr txBox="1"/>
      </xdr:nvSpPr>
      <xdr:spPr>
        <a:xfrm>
          <a:off x="3582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88735</xdr:rowOff>
    </xdr:from>
    <xdr:ext cx="405111" cy="259045"/>
    <xdr:sp macro="" textlink="">
      <xdr:nvSpPr>
        <xdr:cNvPr id="82" name="n_2mainValue【道路】&#10;有形固定資産減価償却率"/>
        <xdr:cNvSpPr txBox="1"/>
      </xdr:nvSpPr>
      <xdr:spPr>
        <a:xfrm>
          <a:off x="2705744" y="6432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163170</xdr:rowOff>
    </xdr:from>
    <xdr:to>
      <xdr:col>55</xdr:col>
      <xdr:colOff>50800</xdr:colOff>
      <xdr:row>41</xdr:row>
      <xdr:rowOff>93320</xdr:rowOff>
    </xdr:to>
    <xdr:sp macro="" textlink="">
      <xdr:nvSpPr>
        <xdr:cNvPr id="121" name="楕円 120"/>
        <xdr:cNvSpPr/>
      </xdr:nvSpPr>
      <xdr:spPr>
        <a:xfrm>
          <a:off x="10426700" y="702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141597</xdr:rowOff>
    </xdr:from>
    <xdr:ext cx="469744" cy="259045"/>
    <xdr:sp macro="" textlink="">
      <xdr:nvSpPr>
        <xdr:cNvPr id="122" name="【道路】&#10;一人当たり延長該当値テキスト"/>
        <xdr:cNvSpPr txBox="1"/>
      </xdr:nvSpPr>
      <xdr:spPr>
        <a:xfrm>
          <a:off x="10515600" y="69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164255</xdr:rowOff>
    </xdr:from>
    <xdr:to>
      <xdr:col>50</xdr:col>
      <xdr:colOff>165100</xdr:colOff>
      <xdr:row>41</xdr:row>
      <xdr:rowOff>94405</xdr:rowOff>
    </xdr:to>
    <xdr:sp macro="" textlink="">
      <xdr:nvSpPr>
        <xdr:cNvPr id="123" name="楕円 122"/>
        <xdr:cNvSpPr/>
      </xdr:nvSpPr>
      <xdr:spPr>
        <a:xfrm>
          <a:off x="9588500" y="70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42520</xdr:rowOff>
    </xdr:from>
    <xdr:to>
      <xdr:col>55</xdr:col>
      <xdr:colOff>0</xdr:colOff>
      <xdr:row>41</xdr:row>
      <xdr:rowOff>43605</xdr:rowOff>
    </xdr:to>
    <xdr:cxnSp macro="">
      <xdr:nvCxnSpPr>
        <xdr:cNvPr id="124" name="直線コネクタ 123"/>
        <xdr:cNvCxnSpPr/>
      </xdr:nvCxnSpPr>
      <xdr:spPr>
        <a:xfrm flipV="1">
          <a:off x="9639300" y="7071970"/>
          <a:ext cx="8382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166542</xdr:rowOff>
    </xdr:from>
    <xdr:to>
      <xdr:col>46</xdr:col>
      <xdr:colOff>38100</xdr:colOff>
      <xdr:row>41</xdr:row>
      <xdr:rowOff>96692</xdr:rowOff>
    </xdr:to>
    <xdr:sp macro="" textlink="">
      <xdr:nvSpPr>
        <xdr:cNvPr id="125" name="楕円 124"/>
        <xdr:cNvSpPr/>
      </xdr:nvSpPr>
      <xdr:spPr>
        <a:xfrm>
          <a:off x="8699500" y="702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43605</xdr:rowOff>
    </xdr:from>
    <xdr:to>
      <xdr:col>50</xdr:col>
      <xdr:colOff>114300</xdr:colOff>
      <xdr:row>41</xdr:row>
      <xdr:rowOff>45892</xdr:rowOff>
    </xdr:to>
    <xdr:cxnSp macro="">
      <xdr:nvCxnSpPr>
        <xdr:cNvPr id="126" name="直線コネクタ 125"/>
        <xdr:cNvCxnSpPr/>
      </xdr:nvCxnSpPr>
      <xdr:spPr>
        <a:xfrm flipV="1">
          <a:off x="8750300" y="707305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85532</xdr:rowOff>
    </xdr:from>
    <xdr:ext cx="469744" cy="259045"/>
    <xdr:sp macro="" textlink="">
      <xdr:nvSpPr>
        <xdr:cNvPr id="130" name="n_1mainValue【道路】&#10;一人当たり延長"/>
        <xdr:cNvSpPr txBox="1"/>
      </xdr:nvSpPr>
      <xdr:spPr>
        <a:xfrm>
          <a:off x="9391727" y="7114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87819</xdr:rowOff>
    </xdr:from>
    <xdr:ext cx="469744" cy="259045"/>
    <xdr:sp macro="" textlink="">
      <xdr:nvSpPr>
        <xdr:cNvPr id="131" name="n_2mainValue【道路】&#10;一人当たり延長"/>
        <xdr:cNvSpPr txBox="1"/>
      </xdr:nvSpPr>
      <xdr:spPr>
        <a:xfrm>
          <a:off x="8515427" y="711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169635</xdr:rowOff>
    </xdr:from>
    <xdr:to>
      <xdr:col>24</xdr:col>
      <xdr:colOff>114300</xdr:colOff>
      <xdr:row>59</xdr:row>
      <xdr:rowOff>99785</xdr:rowOff>
    </xdr:to>
    <xdr:sp macro="" textlink="">
      <xdr:nvSpPr>
        <xdr:cNvPr id="172" name="楕円 171"/>
        <xdr:cNvSpPr/>
      </xdr:nvSpPr>
      <xdr:spPr>
        <a:xfrm>
          <a:off x="45847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148062</xdr:rowOff>
    </xdr:from>
    <xdr:ext cx="405111" cy="259045"/>
    <xdr:sp macro="" textlink="">
      <xdr:nvSpPr>
        <xdr:cNvPr id="173" name="【橋りょう・トンネル】&#10;有形固定資産減価償却率該当値テキスト"/>
        <xdr:cNvSpPr txBox="1"/>
      </xdr:nvSpPr>
      <xdr:spPr>
        <a:xfrm>
          <a:off x="4673600" y="1009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25944</xdr:rowOff>
    </xdr:from>
    <xdr:to>
      <xdr:col>20</xdr:col>
      <xdr:colOff>38100</xdr:colOff>
      <xdr:row>59</xdr:row>
      <xdr:rowOff>127544</xdr:rowOff>
    </xdr:to>
    <xdr:sp macro="" textlink="">
      <xdr:nvSpPr>
        <xdr:cNvPr id="174" name="楕円 173"/>
        <xdr:cNvSpPr/>
      </xdr:nvSpPr>
      <xdr:spPr>
        <a:xfrm>
          <a:off x="3746500" y="1014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48985</xdr:rowOff>
    </xdr:from>
    <xdr:to>
      <xdr:col>24</xdr:col>
      <xdr:colOff>63500</xdr:colOff>
      <xdr:row>59</xdr:row>
      <xdr:rowOff>76744</xdr:rowOff>
    </xdr:to>
    <xdr:cxnSp macro="">
      <xdr:nvCxnSpPr>
        <xdr:cNvPr id="175" name="直線コネクタ 174"/>
        <xdr:cNvCxnSpPr/>
      </xdr:nvCxnSpPr>
      <xdr:spPr>
        <a:xfrm flipV="1">
          <a:off x="3797300" y="10164535"/>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47172</xdr:rowOff>
    </xdr:from>
    <xdr:to>
      <xdr:col>15</xdr:col>
      <xdr:colOff>101600</xdr:colOff>
      <xdr:row>59</xdr:row>
      <xdr:rowOff>148772</xdr:rowOff>
    </xdr:to>
    <xdr:sp macro="" textlink="">
      <xdr:nvSpPr>
        <xdr:cNvPr id="176" name="楕円 175"/>
        <xdr:cNvSpPr/>
      </xdr:nvSpPr>
      <xdr:spPr>
        <a:xfrm>
          <a:off x="2857500" y="1016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76744</xdr:rowOff>
    </xdr:from>
    <xdr:to>
      <xdr:col>19</xdr:col>
      <xdr:colOff>177800</xdr:colOff>
      <xdr:row>59</xdr:row>
      <xdr:rowOff>97972</xdr:rowOff>
    </xdr:to>
    <xdr:cxnSp macro="">
      <xdr:nvCxnSpPr>
        <xdr:cNvPr id="177" name="直線コネクタ 176"/>
        <xdr:cNvCxnSpPr/>
      </xdr:nvCxnSpPr>
      <xdr:spPr>
        <a:xfrm flipV="1">
          <a:off x="2908300" y="10192294"/>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118671</xdr:rowOff>
    </xdr:from>
    <xdr:ext cx="405111" cy="259045"/>
    <xdr:sp macro="" textlink="">
      <xdr:nvSpPr>
        <xdr:cNvPr id="181" name="n_1mainValue【橋りょう・トンネル】&#10;有形固定資産減価償却率"/>
        <xdr:cNvSpPr txBox="1"/>
      </xdr:nvSpPr>
      <xdr:spPr>
        <a:xfrm>
          <a:off x="35820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139899</xdr:rowOff>
    </xdr:from>
    <xdr:ext cx="405111" cy="259045"/>
    <xdr:sp macro="" textlink="">
      <xdr:nvSpPr>
        <xdr:cNvPr id="182" name="n_2mainValue【橋りょう・トンネル】&#10;有形固定資産減価償却率"/>
        <xdr:cNvSpPr txBox="1"/>
      </xdr:nvSpPr>
      <xdr:spPr>
        <a:xfrm>
          <a:off x="2705744" y="1025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66242</xdr:rowOff>
    </xdr:from>
    <xdr:to>
      <xdr:col>55</xdr:col>
      <xdr:colOff>50800</xdr:colOff>
      <xdr:row>63</xdr:row>
      <xdr:rowOff>167842</xdr:rowOff>
    </xdr:to>
    <xdr:sp macro="" textlink="">
      <xdr:nvSpPr>
        <xdr:cNvPr id="219" name="楕円 218"/>
        <xdr:cNvSpPr/>
      </xdr:nvSpPr>
      <xdr:spPr>
        <a:xfrm>
          <a:off x="10426700" y="1086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152619</xdr:rowOff>
    </xdr:from>
    <xdr:ext cx="534377" cy="259045"/>
    <xdr:sp macro="" textlink="">
      <xdr:nvSpPr>
        <xdr:cNvPr id="220" name="【橋りょう・トンネル】&#10;一人当たり有形固定資産（償却資産）額該当値テキスト"/>
        <xdr:cNvSpPr txBox="1"/>
      </xdr:nvSpPr>
      <xdr:spPr>
        <a:xfrm>
          <a:off x="10515600" y="1078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66479</xdr:rowOff>
    </xdr:from>
    <xdr:to>
      <xdr:col>50</xdr:col>
      <xdr:colOff>165100</xdr:colOff>
      <xdr:row>63</xdr:row>
      <xdr:rowOff>168079</xdr:rowOff>
    </xdr:to>
    <xdr:sp macro="" textlink="">
      <xdr:nvSpPr>
        <xdr:cNvPr id="221" name="楕円 220"/>
        <xdr:cNvSpPr/>
      </xdr:nvSpPr>
      <xdr:spPr>
        <a:xfrm>
          <a:off x="9588500" y="1086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117042</xdr:rowOff>
    </xdr:from>
    <xdr:to>
      <xdr:col>55</xdr:col>
      <xdr:colOff>0</xdr:colOff>
      <xdr:row>63</xdr:row>
      <xdr:rowOff>117279</xdr:rowOff>
    </xdr:to>
    <xdr:cxnSp macro="">
      <xdr:nvCxnSpPr>
        <xdr:cNvPr id="222" name="直線コネクタ 221"/>
        <xdr:cNvCxnSpPr/>
      </xdr:nvCxnSpPr>
      <xdr:spPr>
        <a:xfrm flipV="1">
          <a:off x="9639300" y="10918392"/>
          <a:ext cx="838200" cy="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67207</xdr:rowOff>
    </xdr:from>
    <xdr:to>
      <xdr:col>46</xdr:col>
      <xdr:colOff>38100</xdr:colOff>
      <xdr:row>63</xdr:row>
      <xdr:rowOff>168807</xdr:rowOff>
    </xdr:to>
    <xdr:sp macro="" textlink="">
      <xdr:nvSpPr>
        <xdr:cNvPr id="223" name="楕円 222"/>
        <xdr:cNvSpPr/>
      </xdr:nvSpPr>
      <xdr:spPr>
        <a:xfrm>
          <a:off x="8699500" y="1086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117279</xdr:rowOff>
    </xdr:from>
    <xdr:to>
      <xdr:col>50</xdr:col>
      <xdr:colOff>114300</xdr:colOff>
      <xdr:row>63</xdr:row>
      <xdr:rowOff>118007</xdr:rowOff>
    </xdr:to>
    <xdr:cxnSp macro="">
      <xdr:nvCxnSpPr>
        <xdr:cNvPr id="224" name="直線コネクタ 223"/>
        <xdr:cNvCxnSpPr/>
      </xdr:nvCxnSpPr>
      <xdr:spPr>
        <a:xfrm flipV="1">
          <a:off x="8750300" y="10918629"/>
          <a:ext cx="889000" cy="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25"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26"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159206</xdr:rowOff>
    </xdr:from>
    <xdr:ext cx="534377" cy="259045"/>
    <xdr:sp macro="" textlink="">
      <xdr:nvSpPr>
        <xdr:cNvPr id="228" name="n_1mainValue【橋りょう・トンネル】&#10;一人当たり有形固定資産（償却資産）額"/>
        <xdr:cNvSpPr txBox="1"/>
      </xdr:nvSpPr>
      <xdr:spPr>
        <a:xfrm>
          <a:off x="9359411" y="1096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159934</xdr:rowOff>
    </xdr:from>
    <xdr:ext cx="534377" cy="259045"/>
    <xdr:sp macro="" textlink="">
      <xdr:nvSpPr>
        <xdr:cNvPr id="229" name="n_2mainValue【橋りょう・トンネル】&#10;一人当たり有形固定資産（償却資産）額"/>
        <xdr:cNvSpPr txBox="1"/>
      </xdr:nvSpPr>
      <xdr:spPr>
        <a:xfrm>
          <a:off x="8483111" y="1096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52070</xdr:rowOff>
    </xdr:from>
    <xdr:to>
      <xdr:col>24</xdr:col>
      <xdr:colOff>114300</xdr:colOff>
      <xdr:row>83</xdr:row>
      <xdr:rowOff>153670</xdr:rowOff>
    </xdr:to>
    <xdr:sp macro="" textlink="">
      <xdr:nvSpPr>
        <xdr:cNvPr id="269" name="楕円 268"/>
        <xdr:cNvSpPr/>
      </xdr:nvSpPr>
      <xdr:spPr>
        <a:xfrm>
          <a:off x="458470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30497</xdr:rowOff>
    </xdr:from>
    <xdr:ext cx="405111" cy="259045"/>
    <xdr:sp macro="" textlink="">
      <xdr:nvSpPr>
        <xdr:cNvPr id="270" name="【公営住宅】&#10;有形固定資産減価償却率該当値テキスト"/>
        <xdr:cNvSpPr txBox="1"/>
      </xdr:nvSpPr>
      <xdr:spPr>
        <a:xfrm>
          <a:off x="4673600" y="1426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88264</xdr:rowOff>
    </xdr:from>
    <xdr:to>
      <xdr:col>20</xdr:col>
      <xdr:colOff>38100</xdr:colOff>
      <xdr:row>84</xdr:row>
      <xdr:rowOff>18414</xdr:rowOff>
    </xdr:to>
    <xdr:sp macro="" textlink="">
      <xdr:nvSpPr>
        <xdr:cNvPr id="271" name="楕円 270"/>
        <xdr:cNvSpPr/>
      </xdr:nvSpPr>
      <xdr:spPr>
        <a:xfrm>
          <a:off x="3746500" y="1431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102870</xdr:rowOff>
    </xdr:from>
    <xdr:to>
      <xdr:col>24</xdr:col>
      <xdr:colOff>63500</xdr:colOff>
      <xdr:row>83</xdr:row>
      <xdr:rowOff>139064</xdr:rowOff>
    </xdr:to>
    <xdr:cxnSp macro="">
      <xdr:nvCxnSpPr>
        <xdr:cNvPr id="272" name="直線コネクタ 271"/>
        <xdr:cNvCxnSpPr/>
      </xdr:nvCxnSpPr>
      <xdr:spPr>
        <a:xfrm flipV="1">
          <a:off x="3797300" y="143332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40639</xdr:rowOff>
    </xdr:from>
    <xdr:to>
      <xdr:col>15</xdr:col>
      <xdr:colOff>101600</xdr:colOff>
      <xdr:row>83</xdr:row>
      <xdr:rowOff>142239</xdr:rowOff>
    </xdr:to>
    <xdr:sp macro="" textlink="">
      <xdr:nvSpPr>
        <xdr:cNvPr id="273" name="楕円 272"/>
        <xdr:cNvSpPr/>
      </xdr:nvSpPr>
      <xdr:spPr>
        <a:xfrm>
          <a:off x="2857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91439</xdr:rowOff>
    </xdr:from>
    <xdr:to>
      <xdr:col>19</xdr:col>
      <xdr:colOff>177800</xdr:colOff>
      <xdr:row>83</xdr:row>
      <xdr:rowOff>139064</xdr:rowOff>
    </xdr:to>
    <xdr:cxnSp macro="">
      <xdr:nvCxnSpPr>
        <xdr:cNvPr id="274" name="直線コネクタ 273"/>
        <xdr:cNvCxnSpPr/>
      </xdr:nvCxnSpPr>
      <xdr:spPr>
        <a:xfrm>
          <a:off x="2908300" y="1432178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9541</xdr:rowOff>
    </xdr:from>
    <xdr:ext cx="405111" cy="259045"/>
    <xdr:sp macro="" textlink="">
      <xdr:nvSpPr>
        <xdr:cNvPr id="278" name="n_1mainValue【公営住宅】&#10;有形固定資産減価償却率"/>
        <xdr:cNvSpPr txBox="1"/>
      </xdr:nvSpPr>
      <xdr:spPr>
        <a:xfrm>
          <a:off x="3582044" y="1441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133366</xdr:rowOff>
    </xdr:from>
    <xdr:ext cx="405111" cy="259045"/>
    <xdr:sp macro="" textlink="">
      <xdr:nvSpPr>
        <xdr:cNvPr id="279" name="n_2mainValue【公営住宅】&#10;有形固定資産減価償却率"/>
        <xdr:cNvSpPr txBox="1"/>
      </xdr:nvSpPr>
      <xdr:spPr>
        <a:xfrm>
          <a:off x="2705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150749</xdr:rowOff>
    </xdr:from>
    <xdr:to>
      <xdr:col>55</xdr:col>
      <xdr:colOff>50800</xdr:colOff>
      <xdr:row>86</xdr:row>
      <xdr:rowOff>80899</xdr:rowOff>
    </xdr:to>
    <xdr:sp macro="" textlink="">
      <xdr:nvSpPr>
        <xdr:cNvPr id="320" name="楕円 319"/>
        <xdr:cNvSpPr/>
      </xdr:nvSpPr>
      <xdr:spPr>
        <a:xfrm>
          <a:off x="10426700" y="147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65821</xdr:rowOff>
    </xdr:from>
    <xdr:ext cx="469744" cy="259045"/>
    <xdr:sp macro="" textlink="">
      <xdr:nvSpPr>
        <xdr:cNvPr id="321" name="【公営住宅】&#10;一人当たり面積該当値テキスト"/>
        <xdr:cNvSpPr txBox="1"/>
      </xdr:nvSpPr>
      <xdr:spPr>
        <a:xfrm>
          <a:off x="10515600" y="1463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152219</xdr:rowOff>
    </xdr:from>
    <xdr:to>
      <xdr:col>50</xdr:col>
      <xdr:colOff>165100</xdr:colOff>
      <xdr:row>86</xdr:row>
      <xdr:rowOff>82369</xdr:rowOff>
    </xdr:to>
    <xdr:sp macro="" textlink="">
      <xdr:nvSpPr>
        <xdr:cNvPr id="322" name="楕円 321"/>
        <xdr:cNvSpPr/>
      </xdr:nvSpPr>
      <xdr:spPr>
        <a:xfrm>
          <a:off x="9588500" y="1472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30099</xdr:rowOff>
    </xdr:from>
    <xdr:to>
      <xdr:col>55</xdr:col>
      <xdr:colOff>0</xdr:colOff>
      <xdr:row>86</xdr:row>
      <xdr:rowOff>31569</xdr:rowOff>
    </xdr:to>
    <xdr:cxnSp macro="">
      <xdr:nvCxnSpPr>
        <xdr:cNvPr id="323" name="直線コネクタ 322"/>
        <xdr:cNvCxnSpPr/>
      </xdr:nvCxnSpPr>
      <xdr:spPr>
        <a:xfrm flipV="1">
          <a:off x="9639300" y="14774799"/>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149606</xdr:rowOff>
    </xdr:from>
    <xdr:to>
      <xdr:col>46</xdr:col>
      <xdr:colOff>38100</xdr:colOff>
      <xdr:row>86</xdr:row>
      <xdr:rowOff>79756</xdr:rowOff>
    </xdr:to>
    <xdr:sp macro="" textlink="">
      <xdr:nvSpPr>
        <xdr:cNvPr id="324" name="楕円 323"/>
        <xdr:cNvSpPr/>
      </xdr:nvSpPr>
      <xdr:spPr>
        <a:xfrm>
          <a:off x="8699500" y="1472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28956</xdr:rowOff>
    </xdr:from>
    <xdr:to>
      <xdr:col>50</xdr:col>
      <xdr:colOff>114300</xdr:colOff>
      <xdr:row>86</xdr:row>
      <xdr:rowOff>31569</xdr:rowOff>
    </xdr:to>
    <xdr:cxnSp macro="">
      <xdr:nvCxnSpPr>
        <xdr:cNvPr id="325" name="直線コネクタ 324"/>
        <xdr:cNvCxnSpPr/>
      </xdr:nvCxnSpPr>
      <xdr:spPr>
        <a:xfrm>
          <a:off x="8750300" y="14773656"/>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73496</xdr:rowOff>
    </xdr:from>
    <xdr:ext cx="469744" cy="259045"/>
    <xdr:sp macro="" textlink="">
      <xdr:nvSpPr>
        <xdr:cNvPr id="329" name="n_1mainValue【公営住宅】&#10;一人当たり面積"/>
        <xdr:cNvSpPr txBox="1"/>
      </xdr:nvSpPr>
      <xdr:spPr>
        <a:xfrm>
          <a:off x="9391727" y="1481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70883</xdr:rowOff>
    </xdr:from>
    <xdr:ext cx="469744" cy="259045"/>
    <xdr:sp macro="" textlink="">
      <xdr:nvSpPr>
        <xdr:cNvPr id="330" name="n_2mainValue【公営住宅】&#10;一人当たり面積"/>
        <xdr:cNvSpPr txBox="1"/>
      </xdr:nvSpPr>
      <xdr:spPr>
        <a:xfrm>
          <a:off x="8515427" y="1481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61"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120106</xdr:rowOff>
    </xdr:from>
    <xdr:to>
      <xdr:col>24</xdr:col>
      <xdr:colOff>114300</xdr:colOff>
      <xdr:row>102</xdr:row>
      <xdr:rowOff>50256</xdr:rowOff>
    </xdr:to>
    <xdr:sp macro="" textlink="">
      <xdr:nvSpPr>
        <xdr:cNvPr id="371" name="楕円 370"/>
        <xdr:cNvSpPr/>
      </xdr:nvSpPr>
      <xdr:spPr>
        <a:xfrm>
          <a:off x="45847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142983</xdr:rowOff>
    </xdr:from>
    <xdr:ext cx="405111" cy="259045"/>
    <xdr:sp macro="" textlink="">
      <xdr:nvSpPr>
        <xdr:cNvPr id="372" name="【港湾・漁港】&#10;有形固定資産減価償却率該当値テキスト"/>
        <xdr:cNvSpPr txBox="1"/>
      </xdr:nvSpPr>
      <xdr:spPr>
        <a:xfrm>
          <a:off x="4673600" y="1728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165826</xdr:rowOff>
    </xdr:from>
    <xdr:to>
      <xdr:col>20</xdr:col>
      <xdr:colOff>38100</xdr:colOff>
      <xdr:row>102</xdr:row>
      <xdr:rowOff>95976</xdr:rowOff>
    </xdr:to>
    <xdr:sp macro="" textlink="">
      <xdr:nvSpPr>
        <xdr:cNvPr id="373" name="楕円 372"/>
        <xdr:cNvSpPr/>
      </xdr:nvSpPr>
      <xdr:spPr>
        <a:xfrm>
          <a:off x="3746500" y="1748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170906</xdr:rowOff>
    </xdr:from>
    <xdr:to>
      <xdr:col>24</xdr:col>
      <xdr:colOff>63500</xdr:colOff>
      <xdr:row>102</xdr:row>
      <xdr:rowOff>45176</xdr:rowOff>
    </xdr:to>
    <xdr:cxnSp macro="">
      <xdr:nvCxnSpPr>
        <xdr:cNvPr id="374" name="直線コネクタ 373"/>
        <xdr:cNvCxnSpPr/>
      </xdr:nvCxnSpPr>
      <xdr:spPr>
        <a:xfrm flipV="1">
          <a:off x="3797300" y="1748735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71120</xdr:rowOff>
    </xdr:from>
    <xdr:to>
      <xdr:col>15</xdr:col>
      <xdr:colOff>101600</xdr:colOff>
      <xdr:row>105</xdr:row>
      <xdr:rowOff>1270</xdr:rowOff>
    </xdr:to>
    <xdr:sp macro="" textlink="">
      <xdr:nvSpPr>
        <xdr:cNvPr id="375" name="楕円 374"/>
        <xdr:cNvSpPr/>
      </xdr:nvSpPr>
      <xdr:spPr>
        <a:xfrm>
          <a:off x="2857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45176</xdr:rowOff>
    </xdr:from>
    <xdr:to>
      <xdr:col>19</xdr:col>
      <xdr:colOff>177800</xdr:colOff>
      <xdr:row>104</xdr:row>
      <xdr:rowOff>121920</xdr:rowOff>
    </xdr:to>
    <xdr:cxnSp macro="">
      <xdr:nvCxnSpPr>
        <xdr:cNvPr id="376" name="直線コネクタ 375"/>
        <xdr:cNvCxnSpPr/>
      </xdr:nvCxnSpPr>
      <xdr:spPr>
        <a:xfrm flipV="1">
          <a:off x="2908300" y="17533076"/>
          <a:ext cx="889000" cy="4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7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78"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112503</xdr:rowOff>
    </xdr:from>
    <xdr:ext cx="405111" cy="259045"/>
    <xdr:sp macro="" textlink="">
      <xdr:nvSpPr>
        <xdr:cNvPr id="380" name="n_1mainValue【港湾・漁港】&#10;有形固定資産減価償却率"/>
        <xdr:cNvSpPr txBox="1"/>
      </xdr:nvSpPr>
      <xdr:spPr>
        <a:xfrm>
          <a:off x="3582044" y="1725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163847</xdr:rowOff>
    </xdr:from>
    <xdr:ext cx="405111" cy="259045"/>
    <xdr:sp macro="" textlink="">
      <xdr:nvSpPr>
        <xdr:cNvPr id="381" name="n_2mainValue【港湾・漁港】&#10;有形固定資産減価償却率"/>
        <xdr:cNvSpPr txBox="1"/>
      </xdr:nvSpPr>
      <xdr:spPr>
        <a:xfrm>
          <a:off x="27057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08"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20076</xdr:rowOff>
    </xdr:from>
    <xdr:to>
      <xdr:col>55</xdr:col>
      <xdr:colOff>50800</xdr:colOff>
      <xdr:row>108</xdr:row>
      <xdr:rowOff>121676</xdr:rowOff>
    </xdr:to>
    <xdr:sp macro="" textlink="">
      <xdr:nvSpPr>
        <xdr:cNvPr id="418" name="楕円 417"/>
        <xdr:cNvSpPr/>
      </xdr:nvSpPr>
      <xdr:spPr>
        <a:xfrm>
          <a:off x="10426700" y="185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106453</xdr:rowOff>
    </xdr:from>
    <xdr:ext cx="534377" cy="259045"/>
    <xdr:sp macro="" textlink="">
      <xdr:nvSpPr>
        <xdr:cNvPr id="419" name="【港湾・漁港】&#10;一人当たり有形固定資産（償却資産）額該当値テキスト"/>
        <xdr:cNvSpPr txBox="1"/>
      </xdr:nvSpPr>
      <xdr:spPr>
        <a:xfrm>
          <a:off x="10515600" y="18451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20100</xdr:rowOff>
    </xdr:from>
    <xdr:to>
      <xdr:col>50</xdr:col>
      <xdr:colOff>165100</xdr:colOff>
      <xdr:row>108</xdr:row>
      <xdr:rowOff>121700</xdr:rowOff>
    </xdr:to>
    <xdr:sp macro="" textlink="">
      <xdr:nvSpPr>
        <xdr:cNvPr id="420" name="楕円 419"/>
        <xdr:cNvSpPr/>
      </xdr:nvSpPr>
      <xdr:spPr>
        <a:xfrm>
          <a:off x="9588500" y="185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70876</xdr:rowOff>
    </xdr:from>
    <xdr:to>
      <xdr:col>55</xdr:col>
      <xdr:colOff>0</xdr:colOff>
      <xdr:row>108</xdr:row>
      <xdr:rowOff>70900</xdr:rowOff>
    </xdr:to>
    <xdr:cxnSp macro="">
      <xdr:nvCxnSpPr>
        <xdr:cNvPr id="421" name="直線コネクタ 420"/>
        <xdr:cNvCxnSpPr/>
      </xdr:nvCxnSpPr>
      <xdr:spPr>
        <a:xfrm flipV="1">
          <a:off x="9639300" y="18587476"/>
          <a:ext cx="838200" cy="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16500</xdr:rowOff>
    </xdr:from>
    <xdr:to>
      <xdr:col>46</xdr:col>
      <xdr:colOff>38100</xdr:colOff>
      <xdr:row>108</xdr:row>
      <xdr:rowOff>118100</xdr:rowOff>
    </xdr:to>
    <xdr:sp macro="" textlink="">
      <xdr:nvSpPr>
        <xdr:cNvPr id="422" name="楕円 421"/>
        <xdr:cNvSpPr/>
      </xdr:nvSpPr>
      <xdr:spPr>
        <a:xfrm>
          <a:off x="8699500" y="1853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67300</xdr:rowOff>
    </xdr:from>
    <xdr:to>
      <xdr:col>50</xdr:col>
      <xdr:colOff>114300</xdr:colOff>
      <xdr:row>108</xdr:row>
      <xdr:rowOff>70900</xdr:rowOff>
    </xdr:to>
    <xdr:cxnSp macro="">
      <xdr:nvCxnSpPr>
        <xdr:cNvPr id="423" name="直線コネクタ 422"/>
        <xdr:cNvCxnSpPr/>
      </xdr:nvCxnSpPr>
      <xdr:spPr>
        <a:xfrm>
          <a:off x="8750300" y="18583900"/>
          <a:ext cx="889000" cy="3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4"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5"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112827</xdr:rowOff>
    </xdr:from>
    <xdr:ext cx="534377" cy="259045"/>
    <xdr:sp macro="" textlink="">
      <xdr:nvSpPr>
        <xdr:cNvPr id="427" name="n_1mainValue【港湾・漁港】&#10;一人当たり有形固定資産（償却資産）額"/>
        <xdr:cNvSpPr txBox="1"/>
      </xdr:nvSpPr>
      <xdr:spPr>
        <a:xfrm>
          <a:off x="9359411" y="1862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109227</xdr:rowOff>
    </xdr:from>
    <xdr:ext cx="534377" cy="259045"/>
    <xdr:sp macro="" textlink="">
      <xdr:nvSpPr>
        <xdr:cNvPr id="428" name="n_2mainValue【港湾・漁港】&#10;一人当たり有形固定資産（償却資産）額"/>
        <xdr:cNvSpPr txBox="1"/>
      </xdr:nvSpPr>
      <xdr:spPr>
        <a:xfrm>
          <a:off x="8483111" y="1862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58057</xdr:rowOff>
    </xdr:from>
    <xdr:to>
      <xdr:col>85</xdr:col>
      <xdr:colOff>177800</xdr:colOff>
      <xdr:row>33</xdr:row>
      <xdr:rowOff>159657</xdr:rowOff>
    </xdr:to>
    <xdr:sp macro="" textlink="">
      <xdr:nvSpPr>
        <xdr:cNvPr id="469" name="楕円 468"/>
        <xdr:cNvSpPr/>
      </xdr:nvSpPr>
      <xdr:spPr>
        <a:xfrm>
          <a:off x="16268700" y="571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144434</xdr:rowOff>
    </xdr:from>
    <xdr:ext cx="405111" cy="259045"/>
    <xdr:sp macro="" textlink="">
      <xdr:nvSpPr>
        <xdr:cNvPr id="470" name="【認定こども園・幼稚園・保育所】&#10;有形固定資産減価償却率該当値テキスト"/>
        <xdr:cNvSpPr txBox="1"/>
      </xdr:nvSpPr>
      <xdr:spPr>
        <a:xfrm>
          <a:off x="16357600" y="56308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59690</xdr:rowOff>
    </xdr:from>
    <xdr:to>
      <xdr:col>81</xdr:col>
      <xdr:colOff>101600</xdr:colOff>
      <xdr:row>33</xdr:row>
      <xdr:rowOff>161290</xdr:rowOff>
    </xdr:to>
    <xdr:sp macro="" textlink="">
      <xdr:nvSpPr>
        <xdr:cNvPr id="471" name="楕円 470"/>
        <xdr:cNvSpPr/>
      </xdr:nvSpPr>
      <xdr:spPr>
        <a:xfrm>
          <a:off x="15430500" y="57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108857</xdr:rowOff>
    </xdr:from>
    <xdr:to>
      <xdr:col>85</xdr:col>
      <xdr:colOff>127000</xdr:colOff>
      <xdr:row>33</xdr:row>
      <xdr:rowOff>110490</xdr:rowOff>
    </xdr:to>
    <xdr:cxnSp macro="">
      <xdr:nvCxnSpPr>
        <xdr:cNvPr id="472" name="直線コネクタ 471"/>
        <xdr:cNvCxnSpPr/>
      </xdr:nvCxnSpPr>
      <xdr:spPr>
        <a:xfrm flipV="1">
          <a:off x="15481300" y="576670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62956</xdr:rowOff>
    </xdr:from>
    <xdr:to>
      <xdr:col>76</xdr:col>
      <xdr:colOff>165100</xdr:colOff>
      <xdr:row>33</xdr:row>
      <xdr:rowOff>164556</xdr:rowOff>
    </xdr:to>
    <xdr:sp macro="" textlink="">
      <xdr:nvSpPr>
        <xdr:cNvPr id="473" name="楕円 472"/>
        <xdr:cNvSpPr/>
      </xdr:nvSpPr>
      <xdr:spPr>
        <a:xfrm>
          <a:off x="14541500" y="5720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110490</xdr:rowOff>
    </xdr:from>
    <xdr:to>
      <xdr:col>81</xdr:col>
      <xdr:colOff>50800</xdr:colOff>
      <xdr:row>33</xdr:row>
      <xdr:rowOff>113756</xdr:rowOff>
    </xdr:to>
    <xdr:cxnSp macro="">
      <xdr:nvCxnSpPr>
        <xdr:cNvPr id="474" name="直線コネクタ 473"/>
        <xdr:cNvCxnSpPr/>
      </xdr:nvCxnSpPr>
      <xdr:spPr>
        <a:xfrm flipV="1">
          <a:off x="14592300" y="576834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49547</xdr:rowOff>
    </xdr:from>
    <xdr:ext cx="405111" cy="259045"/>
    <xdr:sp macro="" textlink="">
      <xdr:nvSpPr>
        <xdr:cNvPr id="475" name="n_1aveValue【認定こども園・幼稚園・保育所】&#10;有形固定資産減価償却率"/>
        <xdr:cNvSpPr txBox="1"/>
      </xdr:nvSpPr>
      <xdr:spPr>
        <a:xfrm>
          <a:off x="152660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76" name="n_2aveValue【認定こども園・幼稚園・保育所】&#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6367</xdr:rowOff>
    </xdr:from>
    <xdr:ext cx="405111" cy="259045"/>
    <xdr:sp macro="" textlink="">
      <xdr:nvSpPr>
        <xdr:cNvPr id="478" name="n_1mainValue【認定こども園・幼稚園・保育所】&#10;有形固定資産減価償却率"/>
        <xdr:cNvSpPr txBox="1"/>
      </xdr:nvSpPr>
      <xdr:spPr>
        <a:xfrm>
          <a:off x="15266044" y="549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9633</xdr:rowOff>
    </xdr:from>
    <xdr:ext cx="405111" cy="259045"/>
    <xdr:sp macro="" textlink="">
      <xdr:nvSpPr>
        <xdr:cNvPr id="479" name="n_2mainValue【認定こども園・幼稚園・保育所】&#10;有形固定資産減価償却率"/>
        <xdr:cNvSpPr txBox="1"/>
      </xdr:nvSpPr>
      <xdr:spPr>
        <a:xfrm>
          <a:off x="14389744" y="54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06"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43688</xdr:rowOff>
    </xdr:from>
    <xdr:to>
      <xdr:col>116</xdr:col>
      <xdr:colOff>114300</xdr:colOff>
      <xdr:row>41</xdr:row>
      <xdr:rowOff>145288</xdr:rowOff>
    </xdr:to>
    <xdr:sp macro="" textlink="">
      <xdr:nvSpPr>
        <xdr:cNvPr id="516" name="楕円 515"/>
        <xdr:cNvSpPr/>
      </xdr:nvSpPr>
      <xdr:spPr>
        <a:xfrm>
          <a:off x="221107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130065</xdr:rowOff>
    </xdr:from>
    <xdr:ext cx="469744" cy="259045"/>
    <xdr:sp macro="" textlink="">
      <xdr:nvSpPr>
        <xdr:cNvPr id="517" name="【認定こども園・幼稚園・保育所】&#10;一人当たり面積該当値テキスト"/>
        <xdr:cNvSpPr txBox="1"/>
      </xdr:nvSpPr>
      <xdr:spPr>
        <a:xfrm>
          <a:off x="22199600" y="6988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43688</xdr:rowOff>
    </xdr:from>
    <xdr:to>
      <xdr:col>112</xdr:col>
      <xdr:colOff>38100</xdr:colOff>
      <xdr:row>41</xdr:row>
      <xdr:rowOff>145288</xdr:rowOff>
    </xdr:to>
    <xdr:sp macro="" textlink="">
      <xdr:nvSpPr>
        <xdr:cNvPr id="518" name="楕円 517"/>
        <xdr:cNvSpPr/>
      </xdr:nvSpPr>
      <xdr:spPr>
        <a:xfrm>
          <a:off x="21272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94488</xdr:rowOff>
    </xdr:from>
    <xdr:to>
      <xdr:col>116</xdr:col>
      <xdr:colOff>63500</xdr:colOff>
      <xdr:row>41</xdr:row>
      <xdr:rowOff>94488</xdr:rowOff>
    </xdr:to>
    <xdr:cxnSp macro="">
      <xdr:nvCxnSpPr>
        <xdr:cNvPr id="519" name="直線コネクタ 518"/>
        <xdr:cNvCxnSpPr/>
      </xdr:nvCxnSpPr>
      <xdr:spPr>
        <a:xfrm>
          <a:off x="21323300" y="71239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43688</xdr:rowOff>
    </xdr:from>
    <xdr:to>
      <xdr:col>107</xdr:col>
      <xdr:colOff>101600</xdr:colOff>
      <xdr:row>41</xdr:row>
      <xdr:rowOff>145288</xdr:rowOff>
    </xdr:to>
    <xdr:sp macro="" textlink="">
      <xdr:nvSpPr>
        <xdr:cNvPr id="520" name="楕円 519"/>
        <xdr:cNvSpPr/>
      </xdr:nvSpPr>
      <xdr:spPr>
        <a:xfrm>
          <a:off x="20383500" y="707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94488</xdr:rowOff>
    </xdr:from>
    <xdr:to>
      <xdr:col>111</xdr:col>
      <xdr:colOff>177800</xdr:colOff>
      <xdr:row>41</xdr:row>
      <xdr:rowOff>94488</xdr:rowOff>
    </xdr:to>
    <xdr:cxnSp macro="">
      <xdr:nvCxnSpPr>
        <xdr:cNvPr id="521" name="直線コネクタ 520"/>
        <xdr:cNvCxnSpPr/>
      </xdr:nvCxnSpPr>
      <xdr:spPr>
        <a:xfrm>
          <a:off x="20434300" y="71239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22"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2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136415</xdr:rowOff>
    </xdr:from>
    <xdr:ext cx="469744" cy="259045"/>
    <xdr:sp macro="" textlink="">
      <xdr:nvSpPr>
        <xdr:cNvPr id="525" name="n_1mainValue【認定こども園・幼稚園・保育所】&#10;一人当たり面積"/>
        <xdr:cNvSpPr txBox="1"/>
      </xdr:nvSpPr>
      <xdr:spPr>
        <a:xfrm>
          <a:off x="210757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136415</xdr:rowOff>
    </xdr:from>
    <xdr:ext cx="469744" cy="259045"/>
    <xdr:sp macro="" textlink="">
      <xdr:nvSpPr>
        <xdr:cNvPr id="526" name="n_2mainValue【認定こども園・幼稚園・保育所】&#10;一人当たり面積"/>
        <xdr:cNvSpPr txBox="1"/>
      </xdr:nvSpPr>
      <xdr:spPr>
        <a:xfrm>
          <a:off x="20199427" y="7165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109220</xdr:rowOff>
    </xdr:from>
    <xdr:to>
      <xdr:col>85</xdr:col>
      <xdr:colOff>177800</xdr:colOff>
      <xdr:row>60</xdr:row>
      <xdr:rowOff>39370</xdr:rowOff>
    </xdr:to>
    <xdr:sp macro="" textlink="">
      <xdr:nvSpPr>
        <xdr:cNvPr id="566" name="楕円 565"/>
        <xdr:cNvSpPr/>
      </xdr:nvSpPr>
      <xdr:spPr>
        <a:xfrm>
          <a:off x="162687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132097</xdr:rowOff>
    </xdr:from>
    <xdr:ext cx="405111" cy="259045"/>
    <xdr:sp macro="" textlink="">
      <xdr:nvSpPr>
        <xdr:cNvPr id="567" name="【学校施設】&#10;有形固定資産減価償却率該当値テキスト"/>
        <xdr:cNvSpPr txBox="1"/>
      </xdr:nvSpPr>
      <xdr:spPr>
        <a:xfrm>
          <a:off x="16357600"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92075</xdr:rowOff>
    </xdr:from>
    <xdr:to>
      <xdr:col>81</xdr:col>
      <xdr:colOff>101600</xdr:colOff>
      <xdr:row>60</xdr:row>
      <xdr:rowOff>22225</xdr:rowOff>
    </xdr:to>
    <xdr:sp macro="" textlink="">
      <xdr:nvSpPr>
        <xdr:cNvPr id="568" name="楕円 567"/>
        <xdr:cNvSpPr/>
      </xdr:nvSpPr>
      <xdr:spPr>
        <a:xfrm>
          <a:off x="15430500" y="1020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142875</xdr:rowOff>
    </xdr:from>
    <xdr:to>
      <xdr:col>85</xdr:col>
      <xdr:colOff>127000</xdr:colOff>
      <xdr:row>59</xdr:row>
      <xdr:rowOff>160020</xdr:rowOff>
    </xdr:to>
    <xdr:cxnSp macro="">
      <xdr:nvCxnSpPr>
        <xdr:cNvPr id="569" name="直線コネクタ 568"/>
        <xdr:cNvCxnSpPr/>
      </xdr:nvCxnSpPr>
      <xdr:spPr>
        <a:xfrm>
          <a:off x="15481300" y="102584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99695</xdr:rowOff>
    </xdr:from>
    <xdr:to>
      <xdr:col>76</xdr:col>
      <xdr:colOff>165100</xdr:colOff>
      <xdr:row>60</xdr:row>
      <xdr:rowOff>29845</xdr:rowOff>
    </xdr:to>
    <xdr:sp macro="" textlink="">
      <xdr:nvSpPr>
        <xdr:cNvPr id="570" name="楕円 569"/>
        <xdr:cNvSpPr/>
      </xdr:nvSpPr>
      <xdr:spPr>
        <a:xfrm>
          <a:off x="14541500" y="102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142875</xdr:rowOff>
    </xdr:from>
    <xdr:to>
      <xdr:col>81</xdr:col>
      <xdr:colOff>50800</xdr:colOff>
      <xdr:row>59</xdr:row>
      <xdr:rowOff>150495</xdr:rowOff>
    </xdr:to>
    <xdr:cxnSp macro="">
      <xdr:nvCxnSpPr>
        <xdr:cNvPr id="571" name="直線コネクタ 570"/>
        <xdr:cNvCxnSpPr/>
      </xdr:nvCxnSpPr>
      <xdr:spPr>
        <a:xfrm flipV="1">
          <a:off x="14592300" y="102584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2"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3"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38752</xdr:rowOff>
    </xdr:from>
    <xdr:ext cx="405111" cy="259045"/>
    <xdr:sp macro="" textlink="">
      <xdr:nvSpPr>
        <xdr:cNvPr id="575" name="n_1mainValue【学校施設】&#10;有形固定資産減価償却率"/>
        <xdr:cNvSpPr txBox="1"/>
      </xdr:nvSpPr>
      <xdr:spPr>
        <a:xfrm>
          <a:off x="152660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46372</xdr:rowOff>
    </xdr:from>
    <xdr:ext cx="405111" cy="259045"/>
    <xdr:sp macro="" textlink="">
      <xdr:nvSpPr>
        <xdr:cNvPr id="576" name="n_2mainValue【学校施設】&#10;有形固定資産減価償却率"/>
        <xdr:cNvSpPr txBox="1"/>
      </xdr:nvSpPr>
      <xdr:spPr>
        <a:xfrm>
          <a:off x="14389744" y="999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03"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42286</xdr:rowOff>
    </xdr:from>
    <xdr:to>
      <xdr:col>116</xdr:col>
      <xdr:colOff>114300</xdr:colOff>
      <xdr:row>63</xdr:row>
      <xdr:rowOff>143886</xdr:rowOff>
    </xdr:to>
    <xdr:sp macro="" textlink="">
      <xdr:nvSpPr>
        <xdr:cNvPr id="613" name="楕円 612"/>
        <xdr:cNvSpPr/>
      </xdr:nvSpPr>
      <xdr:spPr>
        <a:xfrm>
          <a:off x="22110700" y="10843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14"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42606</xdr:rowOff>
    </xdr:from>
    <xdr:to>
      <xdr:col>112</xdr:col>
      <xdr:colOff>38100</xdr:colOff>
      <xdr:row>63</xdr:row>
      <xdr:rowOff>144206</xdr:rowOff>
    </xdr:to>
    <xdr:sp macro="" textlink="">
      <xdr:nvSpPr>
        <xdr:cNvPr id="615" name="楕円 614"/>
        <xdr:cNvSpPr/>
      </xdr:nvSpPr>
      <xdr:spPr>
        <a:xfrm>
          <a:off x="21272500" y="1084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93086</xdr:rowOff>
    </xdr:from>
    <xdr:to>
      <xdr:col>116</xdr:col>
      <xdr:colOff>63500</xdr:colOff>
      <xdr:row>63</xdr:row>
      <xdr:rowOff>93406</xdr:rowOff>
    </xdr:to>
    <xdr:cxnSp macro="">
      <xdr:nvCxnSpPr>
        <xdr:cNvPr id="616" name="直線コネクタ 615"/>
        <xdr:cNvCxnSpPr/>
      </xdr:nvCxnSpPr>
      <xdr:spPr>
        <a:xfrm flipV="1">
          <a:off x="21323300" y="10894436"/>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43109</xdr:rowOff>
    </xdr:from>
    <xdr:to>
      <xdr:col>107</xdr:col>
      <xdr:colOff>101600</xdr:colOff>
      <xdr:row>63</xdr:row>
      <xdr:rowOff>144709</xdr:rowOff>
    </xdr:to>
    <xdr:sp macro="" textlink="">
      <xdr:nvSpPr>
        <xdr:cNvPr id="617" name="楕円 616"/>
        <xdr:cNvSpPr/>
      </xdr:nvSpPr>
      <xdr:spPr>
        <a:xfrm>
          <a:off x="20383500" y="1084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93406</xdr:rowOff>
    </xdr:from>
    <xdr:to>
      <xdr:col>111</xdr:col>
      <xdr:colOff>177800</xdr:colOff>
      <xdr:row>63</xdr:row>
      <xdr:rowOff>93909</xdr:rowOff>
    </xdr:to>
    <xdr:cxnSp macro="">
      <xdr:nvCxnSpPr>
        <xdr:cNvPr id="618" name="直線コネクタ 617"/>
        <xdr:cNvCxnSpPr/>
      </xdr:nvCxnSpPr>
      <xdr:spPr>
        <a:xfrm flipV="1">
          <a:off x="20434300" y="10894756"/>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19"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20"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135333</xdr:rowOff>
    </xdr:from>
    <xdr:ext cx="469744" cy="259045"/>
    <xdr:sp macro="" textlink="">
      <xdr:nvSpPr>
        <xdr:cNvPr id="622" name="n_1mainValue【学校施設】&#10;一人当たり面積"/>
        <xdr:cNvSpPr txBox="1"/>
      </xdr:nvSpPr>
      <xdr:spPr>
        <a:xfrm>
          <a:off x="21075727" y="1093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135836</xdr:rowOff>
    </xdr:from>
    <xdr:ext cx="469744" cy="259045"/>
    <xdr:sp macro="" textlink="">
      <xdr:nvSpPr>
        <xdr:cNvPr id="623" name="n_2mainValue【学校施設】&#10;一人当たり面積"/>
        <xdr:cNvSpPr txBox="1"/>
      </xdr:nvSpPr>
      <xdr:spPr>
        <a:xfrm>
          <a:off x="20199427" y="1093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9" name="直線コネクタ 648"/>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50"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1" name="直線コネクタ 650"/>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54"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5" name="フローチャート: 判断 654"/>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6" name="フローチャート: 判断 655"/>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7" name="フローチャート: 判断 656"/>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8" name="フローチャート: 判断 657"/>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65677</xdr:rowOff>
    </xdr:from>
    <xdr:to>
      <xdr:col>85</xdr:col>
      <xdr:colOff>177800</xdr:colOff>
      <xdr:row>81</xdr:row>
      <xdr:rowOff>167277</xdr:rowOff>
    </xdr:to>
    <xdr:sp macro="" textlink="">
      <xdr:nvSpPr>
        <xdr:cNvPr id="664" name="楕円 663"/>
        <xdr:cNvSpPr/>
      </xdr:nvSpPr>
      <xdr:spPr>
        <a:xfrm>
          <a:off x="16268700" y="1395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44104</xdr:rowOff>
    </xdr:from>
    <xdr:ext cx="405111" cy="259045"/>
    <xdr:sp macro="" textlink="">
      <xdr:nvSpPr>
        <xdr:cNvPr id="665" name="【児童館】&#10;有形固定資産減価償却率該当値テキスト"/>
        <xdr:cNvSpPr txBox="1"/>
      </xdr:nvSpPr>
      <xdr:spPr>
        <a:xfrm>
          <a:off x="16357600" y="1393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116295</xdr:rowOff>
    </xdr:from>
    <xdr:to>
      <xdr:col>81</xdr:col>
      <xdr:colOff>101600</xdr:colOff>
      <xdr:row>82</xdr:row>
      <xdr:rowOff>46445</xdr:rowOff>
    </xdr:to>
    <xdr:sp macro="" textlink="">
      <xdr:nvSpPr>
        <xdr:cNvPr id="666" name="楕円 665"/>
        <xdr:cNvSpPr/>
      </xdr:nvSpPr>
      <xdr:spPr>
        <a:xfrm>
          <a:off x="15430500" y="140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116477</xdr:rowOff>
    </xdr:from>
    <xdr:to>
      <xdr:col>85</xdr:col>
      <xdr:colOff>127000</xdr:colOff>
      <xdr:row>81</xdr:row>
      <xdr:rowOff>167095</xdr:rowOff>
    </xdr:to>
    <xdr:cxnSp macro="">
      <xdr:nvCxnSpPr>
        <xdr:cNvPr id="667" name="直線コネクタ 666"/>
        <xdr:cNvCxnSpPr/>
      </xdr:nvCxnSpPr>
      <xdr:spPr>
        <a:xfrm flipV="1">
          <a:off x="15481300" y="14003927"/>
          <a:ext cx="8382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668" name="楕円 667"/>
        <xdr:cNvSpPr/>
      </xdr:nvSpPr>
      <xdr:spPr>
        <a:xfrm>
          <a:off x="14541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167095</xdr:rowOff>
    </xdr:from>
    <xdr:to>
      <xdr:col>81</xdr:col>
      <xdr:colOff>50800</xdr:colOff>
      <xdr:row>82</xdr:row>
      <xdr:rowOff>47898</xdr:rowOff>
    </xdr:to>
    <xdr:cxnSp macro="">
      <xdr:nvCxnSpPr>
        <xdr:cNvPr id="669" name="直線コネクタ 668"/>
        <xdr:cNvCxnSpPr/>
      </xdr:nvCxnSpPr>
      <xdr:spPr>
        <a:xfrm flipV="1">
          <a:off x="14592300" y="14054545"/>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70"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71"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72"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37572</xdr:rowOff>
    </xdr:from>
    <xdr:ext cx="405111" cy="259045"/>
    <xdr:sp macro="" textlink="">
      <xdr:nvSpPr>
        <xdr:cNvPr id="673" name="n_1mainValue【児童館】&#10;有形固定資産減価償却率"/>
        <xdr:cNvSpPr txBox="1"/>
      </xdr:nvSpPr>
      <xdr:spPr>
        <a:xfrm>
          <a:off x="152660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89825</xdr:rowOff>
    </xdr:from>
    <xdr:ext cx="405111" cy="259045"/>
    <xdr:sp macro="" textlink="">
      <xdr:nvSpPr>
        <xdr:cNvPr id="674" name="n_2mainValue【児童館】&#10;有形固定資産減価償却率"/>
        <xdr:cNvSpPr txBox="1"/>
      </xdr:nvSpPr>
      <xdr:spPr>
        <a:xfrm>
          <a:off x="14389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00" name="直線コネクタ 699"/>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01"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02" name="直線コネクタ 701"/>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4" name="直線コネクタ 70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705" name="【児童館】&#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7" name="フローチャート: 判断 706"/>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8" name="フローチャート: 判断 707"/>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09" name="フローチャート: 判断 708"/>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150586</xdr:rowOff>
    </xdr:from>
    <xdr:to>
      <xdr:col>116</xdr:col>
      <xdr:colOff>114300</xdr:colOff>
      <xdr:row>79</xdr:row>
      <xdr:rowOff>80736</xdr:rowOff>
    </xdr:to>
    <xdr:sp macro="" textlink="">
      <xdr:nvSpPr>
        <xdr:cNvPr id="715" name="楕円 714"/>
        <xdr:cNvSpPr/>
      </xdr:nvSpPr>
      <xdr:spPr>
        <a:xfrm>
          <a:off x="221107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2013</xdr:rowOff>
    </xdr:from>
    <xdr:ext cx="469744" cy="259045"/>
    <xdr:sp macro="" textlink="">
      <xdr:nvSpPr>
        <xdr:cNvPr id="716" name="【児童館】&#10;一人当たり面積該当値テキスト"/>
        <xdr:cNvSpPr txBox="1"/>
      </xdr:nvSpPr>
      <xdr:spPr>
        <a:xfrm>
          <a:off x="22199600" y="13375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150586</xdr:rowOff>
    </xdr:from>
    <xdr:to>
      <xdr:col>112</xdr:col>
      <xdr:colOff>38100</xdr:colOff>
      <xdr:row>79</xdr:row>
      <xdr:rowOff>80736</xdr:rowOff>
    </xdr:to>
    <xdr:sp macro="" textlink="">
      <xdr:nvSpPr>
        <xdr:cNvPr id="717" name="楕円 716"/>
        <xdr:cNvSpPr/>
      </xdr:nvSpPr>
      <xdr:spPr>
        <a:xfrm>
          <a:off x="21272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29936</xdr:rowOff>
    </xdr:from>
    <xdr:to>
      <xdr:col>116</xdr:col>
      <xdr:colOff>63500</xdr:colOff>
      <xdr:row>79</xdr:row>
      <xdr:rowOff>29936</xdr:rowOff>
    </xdr:to>
    <xdr:cxnSp macro="">
      <xdr:nvCxnSpPr>
        <xdr:cNvPr id="718" name="直線コネクタ 717"/>
        <xdr:cNvCxnSpPr/>
      </xdr:nvCxnSpPr>
      <xdr:spPr>
        <a:xfrm>
          <a:off x="21323300" y="135744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166914</xdr:rowOff>
    </xdr:from>
    <xdr:to>
      <xdr:col>107</xdr:col>
      <xdr:colOff>101600</xdr:colOff>
      <xdr:row>79</xdr:row>
      <xdr:rowOff>97064</xdr:rowOff>
    </xdr:to>
    <xdr:sp macro="" textlink="">
      <xdr:nvSpPr>
        <xdr:cNvPr id="719" name="楕円 718"/>
        <xdr:cNvSpPr/>
      </xdr:nvSpPr>
      <xdr:spPr>
        <a:xfrm>
          <a:off x="20383500" y="1354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29936</xdr:rowOff>
    </xdr:from>
    <xdr:to>
      <xdr:col>111</xdr:col>
      <xdr:colOff>177800</xdr:colOff>
      <xdr:row>79</xdr:row>
      <xdr:rowOff>46264</xdr:rowOff>
    </xdr:to>
    <xdr:cxnSp macro="">
      <xdr:nvCxnSpPr>
        <xdr:cNvPr id="720" name="直線コネクタ 719"/>
        <xdr:cNvCxnSpPr/>
      </xdr:nvCxnSpPr>
      <xdr:spPr>
        <a:xfrm flipV="1">
          <a:off x="20434300" y="13574486"/>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63698</xdr:rowOff>
    </xdr:from>
    <xdr:ext cx="469744" cy="259045"/>
    <xdr:sp macro="" textlink="">
      <xdr:nvSpPr>
        <xdr:cNvPr id="721" name="n_1aveValue【児童館】&#10;一人当たり面積"/>
        <xdr:cNvSpPr txBox="1"/>
      </xdr:nvSpPr>
      <xdr:spPr>
        <a:xfrm>
          <a:off x="21075727" y="1446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722" name="n_2aveValue【児童館】&#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3"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97263</xdr:rowOff>
    </xdr:from>
    <xdr:ext cx="469744" cy="259045"/>
    <xdr:sp macro="" textlink="">
      <xdr:nvSpPr>
        <xdr:cNvPr id="724" name="n_1mainValue【児童館】&#10;一人当たり面積"/>
        <xdr:cNvSpPr txBox="1"/>
      </xdr:nvSpPr>
      <xdr:spPr>
        <a:xfrm>
          <a:off x="21075727" y="132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113591</xdr:rowOff>
    </xdr:from>
    <xdr:ext cx="469744" cy="259045"/>
    <xdr:sp macro="" textlink="">
      <xdr:nvSpPr>
        <xdr:cNvPr id="725" name="n_2mainValue【児童館】&#10;一人当たり面積"/>
        <xdr:cNvSpPr txBox="1"/>
      </xdr:nvSpPr>
      <xdr:spPr>
        <a:xfrm>
          <a:off x="20199427" y="1331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7" name="テキスト ボックス 7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7" name="テキスト ボックス 7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51" name="直線コネクタ 75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3" name="直線コネクタ 75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5" name="直線コネクタ 7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164209</xdr:rowOff>
    </xdr:from>
    <xdr:ext cx="405111" cy="259045"/>
    <xdr:sp macro="" textlink="">
      <xdr:nvSpPr>
        <xdr:cNvPr id="756" name="【公民館】&#10;有形固定資産減価償却率平均値テキスト"/>
        <xdr:cNvSpPr txBox="1"/>
      </xdr:nvSpPr>
      <xdr:spPr>
        <a:xfrm>
          <a:off x="16357600" y="17480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57" name="フローチャート: 判断 75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58" name="フローチャート: 判断 75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59" name="フローチャート: 判断 75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60" name="フローチャート: 判断 75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74386</xdr:rowOff>
    </xdr:from>
    <xdr:to>
      <xdr:col>85</xdr:col>
      <xdr:colOff>177800</xdr:colOff>
      <xdr:row>104</xdr:row>
      <xdr:rowOff>4536</xdr:rowOff>
    </xdr:to>
    <xdr:sp macro="" textlink="">
      <xdr:nvSpPr>
        <xdr:cNvPr id="766" name="楕円 765"/>
        <xdr:cNvSpPr/>
      </xdr:nvSpPr>
      <xdr:spPr>
        <a:xfrm>
          <a:off x="16268700" y="1773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52813</xdr:rowOff>
    </xdr:from>
    <xdr:ext cx="405111" cy="259045"/>
    <xdr:sp macro="" textlink="">
      <xdr:nvSpPr>
        <xdr:cNvPr id="767" name="【公民館】&#10;有形固定資産減価償却率該当値テキスト"/>
        <xdr:cNvSpPr txBox="1"/>
      </xdr:nvSpPr>
      <xdr:spPr>
        <a:xfrm>
          <a:off x="16357600" y="1771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113574</xdr:rowOff>
    </xdr:from>
    <xdr:to>
      <xdr:col>81</xdr:col>
      <xdr:colOff>101600</xdr:colOff>
      <xdr:row>102</xdr:row>
      <xdr:rowOff>43724</xdr:rowOff>
    </xdr:to>
    <xdr:sp macro="" textlink="">
      <xdr:nvSpPr>
        <xdr:cNvPr id="768" name="楕円 767"/>
        <xdr:cNvSpPr/>
      </xdr:nvSpPr>
      <xdr:spPr>
        <a:xfrm>
          <a:off x="15430500" y="174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164374</xdr:rowOff>
    </xdr:from>
    <xdr:to>
      <xdr:col>85</xdr:col>
      <xdr:colOff>127000</xdr:colOff>
      <xdr:row>103</xdr:row>
      <xdr:rowOff>125186</xdr:rowOff>
    </xdr:to>
    <xdr:cxnSp macro="">
      <xdr:nvCxnSpPr>
        <xdr:cNvPr id="769" name="直線コネクタ 768"/>
        <xdr:cNvCxnSpPr/>
      </xdr:nvCxnSpPr>
      <xdr:spPr>
        <a:xfrm>
          <a:off x="15481300" y="17480824"/>
          <a:ext cx="838200" cy="303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154395</xdr:rowOff>
    </xdr:from>
    <xdr:to>
      <xdr:col>76</xdr:col>
      <xdr:colOff>165100</xdr:colOff>
      <xdr:row>102</xdr:row>
      <xdr:rowOff>84545</xdr:rowOff>
    </xdr:to>
    <xdr:sp macro="" textlink="">
      <xdr:nvSpPr>
        <xdr:cNvPr id="770" name="楕円 769"/>
        <xdr:cNvSpPr/>
      </xdr:nvSpPr>
      <xdr:spPr>
        <a:xfrm>
          <a:off x="14541500" y="174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164374</xdr:rowOff>
    </xdr:from>
    <xdr:to>
      <xdr:col>81</xdr:col>
      <xdr:colOff>50800</xdr:colOff>
      <xdr:row>102</xdr:row>
      <xdr:rowOff>33745</xdr:rowOff>
    </xdr:to>
    <xdr:cxnSp macro="">
      <xdr:nvCxnSpPr>
        <xdr:cNvPr id="771" name="直線コネクタ 770"/>
        <xdr:cNvCxnSpPr/>
      </xdr:nvCxnSpPr>
      <xdr:spPr>
        <a:xfrm flipV="1">
          <a:off x="14592300" y="17480824"/>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72"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73"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74"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60251</xdr:rowOff>
    </xdr:from>
    <xdr:ext cx="405111" cy="259045"/>
    <xdr:sp macro="" textlink="">
      <xdr:nvSpPr>
        <xdr:cNvPr id="775" name="n_1mainValue【公民館】&#10;有形固定資産減価償却率"/>
        <xdr:cNvSpPr txBox="1"/>
      </xdr:nvSpPr>
      <xdr:spPr>
        <a:xfrm>
          <a:off x="15266044" y="1720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101072</xdr:rowOff>
    </xdr:from>
    <xdr:ext cx="405111" cy="259045"/>
    <xdr:sp macro="" textlink="">
      <xdr:nvSpPr>
        <xdr:cNvPr id="776" name="n_2mainValue【公民館】&#10;有形固定資産減価償却率"/>
        <xdr:cNvSpPr txBox="1"/>
      </xdr:nvSpPr>
      <xdr:spPr>
        <a:xfrm>
          <a:off x="14389744" y="1724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2" name="直線コネクタ 801"/>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3"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4" name="直線コネクタ 80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5"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6" name="直線コネクタ 805"/>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07"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8" name="フローチャート: 判断 80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09" name="フローチャート: 判断 808"/>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10" name="フローチャート: 判断 80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11" name="フローチャート: 判断 810"/>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113574</xdr:rowOff>
    </xdr:from>
    <xdr:to>
      <xdr:col>116</xdr:col>
      <xdr:colOff>114300</xdr:colOff>
      <xdr:row>109</xdr:row>
      <xdr:rowOff>43724</xdr:rowOff>
    </xdr:to>
    <xdr:sp macro="" textlink="">
      <xdr:nvSpPr>
        <xdr:cNvPr id="817" name="楕円 816"/>
        <xdr:cNvSpPr/>
      </xdr:nvSpPr>
      <xdr:spPr>
        <a:xfrm>
          <a:off x="221107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28501</xdr:rowOff>
    </xdr:from>
    <xdr:ext cx="469744" cy="259045"/>
    <xdr:sp macro="" textlink="">
      <xdr:nvSpPr>
        <xdr:cNvPr id="818" name="【公民館】&#10;一人当たり面積該当値テキスト"/>
        <xdr:cNvSpPr txBox="1"/>
      </xdr:nvSpPr>
      <xdr:spPr>
        <a:xfrm>
          <a:off x="22199600" y="1854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113574</xdr:rowOff>
    </xdr:from>
    <xdr:to>
      <xdr:col>112</xdr:col>
      <xdr:colOff>38100</xdr:colOff>
      <xdr:row>109</xdr:row>
      <xdr:rowOff>43724</xdr:rowOff>
    </xdr:to>
    <xdr:sp macro="" textlink="">
      <xdr:nvSpPr>
        <xdr:cNvPr id="819" name="楕円 818"/>
        <xdr:cNvSpPr/>
      </xdr:nvSpPr>
      <xdr:spPr>
        <a:xfrm>
          <a:off x="21272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164374</xdr:rowOff>
    </xdr:from>
    <xdr:to>
      <xdr:col>116</xdr:col>
      <xdr:colOff>63500</xdr:colOff>
      <xdr:row>108</xdr:row>
      <xdr:rowOff>164374</xdr:rowOff>
    </xdr:to>
    <xdr:cxnSp macro="">
      <xdr:nvCxnSpPr>
        <xdr:cNvPr id="820" name="直線コネクタ 819"/>
        <xdr:cNvCxnSpPr/>
      </xdr:nvCxnSpPr>
      <xdr:spPr>
        <a:xfrm>
          <a:off x="21323300" y="1868097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113574</xdr:rowOff>
    </xdr:from>
    <xdr:to>
      <xdr:col>107</xdr:col>
      <xdr:colOff>101600</xdr:colOff>
      <xdr:row>109</xdr:row>
      <xdr:rowOff>43724</xdr:rowOff>
    </xdr:to>
    <xdr:sp macro="" textlink="">
      <xdr:nvSpPr>
        <xdr:cNvPr id="821" name="楕円 820"/>
        <xdr:cNvSpPr/>
      </xdr:nvSpPr>
      <xdr:spPr>
        <a:xfrm>
          <a:off x="20383500" y="1863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164374</xdr:rowOff>
    </xdr:from>
    <xdr:to>
      <xdr:col>111</xdr:col>
      <xdr:colOff>177800</xdr:colOff>
      <xdr:row>108</xdr:row>
      <xdr:rowOff>164374</xdr:rowOff>
    </xdr:to>
    <xdr:cxnSp macro="">
      <xdr:nvCxnSpPr>
        <xdr:cNvPr id="822" name="直線コネクタ 821"/>
        <xdr:cNvCxnSpPr/>
      </xdr:nvCxnSpPr>
      <xdr:spPr>
        <a:xfrm>
          <a:off x="20434300" y="1868097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23"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24"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25"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34851</xdr:rowOff>
    </xdr:from>
    <xdr:ext cx="469744" cy="259045"/>
    <xdr:sp macro="" textlink="">
      <xdr:nvSpPr>
        <xdr:cNvPr id="826" name="n_1mainValue【公民館】&#10;一人当たり面積"/>
        <xdr:cNvSpPr txBox="1"/>
      </xdr:nvSpPr>
      <xdr:spPr>
        <a:xfrm>
          <a:off x="210757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34851</xdr:rowOff>
    </xdr:from>
    <xdr:ext cx="469744" cy="259045"/>
    <xdr:sp macro="" textlink="">
      <xdr:nvSpPr>
        <xdr:cNvPr id="827" name="n_2mainValue【公民館】&#10;一人当たり面積"/>
        <xdr:cNvSpPr txBox="1"/>
      </xdr:nvSpPr>
      <xdr:spPr>
        <a:xfrm>
          <a:off x="20199427" y="1872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類似団体と比較して特に有形固定資産減価償却率が高くなっている類型は、保育所、港湾・漁港である。保育所については、当市では該当施設が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施設のみであり、耐用年数も超過しているため有形固定資産減価償却率が高くなっている。</a:t>
          </a:r>
          <a:r>
            <a:rPr kumimoji="1" lang="ja-JP" altLang="en-US" sz="1300" b="0" u="none">
              <a:latin typeface="ＭＳ Ｐゴシック" panose="020B0600070205080204" pitchFamily="50" charset="-128"/>
              <a:ea typeface="ＭＳ Ｐゴシック" panose="020B0600070205080204" pitchFamily="50" charset="-128"/>
            </a:rPr>
            <a:t>また、港湾・漁港については、施設として新しい漁具倉庫及び漁業生産組合作業所兼事務所を漁業組合に無償譲渡してから、類似団体平均を上回っている。</a:t>
          </a:r>
          <a:r>
            <a:rPr kumimoji="1" lang="ja-JP" altLang="en-US" sz="1300">
              <a:latin typeface="ＭＳ Ｐゴシック" panose="020B0600070205080204" pitchFamily="50" charset="-128"/>
              <a:ea typeface="ＭＳ Ｐゴシック" panose="020B0600070205080204" pitchFamily="50" charset="-128"/>
            </a:rPr>
            <a:t>いずれにしても、施設の老朽化が要因であると考えられることから、将来人口の減少及び財政状況を踏まえつつ、計画的に施設管理を行っていく必要がある。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一方、類似団体と比較して特に有形固定資産減価償却率が低くなっている施設は、公営住宅、公民館である。公営住宅については、平成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年度から団地建替事業として老朽化している団地の改修を行ったことから、全国平均及び県内平均を大きく下回っている。公民館については、公会堂整備事業として施設の改修を行ったことにより前年度比△</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青森県三沢市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40,051
39,477
119.87
23,626,092
23,002,714
549,696
10,427,674
15,459,183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10.3
78.2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123190</xdr:rowOff>
    </xdr:from>
    <xdr:to>
      <xdr:col>24</xdr:col>
      <xdr:colOff>114300</xdr:colOff>
      <xdr:row>37</xdr:row>
      <xdr:rowOff>53340</xdr:rowOff>
    </xdr:to>
    <xdr:sp macro="" textlink="">
      <xdr:nvSpPr>
        <xdr:cNvPr id="70" name="楕円 69"/>
        <xdr:cNvSpPr/>
      </xdr:nvSpPr>
      <xdr:spPr>
        <a:xfrm>
          <a:off x="4584700" y="629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146067</xdr:rowOff>
    </xdr:from>
    <xdr:ext cx="405111" cy="259045"/>
    <xdr:sp macro="" textlink="">
      <xdr:nvSpPr>
        <xdr:cNvPr id="71" name="【図書館】&#10;有形固定資産減価償却率該当値テキスト"/>
        <xdr:cNvSpPr txBox="1"/>
      </xdr:nvSpPr>
      <xdr:spPr>
        <a:xfrm>
          <a:off x="4673600" y="6146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149860</xdr:rowOff>
    </xdr:from>
    <xdr:to>
      <xdr:col>20</xdr:col>
      <xdr:colOff>38100</xdr:colOff>
      <xdr:row>37</xdr:row>
      <xdr:rowOff>80010</xdr:rowOff>
    </xdr:to>
    <xdr:sp macro="" textlink="">
      <xdr:nvSpPr>
        <xdr:cNvPr id="72" name="楕円 71"/>
        <xdr:cNvSpPr/>
      </xdr:nvSpPr>
      <xdr:spPr>
        <a:xfrm>
          <a:off x="3746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2540</xdr:rowOff>
    </xdr:from>
    <xdr:to>
      <xdr:col>24</xdr:col>
      <xdr:colOff>63500</xdr:colOff>
      <xdr:row>37</xdr:row>
      <xdr:rowOff>29210</xdr:rowOff>
    </xdr:to>
    <xdr:cxnSp macro="">
      <xdr:nvCxnSpPr>
        <xdr:cNvPr id="73" name="直線コネクタ 72"/>
        <xdr:cNvCxnSpPr/>
      </xdr:nvCxnSpPr>
      <xdr:spPr>
        <a:xfrm flipV="1">
          <a:off x="3797300" y="634619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163830</xdr:rowOff>
    </xdr:from>
    <xdr:to>
      <xdr:col>15</xdr:col>
      <xdr:colOff>101600</xdr:colOff>
      <xdr:row>37</xdr:row>
      <xdr:rowOff>93980</xdr:rowOff>
    </xdr:to>
    <xdr:sp macro="" textlink="">
      <xdr:nvSpPr>
        <xdr:cNvPr id="74" name="楕円 73"/>
        <xdr:cNvSpPr/>
      </xdr:nvSpPr>
      <xdr:spPr>
        <a:xfrm>
          <a:off x="2857500" y="633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29210</xdr:rowOff>
    </xdr:from>
    <xdr:to>
      <xdr:col>19</xdr:col>
      <xdr:colOff>177800</xdr:colOff>
      <xdr:row>37</xdr:row>
      <xdr:rowOff>43180</xdr:rowOff>
    </xdr:to>
    <xdr:cxnSp macro="">
      <xdr:nvCxnSpPr>
        <xdr:cNvPr id="75" name="直線コネクタ 74"/>
        <xdr:cNvCxnSpPr/>
      </xdr:nvCxnSpPr>
      <xdr:spPr>
        <a:xfrm flipV="1">
          <a:off x="2908300" y="637286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6"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7"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96537</xdr:rowOff>
    </xdr:from>
    <xdr:ext cx="405111" cy="259045"/>
    <xdr:sp macro="" textlink="">
      <xdr:nvSpPr>
        <xdr:cNvPr id="79" name="n_1mainValue【図書館】&#10;有形固定資産減価償却率"/>
        <xdr:cNvSpPr txBox="1"/>
      </xdr:nvSpPr>
      <xdr:spPr>
        <a:xfrm>
          <a:off x="3582044" y="609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110507</xdr:rowOff>
    </xdr:from>
    <xdr:ext cx="405111" cy="259045"/>
    <xdr:sp macro="" textlink="">
      <xdr:nvSpPr>
        <xdr:cNvPr id="80" name="n_2mainValue【図書館】&#10;有形固定資産減価償却率"/>
        <xdr:cNvSpPr txBox="1"/>
      </xdr:nvSpPr>
      <xdr:spPr>
        <a:xfrm>
          <a:off x="2705744" y="6111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5"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5" name="楕円 114"/>
        <xdr:cNvSpPr/>
      </xdr:nvSpPr>
      <xdr:spPr>
        <a:xfrm>
          <a:off x="104267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38117</xdr:rowOff>
    </xdr:from>
    <xdr:ext cx="469744" cy="259045"/>
    <xdr:sp macro="" textlink="">
      <xdr:nvSpPr>
        <xdr:cNvPr id="116" name="【図書館】&#10;一人当たり面積該当値テキスト"/>
        <xdr:cNvSpPr txBox="1"/>
      </xdr:nvSpPr>
      <xdr:spPr>
        <a:xfrm>
          <a:off x="10515600" y="672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59690</xdr:rowOff>
    </xdr:from>
    <xdr:to>
      <xdr:col>50</xdr:col>
      <xdr:colOff>165100</xdr:colOff>
      <xdr:row>39</xdr:row>
      <xdr:rowOff>161290</xdr:rowOff>
    </xdr:to>
    <xdr:sp macro="" textlink="">
      <xdr:nvSpPr>
        <xdr:cNvPr id="117" name="楕円 116"/>
        <xdr:cNvSpPr/>
      </xdr:nvSpPr>
      <xdr:spPr>
        <a:xfrm>
          <a:off x="9588500" y="674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110490</xdr:rowOff>
    </xdr:from>
    <xdr:to>
      <xdr:col>55</xdr:col>
      <xdr:colOff>0</xdr:colOff>
      <xdr:row>39</xdr:row>
      <xdr:rowOff>110490</xdr:rowOff>
    </xdr:to>
    <xdr:cxnSp macro="">
      <xdr:nvCxnSpPr>
        <xdr:cNvPr id="118" name="直線コネクタ 117"/>
        <xdr:cNvCxnSpPr/>
      </xdr:nvCxnSpPr>
      <xdr:spPr>
        <a:xfrm>
          <a:off x="9639300" y="67970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楕円 118"/>
        <xdr:cNvSpPr/>
      </xdr:nvSpPr>
      <xdr:spPr>
        <a:xfrm>
          <a:off x="8699500" y="675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110490</xdr:rowOff>
    </xdr:from>
    <xdr:to>
      <xdr:col>50</xdr:col>
      <xdr:colOff>114300</xdr:colOff>
      <xdr:row>39</xdr:row>
      <xdr:rowOff>116205</xdr:rowOff>
    </xdr:to>
    <xdr:cxnSp macro="">
      <xdr:nvCxnSpPr>
        <xdr:cNvPr id="120" name="直線コネクタ 119"/>
        <xdr:cNvCxnSpPr/>
      </xdr:nvCxnSpPr>
      <xdr:spPr>
        <a:xfrm flipV="1">
          <a:off x="8750300" y="67970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1"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2"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152417</xdr:rowOff>
    </xdr:from>
    <xdr:ext cx="469744" cy="259045"/>
    <xdr:sp macro="" textlink="">
      <xdr:nvSpPr>
        <xdr:cNvPr id="124" name="n_1mainValue【図書館】&#10;一人当たり面積"/>
        <xdr:cNvSpPr txBox="1"/>
      </xdr:nvSpPr>
      <xdr:spPr>
        <a:xfrm>
          <a:off x="93917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25" name="n_2mainValue【図書館】&#10;一人当たり面積"/>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5"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67310</xdr:rowOff>
    </xdr:from>
    <xdr:to>
      <xdr:col>24</xdr:col>
      <xdr:colOff>114300</xdr:colOff>
      <xdr:row>63</xdr:row>
      <xdr:rowOff>168910</xdr:rowOff>
    </xdr:to>
    <xdr:sp macro="" textlink="">
      <xdr:nvSpPr>
        <xdr:cNvPr id="165" name="楕円 164"/>
        <xdr:cNvSpPr/>
      </xdr:nvSpPr>
      <xdr:spPr>
        <a:xfrm>
          <a:off x="45847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45737</xdr:rowOff>
    </xdr:from>
    <xdr:ext cx="405111" cy="259045"/>
    <xdr:sp macro="" textlink="">
      <xdr:nvSpPr>
        <xdr:cNvPr id="166" name="【体育館・プール】&#10;有形固定資産減価償却率該当値テキスト"/>
        <xdr:cNvSpPr txBox="1"/>
      </xdr:nvSpPr>
      <xdr:spPr>
        <a:xfrm>
          <a:off x="4673600" y="1084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109220</xdr:rowOff>
    </xdr:from>
    <xdr:to>
      <xdr:col>20</xdr:col>
      <xdr:colOff>38100</xdr:colOff>
      <xdr:row>64</xdr:row>
      <xdr:rowOff>39370</xdr:rowOff>
    </xdr:to>
    <xdr:sp macro="" textlink="">
      <xdr:nvSpPr>
        <xdr:cNvPr id="167" name="楕円 166"/>
        <xdr:cNvSpPr/>
      </xdr:nvSpPr>
      <xdr:spPr>
        <a:xfrm>
          <a:off x="3746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118110</xdr:rowOff>
    </xdr:from>
    <xdr:to>
      <xdr:col>24</xdr:col>
      <xdr:colOff>63500</xdr:colOff>
      <xdr:row>63</xdr:row>
      <xdr:rowOff>160020</xdr:rowOff>
    </xdr:to>
    <xdr:cxnSp macro="">
      <xdr:nvCxnSpPr>
        <xdr:cNvPr id="168" name="直線コネクタ 167"/>
        <xdr:cNvCxnSpPr/>
      </xdr:nvCxnSpPr>
      <xdr:spPr>
        <a:xfrm flipV="1">
          <a:off x="3797300" y="1091946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162560</xdr:rowOff>
    </xdr:from>
    <xdr:to>
      <xdr:col>15</xdr:col>
      <xdr:colOff>101600</xdr:colOff>
      <xdr:row>57</xdr:row>
      <xdr:rowOff>92710</xdr:rowOff>
    </xdr:to>
    <xdr:sp macro="" textlink="">
      <xdr:nvSpPr>
        <xdr:cNvPr id="169" name="楕円 168"/>
        <xdr:cNvSpPr/>
      </xdr:nvSpPr>
      <xdr:spPr>
        <a:xfrm>
          <a:off x="2857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41910</xdr:rowOff>
    </xdr:from>
    <xdr:to>
      <xdr:col>19</xdr:col>
      <xdr:colOff>177800</xdr:colOff>
      <xdr:row>63</xdr:row>
      <xdr:rowOff>160020</xdr:rowOff>
    </xdr:to>
    <xdr:cxnSp macro="">
      <xdr:nvCxnSpPr>
        <xdr:cNvPr id="170" name="直線コネクタ 169"/>
        <xdr:cNvCxnSpPr/>
      </xdr:nvCxnSpPr>
      <xdr:spPr>
        <a:xfrm>
          <a:off x="2908300" y="9814560"/>
          <a:ext cx="889000" cy="11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72"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30497</xdr:rowOff>
    </xdr:from>
    <xdr:ext cx="405111" cy="259045"/>
    <xdr:sp macro="" textlink="">
      <xdr:nvSpPr>
        <xdr:cNvPr id="174" name="n_1mainValue【体育館・プール】&#10;有形固定資産減価償却率"/>
        <xdr:cNvSpPr txBox="1"/>
      </xdr:nvSpPr>
      <xdr:spPr>
        <a:xfrm>
          <a:off x="35820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109237</xdr:rowOff>
    </xdr:from>
    <xdr:ext cx="405111" cy="259045"/>
    <xdr:sp macro="" textlink="">
      <xdr:nvSpPr>
        <xdr:cNvPr id="175" name="n_2mainValue【体育館・プール】&#10;有形固定資産減価償却率"/>
        <xdr:cNvSpPr txBox="1"/>
      </xdr:nvSpPr>
      <xdr:spPr>
        <a:xfrm>
          <a:off x="2705744" y="953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98247</xdr:rowOff>
    </xdr:from>
    <xdr:to>
      <xdr:col>55</xdr:col>
      <xdr:colOff>50800</xdr:colOff>
      <xdr:row>63</xdr:row>
      <xdr:rowOff>28397</xdr:rowOff>
    </xdr:to>
    <xdr:sp macro="" textlink="">
      <xdr:nvSpPr>
        <xdr:cNvPr id="212" name="楕円 211"/>
        <xdr:cNvSpPr/>
      </xdr:nvSpPr>
      <xdr:spPr>
        <a:xfrm>
          <a:off x="10426700" y="1072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121124</xdr:rowOff>
    </xdr:from>
    <xdr:ext cx="469744" cy="259045"/>
    <xdr:sp macro="" textlink="">
      <xdr:nvSpPr>
        <xdr:cNvPr id="213" name="【体育館・プール】&#10;一人当たり面積該当値テキスト"/>
        <xdr:cNvSpPr txBox="1"/>
      </xdr:nvSpPr>
      <xdr:spPr>
        <a:xfrm>
          <a:off x="10515600" y="10579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97333</xdr:rowOff>
    </xdr:from>
    <xdr:to>
      <xdr:col>50</xdr:col>
      <xdr:colOff>165100</xdr:colOff>
      <xdr:row>63</xdr:row>
      <xdr:rowOff>27483</xdr:rowOff>
    </xdr:to>
    <xdr:sp macro="" textlink="">
      <xdr:nvSpPr>
        <xdr:cNvPr id="214" name="楕円 213"/>
        <xdr:cNvSpPr/>
      </xdr:nvSpPr>
      <xdr:spPr>
        <a:xfrm>
          <a:off x="9588500" y="1072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148133</xdr:rowOff>
    </xdr:from>
    <xdr:to>
      <xdr:col>55</xdr:col>
      <xdr:colOff>0</xdr:colOff>
      <xdr:row>62</xdr:row>
      <xdr:rowOff>149047</xdr:rowOff>
    </xdr:to>
    <xdr:cxnSp macro="">
      <xdr:nvCxnSpPr>
        <xdr:cNvPr id="215" name="直線コネクタ 214"/>
        <xdr:cNvCxnSpPr/>
      </xdr:nvCxnSpPr>
      <xdr:spPr>
        <a:xfrm>
          <a:off x="9639300" y="10778033"/>
          <a:ext cx="8382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33782</xdr:rowOff>
    </xdr:from>
    <xdr:to>
      <xdr:col>46</xdr:col>
      <xdr:colOff>38100</xdr:colOff>
      <xdr:row>63</xdr:row>
      <xdr:rowOff>135382</xdr:rowOff>
    </xdr:to>
    <xdr:sp macro="" textlink="">
      <xdr:nvSpPr>
        <xdr:cNvPr id="216" name="楕円 215"/>
        <xdr:cNvSpPr/>
      </xdr:nvSpPr>
      <xdr:spPr>
        <a:xfrm>
          <a:off x="8699500" y="1083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148133</xdr:rowOff>
    </xdr:from>
    <xdr:to>
      <xdr:col>50</xdr:col>
      <xdr:colOff>114300</xdr:colOff>
      <xdr:row>63</xdr:row>
      <xdr:rowOff>84582</xdr:rowOff>
    </xdr:to>
    <xdr:cxnSp macro="">
      <xdr:nvCxnSpPr>
        <xdr:cNvPr id="217" name="直線コネクタ 216"/>
        <xdr:cNvCxnSpPr/>
      </xdr:nvCxnSpPr>
      <xdr:spPr>
        <a:xfrm flipV="1">
          <a:off x="8750300" y="10778033"/>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19"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44010</xdr:rowOff>
    </xdr:from>
    <xdr:ext cx="469744" cy="259045"/>
    <xdr:sp macro="" textlink="">
      <xdr:nvSpPr>
        <xdr:cNvPr id="221" name="n_1mainValue【体育館・プール】&#10;一人当たり面積"/>
        <xdr:cNvSpPr txBox="1"/>
      </xdr:nvSpPr>
      <xdr:spPr>
        <a:xfrm>
          <a:off x="9391727" y="1050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126509</xdr:rowOff>
    </xdr:from>
    <xdr:ext cx="469744" cy="259045"/>
    <xdr:sp macro="" textlink="">
      <xdr:nvSpPr>
        <xdr:cNvPr id="222" name="n_2mainValue【体育館・プール】&#10;一人当たり面積"/>
        <xdr:cNvSpPr txBox="1"/>
      </xdr:nvSpPr>
      <xdr:spPr>
        <a:xfrm>
          <a:off x="8515427" y="1092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156845</xdr:rowOff>
    </xdr:from>
    <xdr:to>
      <xdr:col>24</xdr:col>
      <xdr:colOff>114300</xdr:colOff>
      <xdr:row>81</xdr:row>
      <xdr:rowOff>86995</xdr:rowOff>
    </xdr:to>
    <xdr:sp macro="" textlink="">
      <xdr:nvSpPr>
        <xdr:cNvPr id="262" name="楕円 261"/>
        <xdr:cNvSpPr/>
      </xdr:nvSpPr>
      <xdr:spPr>
        <a:xfrm>
          <a:off x="4584700" y="1387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8272</xdr:rowOff>
    </xdr:from>
    <xdr:ext cx="405111" cy="259045"/>
    <xdr:sp macro="" textlink="">
      <xdr:nvSpPr>
        <xdr:cNvPr id="263" name="【福祉施設】&#10;有形固定資産減価償却率該当値テキスト"/>
        <xdr:cNvSpPr txBox="1"/>
      </xdr:nvSpPr>
      <xdr:spPr>
        <a:xfrm>
          <a:off x="4673600"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264" name="楕円 263"/>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36195</xdr:rowOff>
    </xdr:from>
    <xdr:to>
      <xdr:col>24</xdr:col>
      <xdr:colOff>63500</xdr:colOff>
      <xdr:row>81</xdr:row>
      <xdr:rowOff>64770</xdr:rowOff>
    </xdr:to>
    <xdr:cxnSp macro="">
      <xdr:nvCxnSpPr>
        <xdr:cNvPr id="265" name="直線コネクタ 264"/>
        <xdr:cNvCxnSpPr/>
      </xdr:nvCxnSpPr>
      <xdr:spPr>
        <a:xfrm flipV="1">
          <a:off x="3797300" y="1392364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34925</xdr:rowOff>
    </xdr:from>
    <xdr:to>
      <xdr:col>15</xdr:col>
      <xdr:colOff>101600</xdr:colOff>
      <xdr:row>80</xdr:row>
      <xdr:rowOff>136525</xdr:rowOff>
    </xdr:to>
    <xdr:sp macro="" textlink="">
      <xdr:nvSpPr>
        <xdr:cNvPr id="266" name="楕円 265"/>
        <xdr:cNvSpPr/>
      </xdr:nvSpPr>
      <xdr:spPr>
        <a:xfrm>
          <a:off x="28575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85725</xdr:rowOff>
    </xdr:from>
    <xdr:to>
      <xdr:col>19</xdr:col>
      <xdr:colOff>177800</xdr:colOff>
      <xdr:row>81</xdr:row>
      <xdr:rowOff>64770</xdr:rowOff>
    </xdr:to>
    <xdr:cxnSp macro="">
      <xdr:nvCxnSpPr>
        <xdr:cNvPr id="267" name="直線コネクタ 266"/>
        <xdr:cNvCxnSpPr/>
      </xdr:nvCxnSpPr>
      <xdr:spPr>
        <a:xfrm>
          <a:off x="2908300" y="13801725"/>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271" name="n_1mainValue【福祉施設】&#10;有形固定資産減価償却率"/>
        <xdr:cNvSpPr txBox="1"/>
      </xdr:nvSpPr>
      <xdr:spPr>
        <a:xfrm>
          <a:off x="3582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153052</xdr:rowOff>
    </xdr:from>
    <xdr:ext cx="405111" cy="259045"/>
    <xdr:sp macro="" textlink="">
      <xdr:nvSpPr>
        <xdr:cNvPr id="272" name="n_2mainValue【福祉施設】&#10;有形固定資産減価償却率"/>
        <xdr:cNvSpPr txBox="1"/>
      </xdr:nvSpPr>
      <xdr:spPr>
        <a:xfrm>
          <a:off x="2705744" y="1352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3811</xdr:rowOff>
    </xdr:from>
    <xdr:to>
      <xdr:col>55</xdr:col>
      <xdr:colOff>50800</xdr:colOff>
      <xdr:row>86</xdr:row>
      <xdr:rowOff>105411</xdr:rowOff>
    </xdr:to>
    <xdr:sp macro="" textlink="">
      <xdr:nvSpPr>
        <xdr:cNvPr id="311" name="楕円 310"/>
        <xdr:cNvSpPr/>
      </xdr:nvSpPr>
      <xdr:spPr>
        <a:xfrm>
          <a:off x="104267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90188</xdr:rowOff>
    </xdr:from>
    <xdr:ext cx="469744" cy="259045"/>
    <xdr:sp macro="" textlink="">
      <xdr:nvSpPr>
        <xdr:cNvPr id="312" name="【福祉施設】&#10;一人当たり面積該当値テキスト"/>
        <xdr:cNvSpPr txBox="1"/>
      </xdr:nvSpPr>
      <xdr:spPr>
        <a:xfrm>
          <a:off x="10515600" y="1466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3811</xdr:rowOff>
    </xdr:from>
    <xdr:to>
      <xdr:col>50</xdr:col>
      <xdr:colOff>165100</xdr:colOff>
      <xdr:row>86</xdr:row>
      <xdr:rowOff>105411</xdr:rowOff>
    </xdr:to>
    <xdr:sp macro="" textlink="">
      <xdr:nvSpPr>
        <xdr:cNvPr id="313" name="楕円 312"/>
        <xdr:cNvSpPr/>
      </xdr:nvSpPr>
      <xdr:spPr>
        <a:xfrm>
          <a:off x="9588500" y="14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54611</xdr:rowOff>
    </xdr:from>
    <xdr:to>
      <xdr:col>55</xdr:col>
      <xdr:colOff>0</xdr:colOff>
      <xdr:row>86</xdr:row>
      <xdr:rowOff>54611</xdr:rowOff>
    </xdr:to>
    <xdr:cxnSp macro="">
      <xdr:nvCxnSpPr>
        <xdr:cNvPr id="314" name="直線コネクタ 313"/>
        <xdr:cNvCxnSpPr/>
      </xdr:nvCxnSpPr>
      <xdr:spPr>
        <a:xfrm>
          <a:off x="9639300" y="147993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153670</xdr:rowOff>
    </xdr:from>
    <xdr:to>
      <xdr:col>46</xdr:col>
      <xdr:colOff>38100</xdr:colOff>
      <xdr:row>86</xdr:row>
      <xdr:rowOff>83820</xdr:rowOff>
    </xdr:to>
    <xdr:sp macro="" textlink="">
      <xdr:nvSpPr>
        <xdr:cNvPr id="315" name="楕円 314"/>
        <xdr:cNvSpPr/>
      </xdr:nvSpPr>
      <xdr:spPr>
        <a:xfrm>
          <a:off x="86995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33020</xdr:rowOff>
    </xdr:from>
    <xdr:to>
      <xdr:col>50</xdr:col>
      <xdr:colOff>114300</xdr:colOff>
      <xdr:row>86</xdr:row>
      <xdr:rowOff>54611</xdr:rowOff>
    </xdr:to>
    <xdr:cxnSp macro="">
      <xdr:nvCxnSpPr>
        <xdr:cNvPr id="316" name="直線コネクタ 315"/>
        <xdr:cNvCxnSpPr/>
      </xdr:nvCxnSpPr>
      <xdr:spPr>
        <a:xfrm>
          <a:off x="8750300" y="147777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96538</xdr:rowOff>
    </xdr:from>
    <xdr:ext cx="469744" cy="259045"/>
    <xdr:sp macro="" textlink="">
      <xdr:nvSpPr>
        <xdr:cNvPr id="320" name="n_1mainValue【福祉施設】&#10;一人当たり面積"/>
        <xdr:cNvSpPr txBox="1"/>
      </xdr:nvSpPr>
      <xdr:spPr>
        <a:xfrm>
          <a:off x="9391727" y="14841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74947</xdr:rowOff>
    </xdr:from>
    <xdr:ext cx="469744" cy="259045"/>
    <xdr:sp macro="" textlink="">
      <xdr:nvSpPr>
        <xdr:cNvPr id="321" name="n_2mainValue【福祉施設】&#10;一人当たり面積"/>
        <xdr:cNvSpPr txBox="1"/>
      </xdr:nvSpPr>
      <xdr:spPr>
        <a:xfrm>
          <a:off x="8515427" y="1481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50"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57150</xdr:rowOff>
    </xdr:from>
    <xdr:to>
      <xdr:col>24</xdr:col>
      <xdr:colOff>114300</xdr:colOff>
      <xdr:row>104</xdr:row>
      <xdr:rowOff>158750</xdr:rowOff>
    </xdr:to>
    <xdr:sp macro="" textlink="">
      <xdr:nvSpPr>
        <xdr:cNvPr id="360" name="楕円 359"/>
        <xdr:cNvSpPr/>
      </xdr:nvSpPr>
      <xdr:spPr>
        <a:xfrm>
          <a:off x="4584700" y="1788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80027</xdr:rowOff>
    </xdr:from>
    <xdr:ext cx="405111" cy="259045"/>
    <xdr:sp macro="" textlink="">
      <xdr:nvSpPr>
        <xdr:cNvPr id="361" name="【市民会館】&#10;有形固定資産減価償却率該当値テキスト"/>
        <xdr:cNvSpPr txBox="1"/>
      </xdr:nvSpPr>
      <xdr:spPr>
        <a:xfrm>
          <a:off x="4673600"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163830</xdr:rowOff>
    </xdr:from>
    <xdr:to>
      <xdr:col>20</xdr:col>
      <xdr:colOff>38100</xdr:colOff>
      <xdr:row>103</xdr:row>
      <xdr:rowOff>93980</xdr:rowOff>
    </xdr:to>
    <xdr:sp macro="" textlink="">
      <xdr:nvSpPr>
        <xdr:cNvPr id="362" name="楕円 361"/>
        <xdr:cNvSpPr/>
      </xdr:nvSpPr>
      <xdr:spPr>
        <a:xfrm>
          <a:off x="3746500" y="1765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43180</xdr:rowOff>
    </xdr:from>
    <xdr:to>
      <xdr:col>24</xdr:col>
      <xdr:colOff>63500</xdr:colOff>
      <xdr:row>104</xdr:row>
      <xdr:rowOff>107950</xdr:rowOff>
    </xdr:to>
    <xdr:cxnSp macro="">
      <xdr:nvCxnSpPr>
        <xdr:cNvPr id="363" name="直線コネクタ 362"/>
        <xdr:cNvCxnSpPr/>
      </xdr:nvCxnSpPr>
      <xdr:spPr>
        <a:xfrm>
          <a:off x="3797300" y="1770253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24130</xdr:rowOff>
    </xdr:from>
    <xdr:to>
      <xdr:col>15</xdr:col>
      <xdr:colOff>101600</xdr:colOff>
      <xdr:row>103</xdr:row>
      <xdr:rowOff>125730</xdr:rowOff>
    </xdr:to>
    <xdr:sp macro="" textlink="">
      <xdr:nvSpPr>
        <xdr:cNvPr id="364" name="楕円 363"/>
        <xdr:cNvSpPr/>
      </xdr:nvSpPr>
      <xdr:spPr>
        <a:xfrm>
          <a:off x="28575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43180</xdr:rowOff>
    </xdr:from>
    <xdr:to>
      <xdr:col>19</xdr:col>
      <xdr:colOff>177800</xdr:colOff>
      <xdr:row>103</xdr:row>
      <xdr:rowOff>74930</xdr:rowOff>
    </xdr:to>
    <xdr:cxnSp macro="">
      <xdr:nvCxnSpPr>
        <xdr:cNvPr id="365" name="直線コネクタ 364"/>
        <xdr:cNvCxnSpPr/>
      </xdr:nvCxnSpPr>
      <xdr:spPr>
        <a:xfrm flipV="1">
          <a:off x="2908300" y="1770253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6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6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110507</xdr:rowOff>
    </xdr:from>
    <xdr:ext cx="405111" cy="259045"/>
    <xdr:sp macro="" textlink="">
      <xdr:nvSpPr>
        <xdr:cNvPr id="369" name="n_1mainValue【市民会館】&#10;有形固定資産減価償却率"/>
        <xdr:cNvSpPr txBox="1"/>
      </xdr:nvSpPr>
      <xdr:spPr>
        <a:xfrm>
          <a:off x="3582044" y="17426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142257</xdr:rowOff>
    </xdr:from>
    <xdr:ext cx="405111" cy="259045"/>
    <xdr:sp macro="" textlink="">
      <xdr:nvSpPr>
        <xdr:cNvPr id="370" name="n_2mainValue【市民会館】&#10;有形固定資産減価償却率"/>
        <xdr:cNvSpPr txBox="1"/>
      </xdr:nvSpPr>
      <xdr:spPr>
        <a:xfrm>
          <a:off x="2705744" y="1745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116839</xdr:rowOff>
    </xdr:from>
    <xdr:to>
      <xdr:col>55</xdr:col>
      <xdr:colOff>50800</xdr:colOff>
      <xdr:row>107</xdr:row>
      <xdr:rowOff>46989</xdr:rowOff>
    </xdr:to>
    <xdr:sp macro="" textlink="">
      <xdr:nvSpPr>
        <xdr:cNvPr id="409" name="楕円 408"/>
        <xdr:cNvSpPr/>
      </xdr:nvSpPr>
      <xdr:spPr>
        <a:xfrm>
          <a:off x="104267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95266</xdr:rowOff>
    </xdr:from>
    <xdr:ext cx="469744" cy="259045"/>
    <xdr:sp macro="" textlink="">
      <xdr:nvSpPr>
        <xdr:cNvPr id="410" name="【市民会館】&#10;一人当たり面積該当値テキスト"/>
        <xdr:cNvSpPr txBox="1"/>
      </xdr:nvSpPr>
      <xdr:spPr>
        <a:xfrm>
          <a:off x="10515600"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116839</xdr:rowOff>
    </xdr:from>
    <xdr:to>
      <xdr:col>50</xdr:col>
      <xdr:colOff>165100</xdr:colOff>
      <xdr:row>107</xdr:row>
      <xdr:rowOff>46989</xdr:rowOff>
    </xdr:to>
    <xdr:sp macro="" textlink="">
      <xdr:nvSpPr>
        <xdr:cNvPr id="411" name="楕円 410"/>
        <xdr:cNvSpPr/>
      </xdr:nvSpPr>
      <xdr:spPr>
        <a:xfrm>
          <a:off x="9588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167639</xdr:rowOff>
    </xdr:from>
    <xdr:to>
      <xdr:col>55</xdr:col>
      <xdr:colOff>0</xdr:colOff>
      <xdr:row>106</xdr:row>
      <xdr:rowOff>167639</xdr:rowOff>
    </xdr:to>
    <xdr:cxnSp macro="">
      <xdr:nvCxnSpPr>
        <xdr:cNvPr id="412" name="直線コネクタ 411"/>
        <xdr:cNvCxnSpPr/>
      </xdr:nvCxnSpPr>
      <xdr:spPr>
        <a:xfrm>
          <a:off x="9639300" y="18341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118745</xdr:rowOff>
    </xdr:from>
    <xdr:to>
      <xdr:col>46</xdr:col>
      <xdr:colOff>38100</xdr:colOff>
      <xdr:row>107</xdr:row>
      <xdr:rowOff>48895</xdr:rowOff>
    </xdr:to>
    <xdr:sp macro="" textlink="">
      <xdr:nvSpPr>
        <xdr:cNvPr id="413" name="楕円 412"/>
        <xdr:cNvSpPr/>
      </xdr:nvSpPr>
      <xdr:spPr>
        <a:xfrm>
          <a:off x="8699500" y="1829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167639</xdr:rowOff>
    </xdr:from>
    <xdr:to>
      <xdr:col>50</xdr:col>
      <xdr:colOff>114300</xdr:colOff>
      <xdr:row>106</xdr:row>
      <xdr:rowOff>169545</xdr:rowOff>
    </xdr:to>
    <xdr:cxnSp macro="">
      <xdr:nvCxnSpPr>
        <xdr:cNvPr id="414" name="直線コネクタ 413"/>
        <xdr:cNvCxnSpPr/>
      </xdr:nvCxnSpPr>
      <xdr:spPr>
        <a:xfrm flipV="1">
          <a:off x="8750300" y="1834133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38116</xdr:rowOff>
    </xdr:from>
    <xdr:ext cx="469744" cy="259045"/>
    <xdr:sp macro="" textlink="">
      <xdr:nvSpPr>
        <xdr:cNvPr id="418" name="n_1mainValue【市民会館】&#10;一人当たり面積"/>
        <xdr:cNvSpPr txBox="1"/>
      </xdr:nvSpPr>
      <xdr:spPr>
        <a:xfrm>
          <a:off x="93917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40022</xdr:rowOff>
    </xdr:from>
    <xdr:ext cx="469744" cy="259045"/>
    <xdr:sp macro="" textlink="">
      <xdr:nvSpPr>
        <xdr:cNvPr id="419" name="n_2mainValue【市民会館】&#10;一人当たり面積"/>
        <xdr:cNvSpPr txBox="1"/>
      </xdr:nvSpPr>
      <xdr:spPr>
        <a:xfrm>
          <a:off x="8515427" y="1838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93980</xdr:rowOff>
    </xdr:from>
    <xdr:to>
      <xdr:col>85</xdr:col>
      <xdr:colOff>177800</xdr:colOff>
      <xdr:row>36</xdr:row>
      <xdr:rowOff>24130</xdr:rowOff>
    </xdr:to>
    <xdr:sp macro="" textlink="">
      <xdr:nvSpPr>
        <xdr:cNvPr id="460" name="楕円 459"/>
        <xdr:cNvSpPr/>
      </xdr:nvSpPr>
      <xdr:spPr>
        <a:xfrm>
          <a:off x="16268700" y="609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116857</xdr:rowOff>
    </xdr:from>
    <xdr:ext cx="405111" cy="259045"/>
    <xdr:sp macro="" textlink="">
      <xdr:nvSpPr>
        <xdr:cNvPr id="461" name="【一般廃棄物処理施設】&#10;有形固定資産減価償却率該当値テキスト"/>
        <xdr:cNvSpPr txBox="1"/>
      </xdr:nvSpPr>
      <xdr:spPr>
        <a:xfrm>
          <a:off x="16357600" y="594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97246</xdr:rowOff>
    </xdr:from>
    <xdr:to>
      <xdr:col>81</xdr:col>
      <xdr:colOff>101600</xdr:colOff>
      <xdr:row>36</xdr:row>
      <xdr:rowOff>27396</xdr:rowOff>
    </xdr:to>
    <xdr:sp macro="" textlink="">
      <xdr:nvSpPr>
        <xdr:cNvPr id="462" name="楕円 461"/>
        <xdr:cNvSpPr/>
      </xdr:nvSpPr>
      <xdr:spPr>
        <a:xfrm>
          <a:off x="15430500" y="60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144780</xdr:rowOff>
    </xdr:from>
    <xdr:to>
      <xdr:col>85</xdr:col>
      <xdr:colOff>127000</xdr:colOff>
      <xdr:row>35</xdr:row>
      <xdr:rowOff>148046</xdr:rowOff>
    </xdr:to>
    <xdr:cxnSp macro="">
      <xdr:nvCxnSpPr>
        <xdr:cNvPr id="463" name="直線コネクタ 462"/>
        <xdr:cNvCxnSpPr/>
      </xdr:nvCxnSpPr>
      <xdr:spPr>
        <a:xfrm flipV="1">
          <a:off x="15481300" y="614553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111942</xdr:rowOff>
    </xdr:from>
    <xdr:to>
      <xdr:col>76</xdr:col>
      <xdr:colOff>165100</xdr:colOff>
      <xdr:row>36</xdr:row>
      <xdr:rowOff>42092</xdr:rowOff>
    </xdr:to>
    <xdr:sp macro="" textlink="">
      <xdr:nvSpPr>
        <xdr:cNvPr id="464" name="楕円 463"/>
        <xdr:cNvSpPr/>
      </xdr:nvSpPr>
      <xdr:spPr>
        <a:xfrm>
          <a:off x="14541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148046</xdr:rowOff>
    </xdr:from>
    <xdr:to>
      <xdr:col>81</xdr:col>
      <xdr:colOff>50800</xdr:colOff>
      <xdr:row>35</xdr:row>
      <xdr:rowOff>162742</xdr:rowOff>
    </xdr:to>
    <xdr:cxnSp macro="">
      <xdr:nvCxnSpPr>
        <xdr:cNvPr id="465" name="直線コネクタ 464"/>
        <xdr:cNvCxnSpPr/>
      </xdr:nvCxnSpPr>
      <xdr:spPr>
        <a:xfrm flipV="1">
          <a:off x="14592300" y="6148796"/>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59344</xdr:rowOff>
    </xdr:from>
    <xdr:ext cx="405111" cy="259045"/>
    <xdr:sp macro="" textlink="">
      <xdr:nvSpPr>
        <xdr:cNvPr id="467" name="n_2aveValue【一般廃棄物処理施設】&#10;有形固定資産減価償却率"/>
        <xdr:cNvSpPr txBox="1"/>
      </xdr:nvSpPr>
      <xdr:spPr>
        <a:xfrm>
          <a:off x="14389744" y="640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43923</xdr:rowOff>
    </xdr:from>
    <xdr:ext cx="405111" cy="259045"/>
    <xdr:sp macro="" textlink="">
      <xdr:nvSpPr>
        <xdr:cNvPr id="469" name="n_1mainValue【一般廃棄物処理施設】&#10;有形固定資産減価償却率"/>
        <xdr:cNvSpPr txBox="1"/>
      </xdr:nvSpPr>
      <xdr:spPr>
        <a:xfrm>
          <a:off x="15266044" y="5873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58619</xdr:rowOff>
    </xdr:from>
    <xdr:ext cx="405111" cy="259045"/>
    <xdr:sp macro="" textlink="">
      <xdr:nvSpPr>
        <xdr:cNvPr id="470" name="n_2mainValue【一般廃棄物処理施設】&#10;有形固定資産減価償却率"/>
        <xdr:cNvSpPr txBox="1"/>
      </xdr:nvSpPr>
      <xdr:spPr>
        <a:xfrm>
          <a:off x="14389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32338</xdr:rowOff>
    </xdr:from>
    <xdr:to>
      <xdr:col>116</xdr:col>
      <xdr:colOff>114300</xdr:colOff>
      <xdr:row>42</xdr:row>
      <xdr:rowOff>133938</xdr:rowOff>
    </xdr:to>
    <xdr:sp macro="" textlink="">
      <xdr:nvSpPr>
        <xdr:cNvPr id="511" name="楕円 510"/>
        <xdr:cNvSpPr/>
      </xdr:nvSpPr>
      <xdr:spPr>
        <a:xfrm>
          <a:off x="22110700" y="723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12" name="【一般廃棄物処理施設】&#10;一人当たり有形固定資産（償却資産）額該当値テキスト"/>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32524</xdr:rowOff>
    </xdr:from>
    <xdr:to>
      <xdr:col>112</xdr:col>
      <xdr:colOff>38100</xdr:colOff>
      <xdr:row>42</xdr:row>
      <xdr:rowOff>134124</xdr:rowOff>
    </xdr:to>
    <xdr:sp macro="" textlink="">
      <xdr:nvSpPr>
        <xdr:cNvPr id="513" name="楕円 512"/>
        <xdr:cNvSpPr/>
      </xdr:nvSpPr>
      <xdr:spPr>
        <a:xfrm>
          <a:off x="21272500" y="723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83138</xdr:rowOff>
    </xdr:from>
    <xdr:to>
      <xdr:col>116</xdr:col>
      <xdr:colOff>63500</xdr:colOff>
      <xdr:row>42</xdr:row>
      <xdr:rowOff>83324</xdr:rowOff>
    </xdr:to>
    <xdr:cxnSp macro="">
      <xdr:nvCxnSpPr>
        <xdr:cNvPr id="514" name="直線コネクタ 513"/>
        <xdr:cNvCxnSpPr/>
      </xdr:nvCxnSpPr>
      <xdr:spPr>
        <a:xfrm flipV="1">
          <a:off x="21323300" y="7284038"/>
          <a:ext cx="838200" cy="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32631</xdr:rowOff>
    </xdr:from>
    <xdr:to>
      <xdr:col>107</xdr:col>
      <xdr:colOff>101600</xdr:colOff>
      <xdr:row>42</xdr:row>
      <xdr:rowOff>134231</xdr:rowOff>
    </xdr:to>
    <xdr:sp macro="" textlink="">
      <xdr:nvSpPr>
        <xdr:cNvPr id="515" name="楕円 514"/>
        <xdr:cNvSpPr/>
      </xdr:nvSpPr>
      <xdr:spPr>
        <a:xfrm>
          <a:off x="20383500" y="72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83324</xdr:rowOff>
    </xdr:from>
    <xdr:to>
      <xdr:col>111</xdr:col>
      <xdr:colOff>177800</xdr:colOff>
      <xdr:row>42</xdr:row>
      <xdr:rowOff>83431</xdr:rowOff>
    </xdr:to>
    <xdr:cxnSp macro="">
      <xdr:nvCxnSpPr>
        <xdr:cNvPr id="516" name="直線コネクタ 515"/>
        <xdr:cNvCxnSpPr/>
      </xdr:nvCxnSpPr>
      <xdr:spPr>
        <a:xfrm flipV="1">
          <a:off x="20434300" y="7284224"/>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18"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125251</xdr:rowOff>
    </xdr:from>
    <xdr:ext cx="534377" cy="259045"/>
    <xdr:sp macro="" textlink="">
      <xdr:nvSpPr>
        <xdr:cNvPr id="520" name="n_1mainValue【一般廃棄物処理施設】&#10;一人当たり有形固定資産（償却資産）額"/>
        <xdr:cNvSpPr txBox="1"/>
      </xdr:nvSpPr>
      <xdr:spPr>
        <a:xfrm>
          <a:off x="21043411" y="7326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125358</xdr:rowOff>
    </xdr:from>
    <xdr:ext cx="534377" cy="259045"/>
    <xdr:sp macro="" textlink="">
      <xdr:nvSpPr>
        <xdr:cNvPr id="521" name="n_2mainValue【一般廃棄物処理施設】&#10;一人当たり有形固定資産（償却資産）額"/>
        <xdr:cNvSpPr txBox="1"/>
      </xdr:nvSpPr>
      <xdr:spPr>
        <a:xfrm>
          <a:off x="20167111" y="7326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5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164737</xdr:rowOff>
    </xdr:from>
    <xdr:to>
      <xdr:col>85</xdr:col>
      <xdr:colOff>177800</xdr:colOff>
      <xdr:row>58</xdr:row>
      <xdr:rowOff>94887</xdr:rowOff>
    </xdr:to>
    <xdr:sp macro="" textlink="">
      <xdr:nvSpPr>
        <xdr:cNvPr id="562" name="楕円 561"/>
        <xdr:cNvSpPr/>
      </xdr:nvSpPr>
      <xdr:spPr>
        <a:xfrm>
          <a:off x="162687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16164</xdr:rowOff>
    </xdr:from>
    <xdr:ext cx="405111" cy="259045"/>
    <xdr:sp macro="" textlink="">
      <xdr:nvSpPr>
        <xdr:cNvPr id="563" name="【保健センター・保健所】&#10;有形固定資産減価償却率該当値テキスト"/>
        <xdr:cNvSpPr txBox="1"/>
      </xdr:nvSpPr>
      <xdr:spPr>
        <a:xfrm>
          <a:off x="16357600" y="9788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25944</xdr:rowOff>
    </xdr:from>
    <xdr:to>
      <xdr:col>81</xdr:col>
      <xdr:colOff>101600</xdr:colOff>
      <xdr:row>58</xdr:row>
      <xdr:rowOff>127544</xdr:rowOff>
    </xdr:to>
    <xdr:sp macro="" textlink="">
      <xdr:nvSpPr>
        <xdr:cNvPr id="564" name="楕円 563"/>
        <xdr:cNvSpPr/>
      </xdr:nvSpPr>
      <xdr:spPr>
        <a:xfrm>
          <a:off x="15430500" y="997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44087</xdr:rowOff>
    </xdr:from>
    <xdr:to>
      <xdr:col>85</xdr:col>
      <xdr:colOff>127000</xdr:colOff>
      <xdr:row>58</xdr:row>
      <xdr:rowOff>76744</xdr:rowOff>
    </xdr:to>
    <xdr:cxnSp macro="">
      <xdr:nvCxnSpPr>
        <xdr:cNvPr id="565" name="直線コネクタ 564"/>
        <xdr:cNvCxnSpPr/>
      </xdr:nvCxnSpPr>
      <xdr:spPr>
        <a:xfrm flipV="1">
          <a:off x="15481300" y="99881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58601</xdr:rowOff>
    </xdr:from>
    <xdr:to>
      <xdr:col>76</xdr:col>
      <xdr:colOff>165100</xdr:colOff>
      <xdr:row>58</xdr:row>
      <xdr:rowOff>160201</xdr:rowOff>
    </xdr:to>
    <xdr:sp macro="" textlink="">
      <xdr:nvSpPr>
        <xdr:cNvPr id="566" name="楕円 565"/>
        <xdr:cNvSpPr/>
      </xdr:nvSpPr>
      <xdr:spPr>
        <a:xfrm>
          <a:off x="14541500" y="10002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76744</xdr:rowOff>
    </xdr:from>
    <xdr:to>
      <xdr:col>81</xdr:col>
      <xdr:colOff>50800</xdr:colOff>
      <xdr:row>58</xdr:row>
      <xdr:rowOff>109401</xdr:rowOff>
    </xdr:to>
    <xdr:cxnSp macro="">
      <xdr:nvCxnSpPr>
        <xdr:cNvPr id="567" name="直線コネクタ 566"/>
        <xdr:cNvCxnSpPr/>
      </xdr:nvCxnSpPr>
      <xdr:spPr>
        <a:xfrm flipV="1">
          <a:off x="14592300" y="1002084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138265</xdr:rowOff>
    </xdr:from>
    <xdr:ext cx="405111" cy="259045"/>
    <xdr:sp macro="" textlink="">
      <xdr:nvSpPr>
        <xdr:cNvPr id="568" name="n_1aveValue【保健センター・保健所】&#10;有形固定資産減価償却率"/>
        <xdr:cNvSpPr txBox="1"/>
      </xdr:nvSpPr>
      <xdr:spPr>
        <a:xfrm>
          <a:off x="152660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133367</xdr:rowOff>
    </xdr:from>
    <xdr:ext cx="405111" cy="259045"/>
    <xdr:sp macro="" textlink="">
      <xdr:nvSpPr>
        <xdr:cNvPr id="569" name="n_2aveValue【保健センター・保健所】&#10;有形固定資産減価償却率"/>
        <xdr:cNvSpPr txBox="1"/>
      </xdr:nvSpPr>
      <xdr:spPr>
        <a:xfrm>
          <a:off x="14389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144071</xdr:rowOff>
    </xdr:from>
    <xdr:ext cx="405111" cy="259045"/>
    <xdr:sp macro="" textlink="">
      <xdr:nvSpPr>
        <xdr:cNvPr id="571" name="n_1mainValue【保健センター・保健所】&#10;有形固定資産減価償却率"/>
        <xdr:cNvSpPr txBox="1"/>
      </xdr:nvSpPr>
      <xdr:spPr>
        <a:xfrm>
          <a:off x="15266044" y="974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5278</xdr:rowOff>
    </xdr:from>
    <xdr:ext cx="405111" cy="259045"/>
    <xdr:sp macro="" textlink="">
      <xdr:nvSpPr>
        <xdr:cNvPr id="572" name="n_2mainValue【保健センター・保健所】&#10;有形固定資産減価償却率"/>
        <xdr:cNvSpPr txBox="1"/>
      </xdr:nvSpPr>
      <xdr:spPr>
        <a:xfrm>
          <a:off x="14389744" y="977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55880</xdr:rowOff>
    </xdr:from>
    <xdr:to>
      <xdr:col>116</xdr:col>
      <xdr:colOff>114300</xdr:colOff>
      <xdr:row>63</xdr:row>
      <xdr:rowOff>157480</xdr:rowOff>
    </xdr:to>
    <xdr:sp macro="" textlink="">
      <xdr:nvSpPr>
        <xdr:cNvPr id="611" name="楕円 610"/>
        <xdr:cNvSpPr/>
      </xdr:nvSpPr>
      <xdr:spPr>
        <a:xfrm>
          <a:off x="221107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34307</xdr:rowOff>
    </xdr:from>
    <xdr:ext cx="469744" cy="259045"/>
    <xdr:sp macro="" textlink="">
      <xdr:nvSpPr>
        <xdr:cNvPr id="612" name="【保健センター・保健所】&#10;一人当たり面積該当値テキスト"/>
        <xdr:cNvSpPr txBox="1"/>
      </xdr:nvSpPr>
      <xdr:spPr>
        <a:xfrm>
          <a:off x="22199600" y="1083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55880</xdr:rowOff>
    </xdr:from>
    <xdr:to>
      <xdr:col>112</xdr:col>
      <xdr:colOff>38100</xdr:colOff>
      <xdr:row>63</xdr:row>
      <xdr:rowOff>157480</xdr:rowOff>
    </xdr:to>
    <xdr:sp macro="" textlink="">
      <xdr:nvSpPr>
        <xdr:cNvPr id="613" name="楕円 612"/>
        <xdr:cNvSpPr/>
      </xdr:nvSpPr>
      <xdr:spPr>
        <a:xfrm>
          <a:off x="21272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106680</xdr:rowOff>
    </xdr:from>
    <xdr:to>
      <xdr:col>116</xdr:col>
      <xdr:colOff>63500</xdr:colOff>
      <xdr:row>63</xdr:row>
      <xdr:rowOff>106680</xdr:rowOff>
    </xdr:to>
    <xdr:cxnSp macro="">
      <xdr:nvCxnSpPr>
        <xdr:cNvPr id="614" name="直線コネクタ 613"/>
        <xdr:cNvCxnSpPr/>
      </xdr:nvCxnSpPr>
      <xdr:spPr>
        <a:xfrm>
          <a:off x="21323300" y="109080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55880</xdr:rowOff>
    </xdr:from>
    <xdr:to>
      <xdr:col>107</xdr:col>
      <xdr:colOff>101600</xdr:colOff>
      <xdr:row>63</xdr:row>
      <xdr:rowOff>157480</xdr:rowOff>
    </xdr:to>
    <xdr:sp macro="" textlink="">
      <xdr:nvSpPr>
        <xdr:cNvPr id="615" name="楕円 614"/>
        <xdr:cNvSpPr/>
      </xdr:nvSpPr>
      <xdr:spPr>
        <a:xfrm>
          <a:off x="20383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106680</xdr:rowOff>
    </xdr:from>
    <xdr:to>
      <xdr:col>111</xdr:col>
      <xdr:colOff>177800</xdr:colOff>
      <xdr:row>63</xdr:row>
      <xdr:rowOff>106680</xdr:rowOff>
    </xdr:to>
    <xdr:cxnSp macro="">
      <xdr:nvCxnSpPr>
        <xdr:cNvPr id="616" name="直線コネクタ 615"/>
        <xdr:cNvCxnSpPr/>
      </xdr:nvCxnSpPr>
      <xdr:spPr>
        <a:xfrm>
          <a:off x="20434300" y="10908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148607</xdr:rowOff>
    </xdr:from>
    <xdr:ext cx="469744" cy="259045"/>
    <xdr:sp macro="" textlink="">
      <xdr:nvSpPr>
        <xdr:cNvPr id="620" name="n_1mainValue【保健センター・保健所】&#10;一人当たり面積"/>
        <xdr:cNvSpPr txBox="1"/>
      </xdr:nvSpPr>
      <xdr:spPr>
        <a:xfrm>
          <a:off x="210757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148607</xdr:rowOff>
    </xdr:from>
    <xdr:ext cx="469744" cy="259045"/>
    <xdr:sp macro="" textlink="">
      <xdr:nvSpPr>
        <xdr:cNvPr id="621" name="n_2mainValue【保健センター・保健所】&#10;一人当たり面積"/>
        <xdr:cNvSpPr txBox="1"/>
      </xdr:nvSpPr>
      <xdr:spPr>
        <a:xfrm>
          <a:off x="20199427" y="1094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16692</xdr:rowOff>
    </xdr:from>
    <xdr:to>
      <xdr:col>85</xdr:col>
      <xdr:colOff>177800</xdr:colOff>
      <xdr:row>80</xdr:row>
      <xdr:rowOff>118292</xdr:rowOff>
    </xdr:to>
    <xdr:sp macro="" textlink="">
      <xdr:nvSpPr>
        <xdr:cNvPr id="662" name="楕円 661"/>
        <xdr:cNvSpPr/>
      </xdr:nvSpPr>
      <xdr:spPr>
        <a:xfrm>
          <a:off x="16268700" y="1373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39569</xdr:rowOff>
    </xdr:from>
    <xdr:ext cx="405111" cy="259045"/>
    <xdr:sp macro="" textlink="">
      <xdr:nvSpPr>
        <xdr:cNvPr id="663" name="【消防施設】&#10;有形固定資産減価償却率該当値テキスト"/>
        <xdr:cNvSpPr txBox="1"/>
      </xdr:nvSpPr>
      <xdr:spPr>
        <a:xfrm>
          <a:off x="16357600" y="1358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47716</xdr:rowOff>
    </xdr:from>
    <xdr:to>
      <xdr:col>81</xdr:col>
      <xdr:colOff>101600</xdr:colOff>
      <xdr:row>80</xdr:row>
      <xdr:rowOff>149316</xdr:rowOff>
    </xdr:to>
    <xdr:sp macro="" textlink="">
      <xdr:nvSpPr>
        <xdr:cNvPr id="664" name="楕円 663"/>
        <xdr:cNvSpPr/>
      </xdr:nvSpPr>
      <xdr:spPr>
        <a:xfrm>
          <a:off x="15430500" y="1376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67492</xdr:rowOff>
    </xdr:from>
    <xdr:to>
      <xdr:col>85</xdr:col>
      <xdr:colOff>127000</xdr:colOff>
      <xdr:row>80</xdr:row>
      <xdr:rowOff>98516</xdr:rowOff>
    </xdr:to>
    <xdr:cxnSp macro="">
      <xdr:nvCxnSpPr>
        <xdr:cNvPr id="665" name="直線コネクタ 664"/>
        <xdr:cNvCxnSpPr/>
      </xdr:nvCxnSpPr>
      <xdr:spPr>
        <a:xfrm flipV="1">
          <a:off x="15481300" y="1378349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72208</xdr:rowOff>
    </xdr:from>
    <xdr:to>
      <xdr:col>76</xdr:col>
      <xdr:colOff>165100</xdr:colOff>
      <xdr:row>81</xdr:row>
      <xdr:rowOff>2358</xdr:rowOff>
    </xdr:to>
    <xdr:sp macro="" textlink="">
      <xdr:nvSpPr>
        <xdr:cNvPr id="666" name="楕円 665"/>
        <xdr:cNvSpPr/>
      </xdr:nvSpPr>
      <xdr:spPr>
        <a:xfrm>
          <a:off x="14541500" y="1378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98516</xdr:rowOff>
    </xdr:from>
    <xdr:to>
      <xdr:col>81</xdr:col>
      <xdr:colOff>50800</xdr:colOff>
      <xdr:row>80</xdr:row>
      <xdr:rowOff>123008</xdr:rowOff>
    </xdr:to>
    <xdr:cxnSp macro="">
      <xdr:nvCxnSpPr>
        <xdr:cNvPr id="667" name="直線コネクタ 666"/>
        <xdr:cNvCxnSpPr/>
      </xdr:nvCxnSpPr>
      <xdr:spPr>
        <a:xfrm flipV="1">
          <a:off x="14592300" y="138145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45738</xdr:rowOff>
    </xdr:from>
    <xdr:ext cx="405111" cy="259045"/>
    <xdr:sp macro="" textlink="">
      <xdr:nvSpPr>
        <xdr:cNvPr id="668"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102888</xdr:rowOff>
    </xdr:from>
    <xdr:ext cx="405111" cy="259045"/>
    <xdr:sp macro="" textlink="">
      <xdr:nvSpPr>
        <xdr:cNvPr id="669" name="n_2aveValue【消防施設】&#10;有形固定資産減価償却率"/>
        <xdr:cNvSpPr txBox="1"/>
      </xdr:nvSpPr>
      <xdr:spPr>
        <a:xfrm>
          <a:off x="14389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165843</xdr:rowOff>
    </xdr:from>
    <xdr:ext cx="405111" cy="259045"/>
    <xdr:sp macro="" textlink="">
      <xdr:nvSpPr>
        <xdr:cNvPr id="671" name="n_1mainValue【消防施設】&#10;有形固定資産減価償却率"/>
        <xdr:cNvSpPr txBox="1"/>
      </xdr:nvSpPr>
      <xdr:spPr>
        <a:xfrm>
          <a:off x="15266044" y="1353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18885</xdr:rowOff>
    </xdr:from>
    <xdr:ext cx="405111" cy="259045"/>
    <xdr:sp macro="" textlink="">
      <xdr:nvSpPr>
        <xdr:cNvPr id="672" name="n_2mainValue【消防施設】&#10;有形固定資産減価償却率"/>
        <xdr:cNvSpPr txBox="1"/>
      </xdr:nvSpPr>
      <xdr:spPr>
        <a:xfrm>
          <a:off x="14389744" y="13563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699"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32562</xdr:rowOff>
    </xdr:from>
    <xdr:to>
      <xdr:col>116</xdr:col>
      <xdr:colOff>114300</xdr:colOff>
      <xdr:row>85</xdr:row>
      <xdr:rowOff>134162</xdr:rowOff>
    </xdr:to>
    <xdr:sp macro="" textlink="">
      <xdr:nvSpPr>
        <xdr:cNvPr id="709" name="楕円 708"/>
        <xdr:cNvSpPr/>
      </xdr:nvSpPr>
      <xdr:spPr>
        <a:xfrm>
          <a:off x="22110700" y="146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710" name="【消防施設】&#10;一人当たり面積該当値テキスト"/>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33477</xdr:rowOff>
    </xdr:from>
    <xdr:to>
      <xdr:col>112</xdr:col>
      <xdr:colOff>38100</xdr:colOff>
      <xdr:row>85</xdr:row>
      <xdr:rowOff>135077</xdr:rowOff>
    </xdr:to>
    <xdr:sp macro="" textlink="">
      <xdr:nvSpPr>
        <xdr:cNvPr id="711" name="楕円 710"/>
        <xdr:cNvSpPr/>
      </xdr:nvSpPr>
      <xdr:spPr>
        <a:xfrm>
          <a:off x="21272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83362</xdr:rowOff>
    </xdr:from>
    <xdr:to>
      <xdr:col>116</xdr:col>
      <xdr:colOff>63500</xdr:colOff>
      <xdr:row>85</xdr:row>
      <xdr:rowOff>84277</xdr:rowOff>
    </xdr:to>
    <xdr:cxnSp macro="">
      <xdr:nvCxnSpPr>
        <xdr:cNvPr id="712" name="直線コネクタ 711"/>
        <xdr:cNvCxnSpPr/>
      </xdr:nvCxnSpPr>
      <xdr:spPr>
        <a:xfrm flipV="1">
          <a:off x="21323300" y="14656612"/>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33477</xdr:rowOff>
    </xdr:from>
    <xdr:to>
      <xdr:col>107</xdr:col>
      <xdr:colOff>101600</xdr:colOff>
      <xdr:row>85</xdr:row>
      <xdr:rowOff>135077</xdr:rowOff>
    </xdr:to>
    <xdr:sp macro="" textlink="">
      <xdr:nvSpPr>
        <xdr:cNvPr id="713" name="楕円 712"/>
        <xdr:cNvSpPr/>
      </xdr:nvSpPr>
      <xdr:spPr>
        <a:xfrm>
          <a:off x="20383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84277</xdr:rowOff>
    </xdr:from>
    <xdr:to>
      <xdr:col>111</xdr:col>
      <xdr:colOff>177800</xdr:colOff>
      <xdr:row>85</xdr:row>
      <xdr:rowOff>84277</xdr:rowOff>
    </xdr:to>
    <xdr:cxnSp macro="">
      <xdr:nvCxnSpPr>
        <xdr:cNvPr id="714" name="直線コネクタ 713"/>
        <xdr:cNvCxnSpPr/>
      </xdr:nvCxnSpPr>
      <xdr:spPr>
        <a:xfrm>
          <a:off x="20434300" y="146575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151604</xdr:rowOff>
    </xdr:from>
    <xdr:ext cx="469744" cy="259045"/>
    <xdr:sp macro="" textlink="">
      <xdr:nvSpPr>
        <xdr:cNvPr id="718" name="n_1mainValue【消防施設】&#10;一人当たり面積"/>
        <xdr:cNvSpPr txBox="1"/>
      </xdr:nvSpPr>
      <xdr:spPr>
        <a:xfrm>
          <a:off x="210757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151604</xdr:rowOff>
    </xdr:from>
    <xdr:ext cx="469744" cy="259045"/>
    <xdr:sp macro="" textlink="">
      <xdr:nvSpPr>
        <xdr:cNvPr id="719" name="n_2mainValue【消防施設】&#10;一人当たり面積"/>
        <xdr:cNvSpPr txBox="1"/>
      </xdr:nvSpPr>
      <xdr:spPr>
        <a:xfrm>
          <a:off x="20199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48"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35561</xdr:rowOff>
    </xdr:from>
    <xdr:to>
      <xdr:col>85</xdr:col>
      <xdr:colOff>177800</xdr:colOff>
      <xdr:row>102</xdr:row>
      <xdr:rowOff>137161</xdr:rowOff>
    </xdr:to>
    <xdr:sp macro="" textlink="">
      <xdr:nvSpPr>
        <xdr:cNvPr id="758" name="楕円 757"/>
        <xdr:cNvSpPr/>
      </xdr:nvSpPr>
      <xdr:spPr>
        <a:xfrm>
          <a:off x="16268700" y="1752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58438</xdr:rowOff>
    </xdr:from>
    <xdr:ext cx="405111" cy="259045"/>
    <xdr:sp macro="" textlink="">
      <xdr:nvSpPr>
        <xdr:cNvPr id="759" name="【庁舎】&#10;有形固定資産減価償却率該当値テキスト"/>
        <xdr:cNvSpPr txBox="1"/>
      </xdr:nvSpPr>
      <xdr:spPr>
        <a:xfrm>
          <a:off x="16357600" y="17374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58420</xdr:rowOff>
    </xdr:from>
    <xdr:to>
      <xdr:col>81</xdr:col>
      <xdr:colOff>101600</xdr:colOff>
      <xdr:row>102</xdr:row>
      <xdr:rowOff>160020</xdr:rowOff>
    </xdr:to>
    <xdr:sp macro="" textlink="">
      <xdr:nvSpPr>
        <xdr:cNvPr id="760" name="楕円 759"/>
        <xdr:cNvSpPr/>
      </xdr:nvSpPr>
      <xdr:spPr>
        <a:xfrm>
          <a:off x="15430500" y="1754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86361</xdr:rowOff>
    </xdr:from>
    <xdr:to>
      <xdr:col>85</xdr:col>
      <xdr:colOff>127000</xdr:colOff>
      <xdr:row>102</xdr:row>
      <xdr:rowOff>109220</xdr:rowOff>
    </xdr:to>
    <xdr:cxnSp macro="">
      <xdr:nvCxnSpPr>
        <xdr:cNvPr id="761" name="直線コネクタ 760"/>
        <xdr:cNvCxnSpPr/>
      </xdr:nvCxnSpPr>
      <xdr:spPr>
        <a:xfrm flipV="1">
          <a:off x="15481300" y="175742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80011</xdr:rowOff>
    </xdr:from>
    <xdr:to>
      <xdr:col>76</xdr:col>
      <xdr:colOff>165100</xdr:colOff>
      <xdr:row>103</xdr:row>
      <xdr:rowOff>10161</xdr:rowOff>
    </xdr:to>
    <xdr:sp macro="" textlink="">
      <xdr:nvSpPr>
        <xdr:cNvPr id="762" name="楕円 761"/>
        <xdr:cNvSpPr/>
      </xdr:nvSpPr>
      <xdr:spPr>
        <a:xfrm>
          <a:off x="14541500" y="1756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109220</xdr:rowOff>
    </xdr:from>
    <xdr:to>
      <xdr:col>81</xdr:col>
      <xdr:colOff>50800</xdr:colOff>
      <xdr:row>102</xdr:row>
      <xdr:rowOff>130811</xdr:rowOff>
    </xdr:to>
    <xdr:cxnSp macro="">
      <xdr:nvCxnSpPr>
        <xdr:cNvPr id="763" name="直線コネクタ 762"/>
        <xdr:cNvCxnSpPr/>
      </xdr:nvCxnSpPr>
      <xdr:spPr>
        <a:xfrm flipV="1">
          <a:off x="14592300" y="175971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64"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65"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5097</xdr:rowOff>
    </xdr:from>
    <xdr:ext cx="405111" cy="259045"/>
    <xdr:sp macro="" textlink="">
      <xdr:nvSpPr>
        <xdr:cNvPr id="767" name="n_1mainValue【庁舎】&#10;有形固定資産減価償却率"/>
        <xdr:cNvSpPr txBox="1"/>
      </xdr:nvSpPr>
      <xdr:spPr>
        <a:xfrm>
          <a:off x="15266044" y="17321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26688</xdr:rowOff>
    </xdr:from>
    <xdr:ext cx="405111" cy="259045"/>
    <xdr:sp macro="" textlink="">
      <xdr:nvSpPr>
        <xdr:cNvPr id="768" name="n_2mainValue【庁舎】&#10;有形固定資産減価償却率"/>
        <xdr:cNvSpPr txBox="1"/>
      </xdr:nvSpPr>
      <xdr:spPr>
        <a:xfrm>
          <a:off x="14389744" y="17343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799"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90714</xdr:rowOff>
    </xdr:from>
    <xdr:to>
      <xdr:col>116</xdr:col>
      <xdr:colOff>114300</xdr:colOff>
      <xdr:row>107</xdr:row>
      <xdr:rowOff>20864</xdr:rowOff>
    </xdr:to>
    <xdr:sp macro="" textlink="">
      <xdr:nvSpPr>
        <xdr:cNvPr id="809" name="楕円 808"/>
        <xdr:cNvSpPr/>
      </xdr:nvSpPr>
      <xdr:spPr>
        <a:xfrm>
          <a:off x="221107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69141</xdr:rowOff>
    </xdr:from>
    <xdr:ext cx="469744" cy="259045"/>
    <xdr:sp macro="" textlink="">
      <xdr:nvSpPr>
        <xdr:cNvPr id="810" name="【庁舎】&#10;一人当たり面積該当値テキスト"/>
        <xdr:cNvSpPr txBox="1"/>
      </xdr:nvSpPr>
      <xdr:spPr>
        <a:xfrm>
          <a:off x="22199600" y="18242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92348</xdr:rowOff>
    </xdr:from>
    <xdr:to>
      <xdr:col>112</xdr:col>
      <xdr:colOff>38100</xdr:colOff>
      <xdr:row>107</xdr:row>
      <xdr:rowOff>22498</xdr:rowOff>
    </xdr:to>
    <xdr:sp macro="" textlink="">
      <xdr:nvSpPr>
        <xdr:cNvPr id="811" name="楕円 810"/>
        <xdr:cNvSpPr/>
      </xdr:nvSpPr>
      <xdr:spPr>
        <a:xfrm>
          <a:off x="212725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141514</xdr:rowOff>
    </xdr:from>
    <xdr:to>
      <xdr:col>116</xdr:col>
      <xdr:colOff>63500</xdr:colOff>
      <xdr:row>106</xdr:row>
      <xdr:rowOff>143148</xdr:rowOff>
    </xdr:to>
    <xdr:cxnSp macro="">
      <xdr:nvCxnSpPr>
        <xdr:cNvPr id="812" name="直線コネクタ 811"/>
        <xdr:cNvCxnSpPr/>
      </xdr:nvCxnSpPr>
      <xdr:spPr>
        <a:xfrm flipV="1">
          <a:off x="21323300" y="18315214"/>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95613</xdr:rowOff>
    </xdr:from>
    <xdr:to>
      <xdr:col>107</xdr:col>
      <xdr:colOff>101600</xdr:colOff>
      <xdr:row>107</xdr:row>
      <xdr:rowOff>25763</xdr:rowOff>
    </xdr:to>
    <xdr:sp macro="" textlink="">
      <xdr:nvSpPr>
        <xdr:cNvPr id="813" name="楕円 812"/>
        <xdr:cNvSpPr/>
      </xdr:nvSpPr>
      <xdr:spPr>
        <a:xfrm>
          <a:off x="20383500" y="1826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143148</xdr:rowOff>
    </xdr:from>
    <xdr:to>
      <xdr:col>111</xdr:col>
      <xdr:colOff>177800</xdr:colOff>
      <xdr:row>106</xdr:row>
      <xdr:rowOff>146413</xdr:rowOff>
    </xdr:to>
    <xdr:cxnSp macro="">
      <xdr:nvCxnSpPr>
        <xdr:cNvPr id="814" name="直線コネクタ 813"/>
        <xdr:cNvCxnSpPr/>
      </xdr:nvCxnSpPr>
      <xdr:spPr>
        <a:xfrm flipV="1">
          <a:off x="20434300" y="183168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15"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16"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13625</xdr:rowOff>
    </xdr:from>
    <xdr:ext cx="469744" cy="259045"/>
    <xdr:sp macro="" textlink="">
      <xdr:nvSpPr>
        <xdr:cNvPr id="818" name="n_1mainValue【庁舎】&#10;一人当たり面積"/>
        <xdr:cNvSpPr txBox="1"/>
      </xdr:nvSpPr>
      <xdr:spPr>
        <a:xfrm>
          <a:off x="21075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16890</xdr:rowOff>
    </xdr:from>
    <xdr:ext cx="469744" cy="259045"/>
    <xdr:sp macro="" textlink="">
      <xdr:nvSpPr>
        <xdr:cNvPr id="819" name="n_2mainValue【庁舎】&#10;一人当たり面積"/>
        <xdr:cNvSpPr txBox="1"/>
      </xdr:nvSpPr>
      <xdr:spPr>
        <a:xfrm>
          <a:off x="20199427" y="183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類似団体と比較して特に有形固定資産減価償却率が低くなっている類型は体育館・プール、市民会館である。体育館・プールについては、平成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国際交流スポーツセンターの供用開始をしたため、有形固定資産減価償却率が類似団体平均より大きく下回っている。市民会館については、公会堂整備事業として施設の改修を行ったことにより前年度比施△</a:t>
          </a:r>
          <a:r>
            <a:rPr kumimoji="1" lang="en-US" altLang="ja-JP" sz="1300">
              <a:latin typeface="ＭＳ Ｐゴシック" panose="020B0600070205080204" pitchFamily="50" charset="-128"/>
              <a:ea typeface="ＭＳ Ｐゴシック" panose="020B0600070205080204" pitchFamily="50" charset="-128"/>
            </a:rPr>
            <a:t>18.6</a:t>
          </a:r>
          <a:r>
            <a:rPr kumimoji="1" lang="ja-JP" altLang="en-US" sz="1300">
              <a:latin typeface="ＭＳ Ｐゴシック" panose="020B0600070205080204" pitchFamily="50" charset="-128"/>
              <a:ea typeface="ＭＳ Ｐゴシック" panose="020B0600070205080204" pitchFamily="50" charset="-128"/>
            </a:rPr>
            <a:t>％の減少となった。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ほとんどの類型において有形固定資産減価償却率は類似団体平均を上回っており、施設の老朽化対策が課題となっている。今後、公共施設等総合管理計画等に基づき、施設の統廃合や集約化に取り組むことで比率の低減を図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23626092</v>
      </c>
      <c r="BO4" s="461"/>
      <c r="BP4" s="461"/>
      <c r="BQ4" s="461"/>
      <c r="BR4" s="461"/>
      <c r="BS4" s="461"/>
      <c r="BT4" s="461"/>
      <c r="BU4" s="462"/>
      <c r="BV4" s="460">
        <v>23622801</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5.3</v>
      </c>
      <c r="CU4" s="642"/>
      <c r="CV4" s="642"/>
      <c r="CW4" s="642"/>
      <c r="CX4" s="642"/>
      <c r="CY4" s="642"/>
      <c r="CZ4" s="642"/>
      <c r="DA4" s="643"/>
      <c r="DB4" s="641">
        <v>5.2</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23002714</v>
      </c>
      <c r="BO5" s="466"/>
      <c r="BP5" s="466"/>
      <c r="BQ5" s="466"/>
      <c r="BR5" s="466"/>
      <c r="BS5" s="466"/>
      <c r="BT5" s="466"/>
      <c r="BU5" s="467"/>
      <c r="BV5" s="465">
        <v>23041732</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91.2</v>
      </c>
      <c r="CU5" s="436"/>
      <c r="CV5" s="436"/>
      <c r="CW5" s="436"/>
      <c r="CX5" s="436"/>
      <c r="CY5" s="436"/>
      <c r="CZ5" s="436"/>
      <c r="DA5" s="437"/>
      <c r="DB5" s="435">
        <v>92.4</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623378</v>
      </c>
      <c r="BO6" s="466"/>
      <c r="BP6" s="466"/>
      <c r="BQ6" s="466"/>
      <c r="BR6" s="466"/>
      <c r="BS6" s="466"/>
      <c r="BT6" s="466"/>
      <c r="BU6" s="467"/>
      <c r="BV6" s="465">
        <v>581069</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95.4</v>
      </c>
      <c r="CU6" s="616"/>
      <c r="CV6" s="616"/>
      <c r="CW6" s="616"/>
      <c r="CX6" s="616"/>
      <c r="CY6" s="616"/>
      <c r="CZ6" s="616"/>
      <c r="DA6" s="617"/>
      <c r="DB6" s="615">
        <v>96.7</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73682</v>
      </c>
      <c r="BO7" s="466"/>
      <c r="BP7" s="466"/>
      <c r="BQ7" s="466"/>
      <c r="BR7" s="466"/>
      <c r="BS7" s="466"/>
      <c r="BT7" s="466"/>
      <c r="BU7" s="467"/>
      <c r="BV7" s="465">
        <v>38674</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10427674</v>
      </c>
      <c r="CU7" s="466"/>
      <c r="CV7" s="466"/>
      <c r="CW7" s="466"/>
      <c r="CX7" s="466"/>
      <c r="CY7" s="466"/>
      <c r="CZ7" s="466"/>
      <c r="DA7" s="467"/>
      <c r="DB7" s="465">
        <v>10378207</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549696</v>
      </c>
      <c r="BO8" s="466"/>
      <c r="BP8" s="466"/>
      <c r="BQ8" s="466"/>
      <c r="BR8" s="466"/>
      <c r="BS8" s="466"/>
      <c r="BT8" s="466"/>
      <c r="BU8" s="467"/>
      <c r="BV8" s="465">
        <v>542395</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0.5</v>
      </c>
      <c r="CU8" s="579"/>
      <c r="CV8" s="579"/>
      <c r="CW8" s="579"/>
      <c r="CX8" s="579"/>
      <c r="CY8" s="579"/>
      <c r="CZ8" s="579"/>
      <c r="DA8" s="580"/>
      <c r="DB8" s="578">
        <v>0.49</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40196</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7301</v>
      </c>
      <c r="BO9" s="466"/>
      <c r="BP9" s="466"/>
      <c r="BQ9" s="466"/>
      <c r="BR9" s="466"/>
      <c r="BS9" s="466"/>
      <c r="BT9" s="466"/>
      <c r="BU9" s="467"/>
      <c r="BV9" s="465">
        <v>193444</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9</v>
      </c>
      <c r="CU9" s="436"/>
      <c r="CV9" s="436"/>
      <c r="CW9" s="436"/>
      <c r="CX9" s="436"/>
      <c r="CY9" s="436"/>
      <c r="CZ9" s="436"/>
      <c r="DA9" s="437"/>
      <c r="DB9" s="435">
        <v>10.1</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41258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116</v>
      </c>
      <c r="AV10" s="523"/>
      <c r="AW10" s="523"/>
      <c r="AX10" s="523"/>
      <c r="AY10" s="445" t="s">
        <v>121</v>
      </c>
      <c r="AZ10" s="446"/>
      <c r="BA10" s="446"/>
      <c r="BB10" s="446"/>
      <c r="BC10" s="446"/>
      <c r="BD10" s="446"/>
      <c r="BE10" s="446"/>
      <c r="BF10" s="446"/>
      <c r="BG10" s="446"/>
      <c r="BH10" s="446"/>
      <c r="BI10" s="446"/>
      <c r="BJ10" s="446"/>
      <c r="BK10" s="446"/>
      <c r="BL10" s="446"/>
      <c r="BM10" s="447"/>
      <c r="BN10" s="465">
        <v>140</v>
      </c>
      <c r="BO10" s="466"/>
      <c r="BP10" s="466"/>
      <c r="BQ10" s="466"/>
      <c r="BR10" s="466"/>
      <c r="BS10" s="466"/>
      <c r="BT10" s="466"/>
      <c r="BU10" s="467"/>
      <c r="BV10" s="465">
        <v>151</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116</v>
      </c>
      <c r="AV11" s="523"/>
      <c r="AW11" s="523"/>
      <c r="AX11" s="523"/>
      <c r="AY11" s="445" t="s">
        <v>126</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105467</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x14ac:dyDescent="0.15">
      <c r="A12" s="186"/>
      <c r="B12" s="581" t="s">
        <v>129</v>
      </c>
      <c r="C12" s="582"/>
      <c r="D12" s="582"/>
      <c r="E12" s="582"/>
      <c r="F12" s="582"/>
      <c r="G12" s="582"/>
      <c r="H12" s="582"/>
      <c r="I12" s="582"/>
      <c r="J12" s="582"/>
      <c r="K12" s="583"/>
      <c r="L12" s="590" t="s">
        <v>130</v>
      </c>
      <c r="M12" s="591"/>
      <c r="N12" s="591"/>
      <c r="O12" s="591"/>
      <c r="P12" s="591"/>
      <c r="Q12" s="592"/>
      <c r="R12" s="593">
        <v>40051</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116</v>
      </c>
      <c r="AV12" s="523"/>
      <c r="AW12" s="523"/>
      <c r="AX12" s="523"/>
      <c r="AY12" s="445" t="s">
        <v>134</v>
      </c>
      <c r="AZ12" s="446"/>
      <c r="BA12" s="446"/>
      <c r="BB12" s="446"/>
      <c r="BC12" s="446"/>
      <c r="BD12" s="446"/>
      <c r="BE12" s="446"/>
      <c r="BF12" s="446"/>
      <c r="BG12" s="446"/>
      <c r="BH12" s="446"/>
      <c r="BI12" s="446"/>
      <c r="BJ12" s="446"/>
      <c r="BK12" s="446"/>
      <c r="BL12" s="446"/>
      <c r="BM12" s="447"/>
      <c r="BN12" s="465">
        <v>331796</v>
      </c>
      <c r="BO12" s="466"/>
      <c r="BP12" s="466"/>
      <c r="BQ12" s="466"/>
      <c r="BR12" s="466"/>
      <c r="BS12" s="466"/>
      <c r="BT12" s="466"/>
      <c r="BU12" s="467"/>
      <c r="BV12" s="465">
        <v>622651</v>
      </c>
      <c r="BW12" s="466"/>
      <c r="BX12" s="466"/>
      <c r="BY12" s="466"/>
      <c r="BZ12" s="466"/>
      <c r="CA12" s="466"/>
      <c r="CB12" s="466"/>
      <c r="CC12" s="467"/>
      <c r="CD12" s="474" t="s">
        <v>135</v>
      </c>
      <c r="CE12" s="475"/>
      <c r="CF12" s="475"/>
      <c r="CG12" s="475"/>
      <c r="CH12" s="475"/>
      <c r="CI12" s="475"/>
      <c r="CJ12" s="475"/>
      <c r="CK12" s="475"/>
      <c r="CL12" s="475"/>
      <c r="CM12" s="475"/>
      <c r="CN12" s="475"/>
      <c r="CO12" s="475"/>
      <c r="CP12" s="475"/>
      <c r="CQ12" s="475"/>
      <c r="CR12" s="475"/>
      <c r="CS12" s="476"/>
      <c r="CT12" s="578" t="s">
        <v>136</v>
      </c>
      <c r="CU12" s="579"/>
      <c r="CV12" s="579"/>
      <c r="CW12" s="579"/>
      <c r="CX12" s="579"/>
      <c r="CY12" s="579"/>
      <c r="CZ12" s="579"/>
      <c r="DA12" s="580"/>
      <c r="DB12" s="578" t="s">
        <v>128</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137</v>
      </c>
      <c r="N13" s="566"/>
      <c r="O13" s="566"/>
      <c r="P13" s="566"/>
      <c r="Q13" s="567"/>
      <c r="R13" s="568">
        <v>39477</v>
      </c>
      <c r="S13" s="569"/>
      <c r="T13" s="569"/>
      <c r="U13" s="569"/>
      <c r="V13" s="570"/>
      <c r="W13" s="556" t="s">
        <v>138</v>
      </c>
      <c r="X13" s="478"/>
      <c r="Y13" s="478"/>
      <c r="Z13" s="478"/>
      <c r="AA13" s="478"/>
      <c r="AB13" s="479"/>
      <c r="AC13" s="441">
        <v>1344</v>
      </c>
      <c r="AD13" s="442"/>
      <c r="AE13" s="442"/>
      <c r="AF13" s="442"/>
      <c r="AG13" s="443"/>
      <c r="AH13" s="441">
        <v>1496</v>
      </c>
      <c r="AI13" s="442"/>
      <c r="AJ13" s="442"/>
      <c r="AK13" s="442"/>
      <c r="AL13" s="444"/>
      <c r="AM13" s="534" t="s">
        <v>139</v>
      </c>
      <c r="AN13" s="439"/>
      <c r="AO13" s="439"/>
      <c r="AP13" s="439"/>
      <c r="AQ13" s="439"/>
      <c r="AR13" s="439"/>
      <c r="AS13" s="439"/>
      <c r="AT13" s="440"/>
      <c r="AU13" s="522" t="s">
        <v>140</v>
      </c>
      <c r="AV13" s="523"/>
      <c r="AW13" s="523"/>
      <c r="AX13" s="523"/>
      <c r="AY13" s="445" t="s">
        <v>141</v>
      </c>
      <c r="AZ13" s="446"/>
      <c r="BA13" s="446"/>
      <c r="BB13" s="446"/>
      <c r="BC13" s="446"/>
      <c r="BD13" s="446"/>
      <c r="BE13" s="446"/>
      <c r="BF13" s="446"/>
      <c r="BG13" s="446"/>
      <c r="BH13" s="446"/>
      <c r="BI13" s="446"/>
      <c r="BJ13" s="446"/>
      <c r="BK13" s="446"/>
      <c r="BL13" s="446"/>
      <c r="BM13" s="447"/>
      <c r="BN13" s="465">
        <v>-324355</v>
      </c>
      <c r="BO13" s="466"/>
      <c r="BP13" s="466"/>
      <c r="BQ13" s="466"/>
      <c r="BR13" s="466"/>
      <c r="BS13" s="466"/>
      <c r="BT13" s="466"/>
      <c r="BU13" s="467"/>
      <c r="BV13" s="465">
        <v>-323589</v>
      </c>
      <c r="BW13" s="466"/>
      <c r="BX13" s="466"/>
      <c r="BY13" s="466"/>
      <c r="BZ13" s="466"/>
      <c r="CA13" s="466"/>
      <c r="CB13" s="466"/>
      <c r="CC13" s="467"/>
      <c r="CD13" s="474" t="s">
        <v>142</v>
      </c>
      <c r="CE13" s="475"/>
      <c r="CF13" s="475"/>
      <c r="CG13" s="475"/>
      <c r="CH13" s="475"/>
      <c r="CI13" s="475"/>
      <c r="CJ13" s="475"/>
      <c r="CK13" s="475"/>
      <c r="CL13" s="475"/>
      <c r="CM13" s="475"/>
      <c r="CN13" s="475"/>
      <c r="CO13" s="475"/>
      <c r="CP13" s="475"/>
      <c r="CQ13" s="475"/>
      <c r="CR13" s="475"/>
      <c r="CS13" s="476"/>
      <c r="CT13" s="435">
        <v>10.3</v>
      </c>
      <c r="CU13" s="436"/>
      <c r="CV13" s="436"/>
      <c r="CW13" s="436"/>
      <c r="CX13" s="436"/>
      <c r="CY13" s="436"/>
      <c r="CZ13" s="436"/>
      <c r="DA13" s="437"/>
      <c r="DB13" s="435">
        <v>11</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143</v>
      </c>
      <c r="M14" s="599"/>
      <c r="N14" s="599"/>
      <c r="O14" s="599"/>
      <c r="P14" s="599"/>
      <c r="Q14" s="600"/>
      <c r="R14" s="568">
        <v>40227</v>
      </c>
      <c r="S14" s="569"/>
      <c r="T14" s="569"/>
      <c r="U14" s="569"/>
      <c r="V14" s="570"/>
      <c r="W14" s="571"/>
      <c r="X14" s="481"/>
      <c r="Y14" s="481"/>
      <c r="Z14" s="481"/>
      <c r="AA14" s="481"/>
      <c r="AB14" s="482"/>
      <c r="AC14" s="561">
        <v>7.2</v>
      </c>
      <c r="AD14" s="562"/>
      <c r="AE14" s="562"/>
      <c r="AF14" s="562"/>
      <c r="AG14" s="563"/>
      <c r="AH14" s="561">
        <v>7.8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144</v>
      </c>
      <c r="CE14" s="472"/>
      <c r="CF14" s="472"/>
      <c r="CG14" s="472"/>
      <c r="CH14" s="472"/>
      <c r="CI14" s="472"/>
      <c r="CJ14" s="472"/>
      <c r="CK14" s="472"/>
      <c r="CL14" s="472"/>
      <c r="CM14" s="472"/>
      <c r="CN14" s="472"/>
      <c r="CO14" s="472"/>
      <c r="CP14" s="472"/>
      <c r="CQ14" s="472"/>
      <c r="CR14" s="472"/>
      <c r="CS14" s="473"/>
      <c r="CT14" s="572">
        <v>78.2</v>
      </c>
      <c r="CU14" s="573"/>
      <c r="CV14" s="573"/>
      <c r="CW14" s="573"/>
      <c r="CX14" s="573"/>
      <c r="CY14" s="573"/>
      <c r="CZ14" s="573"/>
      <c r="DA14" s="574"/>
      <c r="DB14" s="572">
        <v>89.8</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145</v>
      </c>
      <c r="N15" s="566"/>
      <c r="O15" s="566"/>
      <c r="P15" s="566"/>
      <c r="Q15" s="567"/>
      <c r="R15" s="568">
        <v>39728</v>
      </c>
      <c r="S15" s="569"/>
      <c r="T15" s="569"/>
      <c r="U15" s="569"/>
      <c r="V15" s="570"/>
      <c r="W15" s="556" t="s">
        <v>146</v>
      </c>
      <c r="X15" s="478"/>
      <c r="Y15" s="478"/>
      <c r="Z15" s="478"/>
      <c r="AA15" s="478"/>
      <c r="AB15" s="479"/>
      <c r="AC15" s="441">
        <v>4078</v>
      </c>
      <c r="AD15" s="442"/>
      <c r="AE15" s="442"/>
      <c r="AF15" s="442"/>
      <c r="AG15" s="443"/>
      <c r="AH15" s="441">
        <v>4014</v>
      </c>
      <c r="AI15" s="442"/>
      <c r="AJ15" s="442"/>
      <c r="AK15" s="442"/>
      <c r="AL15" s="444"/>
      <c r="AM15" s="534"/>
      <c r="AN15" s="439"/>
      <c r="AO15" s="439"/>
      <c r="AP15" s="439"/>
      <c r="AQ15" s="439"/>
      <c r="AR15" s="439"/>
      <c r="AS15" s="439"/>
      <c r="AT15" s="440"/>
      <c r="AU15" s="522"/>
      <c r="AV15" s="523"/>
      <c r="AW15" s="523"/>
      <c r="AX15" s="523"/>
      <c r="AY15" s="457" t="s">
        <v>147</v>
      </c>
      <c r="AZ15" s="458"/>
      <c r="BA15" s="458"/>
      <c r="BB15" s="458"/>
      <c r="BC15" s="458"/>
      <c r="BD15" s="458"/>
      <c r="BE15" s="458"/>
      <c r="BF15" s="458"/>
      <c r="BG15" s="458"/>
      <c r="BH15" s="458"/>
      <c r="BI15" s="458"/>
      <c r="BJ15" s="458"/>
      <c r="BK15" s="458"/>
      <c r="BL15" s="458"/>
      <c r="BM15" s="459"/>
      <c r="BN15" s="460">
        <v>4439828</v>
      </c>
      <c r="BO15" s="461"/>
      <c r="BP15" s="461"/>
      <c r="BQ15" s="461"/>
      <c r="BR15" s="461"/>
      <c r="BS15" s="461"/>
      <c r="BT15" s="461"/>
      <c r="BU15" s="462"/>
      <c r="BV15" s="460">
        <v>4334273</v>
      </c>
      <c r="BW15" s="461"/>
      <c r="BX15" s="461"/>
      <c r="BY15" s="461"/>
      <c r="BZ15" s="461"/>
      <c r="CA15" s="461"/>
      <c r="CB15" s="461"/>
      <c r="CC15" s="462"/>
      <c r="CD15" s="575" t="s">
        <v>148</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149</v>
      </c>
      <c r="M16" s="559"/>
      <c r="N16" s="559"/>
      <c r="O16" s="559"/>
      <c r="P16" s="559"/>
      <c r="Q16" s="560"/>
      <c r="R16" s="553" t="s">
        <v>150</v>
      </c>
      <c r="S16" s="554"/>
      <c r="T16" s="554"/>
      <c r="U16" s="554"/>
      <c r="V16" s="555"/>
      <c r="W16" s="571"/>
      <c r="X16" s="481"/>
      <c r="Y16" s="481"/>
      <c r="Z16" s="481"/>
      <c r="AA16" s="481"/>
      <c r="AB16" s="482"/>
      <c r="AC16" s="561">
        <v>21.9</v>
      </c>
      <c r="AD16" s="562"/>
      <c r="AE16" s="562"/>
      <c r="AF16" s="562"/>
      <c r="AG16" s="563"/>
      <c r="AH16" s="561">
        <v>21</v>
      </c>
      <c r="AI16" s="562"/>
      <c r="AJ16" s="562"/>
      <c r="AK16" s="562"/>
      <c r="AL16" s="564"/>
      <c r="AM16" s="534"/>
      <c r="AN16" s="439"/>
      <c r="AO16" s="439"/>
      <c r="AP16" s="439"/>
      <c r="AQ16" s="439"/>
      <c r="AR16" s="439"/>
      <c r="AS16" s="439"/>
      <c r="AT16" s="440"/>
      <c r="AU16" s="522"/>
      <c r="AV16" s="523"/>
      <c r="AW16" s="523"/>
      <c r="AX16" s="523"/>
      <c r="AY16" s="445" t="s">
        <v>151</v>
      </c>
      <c r="AZ16" s="446"/>
      <c r="BA16" s="446"/>
      <c r="BB16" s="446"/>
      <c r="BC16" s="446"/>
      <c r="BD16" s="446"/>
      <c r="BE16" s="446"/>
      <c r="BF16" s="446"/>
      <c r="BG16" s="446"/>
      <c r="BH16" s="446"/>
      <c r="BI16" s="446"/>
      <c r="BJ16" s="446"/>
      <c r="BK16" s="446"/>
      <c r="BL16" s="446"/>
      <c r="BM16" s="447"/>
      <c r="BN16" s="465">
        <v>8655779</v>
      </c>
      <c r="BO16" s="466"/>
      <c r="BP16" s="466"/>
      <c r="BQ16" s="466"/>
      <c r="BR16" s="466"/>
      <c r="BS16" s="466"/>
      <c r="BT16" s="466"/>
      <c r="BU16" s="467"/>
      <c r="BV16" s="465">
        <v>8605316</v>
      </c>
      <c r="BW16" s="466"/>
      <c r="BX16" s="466"/>
      <c r="BY16" s="466"/>
      <c r="BZ16" s="466"/>
      <c r="CA16" s="466"/>
      <c r="CB16" s="466"/>
      <c r="CC16" s="467"/>
      <c r="CD16" s="200"/>
      <c r="CE16" s="463" t="s">
        <v>152</v>
      </c>
      <c r="CF16" s="463"/>
      <c r="CG16" s="463"/>
      <c r="CH16" s="463"/>
      <c r="CI16" s="463"/>
      <c r="CJ16" s="463"/>
      <c r="CK16" s="463"/>
      <c r="CL16" s="463"/>
      <c r="CM16" s="463"/>
      <c r="CN16" s="463"/>
      <c r="CO16" s="463"/>
      <c r="CP16" s="463"/>
      <c r="CQ16" s="463"/>
      <c r="CR16" s="463"/>
      <c r="CS16" s="464"/>
      <c r="CT16" s="435">
        <v>7.9</v>
      </c>
      <c r="CU16" s="436"/>
      <c r="CV16" s="436"/>
      <c r="CW16" s="436"/>
      <c r="CX16" s="436"/>
      <c r="CY16" s="436"/>
      <c r="CZ16" s="436"/>
      <c r="DA16" s="437"/>
      <c r="DB16" s="435">
        <v>1.4</v>
      </c>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13225</v>
      </c>
      <c r="AD17" s="442"/>
      <c r="AE17" s="442"/>
      <c r="AF17" s="442"/>
      <c r="AG17" s="443"/>
      <c r="AH17" s="441">
        <v>13601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5656376</v>
      </c>
      <c r="BO17" s="466"/>
      <c r="BP17" s="466"/>
      <c r="BQ17" s="466"/>
      <c r="BR17" s="466"/>
      <c r="BS17" s="466"/>
      <c r="BT17" s="466"/>
      <c r="BU17" s="467"/>
      <c r="BV17" s="465">
        <v>5526531</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157</v>
      </c>
      <c r="C18" s="528"/>
      <c r="D18" s="528"/>
      <c r="E18" s="529"/>
      <c r="F18" s="529"/>
      <c r="G18" s="529"/>
      <c r="H18" s="529"/>
      <c r="I18" s="529"/>
      <c r="J18" s="529"/>
      <c r="K18" s="529"/>
      <c r="L18" s="530">
        <v>119.87</v>
      </c>
      <c r="M18" s="530"/>
      <c r="N18" s="530"/>
      <c r="O18" s="530"/>
      <c r="P18" s="530"/>
      <c r="Q18" s="530"/>
      <c r="R18" s="531"/>
      <c r="S18" s="531"/>
      <c r="T18" s="531"/>
      <c r="U18" s="531"/>
      <c r="V18" s="532"/>
      <c r="W18" s="546"/>
      <c r="X18" s="547"/>
      <c r="Y18" s="547"/>
      <c r="Z18" s="547"/>
      <c r="AA18" s="547"/>
      <c r="AB18" s="557"/>
      <c r="AC18" s="429">
        <v>70.900000000000006</v>
      </c>
      <c r="AD18" s="430"/>
      <c r="AE18" s="430"/>
      <c r="AF18" s="430"/>
      <c r="AG18" s="533"/>
      <c r="AH18" s="429">
        <v>71.2</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11499125</v>
      </c>
      <c r="BO18" s="466"/>
      <c r="BP18" s="466"/>
      <c r="BQ18" s="466"/>
      <c r="BR18" s="466"/>
      <c r="BS18" s="466"/>
      <c r="BT18" s="466"/>
      <c r="BU18" s="467"/>
      <c r="BV18" s="465">
        <v>11624593</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159</v>
      </c>
      <c r="C19" s="528"/>
      <c r="D19" s="528"/>
      <c r="E19" s="529"/>
      <c r="F19" s="529"/>
      <c r="G19" s="529"/>
      <c r="H19" s="529"/>
      <c r="I19" s="529"/>
      <c r="J19" s="529"/>
      <c r="K19" s="529"/>
      <c r="L19" s="535">
        <v>335</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15918770</v>
      </c>
      <c r="BO19" s="466"/>
      <c r="BP19" s="466"/>
      <c r="BQ19" s="466"/>
      <c r="BR19" s="466"/>
      <c r="BS19" s="466"/>
      <c r="BT19" s="466"/>
      <c r="BU19" s="467"/>
      <c r="BV19" s="465">
        <v>16358070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161</v>
      </c>
      <c r="C20" s="528"/>
      <c r="D20" s="528"/>
      <c r="E20" s="529"/>
      <c r="F20" s="529"/>
      <c r="G20" s="529"/>
      <c r="H20" s="529"/>
      <c r="I20" s="529"/>
      <c r="J20" s="529"/>
      <c r="K20" s="529"/>
      <c r="L20" s="535">
        <v>16367</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15459183</v>
      </c>
      <c r="BO23" s="466"/>
      <c r="BP23" s="466"/>
      <c r="BQ23" s="466"/>
      <c r="BR23" s="466"/>
      <c r="BS23" s="466"/>
      <c r="BT23" s="466"/>
      <c r="BU23" s="467"/>
      <c r="BV23" s="465">
        <v>15527194</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170</v>
      </c>
      <c r="F24" s="439"/>
      <c r="G24" s="439"/>
      <c r="H24" s="439"/>
      <c r="I24" s="439"/>
      <c r="J24" s="439"/>
      <c r="K24" s="440"/>
      <c r="L24" s="441">
        <v>1</v>
      </c>
      <c r="M24" s="442"/>
      <c r="N24" s="442"/>
      <c r="O24" s="442"/>
      <c r="P24" s="443"/>
      <c r="Q24" s="441">
        <v>8650</v>
      </c>
      <c r="R24" s="442"/>
      <c r="S24" s="442"/>
      <c r="T24" s="442"/>
      <c r="U24" s="442"/>
      <c r="V24" s="443"/>
      <c r="W24" s="507"/>
      <c r="X24" s="498"/>
      <c r="Y24" s="499"/>
      <c r="Z24" s="438" t="s">
        <v>171</v>
      </c>
      <c r="AA24" s="439"/>
      <c r="AB24" s="439"/>
      <c r="AC24" s="439"/>
      <c r="AD24" s="439"/>
      <c r="AE24" s="439"/>
      <c r="AF24" s="439"/>
      <c r="AG24" s="440"/>
      <c r="AH24" s="441">
        <v>413</v>
      </c>
      <c r="AI24" s="442"/>
      <c r="AJ24" s="442"/>
      <c r="AK24" s="442"/>
      <c r="AL24" s="443"/>
      <c r="AM24" s="441">
        <v>1259237</v>
      </c>
      <c r="AN24" s="442"/>
      <c r="AO24" s="442"/>
      <c r="AP24" s="442"/>
      <c r="AQ24" s="442"/>
      <c r="AR24" s="443"/>
      <c r="AS24" s="441">
        <v>3049</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10893733</v>
      </c>
      <c r="BO24" s="466"/>
      <c r="BP24" s="466"/>
      <c r="BQ24" s="466"/>
      <c r="BR24" s="466"/>
      <c r="BS24" s="466"/>
      <c r="BT24" s="466"/>
      <c r="BU24" s="467"/>
      <c r="BV24" s="465">
        <v>11430271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173</v>
      </c>
      <c r="F25" s="439"/>
      <c r="G25" s="439"/>
      <c r="H25" s="439"/>
      <c r="I25" s="439"/>
      <c r="J25" s="439"/>
      <c r="K25" s="440"/>
      <c r="L25" s="441">
        <v>1</v>
      </c>
      <c r="M25" s="442"/>
      <c r="N25" s="442"/>
      <c r="O25" s="442"/>
      <c r="P25" s="443"/>
      <c r="Q25" s="441">
        <v>7050</v>
      </c>
      <c r="R25" s="442"/>
      <c r="S25" s="442"/>
      <c r="T25" s="442"/>
      <c r="U25" s="442"/>
      <c r="V25" s="443"/>
      <c r="W25" s="507"/>
      <c r="X25" s="498"/>
      <c r="Y25" s="499"/>
      <c r="Z25" s="438" t="s">
        <v>174</v>
      </c>
      <c r="AA25" s="439"/>
      <c r="AB25" s="439"/>
      <c r="AC25" s="439"/>
      <c r="AD25" s="439"/>
      <c r="AE25" s="439"/>
      <c r="AF25" s="439"/>
      <c r="AG25" s="440"/>
      <c r="AH25" s="441">
        <v>112</v>
      </c>
      <c r="AI25" s="442"/>
      <c r="AJ25" s="442"/>
      <c r="AK25" s="442"/>
      <c r="AL25" s="443"/>
      <c r="AM25" s="441">
        <v>360416</v>
      </c>
      <c r="AN25" s="442"/>
      <c r="AO25" s="442"/>
      <c r="AP25" s="442"/>
      <c r="AQ25" s="442"/>
      <c r="AR25" s="443"/>
      <c r="AS25" s="441">
        <v>3218</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4240364</v>
      </c>
      <c r="BO25" s="461"/>
      <c r="BP25" s="461"/>
      <c r="BQ25" s="461"/>
      <c r="BR25" s="461"/>
      <c r="BS25" s="461"/>
      <c r="BT25" s="461"/>
      <c r="BU25" s="462"/>
      <c r="BV25" s="460">
        <v>3348956</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176</v>
      </c>
      <c r="F26" s="439"/>
      <c r="G26" s="439"/>
      <c r="H26" s="439"/>
      <c r="I26" s="439"/>
      <c r="J26" s="439"/>
      <c r="K26" s="440"/>
      <c r="L26" s="441">
        <v>1</v>
      </c>
      <c r="M26" s="442"/>
      <c r="N26" s="442"/>
      <c r="O26" s="442"/>
      <c r="P26" s="443"/>
      <c r="Q26" s="441">
        <v>5850</v>
      </c>
      <c r="R26" s="442"/>
      <c r="S26" s="442"/>
      <c r="T26" s="442"/>
      <c r="U26" s="442"/>
      <c r="V26" s="443"/>
      <c r="W26" s="507"/>
      <c r="X26" s="498"/>
      <c r="Y26" s="499"/>
      <c r="Z26" s="438" t="s">
        <v>177</v>
      </c>
      <c r="AA26" s="520"/>
      <c r="AB26" s="520"/>
      <c r="AC26" s="520"/>
      <c r="AD26" s="520"/>
      <c r="AE26" s="520"/>
      <c r="AF26" s="520"/>
      <c r="AG26" s="521"/>
      <c r="AH26" s="441">
        <v>16</v>
      </c>
      <c r="AI26" s="442"/>
      <c r="AJ26" s="442"/>
      <c r="AK26" s="442"/>
      <c r="AL26" s="443"/>
      <c r="AM26" s="441">
        <v>50752</v>
      </c>
      <c r="AN26" s="442"/>
      <c r="AO26" s="442"/>
      <c r="AP26" s="442"/>
      <c r="AQ26" s="442"/>
      <c r="AR26" s="443"/>
      <c r="AS26" s="441">
        <v>3172</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128</v>
      </c>
      <c r="BO26" s="466"/>
      <c r="BP26" s="466"/>
      <c r="BQ26" s="466"/>
      <c r="BR26" s="466"/>
      <c r="BS26" s="466"/>
      <c r="BT26" s="466"/>
      <c r="BU26" s="467"/>
      <c r="BV26" s="465" t="s">
        <v>128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179</v>
      </c>
      <c r="F27" s="439"/>
      <c r="G27" s="439"/>
      <c r="H27" s="439"/>
      <c r="I27" s="439"/>
      <c r="J27" s="439"/>
      <c r="K27" s="440"/>
      <c r="L27" s="441">
        <v>1</v>
      </c>
      <c r="M27" s="442"/>
      <c r="N27" s="442"/>
      <c r="O27" s="442"/>
      <c r="P27" s="443"/>
      <c r="Q27" s="441">
        <v>4320</v>
      </c>
      <c r="R27" s="442"/>
      <c r="S27" s="442"/>
      <c r="T27" s="442"/>
      <c r="U27" s="442"/>
      <c r="V27" s="443"/>
      <c r="W27" s="507"/>
      <c r="X27" s="498"/>
      <c r="Y27" s="499"/>
      <c r="Z27" s="438" t="s">
        <v>180</v>
      </c>
      <c r="AA27" s="439"/>
      <c r="AB27" s="439"/>
      <c r="AC27" s="439"/>
      <c r="AD27" s="439"/>
      <c r="AE27" s="439"/>
      <c r="AF27" s="439"/>
      <c r="AG27" s="440"/>
      <c r="AH27" s="441">
        <v>4</v>
      </c>
      <c r="AI27" s="442"/>
      <c r="AJ27" s="442"/>
      <c r="AK27" s="442"/>
      <c r="AL27" s="443"/>
      <c r="AM27" s="441">
        <v>15324</v>
      </c>
      <c r="AN27" s="442"/>
      <c r="AO27" s="442"/>
      <c r="AP27" s="442"/>
      <c r="AQ27" s="442"/>
      <c r="AR27" s="443"/>
      <c r="AS27" s="441">
        <v>3831</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v>645142</v>
      </c>
      <c r="BO27" s="469"/>
      <c r="BP27" s="469"/>
      <c r="BQ27" s="469"/>
      <c r="BR27" s="469"/>
      <c r="BS27" s="469"/>
      <c r="BT27" s="469"/>
      <c r="BU27" s="470"/>
      <c r="BV27" s="468">
        <v>645137</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182</v>
      </c>
      <c r="F28" s="439"/>
      <c r="G28" s="439"/>
      <c r="H28" s="439"/>
      <c r="I28" s="439"/>
      <c r="J28" s="439"/>
      <c r="K28" s="440"/>
      <c r="L28" s="441">
        <v>1</v>
      </c>
      <c r="M28" s="442"/>
      <c r="N28" s="442"/>
      <c r="O28" s="442"/>
      <c r="P28" s="443"/>
      <c r="Q28" s="441">
        <v>3920</v>
      </c>
      <c r="R28" s="442"/>
      <c r="S28" s="442"/>
      <c r="T28" s="442"/>
      <c r="U28" s="442"/>
      <c r="V28" s="443"/>
      <c r="W28" s="507"/>
      <c r="X28" s="498"/>
      <c r="Y28" s="499"/>
      <c r="Z28" s="438" t="s">
        <v>183</v>
      </c>
      <c r="AA28" s="439"/>
      <c r="AB28" s="439"/>
      <c r="AC28" s="439"/>
      <c r="AD28" s="439"/>
      <c r="AE28" s="439"/>
      <c r="AF28" s="439"/>
      <c r="AG28" s="440"/>
      <c r="AH28" s="441" t="s">
        <v>136</v>
      </c>
      <c r="AI28" s="442"/>
      <c r="AJ28" s="442"/>
      <c r="AK28" s="442"/>
      <c r="AL28" s="443"/>
      <c r="AM28" s="441" t="s">
        <v>136</v>
      </c>
      <c r="AN28" s="442"/>
      <c r="AO28" s="442"/>
      <c r="AP28" s="442"/>
      <c r="AQ28" s="442"/>
      <c r="AR28" s="443"/>
      <c r="AS28" s="441" t="s">
        <v>136</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2352318</v>
      </c>
      <c r="BO28" s="461"/>
      <c r="BP28" s="461"/>
      <c r="BQ28" s="461"/>
      <c r="BR28" s="461"/>
      <c r="BS28" s="461"/>
      <c r="BT28" s="461"/>
      <c r="BU28" s="462"/>
      <c r="BV28" s="460">
        <v>2411974</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185</v>
      </c>
      <c r="F29" s="439"/>
      <c r="G29" s="439"/>
      <c r="H29" s="439"/>
      <c r="I29" s="439"/>
      <c r="J29" s="439"/>
      <c r="K29" s="440"/>
      <c r="L29" s="441">
        <v>16</v>
      </c>
      <c r="M29" s="442"/>
      <c r="N29" s="442"/>
      <c r="O29" s="442"/>
      <c r="P29" s="443"/>
      <c r="Q29" s="441">
        <v>3570</v>
      </c>
      <c r="R29" s="442"/>
      <c r="S29" s="442"/>
      <c r="T29" s="442"/>
      <c r="U29" s="442"/>
      <c r="V29" s="443"/>
      <c r="W29" s="508"/>
      <c r="X29" s="509"/>
      <c r="Y29" s="510"/>
      <c r="Z29" s="438" t="s">
        <v>186</v>
      </c>
      <c r="AA29" s="439"/>
      <c r="AB29" s="439"/>
      <c r="AC29" s="439"/>
      <c r="AD29" s="439"/>
      <c r="AE29" s="439"/>
      <c r="AF29" s="439"/>
      <c r="AG29" s="440"/>
      <c r="AH29" s="441">
        <v>417</v>
      </c>
      <c r="AI29" s="442"/>
      <c r="AJ29" s="442"/>
      <c r="AK29" s="442"/>
      <c r="AL29" s="443"/>
      <c r="AM29" s="441">
        <v>1274561</v>
      </c>
      <c r="AN29" s="442"/>
      <c r="AO29" s="442"/>
      <c r="AP29" s="442"/>
      <c r="AQ29" s="442"/>
      <c r="AR29" s="443"/>
      <c r="AS29" s="441">
        <v>3057</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1286954</v>
      </c>
      <c r="BO29" s="466"/>
      <c r="BP29" s="466"/>
      <c r="BQ29" s="466"/>
      <c r="BR29" s="466"/>
      <c r="BS29" s="466"/>
      <c r="BT29" s="466"/>
      <c r="BU29" s="467"/>
      <c r="BV29" s="465">
        <v>1276843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94.1</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1912070</v>
      </c>
      <c r="BO30" s="469"/>
      <c r="BP30" s="469"/>
      <c r="BQ30" s="469"/>
      <c r="BR30" s="469"/>
      <c r="BS30" s="469"/>
      <c r="BT30" s="469"/>
      <c r="BU30" s="470"/>
      <c r="BV30" s="468">
        <v>2121547</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195</v>
      </c>
      <c r="V33" s="428"/>
      <c r="W33" s="427" t="s">
        <v>196</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198</v>
      </c>
      <c r="BF33" s="427"/>
      <c r="BG33" s="427" t="s">
        <v>199</v>
      </c>
      <c r="BH33" s="427"/>
      <c r="BI33" s="427"/>
      <c r="BJ33" s="427"/>
      <c r="BK33" s="427"/>
      <c r="BL33" s="427"/>
      <c r="BM33" s="427"/>
      <c r="BN33" s="427"/>
      <c r="BO33" s="427"/>
      <c r="BP33" s="427"/>
      <c r="BQ33" s="427"/>
      <c r="BR33" s="427"/>
      <c r="BS33" s="427"/>
      <c r="BT33" s="427"/>
      <c r="BU33" s="427"/>
      <c r="BV33" s="216"/>
      <c r="BW33" s="428" t="s">
        <v>198</v>
      </c>
      <c r="BX33" s="428"/>
      <c r="BY33" s="427" t="s">
        <v>200</v>
      </c>
      <c r="BZ33" s="427"/>
      <c r="CA33" s="427"/>
      <c r="CB33" s="427"/>
      <c r="CC33" s="427"/>
      <c r="CD33" s="427"/>
      <c r="CE33" s="427"/>
      <c r="CF33" s="427"/>
      <c r="CG33" s="427"/>
      <c r="CH33" s="427"/>
      <c r="CI33" s="427"/>
      <c r="CJ33" s="427"/>
      <c r="CK33" s="427"/>
      <c r="CL33" s="427"/>
      <c r="CM33" s="427"/>
      <c r="CN33" s="215"/>
      <c r="CO33" s="428" t="s">
        <v>195</v>
      </c>
      <c r="CP33" s="428"/>
      <c r="CQ33" s="427" t="s">
        <v>201</v>
      </c>
      <c r="CR33" s="427"/>
      <c r="CS33" s="427"/>
      <c r="CT33" s="427"/>
      <c r="CU33" s="427"/>
      <c r="CV33" s="427"/>
      <c r="CW33" s="427"/>
      <c r="CX33" s="427"/>
      <c r="CY33" s="427"/>
      <c r="CZ33" s="427"/>
      <c r="DA33" s="427"/>
      <c r="DB33" s="427"/>
      <c r="DC33" s="427"/>
      <c r="DD33" s="427"/>
      <c r="DE33" s="427"/>
      <c r="DF33" s="215"/>
      <c r="DG33" s="426" t="s">
        <v>202</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2</v>
      </c>
      <c r="V34" s="424"/>
      <c r="W34" s="423" t="str">
        <f>IF('各会計、関係団体の財政状況及び健全化判断比率'!B28="","",'各会計、関係団体の財政状況及び健全化判断比率'!B28)</f>
        <v>三沢市国民健康保険特別会計</v>
      </c>
      <c r="X34" s="423"/>
      <c r="Y34" s="423"/>
      <c r="Z34" s="423"/>
      <c r="AA34" s="423"/>
      <c r="AB34" s="423"/>
      <c r="AC34" s="423"/>
      <c r="AD34" s="423"/>
      <c r="AE34" s="423"/>
      <c r="AF34" s="423"/>
      <c r="AG34" s="423"/>
      <c r="AH34" s="423"/>
      <c r="AI34" s="423"/>
      <c r="AJ34" s="423"/>
      <c r="AK34" s="423"/>
      <c r="AL34" s="213"/>
      <c r="AM34" s="424">
        <f>IF(AO34="","",MAX(C34:D43,U34:V43)+1)</f>
        <v>5</v>
      </c>
      <c r="AN34" s="424"/>
      <c r="AO34" s="423" t="str">
        <f>IF('各会計、関係団体の財政状況及び健全化判断比率'!B31="","",'各会計、関係団体の財政状況及び健全化判断比率'!B31)</f>
        <v>三沢市水道事業会計</v>
      </c>
      <c r="AP34" s="423"/>
      <c r="AQ34" s="423"/>
      <c r="AR34" s="423"/>
      <c r="AS34" s="423"/>
      <c r="AT34" s="423"/>
      <c r="AU34" s="423"/>
      <c r="AV34" s="423"/>
      <c r="AW34" s="423"/>
      <c r="AX34" s="423"/>
      <c r="AY34" s="423"/>
      <c r="AZ34" s="423"/>
      <c r="BA34" s="423"/>
      <c r="BB34" s="423"/>
      <c r="BC34" s="423"/>
      <c r="BD34" s="213"/>
      <c r="BE34" s="424">
        <f>IF(BG34="","",MAX(C34:D43,U34:V43,AM34:AN43)+1)</f>
        <v>7</v>
      </c>
      <c r="BF34" s="424"/>
      <c r="BG34" s="423" t="str">
        <f>IF('各会計、関係団体の財政状況及び健全化判断比率'!B33="","",'各会計、関係団体の財政状況及び健全化判断比率'!B33)</f>
        <v>三沢市食肉処理センター特別会計</v>
      </c>
      <c r="BH34" s="423"/>
      <c r="BI34" s="423"/>
      <c r="BJ34" s="423"/>
      <c r="BK34" s="423"/>
      <c r="BL34" s="423"/>
      <c r="BM34" s="423"/>
      <c r="BN34" s="423"/>
      <c r="BO34" s="423"/>
      <c r="BP34" s="423"/>
      <c r="BQ34" s="423"/>
      <c r="BR34" s="423"/>
      <c r="BS34" s="423"/>
      <c r="BT34" s="423"/>
      <c r="BU34" s="423"/>
      <c r="BV34" s="213"/>
      <c r="BW34" s="424">
        <f>IF(BY34="","",MAX(C34:D43,U34:V43,AM34:AN43,BE34:BF43)+1)</f>
        <v>10</v>
      </c>
      <c r="BX34" s="424"/>
      <c r="BY34" s="423" t="str">
        <f>IF('各会計、関係団体の財政状況及び健全化判断比率'!B68="","",'各会計、関係団体の財政状況及び健全化判断比率'!B68)</f>
        <v>十和田地区環境整備事務組合【一般会計】</v>
      </c>
      <c r="BZ34" s="423"/>
      <c r="CA34" s="423"/>
      <c r="CB34" s="423"/>
      <c r="CC34" s="423"/>
      <c r="CD34" s="423"/>
      <c r="CE34" s="423"/>
      <c r="CF34" s="423"/>
      <c r="CG34" s="423"/>
      <c r="CH34" s="423"/>
      <c r="CI34" s="423"/>
      <c r="CJ34" s="423"/>
      <c r="CK34" s="423"/>
      <c r="CL34" s="423"/>
      <c r="CM34" s="423"/>
      <c r="CN34" s="213"/>
      <c r="CO34" s="424">
        <f>IF(CQ34="","",MAX(C34:D43,U34:V43,AM34:AN43,BE34:BF43,BW34:BX43)+1)</f>
        <v>18</v>
      </c>
      <c r="CP34" s="424"/>
      <c r="CQ34" s="423" t="str">
        <f>IF('各会計、関係団体の財政状況及び健全化判断比率'!BS7="","",'各会計、関係団体の財政状況及び健全化判断比率'!BS7)</f>
        <v>三沢市土地開発公社</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〇</v>
      </c>
      <c r="DH34" s="425"/>
      <c r="DI34" s="217"/>
      <c r="DJ34" s="185"/>
      <c r="DK34" s="185"/>
      <c r="DL34" s="185"/>
      <c r="DM34" s="185"/>
      <c r="DN34" s="185"/>
      <c r="DO34" s="185"/>
    </row>
    <row r="35" spans="1:119" ht="32.25" customHeight="1" x14ac:dyDescent="0.15">
      <c r="A35" s="186"/>
      <c r="B35" s="212"/>
      <c r="C35" s="424" t="str">
        <f>IF(E35="","",C34+1)</f>
        <v/>
      </c>
      <c r="D35" s="424"/>
      <c r="E35" s="423" t="str">
        <f>IF('各会計、関係団体の財政状況及び健全化判断比率'!B8="","",'各会計、関係団体の財政状況及び健全化判断比率'!B8)</f>
        <v/>
      </c>
      <c r="F35" s="423"/>
      <c r="G35" s="423"/>
      <c r="H35" s="423"/>
      <c r="I35" s="423"/>
      <c r="J35" s="423"/>
      <c r="K35" s="423"/>
      <c r="L35" s="423"/>
      <c r="M35" s="423"/>
      <c r="N35" s="423"/>
      <c r="O35" s="423"/>
      <c r="P35" s="423"/>
      <c r="Q35" s="423"/>
      <c r="R35" s="423"/>
      <c r="S35" s="423"/>
      <c r="T35" s="213"/>
      <c r="U35" s="424">
        <f>IF(W35="","",U34+1)</f>
        <v>3</v>
      </c>
      <c r="V35" s="424"/>
      <c r="W35" s="423" t="str">
        <f>IF('各会計、関係団体の財政状況及び健全化判断比率'!B29="","",'各会計、関係団体の財政状況及び健全化判断比率'!B29)</f>
        <v>三沢市介護保険特別会計</v>
      </c>
      <c r="X35" s="423"/>
      <c r="Y35" s="423"/>
      <c r="Z35" s="423"/>
      <c r="AA35" s="423"/>
      <c r="AB35" s="423"/>
      <c r="AC35" s="423"/>
      <c r="AD35" s="423"/>
      <c r="AE35" s="423"/>
      <c r="AF35" s="423"/>
      <c r="AG35" s="423"/>
      <c r="AH35" s="423"/>
      <c r="AI35" s="423"/>
      <c r="AJ35" s="423"/>
      <c r="AK35" s="423"/>
      <c r="AL35" s="213"/>
      <c r="AM35" s="424">
        <f t="shared" ref="AM35:AM43" si="0">IF(AO35="","",AM34+1)</f>
        <v>6</v>
      </c>
      <c r="AN35" s="424"/>
      <c r="AO35" s="423" t="str">
        <f>IF('各会計、関係団体の財政状況及び健全化判断比率'!B32="","",'各会計、関係団体の財政状況及び健全化判断比率'!B32)</f>
        <v>三沢市立三沢病院事業会計</v>
      </c>
      <c r="AP35" s="423"/>
      <c r="AQ35" s="423"/>
      <c r="AR35" s="423"/>
      <c r="AS35" s="423"/>
      <c r="AT35" s="423"/>
      <c r="AU35" s="423"/>
      <c r="AV35" s="423"/>
      <c r="AW35" s="423"/>
      <c r="AX35" s="423"/>
      <c r="AY35" s="423"/>
      <c r="AZ35" s="423"/>
      <c r="BA35" s="423"/>
      <c r="BB35" s="423"/>
      <c r="BC35" s="423"/>
      <c r="BD35" s="213"/>
      <c r="BE35" s="424">
        <f t="shared" ref="BE35:BE43" si="1">IF(BG35="","",BE34+1)</f>
        <v>8</v>
      </c>
      <c r="BF35" s="424"/>
      <c r="BG35" s="423" t="str">
        <f>IF('各会計、関係団体の財政状況及び健全化判断比率'!B34="","",'各会計、関係団体の財政状況及び健全化判断比率'!B34)</f>
        <v>三沢市農業集落排水事業特別会計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11</v>
      </c>
      <c r="BX35" s="424"/>
      <c r="BY35" s="423" t="str">
        <f>IF('各会計、関係団体の財政状況及び健全化判断比率'!B69="","",'各会計、関係団体の財政状況及び健全化判断比率'!B69)</f>
        <v>上北地方教育・福祉事務組合【一般会計】</v>
      </c>
      <c r="BZ35" s="423"/>
      <c r="CA35" s="423"/>
      <c r="CB35" s="423"/>
      <c r="CC35" s="423"/>
      <c r="CD35" s="423"/>
      <c r="CE35" s="423"/>
      <c r="CF35" s="423"/>
      <c r="CG35" s="423"/>
      <c r="CH35" s="423"/>
      <c r="CI35" s="423"/>
      <c r="CJ35" s="423"/>
      <c r="CK35" s="423"/>
      <c r="CL35" s="423"/>
      <c r="CM35" s="423"/>
      <c r="CN35" s="213"/>
      <c r="CO35" s="424">
        <f t="shared" ref="CO35:CO43" si="3">IF(CQ35="","",CO34+1)</f>
        <v>19</v>
      </c>
      <c r="CP35" s="424"/>
      <c r="CQ35" s="423" t="str">
        <f>IF('各会計、関係団体の財政状況及び健全化判断比率'!BS8="","",'各会計、関係団体の財政状況及び健全化判断比率'!BS8)</f>
        <v>三沢市自治振興公社</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4</v>
      </c>
      <c r="V36" s="424"/>
      <c r="W36" s="423" t="str">
        <f>IF('各会計、関係団体の財政状況及び健全化判断比率'!B30="","",'各会計、関係団体の財政状況及び健全化判断比率'!B30)</f>
        <v>三沢市後期高齢者医療特別会計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9</v>
      </c>
      <c r="BF36" s="424"/>
      <c r="BG36" s="423" t="str">
        <f>IF('各会計、関係団体の財政状況及び健全化判断比率'!B35="","",'各会計、関係団体の財政状況及び健全化判断比率'!B35)</f>
        <v>三沢市下水道事業特別会計</v>
      </c>
      <c r="BH36" s="423"/>
      <c r="BI36" s="423"/>
      <c r="BJ36" s="423"/>
      <c r="BK36" s="423"/>
      <c r="BL36" s="423"/>
      <c r="BM36" s="423"/>
      <c r="BN36" s="423"/>
      <c r="BO36" s="423"/>
      <c r="BP36" s="423"/>
      <c r="BQ36" s="423"/>
      <c r="BR36" s="423"/>
      <c r="BS36" s="423"/>
      <c r="BT36" s="423"/>
      <c r="BU36" s="423"/>
      <c r="BV36" s="213"/>
      <c r="BW36" s="424">
        <f t="shared" si="2"/>
        <v>12</v>
      </c>
      <c r="BX36" s="424"/>
      <c r="BY36" s="423" t="str">
        <f>IF('各会計、関係団体の財政状況及び健全化判断比率'!B70="","",'各会計、関係団体の財政状況及び健全化判断比率'!B70)</f>
        <v>青森県後期高齢者医療広域連合【一般会計】</v>
      </c>
      <c r="BZ36" s="423"/>
      <c r="CA36" s="423"/>
      <c r="CB36" s="423"/>
      <c r="CC36" s="423"/>
      <c r="CD36" s="423"/>
      <c r="CE36" s="423"/>
      <c r="CF36" s="423"/>
      <c r="CG36" s="423"/>
      <c r="CH36" s="423"/>
      <c r="CI36" s="423"/>
      <c r="CJ36" s="423"/>
      <c r="CK36" s="423"/>
      <c r="CL36" s="423"/>
      <c r="CM36" s="423"/>
      <c r="CN36" s="213"/>
      <c r="CO36" s="424">
        <f t="shared" si="3"/>
        <v>20</v>
      </c>
      <c r="CP36" s="424"/>
      <c r="CQ36" s="423" t="str">
        <f>IF('各会計、関係団体の財政状況及び健全化判断比率'!BS9="","",'各会計、関係団体の財政状況及び健全化判断比率'!BS9)</f>
        <v>三沢畜産公社</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t="str">
        <f t="shared" si="4"/>
        <v/>
      </c>
      <c r="V37" s="424"/>
      <c r="W37" s="423"/>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13</v>
      </c>
      <c r="BX37" s="424"/>
      <c r="BY37" s="423" t="str">
        <f>IF('各会計、関係団体の財政状況及び健全化判断比率'!B71="","",'各会計、関係団体の財政状況及び健全化判断比率'!B71)</f>
        <v>青森県後期高齢者医療広域連合【後期高齢者医療特別会計】</v>
      </c>
      <c r="BZ37" s="423"/>
      <c r="CA37" s="423"/>
      <c r="CB37" s="423"/>
      <c r="CC37" s="423"/>
      <c r="CD37" s="423"/>
      <c r="CE37" s="423"/>
      <c r="CF37" s="423"/>
      <c r="CG37" s="423"/>
      <c r="CH37" s="423"/>
      <c r="CI37" s="423"/>
      <c r="CJ37" s="423"/>
      <c r="CK37" s="423"/>
      <c r="CL37" s="423"/>
      <c r="CM37" s="423"/>
      <c r="CN37" s="213"/>
      <c r="CO37" s="424">
        <f t="shared" si="3"/>
        <v>21</v>
      </c>
      <c r="CP37" s="424"/>
      <c r="CQ37" s="423" t="str">
        <f>IF('各会計、関係団体の財政状況及び健全化判断比率'!BS10="","",'各会計、関係団体の財政状況及び健全化判断比率'!BS10)</f>
        <v>三沢市公園緑化公社</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14</v>
      </c>
      <c r="BX38" s="424"/>
      <c r="BY38" s="423" t="str">
        <f>IF('各会計、関係団体の財政状況及び健全化判断比率'!B72="","",'各会計、関係団体の財政状況及び健全化判断比率'!B72)</f>
        <v>青森県交通災害共済組合【交通災害共済事業会計】</v>
      </c>
      <c r="BZ38" s="423"/>
      <c r="CA38" s="423"/>
      <c r="CB38" s="423"/>
      <c r="CC38" s="423"/>
      <c r="CD38" s="423"/>
      <c r="CE38" s="423"/>
      <c r="CF38" s="423"/>
      <c r="CG38" s="423"/>
      <c r="CH38" s="423"/>
      <c r="CI38" s="423"/>
      <c r="CJ38" s="423"/>
      <c r="CK38" s="423"/>
      <c r="CL38" s="423"/>
      <c r="CM38" s="423"/>
      <c r="CN38" s="213"/>
      <c r="CO38" s="424">
        <f t="shared" si="3"/>
        <v>22</v>
      </c>
      <c r="CP38" s="424"/>
      <c r="CQ38" s="423" t="str">
        <f>IF('各会計、関係団体の財政状況及び健全化判断比率'!BS11="","",'各会計、関係団体の財政状況及び健全化判断比率'!BS11)</f>
        <v>スカイプラザミサワ</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15</v>
      </c>
      <c r="BX39" s="424"/>
      <c r="BY39" s="423" t="str">
        <f>IF('各会計、関係団体の財政状況及び健全化判断比率'!B73="","",'各会計、関係団体の財政状況及び健全化判断比率'!B73)</f>
        <v>青森県市町村職員退職手当組合【一般会計】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16</v>
      </c>
      <c r="BX40" s="424"/>
      <c r="BY40" s="423" t="str">
        <f>IF('各会計、関係団体の財政状況及び健全化判断比率'!B74="","",'各会計、関係団体の財政状況及び健全化判断比率'!B74)</f>
        <v>青森県市町村総合事務組合【一般会計】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17</v>
      </c>
      <c r="BX41" s="424"/>
      <c r="BY41" s="423" t="str">
        <f>IF('各会計、関係団体の財政状況及び健全化判断比率'!B75="","",'各会計、関係団体の財政状況及び健全化判断比率'!B75)</f>
        <v>青森県市長会館管理組合【一般会計】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jTcNNZOyKAYdUcOjKM6ldBxblclfKg4GezB1R3EMH2e2b/xA/p8YTujsyYgx/owYZr+DuE1YBs6JgVuQKWXLg==" saltValue="kMB/BKS2OmPXoEVMu6dWk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4294967295" verticalDpi="300"/>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5" zoomScaleNormal="85"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211</v>
      </c>
      <c r="DI1" s="794"/>
      <c r="DJ1" s="794"/>
      <c r="DK1" s="794"/>
      <c r="DL1" s="794"/>
      <c r="DM1" s="794"/>
      <c r="DN1" s="795"/>
      <c r="DO1" s="225"/>
      <c r="DP1" s="793" t="s">
        <v>212</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214</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215</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216</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217</v>
      </c>
      <c r="S4" s="736"/>
      <c r="T4" s="736"/>
      <c r="U4" s="736"/>
      <c r="V4" s="736"/>
      <c r="W4" s="736"/>
      <c r="X4" s="736"/>
      <c r="Y4" s="737"/>
      <c r="Z4" s="735" t="s">
        <v>218</v>
      </c>
      <c r="AA4" s="736"/>
      <c r="AB4" s="736"/>
      <c r="AC4" s="737"/>
      <c r="AD4" s="735" t="s">
        <v>219</v>
      </c>
      <c r="AE4" s="736"/>
      <c r="AF4" s="736"/>
      <c r="AG4" s="736"/>
      <c r="AH4" s="736"/>
      <c r="AI4" s="736"/>
      <c r="AJ4" s="736"/>
      <c r="AK4" s="737"/>
      <c r="AL4" s="735" t="s">
        <v>218</v>
      </c>
      <c r="AM4" s="736"/>
      <c r="AN4" s="736"/>
      <c r="AO4" s="737"/>
      <c r="AP4" s="796" t="s">
        <v>220</v>
      </c>
      <c r="AQ4" s="796"/>
      <c r="AR4" s="796"/>
      <c r="AS4" s="796"/>
      <c r="AT4" s="796"/>
      <c r="AU4" s="796"/>
      <c r="AV4" s="796"/>
      <c r="AW4" s="796"/>
      <c r="AX4" s="796"/>
      <c r="AY4" s="796"/>
      <c r="AZ4" s="796"/>
      <c r="BA4" s="796"/>
      <c r="BB4" s="796"/>
      <c r="BC4" s="796"/>
      <c r="BD4" s="796"/>
      <c r="BE4" s="796"/>
      <c r="BF4" s="796"/>
      <c r="BG4" s="796" t="s">
        <v>221</v>
      </c>
      <c r="BH4" s="796"/>
      <c r="BI4" s="796"/>
      <c r="BJ4" s="796"/>
      <c r="BK4" s="796"/>
      <c r="BL4" s="796"/>
      <c r="BM4" s="796"/>
      <c r="BN4" s="796"/>
      <c r="BO4" s="796" t="s">
        <v>218</v>
      </c>
      <c r="BP4" s="796"/>
      <c r="BQ4" s="796"/>
      <c r="BR4" s="796"/>
      <c r="BS4" s="796" t="s">
        <v>222</v>
      </c>
      <c r="BT4" s="796"/>
      <c r="BU4" s="796"/>
      <c r="BV4" s="796"/>
      <c r="BW4" s="796"/>
      <c r="BX4" s="796"/>
      <c r="BY4" s="796"/>
      <c r="BZ4" s="796"/>
      <c r="CA4" s="796"/>
      <c r="CB4" s="796"/>
      <c r="CD4" s="778" t="s">
        <v>223</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224</v>
      </c>
      <c r="C5" s="761"/>
      <c r="D5" s="761"/>
      <c r="E5" s="761"/>
      <c r="F5" s="761"/>
      <c r="G5" s="761"/>
      <c r="H5" s="761"/>
      <c r="I5" s="761"/>
      <c r="J5" s="761"/>
      <c r="K5" s="761"/>
      <c r="L5" s="761"/>
      <c r="M5" s="761"/>
      <c r="N5" s="761"/>
      <c r="O5" s="761"/>
      <c r="P5" s="761"/>
      <c r="Q5" s="762"/>
      <c r="R5" s="726">
        <v>4697265</v>
      </c>
      <c r="S5" s="727"/>
      <c r="T5" s="727"/>
      <c r="U5" s="727"/>
      <c r="V5" s="727"/>
      <c r="W5" s="727"/>
      <c r="X5" s="727"/>
      <c r="Y5" s="773"/>
      <c r="Z5" s="791">
        <v>19.899999999999999</v>
      </c>
      <c r="AA5" s="791"/>
      <c r="AB5" s="791"/>
      <c r="AC5" s="791"/>
      <c r="AD5" s="792">
        <v>4697265</v>
      </c>
      <c r="AE5" s="792"/>
      <c r="AF5" s="792"/>
      <c r="AG5" s="792"/>
      <c r="AH5" s="792"/>
      <c r="AI5" s="792"/>
      <c r="AJ5" s="792"/>
      <c r="AK5" s="792"/>
      <c r="AL5" s="774">
        <v>39</v>
      </c>
      <c r="AM5" s="743"/>
      <c r="AN5" s="743"/>
      <c r="AO5" s="775"/>
      <c r="AP5" s="760" t="s">
        <v>225</v>
      </c>
      <c r="AQ5" s="761"/>
      <c r="AR5" s="761"/>
      <c r="AS5" s="761"/>
      <c r="AT5" s="761"/>
      <c r="AU5" s="761"/>
      <c r="AV5" s="761"/>
      <c r="AW5" s="761"/>
      <c r="AX5" s="761"/>
      <c r="AY5" s="761"/>
      <c r="AZ5" s="761"/>
      <c r="BA5" s="761"/>
      <c r="BB5" s="761"/>
      <c r="BC5" s="761"/>
      <c r="BD5" s="761"/>
      <c r="BE5" s="761"/>
      <c r="BF5" s="762"/>
      <c r="BG5" s="661">
        <v>4696857</v>
      </c>
      <c r="BH5" s="664"/>
      <c r="BI5" s="664"/>
      <c r="BJ5" s="664"/>
      <c r="BK5" s="664"/>
      <c r="BL5" s="664"/>
      <c r="BM5" s="664"/>
      <c r="BN5" s="665"/>
      <c r="BO5" s="723">
        <v>100</v>
      </c>
      <c r="BP5" s="723"/>
      <c r="BQ5" s="723"/>
      <c r="BR5" s="723"/>
      <c r="BS5" s="724">
        <v>68028</v>
      </c>
      <c r="BT5" s="724"/>
      <c r="BU5" s="724"/>
      <c r="BV5" s="724"/>
      <c r="BW5" s="724"/>
      <c r="BX5" s="724"/>
      <c r="BY5" s="724"/>
      <c r="BZ5" s="724"/>
      <c r="CA5" s="724"/>
      <c r="CB5" s="765"/>
      <c r="CD5" s="778" t="s">
        <v>220</v>
      </c>
      <c r="CE5" s="779"/>
      <c r="CF5" s="779"/>
      <c r="CG5" s="779"/>
      <c r="CH5" s="779"/>
      <c r="CI5" s="779"/>
      <c r="CJ5" s="779"/>
      <c r="CK5" s="779"/>
      <c r="CL5" s="779"/>
      <c r="CM5" s="779"/>
      <c r="CN5" s="779"/>
      <c r="CO5" s="779"/>
      <c r="CP5" s="779"/>
      <c r="CQ5" s="780"/>
      <c r="CR5" s="778" t="s">
        <v>226</v>
      </c>
      <c r="CS5" s="779"/>
      <c r="CT5" s="779"/>
      <c r="CU5" s="779"/>
      <c r="CV5" s="779"/>
      <c r="CW5" s="779"/>
      <c r="CX5" s="779"/>
      <c r="CY5" s="780"/>
      <c r="CZ5" s="778" t="s">
        <v>218</v>
      </c>
      <c r="DA5" s="779"/>
      <c r="DB5" s="779"/>
      <c r="DC5" s="780"/>
      <c r="DD5" s="778" t="s">
        <v>227</v>
      </c>
      <c r="DE5" s="779"/>
      <c r="DF5" s="779"/>
      <c r="DG5" s="779"/>
      <c r="DH5" s="779"/>
      <c r="DI5" s="779"/>
      <c r="DJ5" s="779"/>
      <c r="DK5" s="779"/>
      <c r="DL5" s="779"/>
      <c r="DM5" s="779"/>
      <c r="DN5" s="779"/>
      <c r="DO5" s="779"/>
      <c r="DP5" s="780"/>
      <c r="DQ5" s="778" t="s">
        <v>228</v>
      </c>
      <c r="DR5" s="779"/>
      <c r="DS5" s="779"/>
      <c r="DT5" s="779"/>
      <c r="DU5" s="779"/>
      <c r="DV5" s="779"/>
      <c r="DW5" s="779"/>
      <c r="DX5" s="779"/>
      <c r="DY5" s="779"/>
      <c r="DZ5" s="779"/>
      <c r="EA5" s="779"/>
      <c r="EB5" s="779"/>
      <c r="EC5" s="780"/>
    </row>
    <row r="6" spans="2:143" ht="11.25" customHeight="1" x14ac:dyDescent="0.15">
      <c r="B6" s="658" t="s">
        <v>229</v>
      </c>
      <c r="C6" s="659"/>
      <c r="D6" s="659"/>
      <c r="E6" s="659"/>
      <c r="F6" s="659"/>
      <c r="G6" s="659"/>
      <c r="H6" s="659"/>
      <c r="I6" s="659"/>
      <c r="J6" s="659"/>
      <c r="K6" s="659"/>
      <c r="L6" s="659"/>
      <c r="M6" s="659"/>
      <c r="N6" s="659"/>
      <c r="O6" s="659"/>
      <c r="P6" s="659"/>
      <c r="Q6" s="660"/>
      <c r="R6" s="661">
        <v>143463</v>
      </c>
      <c r="S6" s="664"/>
      <c r="T6" s="664"/>
      <c r="U6" s="664"/>
      <c r="V6" s="664"/>
      <c r="W6" s="664"/>
      <c r="X6" s="664"/>
      <c r="Y6" s="665"/>
      <c r="Z6" s="723">
        <v>0.6</v>
      </c>
      <c r="AA6" s="723"/>
      <c r="AB6" s="723"/>
      <c r="AC6" s="723"/>
      <c r="AD6" s="724">
        <v>143463</v>
      </c>
      <c r="AE6" s="724"/>
      <c r="AF6" s="724"/>
      <c r="AG6" s="724"/>
      <c r="AH6" s="724"/>
      <c r="AI6" s="724"/>
      <c r="AJ6" s="724"/>
      <c r="AK6" s="724"/>
      <c r="AL6" s="666">
        <v>1.2</v>
      </c>
      <c r="AM6" s="667"/>
      <c r="AN6" s="667"/>
      <c r="AO6" s="725"/>
      <c r="AP6" s="658" t="s">
        <v>230</v>
      </c>
      <c r="AQ6" s="659"/>
      <c r="AR6" s="659"/>
      <c r="AS6" s="659"/>
      <c r="AT6" s="659"/>
      <c r="AU6" s="659"/>
      <c r="AV6" s="659"/>
      <c r="AW6" s="659"/>
      <c r="AX6" s="659"/>
      <c r="AY6" s="659"/>
      <c r="AZ6" s="659"/>
      <c r="BA6" s="659"/>
      <c r="BB6" s="659"/>
      <c r="BC6" s="659"/>
      <c r="BD6" s="659"/>
      <c r="BE6" s="659"/>
      <c r="BF6" s="660"/>
      <c r="BG6" s="661">
        <v>4696857</v>
      </c>
      <c r="BH6" s="664"/>
      <c r="BI6" s="664"/>
      <c r="BJ6" s="664"/>
      <c r="BK6" s="664"/>
      <c r="BL6" s="664"/>
      <c r="BM6" s="664"/>
      <c r="BN6" s="665"/>
      <c r="BO6" s="723">
        <v>100</v>
      </c>
      <c r="BP6" s="723"/>
      <c r="BQ6" s="723"/>
      <c r="BR6" s="723"/>
      <c r="BS6" s="724">
        <v>68028</v>
      </c>
      <c r="BT6" s="724"/>
      <c r="BU6" s="724"/>
      <c r="BV6" s="724"/>
      <c r="BW6" s="724"/>
      <c r="BX6" s="724"/>
      <c r="BY6" s="724"/>
      <c r="BZ6" s="724"/>
      <c r="CA6" s="724"/>
      <c r="CB6" s="765"/>
      <c r="CD6" s="732" t="s">
        <v>231</v>
      </c>
      <c r="CE6" s="733"/>
      <c r="CF6" s="733"/>
      <c r="CG6" s="733"/>
      <c r="CH6" s="733"/>
      <c r="CI6" s="733"/>
      <c r="CJ6" s="733"/>
      <c r="CK6" s="733"/>
      <c r="CL6" s="733"/>
      <c r="CM6" s="733"/>
      <c r="CN6" s="733"/>
      <c r="CO6" s="733"/>
      <c r="CP6" s="733"/>
      <c r="CQ6" s="734"/>
      <c r="CR6" s="661">
        <v>201719</v>
      </c>
      <c r="CS6" s="664"/>
      <c r="CT6" s="664"/>
      <c r="CU6" s="664"/>
      <c r="CV6" s="664"/>
      <c r="CW6" s="664"/>
      <c r="CX6" s="664"/>
      <c r="CY6" s="665"/>
      <c r="CZ6" s="774">
        <v>0.9</v>
      </c>
      <c r="DA6" s="743"/>
      <c r="DB6" s="743"/>
      <c r="DC6" s="777"/>
      <c r="DD6" s="669" t="s">
        <v>128</v>
      </c>
      <c r="DE6" s="664"/>
      <c r="DF6" s="664"/>
      <c r="DG6" s="664"/>
      <c r="DH6" s="664"/>
      <c r="DI6" s="664"/>
      <c r="DJ6" s="664"/>
      <c r="DK6" s="664"/>
      <c r="DL6" s="664"/>
      <c r="DM6" s="664"/>
      <c r="DN6" s="664"/>
      <c r="DO6" s="664"/>
      <c r="DP6" s="665"/>
      <c r="DQ6" s="669">
        <v>201719</v>
      </c>
      <c r="DR6" s="664"/>
      <c r="DS6" s="664"/>
      <c r="DT6" s="664"/>
      <c r="DU6" s="664"/>
      <c r="DV6" s="664"/>
      <c r="DW6" s="664"/>
      <c r="DX6" s="664"/>
      <c r="DY6" s="664"/>
      <c r="DZ6" s="664"/>
      <c r="EA6" s="664"/>
      <c r="EB6" s="664"/>
      <c r="EC6" s="704"/>
    </row>
    <row r="7" spans="2:143" ht="11.25" customHeight="1" x14ac:dyDescent="0.15">
      <c r="B7" s="658" t="s">
        <v>232</v>
      </c>
      <c r="C7" s="659"/>
      <c r="D7" s="659"/>
      <c r="E7" s="659"/>
      <c r="F7" s="659"/>
      <c r="G7" s="659"/>
      <c r="H7" s="659"/>
      <c r="I7" s="659"/>
      <c r="J7" s="659"/>
      <c r="K7" s="659"/>
      <c r="L7" s="659"/>
      <c r="M7" s="659"/>
      <c r="N7" s="659"/>
      <c r="O7" s="659"/>
      <c r="P7" s="659"/>
      <c r="Q7" s="660"/>
      <c r="R7" s="661">
        <v>8392</v>
      </c>
      <c r="S7" s="664"/>
      <c r="T7" s="664"/>
      <c r="U7" s="664"/>
      <c r="V7" s="664"/>
      <c r="W7" s="664"/>
      <c r="X7" s="664"/>
      <c r="Y7" s="665"/>
      <c r="Z7" s="723">
        <v>0</v>
      </c>
      <c r="AA7" s="723"/>
      <c r="AB7" s="723"/>
      <c r="AC7" s="723"/>
      <c r="AD7" s="724">
        <v>8392</v>
      </c>
      <c r="AE7" s="724"/>
      <c r="AF7" s="724"/>
      <c r="AG7" s="724"/>
      <c r="AH7" s="724"/>
      <c r="AI7" s="724"/>
      <c r="AJ7" s="724"/>
      <c r="AK7" s="724"/>
      <c r="AL7" s="666">
        <v>0.1</v>
      </c>
      <c r="AM7" s="667"/>
      <c r="AN7" s="667"/>
      <c r="AO7" s="725"/>
      <c r="AP7" s="658" t="s">
        <v>233</v>
      </c>
      <c r="AQ7" s="659"/>
      <c r="AR7" s="659"/>
      <c r="AS7" s="659"/>
      <c r="AT7" s="659"/>
      <c r="AU7" s="659"/>
      <c r="AV7" s="659"/>
      <c r="AW7" s="659"/>
      <c r="AX7" s="659"/>
      <c r="AY7" s="659"/>
      <c r="AZ7" s="659"/>
      <c r="BA7" s="659"/>
      <c r="BB7" s="659"/>
      <c r="BC7" s="659"/>
      <c r="BD7" s="659"/>
      <c r="BE7" s="659"/>
      <c r="BF7" s="660"/>
      <c r="BG7" s="661">
        <v>2394747</v>
      </c>
      <c r="BH7" s="664"/>
      <c r="BI7" s="664"/>
      <c r="BJ7" s="664"/>
      <c r="BK7" s="664"/>
      <c r="BL7" s="664"/>
      <c r="BM7" s="664"/>
      <c r="BN7" s="665"/>
      <c r="BO7" s="723">
        <v>51</v>
      </c>
      <c r="BP7" s="723"/>
      <c r="BQ7" s="723"/>
      <c r="BR7" s="723"/>
      <c r="BS7" s="724">
        <v>68028</v>
      </c>
      <c r="BT7" s="724"/>
      <c r="BU7" s="724"/>
      <c r="BV7" s="724"/>
      <c r="BW7" s="724"/>
      <c r="BX7" s="724"/>
      <c r="BY7" s="724"/>
      <c r="BZ7" s="724"/>
      <c r="CA7" s="724"/>
      <c r="CB7" s="765"/>
      <c r="CD7" s="705" t="s">
        <v>234</v>
      </c>
      <c r="CE7" s="702"/>
      <c r="CF7" s="702"/>
      <c r="CG7" s="702"/>
      <c r="CH7" s="702"/>
      <c r="CI7" s="702"/>
      <c r="CJ7" s="702"/>
      <c r="CK7" s="702"/>
      <c r="CL7" s="702"/>
      <c r="CM7" s="702"/>
      <c r="CN7" s="702"/>
      <c r="CO7" s="702"/>
      <c r="CP7" s="702"/>
      <c r="CQ7" s="703"/>
      <c r="CR7" s="661">
        <v>3564573</v>
      </c>
      <c r="CS7" s="664"/>
      <c r="CT7" s="664"/>
      <c r="CU7" s="664"/>
      <c r="CV7" s="664"/>
      <c r="CW7" s="664"/>
      <c r="CX7" s="664"/>
      <c r="CY7" s="665"/>
      <c r="CZ7" s="723">
        <v>15.5</v>
      </c>
      <c r="DA7" s="723"/>
      <c r="DB7" s="723"/>
      <c r="DC7" s="723"/>
      <c r="DD7" s="669">
        <v>1159278</v>
      </c>
      <c r="DE7" s="664"/>
      <c r="DF7" s="664"/>
      <c r="DG7" s="664"/>
      <c r="DH7" s="664"/>
      <c r="DI7" s="664"/>
      <c r="DJ7" s="664"/>
      <c r="DK7" s="664"/>
      <c r="DL7" s="664"/>
      <c r="DM7" s="664"/>
      <c r="DN7" s="664"/>
      <c r="DO7" s="664"/>
      <c r="DP7" s="665"/>
      <c r="DQ7" s="669">
        <v>2635967</v>
      </c>
      <c r="DR7" s="664"/>
      <c r="DS7" s="664"/>
      <c r="DT7" s="664"/>
      <c r="DU7" s="664"/>
      <c r="DV7" s="664"/>
      <c r="DW7" s="664"/>
      <c r="DX7" s="664"/>
      <c r="DY7" s="664"/>
      <c r="DZ7" s="664"/>
      <c r="EA7" s="664"/>
      <c r="EB7" s="664"/>
      <c r="EC7" s="704"/>
    </row>
    <row r="8" spans="2:143" ht="11.25" customHeight="1" x14ac:dyDescent="0.15">
      <c r="B8" s="658" t="s">
        <v>235</v>
      </c>
      <c r="C8" s="659"/>
      <c r="D8" s="659"/>
      <c r="E8" s="659"/>
      <c r="F8" s="659"/>
      <c r="G8" s="659"/>
      <c r="H8" s="659"/>
      <c r="I8" s="659"/>
      <c r="J8" s="659"/>
      <c r="K8" s="659"/>
      <c r="L8" s="659"/>
      <c r="M8" s="659"/>
      <c r="N8" s="659"/>
      <c r="O8" s="659"/>
      <c r="P8" s="659"/>
      <c r="Q8" s="660"/>
      <c r="R8" s="661">
        <v>7927</v>
      </c>
      <c r="S8" s="664"/>
      <c r="T8" s="664"/>
      <c r="U8" s="664"/>
      <c r="V8" s="664"/>
      <c r="W8" s="664"/>
      <c r="X8" s="664"/>
      <c r="Y8" s="665"/>
      <c r="Z8" s="723">
        <v>0</v>
      </c>
      <c r="AA8" s="723"/>
      <c r="AB8" s="723"/>
      <c r="AC8" s="723"/>
      <c r="AD8" s="724">
        <v>7927</v>
      </c>
      <c r="AE8" s="724"/>
      <c r="AF8" s="724"/>
      <c r="AG8" s="724"/>
      <c r="AH8" s="724"/>
      <c r="AI8" s="724"/>
      <c r="AJ8" s="724"/>
      <c r="AK8" s="724"/>
      <c r="AL8" s="666">
        <v>0.1</v>
      </c>
      <c r="AM8" s="667"/>
      <c r="AN8" s="667"/>
      <c r="AO8" s="725"/>
      <c r="AP8" s="658" t="s">
        <v>236</v>
      </c>
      <c r="AQ8" s="659"/>
      <c r="AR8" s="659"/>
      <c r="AS8" s="659"/>
      <c r="AT8" s="659"/>
      <c r="AU8" s="659"/>
      <c r="AV8" s="659"/>
      <c r="AW8" s="659"/>
      <c r="AX8" s="659"/>
      <c r="AY8" s="659"/>
      <c r="AZ8" s="659"/>
      <c r="BA8" s="659"/>
      <c r="BB8" s="659"/>
      <c r="BC8" s="659"/>
      <c r="BD8" s="659"/>
      <c r="BE8" s="659"/>
      <c r="BF8" s="660"/>
      <c r="BG8" s="661">
        <v>70768</v>
      </c>
      <c r="BH8" s="664"/>
      <c r="BI8" s="664"/>
      <c r="BJ8" s="664"/>
      <c r="BK8" s="664"/>
      <c r="BL8" s="664"/>
      <c r="BM8" s="664"/>
      <c r="BN8" s="665"/>
      <c r="BO8" s="723">
        <v>1.5</v>
      </c>
      <c r="BP8" s="723"/>
      <c r="BQ8" s="723"/>
      <c r="BR8" s="723"/>
      <c r="BS8" s="669" t="s">
        <v>128</v>
      </c>
      <c r="BT8" s="664"/>
      <c r="BU8" s="664"/>
      <c r="BV8" s="664"/>
      <c r="BW8" s="664"/>
      <c r="BX8" s="664"/>
      <c r="BY8" s="664"/>
      <c r="BZ8" s="664"/>
      <c r="CA8" s="664"/>
      <c r="CB8" s="704"/>
      <c r="CD8" s="705" t="s">
        <v>237</v>
      </c>
      <c r="CE8" s="702"/>
      <c r="CF8" s="702"/>
      <c r="CG8" s="702"/>
      <c r="CH8" s="702"/>
      <c r="CI8" s="702"/>
      <c r="CJ8" s="702"/>
      <c r="CK8" s="702"/>
      <c r="CL8" s="702"/>
      <c r="CM8" s="702"/>
      <c r="CN8" s="702"/>
      <c r="CO8" s="702"/>
      <c r="CP8" s="702"/>
      <c r="CQ8" s="703"/>
      <c r="CR8" s="661">
        <v>7055083</v>
      </c>
      <c r="CS8" s="664"/>
      <c r="CT8" s="664"/>
      <c r="CU8" s="664"/>
      <c r="CV8" s="664"/>
      <c r="CW8" s="664"/>
      <c r="CX8" s="664"/>
      <c r="CY8" s="665"/>
      <c r="CZ8" s="723">
        <v>30.7</v>
      </c>
      <c r="DA8" s="723"/>
      <c r="DB8" s="723"/>
      <c r="DC8" s="723"/>
      <c r="DD8" s="669">
        <v>389413</v>
      </c>
      <c r="DE8" s="664"/>
      <c r="DF8" s="664"/>
      <c r="DG8" s="664"/>
      <c r="DH8" s="664"/>
      <c r="DI8" s="664"/>
      <c r="DJ8" s="664"/>
      <c r="DK8" s="664"/>
      <c r="DL8" s="664"/>
      <c r="DM8" s="664"/>
      <c r="DN8" s="664"/>
      <c r="DO8" s="664"/>
      <c r="DP8" s="665"/>
      <c r="DQ8" s="669">
        <v>3359667</v>
      </c>
      <c r="DR8" s="664"/>
      <c r="DS8" s="664"/>
      <c r="DT8" s="664"/>
      <c r="DU8" s="664"/>
      <c r="DV8" s="664"/>
      <c r="DW8" s="664"/>
      <c r="DX8" s="664"/>
      <c r="DY8" s="664"/>
      <c r="DZ8" s="664"/>
      <c r="EA8" s="664"/>
      <c r="EB8" s="664"/>
      <c r="EC8" s="704"/>
    </row>
    <row r="9" spans="2:143" ht="11.25" customHeight="1" x14ac:dyDescent="0.15">
      <c r="B9" s="658" t="s">
        <v>238</v>
      </c>
      <c r="C9" s="659"/>
      <c r="D9" s="659"/>
      <c r="E9" s="659"/>
      <c r="F9" s="659"/>
      <c r="G9" s="659"/>
      <c r="H9" s="659"/>
      <c r="I9" s="659"/>
      <c r="J9" s="659"/>
      <c r="K9" s="659"/>
      <c r="L9" s="659"/>
      <c r="M9" s="659"/>
      <c r="N9" s="659"/>
      <c r="O9" s="659"/>
      <c r="P9" s="659"/>
      <c r="Q9" s="660"/>
      <c r="R9" s="661">
        <v>6365</v>
      </c>
      <c r="S9" s="664"/>
      <c r="T9" s="664"/>
      <c r="U9" s="664"/>
      <c r="V9" s="664"/>
      <c r="W9" s="664"/>
      <c r="X9" s="664"/>
      <c r="Y9" s="665"/>
      <c r="Z9" s="723">
        <v>0</v>
      </c>
      <c r="AA9" s="723"/>
      <c r="AB9" s="723"/>
      <c r="AC9" s="723"/>
      <c r="AD9" s="724">
        <v>6365</v>
      </c>
      <c r="AE9" s="724"/>
      <c r="AF9" s="724"/>
      <c r="AG9" s="724"/>
      <c r="AH9" s="724"/>
      <c r="AI9" s="724"/>
      <c r="AJ9" s="724"/>
      <c r="AK9" s="724"/>
      <c r="AL9" s="666">
        <v>0.1</v>
      </c>
      <c r="AM9" s="667"/>
      <c r="AN9" s="667"/>
      <c r="AO9" s="725"/>
      <c r="AP9" s="658" t="s">
        <v>239</v>
      </c>
      <c r="AQ9" s="659"/>
      <c r="AR9" s="659"/>
      <c r="AS9" s="659"/>
      <c r="AT9" s="659"/>
      <c r="AU9" s="659"/>
      <c r="AV9" s="659"/>
      <c r="AW9" s="659"/>
      <c r="AX9" s="659"/>
      <c r="AY9" s="659"/>
      <c r="AZ9" s="659"/>
      <c r="BA9" s="659"/>
      <c r="BB9" s="659"/>
      <c r="BC9" s="659"/>
      <c r="BD9" s="659"/>
      <c r="BE9" s="659"/>
      <c r="BF9" s="660"/>
      <c r="BG9" s="661">
        <v>1960506</v>
      </c>
      <c r="BH9" s="664"/>
      <c r="BI9" s="664"/>
      <c r="BJ9" s="664"/>
      <c r="BK9" s="664"/>
      <c r="BL9" s="664"/>
      <c r="BM9" s="664"/>
      <c r="BN9" s="665"/>
      <c r="BO9" s="723">
        <v>41.7</v>
      </c>
      <c r="BP9" s="723"/>
      <c r="BQ9" s="723"/>
      <c r="BR9" s="723"/>
      <c r="BS9" s="669" t="s">
        <v>128</v>
      </c>
      <c r="BT9" s="664"/>
      <c r="BU9" s="664"/>
      <c r="BV9" s="664"/>
      <c r="BW9" s="664"/>
      <c r="BX9" s="664"/>
      <c r="BY9" s="664"/>
      <c r="BZ9" s="664"/>
      <c r="CA9" s="664"/>
      <c r="CB9" s="704"/>
      <c r="CD9" s="705" t="s">
        <v>240</v>
      </c>
      <c r="CE9" s="702"/>
      <c r="CF9" s="702"/>
      <c r="CG9" s="702"/>
      <c r="CH9" s="702"/>
      <c r="CI9" s="702"/>
      <c r="CJ9" s="702"/>
      <c r="CK9" s="702"/>
      <c r="CL9" s="702"/>
      <c r="CM9" s="702"/>
      <c r="CN9" s="702"/>
      <c r="CO9" s="702"/>
      <c r="CP9" s="702"/>
      <c r="CQ9" s="703"/>
      <c r="CR9" s="661">
        <v>2116569</v>
      </c>
      <c r="CS9" s="664"/>
      <c r="CT9" s="664"/>
      <c r="CU9" s="664"/>
      <c r="CV9" s="664"/>
      <c r="CW9" s="664"/>
      <c r="CX9" s="664"/>
      <c r="CY9" s="665"/>
      <c r="CZ9" s="723">
        <v>9.1999999999999993</v>
      </c>
      <c r="DA9" s="723"/>
      <c r="DB9" s="723"/>
      <c r="DC9" s="723"/>
      <c r="DD9" s="669">
        <v>166289</v>
      </c>
      <c r="DE9" s="664"/>
      <c r="DF9" s="664"/>
      <c r="DG9" s="664"/>
      <c r="DH9" s="664"/>
      <c r="DI9" s="664"/>
      <c r="DJ9" s="664"/>
      <c r="DK9" s="664"/>
      <c r="DL9" s="664"/>
      <c r="DM9" s="664"/>
      <c r="DN9" s="664"/>
      <c r="DO9" s="664"/>
      <c r="DP9" s="665"/>
      <c r="DQ9" s="669">
        <v>1906324</v>
      </c>
      <c r="DR9" s="664"/>
      <c r="DS9" s="664"/>
      <c r="DT9" s="664"/>
      <c r="DU9" s="664"/>
      <c r="DV9" s="664"/>
      <c r="DW9" s="664"/>
      <c r="DX9" s="664"/>
      <c r="DY9" s="664"/>
      <c r="DZ9" s="664"/>
      <c r="EA9" s="664"/>
      <c r="EB9" s="664"/>
      <c r="EC9" s="704"/>
    </row>
    <row r="10" spans="2:143" ht="11.25" customHeight="1" x14ac:dyDescent="0.15">
      <c r="B10" s="658" t="s">
        <v>241</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128</v>
      </c>
      <c r="AE10" s="724"/>
      <c r="AF10" s="724"/>
      <c r="AG10" s="724"/>
      <c r="AH10" s="724"/>
      <c r="AI10" s="724"/>
      <c r="AJ10" s="724"/>
      <c r="AK10" s="724"/>
      <c r="AL10" s="666" t="s">
        <v>128</v>
      </c>
      <c r="AM10" s="667"/>
      <c r="AN10" s="667"/>
      <c r="AO10" s="725"/>
      <c r="AP10" s="658" t="s">
        <v>242</v>
      </c>
      <c r="AQ10" s="659"/>
      <c r="AR10" s="659"/>
      <c r="AS10" s="659"/>
      <c r="AT10" s="659"/>
      <c r="AU10" s="659"/>
      <c r="AV10" s="659"/>
      <c r="AW10" s="659"/>
      <c r="AX10" s="659"/>
      <c r="AY10" s="659"/>
      <c r="AZ10" s="659"/>
      <c r="BA10" s="659"/>
      <c r="BB10" s="659"/>
      <c r="BC10" s="659"/>
      <c r="BD10" s="659"/>
      <c r="BE10" s="659"/>
      <c r="BF10" s="660"/>
      <c r="BG10" s="661">
        <v>123248</v>
      </c>
      <c r="BH10" s="664"/>
      <c r="BI10" s="664"/>
      <c r="BJ10" s="664"/>
      <c r="BK10" s="664"/>
      <c r="BL10" s="664"/>
      <c r="BM10" s="664"/>
      <c r="BN10" s="665"/>
      <c r="BO10" s="723">
        <v>2.6</v>
      </c>
      <c r="BP10" s="723"/>
      <c r="BQ10" s="723"/>
      <c r="BR10" s="723"/>
      <c r="BS10" s="669">
        <v>20524</v>
      </c>
      <c r="BT10" s="664"/>
      <c r="BU10" s="664"/>
      <c r="BV10" s="664"/>
      <c r="BW10" s="664"/>
      <c r="BX10" s="664"/>
      <c r="BY10" s="664"/>
      <c r="BZ10" s="664"/>
      <c r="CA10" s="664"/>
      <c r="CB10" s="704"/>
      <c r="CD10" s="705" t="s">
        <v>243</v>
      </c>
      <c r="CE10" s="702"/>
      <c r="CF10" s="702"/>
      <c r="CG10" s="702"/>
      <c r="CH10" s="702"/>
      <c r="CI10" s="702"/>
      <c r="CJ10" s="702"/>
      <c r="CK10" s="702"/>
      <c r="CL10" s="702"/>
      <c r="CM10" s="702"/>
      <c r="CN10" s="702"/>
      <c r="CO10" s="702"/>
      <c r="CP10" s="702"/>
      <c r="CQ10" s="703"/>
      <c r="CR10" s="661">
        <v>17816</v>
      </c>
      <c r="CS10" s="664"/>
      <c r="CT10" s="664"/>
      <c r="CU10" s="664"/>
      <c r="CV10" s="664"/>
      <c r="CW10" s="664"/>
      <c r="CX10" s="664"/>
      <c r="CY10" s="665"/>
      <c r="CZ10" s="723">
        <v>0.1</v>
      </c>
      <c r="DA10" s="723"/>
      <c r="DB10" s="723"/>
      <c r="DC10" s="723"/>
      <c r="DD10" s="669">
        <v>753</v>
      </c>
      <c r="DE10" s="664"/>
      <c r="DF10" s="664"/>
      <c r="DG10" s="664"/>
      <c r="DH10" s="664"/>
      <c r="DI10" s="664"/>
      <c r="DJ10" s="664"/>
      <c r="DK10" s="664"/>
      <c r="DL10" s="664"/>
      <c r="DM10" s="664"/>
      <c r="DN10" s="664"/>
      <c r="DO10" s="664"/>
      <c r="DP10" s="665"/>
      <c r="DQ10" s="669">
        <v>17816</v>
      </c>
      <c r="DR10" s="664"/>
      <c r="DS10" s="664"/>
      <c r="DT10" s="664"/>
      <c r="DU10" s="664"/>
      <c r="DV10" s="664"/>
      <c r="DW10" s="664"/>
      <c r="DX10" s="664"/>
      <c r="DY10" s="664"/>
      <c r="DZ10" s="664"/>
      <c r="EA10" s="664"/>
      <c r="EB10" s="664"/>
      <c r="EC10" s="704"/>
    </row>
    <row r="11" spans="2:143" ht="11.25" customHeight="1" x14ac:dyDescent="0.15">
      <c r="B11" s="658" t="s">
        <v>244</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245</v>
      </c>
      <c r="AQ11" s="659"/>
      <c r="AR11" s="659"/>
      <c r="AS11" s="659"/>
      <c r="AT11" s="659"/>
      <c r="AU11" s="659"/>
      <c r="AV11" s="659"/>
      <c r="AW11" s="659"/>
      <c r="AX11" s="659"/>
      <c r="AY11" s="659"/>
      <c r="AZ11" s="659"/>
      <c r="BA11" s="659"/>
      <c r="BB11" s="659"/>
      <c r="BC11" s="659"/>
      <c r="BD11" s="659"/>
      <c r="BE11" s="659"/>
      <c r="BF11" s="660"/>
      <c r="BG11" s="661">
        <v>240225</v>
      </c>
      <c r="BH11" s="664"/>
      <c r="BI11" s="664"/>
      <c r="BJ11" s="664"/>
      <c r="BK11" s="664"/>
      <c r="BL11" s="664"/>
      <c r="BM11" s="664"/>
      <c r="BN11" s="665"/>
      <c r="BO11" s="723">
        <v>5.0999999999999996</v>
      </c>
      <c r="BP11" s="723"/>
      <c r="BQ11" s="723"/>
      <c r="BR11" s="723"/>
      <c r="BS11" s="669">
        <v>47504</v>
      </c>
      <c r="BT11" s="664"/>
      <c r="BU11" s="664"/>
      <c r="BV11" s="664"/>
      <c r="BW11" s="664"/>
      <c r="BX11" s="664"/>
      <c r="BY11" s="664"/>
      <c r="BZ11" s="664"/>
      <c r="CA11" s="664"/>
      <c r="CB11" s="704"/>
      <c r="CD11" s="705" t="s">
        <v>246</v>
      </c>
      <c r="CE11" s="702"/>
      <c r="CF11" s="702"/>
      <c r="CG11" s="702"/>
      <c r="CH11" s="702"/>
      <c r="CI11" s="702"/>
      <c r="CJ11" s="702"/>
      <c r="CK11" s="702"/>
      <c r="CL11" s="702"/>
      <c r="CM11" s="702"/>
      <c r="CN11" s="702"/>
      <c r="CO11" s="702"/>
      <c r="CP11" s="702"/>
      <c r="CQ11" s="703"/>
      <c r="CR11" s="661">
        <v>1462991</v>
      </c>
      <c r="CS11" s="664"/>
      <c r="CT11" s="664"/>
      <c r="CU11" s="664"/>
      <c r="CV11" s="664"/>
      <c r="CW11" s="664"/>
      <c r="CX11" s="664"/>
      <c r="CY11" s="665"/>
      <c r="CZ11" s="723">
        <v>6.4</v>
      </c>
      <c r="DA11" s="723"/>
      <c r="DB11" s="723"/>
      <c r="DC11" s="723"/>
      <c r="DD11" s="669">
        <v>936471</v>
      </c>
      <c r="DE11" s="664"/>
      <c r="DF11" s="664"/>
      <c r="DG11" s="664"/>
      <c r="DH11" s="664"/>
      <c r="DI11" s="664"/>
      <c r="DJ11" s="664"/>
      <c r="DK11" s="664"/>
      <c r="DL11" s="664"/>
      <c r="DM11" s="664"/>
      <c r="DN11" s="664"/>
      <c r="DO11" s="664"/>
      <c r="DP11" s="665"/>
      <c r="DQ11" s="669">
        <v>510449</v>
      </c>
      <c r="DR11" s="664"/>
      <c r="DS11" s="664"/>
      <c r="DT11" s="664"/>
      <c r="DU11" s="664"/>
      <c r="DV11" s="664"/>
      <c r="DW11" s="664"/>
      <c r="DX11" s="664"/>
      <c r="DY11" s="664"/>
      <c r="DZ11" s="664"/>
      <c r="EA11" s="664"/>
      <c r="EB11" s="664"/>
      <c r="EC11" s="704"/>
    </row>
    <row r="12" spans="2:143" ht="11.25" customHeight="1" x14ac:dyDescent="0.15">
      <c r="B12" s="658" t="s">
        <v>247</v>
      </c>
      <c r="C12" s="659"/>
      <c r="D12" s="659"/>
      <c r="E12" s="659"/>
      <c r="F12" s="659"/>
      <c r="G12" s="659"/>
      <c r="H12" s="659"/>
      <c r="I12" s="659"/>
      <c r="J12" s="659"/>
      <c r="K12" s="659"/>
      <c r="L12" s="659"/>
      <c r="M12" s="659"/>
      <c r="N12" s="659"/>
      <c r="O12" s="659"/>
      <c r="P12" s="659"/>
      <c r="Q12" s="660"/>
      <c r="R12" s="661">
        <v>774167</v>
      </c>
      <c r="S12" s="664"/>
      <c r="T12" s="664"/>
      <c r="U12" s="664"/>
      <c r="V12" s="664"/>
      <c r="W12" s="664"/>
      <c r="X12" s="664"/>
      <c r="Y12" s="665"/>
      <c r="Z12" s="723">
        <v>3.3</v>
      </c>
      <c r="AA12" s="723"/>
      <c r="AB12" s="723"/>
      <c r="AC12" s="723"/>
      <c r="AD12" s="724">
        <v>774167</v>
      </c>
      <c r="AE12" s="724"/>
      <c r="AF12" s="724"/>
      <c r="AG12" s="724"/>
      <c r="AH12" s="724"/>
      <c r="AI12" s="724"/>
      <c r="AJ12" s="724"/>
      <c r="AK12" s="724"/>
      <c r="AL12" s="666">
        <v>6.4</v>
      </c>
      <c r="AM12" s="667"/>
      <c r="AN12" s="667"/>
      <c r="AO12" s="725"/>
      <c r="AP12" s="658" t="s">
        <v>248</v>
      </c>
      <c r="AQ12" s="659"/>
      <c r="AR12" s="659"/>
      <c r="AS12" s="659"/>
      <c r="AT12" s="659"/>
      <c r="AU12" s="659"/>
      <c r="AV12" s="659"/>
      <c r="AW12" s="659"/>
      <c r="AX12" s="659"/>
      <c r="AY12" s="659"/>
      <c r="AZ12" s="659"/>
      <c r="BA12" s="659"/>
      <c r="BB12" s="659"/>
      <c r="BC12" s="659"/>
      <c r="BD12" s="659"/>
      <c r="BE12" s="659"/>
      <c r="BF12" s="660"/>
      <c r="BG12" s="661">
        <v>1862214</v>
      </c>
      <c r="BH12" s="664"/>
      <c r="BI12" s="664"/>
      <c r="BJ12" s="664"/>
      <c r="BK12" s="664"/>
      <c r="BL12" s="664"/>
      <c r="BM12" s="664"/>
      <c r="BN12" s="665"/>
      <c r="BO12" s="723">
        <v>39.6</v>
      </c>
      <c r="BP12" s="723"/>
      <c r="BQ12" s="723"/>
      <c r="BR12" s="723"/>
      <c r="BS12" s="669" t="s">
        <v>128</v>
      </c>
      <c r="BT12" s="664"/>
      <c r="BU12" s="664"/>
      <c r="BV12" s="664"/>
      <c r="BW12" s="664"/>
      <c r="BX12" s="664"/>
      <c r="BY12" s="664"/>
      <c r="BZ12" s="664"/>
      <c r="CA12" s="664"/>
      <c r="CB12" s="704"/>
      <c r="CD12" s="705" t="s">
        <v>249</v>
      </c>
      <c r="CE12" s="702"/>
      <c r="CF12" s="702"/>
      <c r="CG12" s="702"/>
      <c r="CH12" s="702"/>
      <c r="CI12" s="702"/>
      <c r="CJ12" s="702"/>
      <c r="CK12" s="702"/>
      <c r="CL12" s="702"/>
      <c r="CM12" s="702"/>
      <c r="CN12" s="702"/>
      <c r="CO12" s="702"/>
      <c r="CP12" s="702"/>
      <c r="CQ12" s="703"/>
      <c r="CR12" s="661">
        <v>1070489</v>
      </c>
      <c r="CS12" s="664"/>
      <c r="CT12" s="664"/>
      <c r="CU12" s="664"/>
      <c r="CV12" s="664"/>
      <c r="CW12" s="664"/>
      <c r="CX12" s="664"/>
      <c r="CY12" s="665"/>
      <c r="CZ12" s="723">
        <v>4.7</v>
      </c>
      <c r="DA12" s="723"/>
      <c r="DB12" s="723"/>
      <c r="DC12" s="723"/>
      <c r="DD12" s="669">
        <v>4759</v>
      </c>
      <c r="DE12" s="664"/>
      <c r="DF12" s="664"/>
      <c r="DG12" s="664"/>
      <c r="DH12" s="664"/>
      <c r="DI12" s="664"/>
      <c r="DJ12" s="664"/>
      <c r="DK12" s="664"/>
      <c r="DL12" s="664"/>
      <c r="DM12" s="664"/>
      <c r="DN12" s="664"/>
      <c r="DO12" s="664"/>
      <c r="DP12" s="665"/>
      <c r="DQ12" s="669">
        <v>686003</v>
      </c>
      <c r="DR12" s="664"/>
      <c r="DS12" s="664"/>
      <c r="DT12" s="664"/>
      <c r="DU12" s="664"/>
      <c r="DV12" s="664"/>
      <c r="DW12" s="664"/>
      <c r="DX12" s="664"/>
      <c r="DY12" s="664"/>
      <c r="DZ12" s="664"/>
      <c r="EA12" s="664"/>
      <c r="EB12" s="664"/>
      <c r="EC12" s="704"/>
    </row>
    <row r="13" spans="2:143" ht="11.25" customHeight="1" x14ac:dyDescent="0.15">
      <c r="B13" s="658" t="s">
        <v>250</v>
      </c>
      <c r="C13" s="659"/>
      <c r="D13" s="659"/>
      <c r="E13" s="659"/>
      <c r="F13" s="659"/>
      <c r="G13" s="659"/>
      <c r="H13" s="659"/>
      <c r="I13" s="659"/>
      <c r="J13" s="659"/>
      <c r="K13" s="659"/>
      <c r="L13" s="659"/>
      <c r="M13" s="659"/>
      <c r="N13" s="659"/>
      <c r="O13" s="659"/>
      <c r="P13" s="659"/>
      <c r="Q13" s="660"/>
      <c r="R13" s="661" t="s">
        <v>128</v>
      </c>
      <c r="S13" s="664"/>
      <c r="T13" s="664"/>
      <c r="U13" s="664"/>
      <c r="V13" s="664"/>
      <c r="W13" s="664"/>
      <c r="X13" s="664"/>
      <c r="Y13" s="665"/>
      <c r="Z13" s="723" t="s">
        <v>128</v>
      </c>
      <c r="AA13" s="723"/>
      <c r="AB13" s="723"/>
      <c r="AC13" s="723"/>
      <c r="AD13" s="724" t="s">
        <v>128</v>
      </c>
      <c r="AE13" s="724"/>
      <c r="AF13" s="724"/>
      <c r="AG13" s="724"/>
      <c r="AH13" s="724"/>
      <c r="AI13" s="724"/>
      <c r="AJ13" s="724"/>
      <c r="AK13" s="724"/>
      <c r="AL13" s="666" t="s">
        <v>128</v>
      </c>
      <c r="AM13" s="667"/>
      <c r="AN13" s="667"/>
      <c r="AO13" s="725"/>
      <c r="AP13" s="658" t="s">
        <v>251</v>
      </c>
      <c r="AQ13" s="659"/>
      <c r="AR13" s="659"/>
      <c r="AS13" s="659"/>
      <c r="AT13" s="659"/>
      <c r="AU13" s="659"/>
      <c r="AV13" s="659"/>
      <c r="AW13" s="659"/>
      <c r="AX13" s="659"/>
      <c r="AY13" s="659"/>
      <c r="AZ13" s="659"/>
      <c r="BA13" s="659"/>
      <c r="BB13" s="659"/>
      <c r="BC13" s="659"/>
      <c r="BD13" s="659"/>
      <c r="BE13" s="659"/>
      <c r="BF13" s="660"/>
      <c r="BG13" s="661">
        <v>1843746</v>
      </c>
      <c r="BH13" s="664"/>
      <c r="BI13" s="664"/>
      <c r="BJ13" s="664"/>
      <c r="BK13" s="664"/>
      <c r="BL13" s="664"/>
      <c r="BM13" s="664"/>
      <c r="BN13" s="665"/>
      <c r="BO13" s="723">
        <v>39.299999999999997</v>
      </c>
      <c r="BP13" s="723"/>
      <c r="BQ13" s="723"/>
      <c r="BR13" s="723"/>
      <c r="BS13" s="669" t="s">
        <v>128</v>
      </c>
      <c r="BT13" s="664"/>
      <c r="BU13" s="664"/>
      <c r="BV13" s="664"/>
      <c r="BW13" s="664"/>
      <c r="BX13" s="664"/>
      <c r="BY13" s="664"/>
      <c r="BZ13" s="664"/>
      <c r="CA13" s="664"/>
      <c r="CB13" s="704"/>
      <c r="CD13" s="705" t="s">
        <v>252</v>
      </c>
      <c r="CE13" s="702"/>
      <c r="CF13" s="702"/>
      <c r="CG13" s="702"/>
      <c r="CH13" s="702"/>
      <c r="CI13" s="702"/>
      <c r="CJ13" s="702"/>
      <c r="CK13" s="702"/>
      <c r="CL13" s="702"/>
      <c r="CM13" s="702"/>
      <c r="CN13" s="702"/>
      <c r="CO13" s="702"/>
      <c r="CP13" s="702"/>
      <c r="CQ13" s="703"/>
      <c r="CR13" s="661">
        <v>2451381</v>
      </c>
      <c r="CS13" s="664"/>
      <c r="CT13" s="664"/>
      <c r="CU13" s="664"/>
      <c r="CV13" s="664"/>
      <c r="CW13" s="664"/>
      <c r="CX13" s="664"/>
      <c r="CY13" s="665"/>
      <c r="CZ13" s="723">
        <v>10.7</v>
      </c>
      <c r="DA13" s="723"/>
      <c r="DB13" s="723"/>
      <c r="DC13" s="723"/>
      <c r="DD13" s="669">
        <v>1388498</v>
      </c>
      <c r="DE13" s="664"/>
      <c r="DF13" s="664"/>
      <c r="DG13" s="664"/>
      <c r="DH13" s="664"/>
      <c r="DI13" s="664"/>
      <c r="DJ13" s="664"/>
      <c r="DK13" s="664"/>
      <c r="DL13" s="664"/>
      <c r="DM13" s="664"/>
      <c r="DN13" s="664"/>
      <c r="DO13" s="664"/>
      <c r="DP13" s="665"/>
      <c r="DQ13" s="669">
        <v>1774989</v>
      </c>
      <c r="DR13" s="664"/>
      <c r="DS13" s="664"/>
      <c r="DT13" s="664"/>
      <c r="DU13" s="664"/>
      <c r="DV13" s="664"/>
      <c r="DW13" s="664"/>
      <c r="DX13" s="664"/>
      <c r="DY13" s="664"/>
      <c r="DZ13" s="664"/>
      <c r="EA13" s="664"/>
      <c r="EB13" s="664"/>
      <c r="EC13" s="704"/>
    </row>
    <row r="14" spans="2:143" ht="11.25" customHeight="1" x14ac:dyDescent="0.15">
      <c r="B14" s="658" t="s">
        <v>253</v>
      </c>
      <c r="C14" s="659"/>
      <c r="D14" s="659"/>
      <c r="E14" s="659"/>
      <c r="F14" s="659"/>
      <c r="G14" s="659"/>
      <c r="H14" s="659"/>
      <c r="I14" s="659"/>
      <c r="J14" s="659"/>
      <c r="K14" s="659"/>
      <c r="L14" s="659"/>
      <c r="M14" s="659"/>
      <c r="N14" s="659"/>
      <c r="O14" s="659"/>
      <c r="P14" s="659"/>
      <c r="Q14" s="660"/>
      <c r="R14" s="661" t="s">
        <v>128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254</v>
      </c>
      <c r="AQ14" s="659"/>
      <c r="AR14" s="659"/>
      <c r="AS14" s="659"/>
      <c r="AT14" s="659"/>
      <c r="AU14" s="659"/>
      <c r="AV14" s="659"/>
      <c r="AW14" s="659"/>
      <c r="AX14" s="659"/>
      <c r="AY14" s="659"/>
      <c r="AZ14" s="659"/>
      <c r="BA14" s="659"/>
      <c r="BB14" s="659"/>
      <c r="BC14" s="659"/>
      <c r="BD14" s="659"/>
      <c r="BE14" s="659"/>
      <c r="BF14" s="660"/>
      <c r="BG14" s="661">
        <v>112911</v>
      </c>
      <c r="BH14" s="664"/>
      <c r="BI14" s="664"/>
      <c r="BJ14" s="664"/>
      <c r="BK14" s="664"/>
      <c r="BL14" s="664"/>
      <c r="BM14" s="664"/>
      <c r="BN14" s="665"/>
      <c r="BO14" s="723">
        <v>2.4</v>
      </c>
      <c r="BP14" s="723"/>
      <c r="BQ14" s="723"/>
      <c r="BR14" s="723"/>
      <c r="BS14" s="669" t="s">
        <v>128</v>
      </c>
      <c r="BT14" s="664"/>
      <c r="BU14" s="664"/>
      <c r="BV14" s="664"/>
      <c r="BW14" s="664"/>
      <c r="BX14" s="664"/>
      <c r="BY14" s="664"/>
      <c r="BZ14" s="664"/>
      <c r="CA14" s="664"/>
      <c r="CB14" s="704"/>
      <c r="CD14" s="705" t="s">
        <v>255</v>
      </c>
      <c r="CE14" s="702"/>
      <c r="CF14" s="702"/>
      <c r="CG14" s="702"/>
      <c r="CH14" s="702"/>
      <c r="CI14" s="702"/>
      <c r="CJ14" s="702"/>
      <c r="CK14" s="702"/>
      <c r="CL14" s="702"/>
      <c r="CM14" s="702"/>
      <c r="CN14" s="702"/>
      <c r="CO14" s="702"/>
      <c r="CP14" s="702"/>
      <c r="CQ14" s="703"/>
      <c r="CR14" s="661">
        <v>1008147</v>
      </c>
      <c r="CS14" s="664"/>
      <c r="CT14" s="664"/>
      <c r="CU14" s="664"/>
      <c r="CV14" s="664"/>
      <c r="CW14" s="664"/>
      <c r="CX14" s="664"/>
      <c r="CY14" s="665"/>
      <c r="CZ14" s="723">
        <v>4.4000000000000004</v>
      </c>
      <c r="DA14" s="723"/>
      <c r="DB14" s="723"/>
      <c r="DC14" s="723"/>
      <c r="DD14" s="669">
        <v>72063</v>
      </c>
      <c r="DE14" s="664"/>
      <c r="DF14" s="664"/>
      <c r="DG14" s="664"/>
      <c r="DH14" s="664"/>
      <c r="DI14" s="664"/>
      <c r="DJ14" s="664"/>
      <c r="DK14" s="664"/>
      <c r="DL14" s="664"/>
      <c r="DM14" s="664"/>
      <c r="DN14" s="664"/>
      <c r="DO14" s="664"/>
      <c r="DP14" s="665"/>
      <c r="DQ14" s="669">
        <v>936189</v>
      </c>
      <c r="DR14" s="664"/>
      <c r="DS14" s="664"/>
      <c r="DT14" s="664"/>
      <c r="DU14" s="664"/>
      <c r="DV14" s="664"/>
      <c r="DW14" s="664"/>
      <c r="DX14" s="664"/>
      <c r="DY14" s="664"/>
      <c r="DZ14" s="664"/>
      <c r="EA14" s="664"/>
      <c r="EB14" s="664"/>
      <c r="EC14" s="704"/>
    </row>
    <row r="15" spans="2:143" ht="11.25" customHeight="1" x14ac:dyDescent="0.15">
      <c r="B15" s="658" t="s">
        <v>256</v>
      </c>
      <c r="C15" s="659"/>
      <c r="D15" s="659"/>
      <c r="E15" s="659"/>
      <c r="F15" s="659"/>
      <c r="G15" s="659"/>
      <c r="H15" s="659"/>
      <c r="I15" s="659"/>
      <c r="J15" s="659"/>
      <c r="K15" s="659"/>
      <c r="L15" s="659"/>
      <c r="M15" s="659"/>
      <c r="N15" s="659"/>
      <c r="O15" s="659"/>
      <c r="P15" s="659"/>
      <c r="Q15" s="660"/>
      <c r="R15" s="661">
        <v>34645</v>
      </c>
      <c r="S15" s="664"/>
      <c r="T15" s="664"/>
      <c r="U15" s="664"/>
      <c r="V15" s="664"/>
      <c r="W15" s="664"/>
      <c r="X15" s="664"/>
      <c r="Y15" s="665"/>
      <c r="Z15" s="723">
        <v>0.1</v>
      </c>
      <c r="AA15" s="723"/>
      <c r="AB15" s="723"/>
      <c r="AC15" s="723"/>
      <c r="AD15" s="724">
        <v>34645</v>
      </c>
      <c r="AE15" s="724"/>
      <c r="AF15" s="724"/>
      <c r="AG15" s="724"/>
      <c r="AH15" s="724"/>
      <c r="AI15" s="724"/>
      <c r="AJ15" s="724"/>
      <c r="AK15" s="724"/>
      <c r="AL15" s="666">
        <v>0.3</v>
      </c>
      <c r="AM15" s="667"/>
      <c r="AN15" s="667"/>
      <c r="AO15" s="725"/>
      <c r="AP15" s="658" t="s">
        <v>257</v>
      </c>
      <c r="AQ15" s="659"/>
      <c r="AR15" s="659"/>
      <c r="AS15" s="659"/>
      <c r="AT15" s="659"/>
      <c r="AU15" s="659"/>
      <c r="AV15" s="659"/>
      <c r="AW15" s="659"/>
      <c r="AX15" s="659"/>
      <c r="AY15" s="659"/>
      <c r="AZ15" s="659"/>
      <c r="BA15" s="659"/>
      <c r="BB15" s="659"/>
      <c r="BC15" s="659"/>
      <c r="BD15" s="659"/>
      <c r="BE15" s="659"/>
      <c r="BF15" s="660"/>
      <c r="BG15" s="661">
        <v>326985</v>
      </c>
      <c r="BH15" s="664"/>
      <c r="BI15" s="664"/>
      <c r="BJ15" s="664"/>
      <c r="BK15" s="664"/>
      <c r="BL15" s="664"/>
      <c r="BM15" s="664"/>
      <c r="BN15" s="665"/>
      <c r="BO15" s="723">
        <v>7</v>
      </c>
      <c r="BP15" s="723"/>
      <c r="BQ15" s="723"/>
      <c r="BR15" s="723"/>
      <c r="BS15" s="669" t="s">
        <v>128</v>
      </c>
      <c r="BT15" s="664"/>
      <c r="BU15" s="664"/>
      <c r="BV15" s="664"/>
      <c r="BW15" s="664"/>
      <c r="BX15" s="664"/>
      <c r="BY15" s="664"/>
      <c r="BZ15" s="664"/>
      <c r="CA15" s="664"/>
      <c r="CB15" s="704"/>
      <c r="CD15" s="705" t="s">
        <v>258</v>
      </c>
      <c r="CE15" s="702"/>
      <c r="CF15" s="702"/>
      <c r="CG15" s="702"/>
      <c r="CH15" s="702"/>
      <c r="CI15" s="702"/>
      <c r="CJ15" s="702"/>
      <c r="CK15" s="702"/>
      <c r="CL15" s="702"/>
      <c r="CM15" s="702"/>
      <c r="CN15" s="702"/>
      <c r="CO15" s="702"/>
      <c r="CP15" s="702"/>
      <c r="CQ15" s="703"/>
      <c r="CR15" s="661">
        <v>2532266</v>
      </c>
      <c r="CS15" s="664"/>
      <c r="CT15" s="664"/>
      <c r="CU15" s="664"/>
      <c r="CV15" s="664"/>
      <c r="CW15" s="664"/>
      <c r="CX15" s="664"/>
      <c r="CY15" s="665"/>
      <c r="CZ15" s="723">
        <v>11</v>
      </c>
      <c r="DA15" s="723"/>
      <c r="DB15" s="723"/>
      <c r="DC15" s="723"/>
      <c r="DD15" s="669">
        <v>608375</v>
      </c>
      <c r="DE15" s="664"/>
      <c r="DF15" s="664"/>
      <c r="DG15" s="664"/>
      <c r="DH15" s="664"/>
      <c r="DI15" s="664"/>
      <c r="DJ15" s="664"/>
      <c r="DK15" s="664"/>
      <c r="DL15" s="664"/>
      <c r="DM15" s="664"/>
      <c r="DN15" s="664"/>
      <c r="DO15" s="664"/>
      <c r="DP15" s="665"/>
      <c r="DQ15" s="669">
        <v>1831487</v>
      </c>
      <c r="DR15" s="664"/>
      <c r="DS15" s="664"/>
      <c r="DT15" s="664"/>
      <c r="DU15" s="664"/>
      <c r="DV15" s="664"/>
      <c r="DW15" s="664"/>
      <c r="DX15" s="664"/>
      <c r="DY15" s="664"/>
      <c r="DZ15" s="664"/>
      <c r="EA15" s="664"/>
      <c r="EB15" s="664"/>
      <c r="EC15" s="704"/>
    </row>
    <row r="16" spans="2:143" ht="11.25" customHeight="1" x14ac:dyDescent="0.15">
      <c r="B16" s="658" t="s">
        <v>259</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128</v>
      </c>
      <c r="AA16" s="723"/>
      <c r="AB16" s="723"/>
      <c r="AC16" s="723"/>
      <c r="AD16" s="724" t="s">
        <v>128</v>
      </c>
      <c r="AE16" s="724"/>
      <c r="AF16" s="724"/>
      <c r="AG16" s="724"/>
      <c r="AH16" s="724"/>
      <c r="AI16" s="724"/>
      <c r="AJ16" s="724"/>
      <c r="AK16" s="724"/>
      <c r="AL16" s="666" t="s">
        <v>128</v>
      </c>
      <c r="AM16" s="667"/>
      <c r="AN16" s="667"/>
      <c r="AO16" s="725"/>
      <c r="AP16" s="658" t="s">
        <v>260</v>
      </c>
      <c r="AQ16" s="659"/>
      <c r="AR16" s="659"/>
      <c r="AS16" s="659"/>
      <c r="AT16" s="659"/>
      <c r="AU16" s="659"/>
      <c r="AV16" s="659"/>
      <c r="AW16" s="659"/>
      <c r="AX16" s="659"/>
      <c r="AY16" s="659"/>
      <c r="AZ16" s="659"/>
      <c r="BA16" s="659"/>
      <c r="BB16" s="659"/>
      <c r="BC16" s="659"/>
      <c r="BD16" s="659"/>
      <c r="BE16" s="659"/>
      <c r="BF16" s="660"/>
      <c r="BG16" s="661" t="s">
        <v>128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261</v>
      </c>
      <c r="CE16" s="702"/>
      <c r="CF16" s="702"/>
      <c r="CG16" s="702"/>
      <c r="CH16" s="702"/>
      <c r="CI16" s="702"/>
      <c r="CJ16" s="702"/>
      <c r="CK16" s="702"/>
      <c r="CL16" s="702"/>
      <c r="CM16" s="702"/>
      <c r="CN16" s="702"/>
      <c r="CO16" s="702"/>
      <c r="CP16" s="702"/>
      <c r="CQ16" s="703"/>
      <c r="CR16" s="661" t="s">
        <v>128</v>
      </c>
      <c r="CS16" s="664"/>
      <c r="CT16" s="664"/>
      <c r="CU16" s="664"/>
      <c r="CV16" s="664"/>
      <c r="CW16" s="664"/>
      <c r="CX16" s="664"/>
      <c r="CY16" s="665"/>
      <c r="CZ16" s="723" t="s">
        <v>128</v>
      </c>
      <c r="DA16" s="723"/>
      <c r="DB16" s="723"/>
      <c r="DC16" s="723"/>
      <c r="DD16" s="669" t="s">
        <v>128</v>
      </c>
      <c r="DE16" s="664"/>
      <c r="DF16" s="664"/>
      <c r="DG16" s="664"/>
      <c r="DH16" s="664"/>
      <c r="DI16" s="664"/>
      <c r="DJ16" s="664"/>
      <c r="DK16" s="664"/>
      <c r="DL16" s="664"/>
      <c r="DM16" s="664"/>
      <c r="DN16" s="664"/>
      <c r="DO16" s="664"/>
      <c r="DP16" s="665"/>
      <c r="DQ16" s="669" t="s">
        <v>128</v>
      </c>
      <c r="DR16" s="664"/>
      <c r="DS16" s="664"/>
      <c r="DT16" s="664"/>
      <c r="DU16" s="664"/>
      <c r="DV16" s="664"/>
      <c r="DW16" s="664"/>
      <c r="DX16" s="664"/>
      <c r="DY16" s="664"/>
      <c r="DZ16" s="664"/>
      <c r="EA16" s="664"/>
      <c r="EB16" s="664"/>
      <c r="EC16" s="704"/>
    </row>
    <row r="17" spans="2:133" ht="11.25" customHeight="1" x14ac:dyDescent="0.15">
      <c r="B17" s="658" t="s">
        <v>262</v>
      </c>
      <c r="C17" s="659"/>
      <c r="D17" s="659"/>
      <c r="E17" s="659"/>
      <c r="F17" s="659"/>
      <c r="G17" s="659"/>
      <c r="H17" s="659"/>
      <c r="I17" s="659"/>
      <c r="J17" s="659"/>
      <c r="K17" s="659"/>
      <c r="L17" s="659"/>
      <c r="M17" s="659"/>
      <c r="N17" s="659"/>
      <c r="O17" s="659"/>
      <c r="P17" s="659"/>
      <c r="Q17" s="660"/>
      <c r="R17" s="661">
        <v>15336</v>
      </c>
      <c r="S17" s="664"/>
      <c r="T17" s="664"/>
      <c r="U17" s="664"/>
      <c r="V17" s="664"/>
      <c r="W17" s="664"/>
      <c r="X17" s="664"/>
      <c r="Y17" s="665"/>
      <c r="Z17" s="723">
        <v>0.1</v>
      </c>
      <c r="AA17" s="723"/>
      <c r="AB17" s="723"/>
      <c r="AC17" s="723"/>
      <c r="AD17" s="724">
        <v>15336</v>
      </c>
      <c r="AE17" s="724"/>
      <c r="AF17" s="724"/>
      <c r="AG17" s="724"/>
      <c r="AH17" s="724"/>
      <c r="AI17" s="724"/>
      <c r="AJ17" s="724"/>
      <c r="AK17" s="724"/>
      <c r="AL17" s="666">
        <v>0.1</v>
      </c>
      <c r="AM17" s="667"/>
      <c r="AN17" s="667"/>
      <c r="AO17" s="725"/>
      <c r="AP17" s="658" t="s">
        <v>263</v>
      </c>
      <c r="AQ17" s="659"/>
      <c r="AR17" s="659"/>
      <c r="AS17" s="659"/>
      <c r="AT17" s="659"/>
      <c r="AU17" s="659"/>
      <c r="AV17" s="659"/>
      <c r="AW17" s="659"/>
      <c r="AX17" s="659"/>
      <c r="AY17" s="659"/>
      <c r="AZ17" s="659"/>
      <c r="BA17" s="659"/>
      <c r="BB17" s="659"/>
      <c r="BC17" s="659"/>
      <c r="BD17" s="659"/>
      <c r="BE17" s="659"/>
      <c r="BF17" s="660"/>
      <c r="BG17" s="661" t="s">
        <v>128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264</v>
      </c>
      <c r="CE17" s="702"/>
      <c r="CF17" s="702"/>
      <c r="CG17" s="702"/>
      <c r="CH17" s="702"/>
      <c r="CI17" s="702"/>
      <c r="CJ17" s="702"/>
      <c r="CK17" s="702"/>
      <c r="CL17" s="702"/>
      <c r="CM17" s="702"/>
      <c r="CN17" s="702"/>
      <c r="CO17" s="702"/>
      <c r="CP17" s="702"/>
      <c r="CQ17" s="703"/>
      <c r="CR17" s="661">
        <v>1521680</v>
      </c>
      <c r="CS17" s="664"/>
      <c r="CT17" s="664"/>
      <c r="CU17" s="664"/>
      <c r="CV17" s="664"/>
      <c r="CW17" s="664"/>
      <c r="CX17" s="664"/>
      <c r="CY17" s="665"/>
      <c r="CZ17" s="723">
        <v>6.6</v>
      </c>
      <c r="DA17" s="723"/>
      <c r="DB17" s="723"/>
      <c r="DC17" s="723"/>
      <c r="DD17" s="669" t="s">
        <v>128</v>
      </c>
      <c r="DE17" s="664"/>
      <c r="DF17" s="664"/>
      <c r="DG17" s="664"/>
      <c r="DH17" s="664"/>
      <c r="DI17" s="664"/>
      <c r="DJ17" s="664"/>
      <c r="DK17" s="664"/>
      <c r="DL17" s="664"/>
      <c r="DM17" s="664"/>
      <c r="DN17" s="664"/>
      <c r="DO17" s="664"/>
      <c r="DP17" s="665"/>
      <c r="DQ17" s="669">
        <v>1434782</v>
      </c>
      <c r="DR17" s="664"/>
      <c r="DS17" s="664"/>
      <c r="DT17" s="664"/>
      <c r="DU17" s="664"/>
      <c r="DV17" s="664"/>
      <c r="DW17" s="664"/>
      <c r="DX17" s="664"/>
      <c r="DY17" s="664"/>
      <c r="DZ17" s="664"/>
      <c r="EA17" s="664"/>
      <c r="EB17" s="664"/>
      <c r="EC17" s="704"/>
    </row>
    <row r="18" spans="2:133" ht="11.25" customHeight="1" x14ac:dyDescent="0.15">
      <c r="B18" s="658" t="s">
        <v>265</v>
      </c>
      <c r="C18" s="659"/>
      <c r="D18" s="659"/>
      <c r="E18" s="659"/>
      <c r="F18" s="659"/>
      <c r="G18" s="659"/>
      <c r="H18" s="659"/>
      <c r="I18" s="659"/>
      <c r="J18" s="659"/>
      <c r="K18" s="659"/>
      <c r="L18" s="659"/>
      <c r="M18" s="659"/>
      <c r="N18" s="659"/>
      <c r="O18" s="659"/>
      <c r="P18" s="659"/>
      <c r="Q18" s="660"/>
      <c r="R18" s="661">
        <v>5142531</v>
      </c>
      <c r="S18" s="664"/>
      <c r="T18" s="664"/>
      <c r="U18" s="664"/>
      <c r="V18" s="664"/>
      <c r="W18" s="664"/>
      <c r="X18" s="664"/>
      <c r="Y18" s="665"/>
      <c r="Z18" s="723">
        <v>21.8</v>
      </c>
      <c r="AA18" s="723"/>
      <c r="AB18" s="723"/>
      <c r="AC18" s="723"/>
      <c r="AD18" s="724">
        <v>4215951</v>
      </c>
      <c r="AE18" s="724"/>
      <c r="AF18" s="724"/>
      <c r="AG18" s="724"/>
      <c r="AH18" s="724"/>
      <c r="AI18" s="724"/>
      <c r="AJ18" s="724"/>
      <c r="AK18" s="724"/>
      <c r="AL18" s="666">
        <v>35</v>
      </c>
      <c r="AM18" s="667"/>
      <c r="AN18" s="667"/>
      <c r="AO18" s="725"/>
      <c r="AP18" s="658" t="s">
        <v>266</v>
      </c>
      <c r="AQ18" s="659"/>
      <c r="AR18" s="659"/>
      <c r="AS18" s="659"/>
      <c r="AT18" s="659"/>
      <c r="AU18" s="659"/>
      <c r="AV18" s="659"/>
      <c r="AW18" s="659"/>
      <c r="AX18" s="659"/>
      <c r="AY18" s="659"/>
      <c r="AZ18" s="659"/>
      <c r="BA18" s="659"/>
      <c r="BB18" s="659"/>
      <c r="BC18" s="659"/>
      <c r="BD18" s="659"/>
      <c r="BE18" s="659"/>
      <c r="BF18" s="660"/>
      <c r="BG18" s="661" t="s">
        <v>128</v>
      </c>
      <c r="BH18" s="664"/>
      <c r="BI18" s="664"/>
      <c r="BJ18" s="664"/>
      <c r="BK18" s="664"/>
      <c r="BL18" s="664"/>
      <c r="BM18" s="664"/>
      <c r="BN18" s="665"/>
      <c r="BO18" s="723" t="s">
        <v>128</v>
      </c>
      <c r="BP18" s="723"/>
      <c r="BQ18" s="723"/>
      <c r="BR18" s="723"/>
      <c r="BS18" s="669" t="s">
        <v>128</v>
      </c>
      <c r="BT18" s="664"/>
      <c r="BU18" s="664"/>
      <c r="BV18" s="664"/>
      <c r="BW18" s="664"/>
      <c r="BX18" s="664"/>
      <c r="BY18" s="664"/>
      <c r="BZ18" s="664"/>
      <c r="CA18" s="664"/>
      <c r="CB18" s="704"/>
      <c r="CD18" s="705" t="s">
        <v>267</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x14ac:dyDescent="0.15">
      <c r="B19" s="658" t="s">
        <v>268</v>
      </c>
      <c r="C19" s="659"/>
      <c r="D19" s="659"/>
      <c r="E19" s="659"/>
      <c r="F19" s="659"/>
      <c r="G19" s="659"/>
      <c r="H19" s="659"/>
      <c r="I19" s="659"/>
      <c r="J19" s="659"/>
      <c r="K19" s="659"/>
      <c r="L19" s="659"/>
      <c r="M19" s="659"/>
      <c r="N19" s="659"/>
      <c r="O19" s="659"/>
      <c r="P19" s="659"/>
      <c r="Q19" s="660"/>
      <c r="R19" s="661">
        <v>4215951</v>
      </c>
      <c r="S19" s="664"/>
      <c r="T19" s="664"/>
      <c r="U19" s="664"/>
      <c r="V19" s="664"/>
      <c r="W19" s="664"/>
      <c r="X19" s="664"/>
      <c r="Y19" s="665"/>
      <c r="Z19" s="723">
        <v>17.8</v>
      </c>
      <c r="AA19" s="723"/>
      <c r="AB19" s="723"/>
      <c r="AC19" s="723"/>
      <c r="AD19" s="724">
        <v>4215951</v>
      </c>
      <c r="AE19" s="724"/>
      <c r="AF19" s="724"/>
      <c r="AG19" s="724"/>
      <c r="AH19" s="724"/>
      <c r="AI19" s="724"/>
      <c r="AJ19" s="724"/>
      <c r="AK19" s="724"/>
      <c r="AL19" s="666">
        <v>35</v>
      </c>
      <c r="AM19" s="667"/>
      <c r="AN19" s="667"/>
      <c r="AO19" s="725"/>
      <c r="AP19" s="658" t="s">
        <v>269</v>
      </c>
      <c r="AQ19" s="659"/>
      <c r="AR19" s="659"/>
      <c r="AS19" s="659"/>
      <c r="AT19" s="659"/>
      <c r="AU19" s="659"/>
      <c r="AV19" s="659"/>
      <c r="AW19" s="659"/>
      <c r="AX19" s="659"/>
      <c r="AY19" s="659"/>
      <c r="AZ19" s="659"/>
      <c r="BA19" s="659"/>
      <c r="BB19" s="659"/>
      <c r="BC19" s="659"/>
      <c r="BD19" s="659"/>
      <c r="BE19" s="659"/>
      <c r="BF19" s="660"/>
      <c r="BG19" s="661">
        <v>408</v>
      </c>
      <c r="BH19" s="664"/>
      <c r="BI19" s="664"/>
      <c r="BJ19" s="664"/>
      <c r="BK19" s="664"/>
      <c r="BL19" s="664"/>
      <c r="BM19" s="664"/>
      <c r="BN19" s="665"/>
      <c r="BO19" s="723">
        <v>0</v>
      </c>
      <c r="BP19" s="723"/>
      <c r="BQ19" s="723"/>
      <c r="BR19" s="723"/>
      <c r="BS19" s="669" t="s">
        <v>128</v>
      </c>
      <c r="BT19" s="664"/>
      <c r="BU19" s="664"/>
      <c r="BV19" s="664"/>
      <c r="BW19" s="664"/>
      <c r="BX19" s="664"/>
      <c r="BY19" s="664"/>
      <c r="BZ19" s="664"/>
      <c r="CA19" s="664"/>
      <c r="CB19" s="704"/>
      <c r="CD19" s="705" t="s">
        <v>270</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128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x14ac:dyDescent="0.15">
      <c r="B20" s="658" t="s">
        <v>271</v>
      </c>
      <c r="C20" s="659"/>
      <c r="D20" s="659"/>
      <c r="E20" s="659"/>
      <c r="F20" s="659"/>
      <c r="G20" s="659"/>
      <c r="H20" s="659"/>
      <c r="I20" s="659"/>
      <c r="J20" s="659"/>
      <c r="K20" s="659"/>
      <c r="L20" s="659"/>
      <c r="M20" s="659"/>
      <c r="N20" s="659"/>
      <c r="O20" s="659"/>
      <c r="P20" s="659"/>
      <c r="Q20" s="660"/>
      <c r="R20" s="661">
        <v>825138</v>
      </c>
      <c r="S20" s="664"/>
      <c r="T20" s="664"/>
      <c r="U20" s="664"/>
      <c r="V20" s="664"/>
      <c r="W20" s="664"/>
      <c r="X20" s="664"/>
      <c r="Y20" s="665"/>
      <c r="Z20" s="723">
        <v>3.5</v>
      </c>
      <c r="AA20" s="723"/>
      <c r="AB20" s="723"/>
      <c r="AC20" s="723"/>
      <c r="AD20" s="724" t="s">
        <v>128</v>
      </c>
      <c r="AE20" s="724"/>
      <c r="AF20" s="724"/>
      <c r="AG20" s="724"/>
      <c r="AH20" s="724"/>
      <c r="AI20" s="724"/>
      <c r="AJ20" s="724"/>
      <c r="AK20" s="724"/>
      <c r="AL20" s="666" t="s">
        <v>128</v>
      </c>
      <c r="AM20" s="667"/>
      <c r="AN20" s="667"/>
      <c r="AO20" s="725"/>
      <c r="AP20" s="658" t="s">
        <v>272</v>
      </c>
      <c r="AQ20" s="659"/>
      <c r="AR20" s="659"/>
      <c r="AS20" s="659"/>
      <c r="AT20" s="659"/>
      <c r="AU20" s="659"/>
      <c r="AV20" s="659"/>
      <c r="AW20" s="659"/>
      <c r="AX20" s="659"/>
      <c r="AY20" s="659"/>
      <c r="AZ20" s="659"/>
      <c r="BA20" s="659"/>
      <c r="BB20" s="659"/>
      <c r="BC20" s="659"/>
      <c r="BD20" s="659"/>
      <c r="BE20" s="659"/>
      <c r="BF20" s="660"/>
      <c r="BG20" s="661">
        <v>408</v>
      </c>
      <c r="BH20" s="664"/>
      <c r="BI20" s="664"/>
      <c r="BJ20" s="664"/>
      <c r="BK20" s="664"/>
      <c r="BL20" s="664"/>
      <c r="BM20" s="664"/>
      <c r="BN20" s="665"/>
      <c r="BO20" s="723">
        <v>0</v>
      </c>
      <c r="BP20" s="723"/>
      <c r="BQ20" s="723"/>
      <c r="BR20" s="723"/>
      <c r="BS20" s="669" t="s">
        <v>128</v>
      </c>
      <c r="BT20" s="664"/>
      <c r="BU20" s="664"/>
      <c r="BV20" s="664"/>
      <c r="BW20" s="664"/>
      <c r="BX20" s="664"/>
      <c r="BY20" s="664"/>
      <c r="BZ20" s="664"/>
      <c r="CA20" s="664"/>
      <c r="CB20" s="704"/>
      <c r="CD20" s="705" t="s">
        <v>273</v>
      </c>
      <c r="CE20" s="702"/>
      <c r="CF20" s="702"/>
      <c r="CG20" s="702"/>
      <c r="CH20" s="702"/>
      <c r="CI20" s="702"/>
      <c r="CJ20" s="702"/>
      <c r="CK20" s="702"/>
      <c r="CL20" s="702"/>
      <c r="CM20" s="702"/>
      <c r="CN20" s="702"/>
      <c r="CO20" s="702"/>
      <c r="CP20" s="702"/>
      <c r="CQ20" s="703"/>
      <c r="CR20" s="661">
        <v>23002714</v>
      </c>
      <c r="CS20" s="664"/>
      <c r="CT20" s="664"/>
      <c r="CU20" s="664"/>
      <c r="CV20" s="664"/>
      <c r="CW20" s="664"/>
      <c r="CX20" s="664"/>
      <c r="CY20" s="665"/>
      <c r="CZ20" s="723">
        <v>100</v>
      </c>
      <c r="DA20" s="723"/>
      <c r="DB20" s="723"/>
      <c r="DC20" s="723"/>
      <c r="DD20" s="669">
        <v>4725899</v>
      </c>
      <c r="DE20" s="664"/>
      <c r="DF20" s="664"/>
      <c r="DG20" s="664"/>
      <c r="DH20" s="664"/>
      <c r="DI20" s="664"/>
      <c r="DJ20" s="664"/>
      <c r="DK20" s="664"/>
      <c r="DL20" s="664"/>
      <c r="DM20" s="664"/>
      <c r="DN20" s="664"/>
      <c r="DO20" s="664"/>
      <c r="DP20" s="665"/>
      <c r="DQ20" s="669">
        <v>15295392</v>
      </c>
      <c r="DR20" s="664"/>
      <c r="DS20" s="664"/>
      <c r="DT20" s="664"/>
      <c r="DU20" s="664"/>
      <c r="DV20" s="664"/>
      <c r="DW20" s="664"/>
      <c r="DX20" s="664"/>
      <c r="DY20" s="664"/>
      <c r="DZ20" s="664"/>
      <c r="EA20" s="664"/>
      <c r="EB20" s="664"/>
      <c r="EC20" s="704"/>
    </row>
    <row r="21" spans="2:133" ht="11.25" customHeight="1" x14ac:dyDescent="0.15">
      <c r="B21" s="658" t="s">
        <v>274</v>
      </c>
      <c r="C21" s="659"/>
      <c r="D21" s="659"/>
      <c r="E21" s="659"/>
      <c r="F21" s="659"/>
      <c r="G21" s="659"/>
      <c r="H21" s="659"/>
      <c r="I21" s="659"/>
      <c r="J21" s="659"/>
      <c r="K21" s="659"/>
      <c r="L21" s="659"/>
      <c r="M21" s="659"/>
      <c r="N21" s="659"/>
      <c r="O21" s="659"/>
      <c r="P21" s="659"/>
      <c r="Q21" s="660"/>
      <c r="R21" s="661">
        <v>101442</v>
      </c>
      <c r="S21" s="664"/>
      <c r="T21" s="664"/>
      <c r="U21" s="664"/>
      <c r="V21" s="664"/>
      <c r="W21" s="664"/>
      <c r="X21" s="664"/>
      <c r="Y21" s="665"/>
      <c r="Z21" s="723">
        <v>0.4</v>
      </c>
      <c r="AA21" s="723"/>
      <c r="AB21" s="723"/>
      <c r="AC21" s="723"/>
      <c r="AD21" s="724" t="s">
        <v>128</v>
      </c>
      <c r="AE21" s="724"/>
      <c r="AF21" s="724"/>
      <c r="AG21" s="724"/>
      <c r="AH21" s="724"/>
      <c r="AI21" s="724"/>
      <c r="AJ21" s="724"/>
      <c r="AK21" s="724"/>
      <c r="AL21" s="666" t="s">
        <v>128</v>
      </c>
      <c r="AM21" s="667"/>
      <c r="AN21" s="667"/>
      <c r="AO21" s="725"/>
      <c r="AP21" s="769" t="s">
        <v>275</v>
      </c>
      <c r="AQ21" s="776"/>
      <c r="AR21" s="776"/>
      <c r="AS21" s="776"/>
      <c r="AT21" s="776"/>
      <c r="AU21" s="776"/>
      <c r="AV21" s="776"/>
      <c r="AW21" s="776"/>
      <c r="AX21" s="776"/>
      <c r="AY21" s="776"/>
      <c r="AZ21" s="776"/>
      <c r="BA21" s="776"/>
      <c r="BB21" s="776"/>
      <c r="BC21" s="776"/>
      <c r="BD21" s="776"/>
      <c r="BE21" s="776"/>
      <c r="BF21" s="771"/>
      <c r="BG21" s="661">
        <v>408</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276</v>
      </c>
      <c r="C22" s="659"/>
      <c r="D22" s="659"/>
      <c r="E22" s="659"/>
      <c r="F22" s="659"/>
      <c r="G22" s="659"/>
      <c r="H22" s="659"/>
      <c r="I22" s="659"/>
      <c r="J22" s="659"/>
      <c r="K22" s="659"/>
      <c r="L22" s="659"/>
      <c r="M22" s="659"/>
      <c r="N22" s="659"/>
      <c r="O22" s="659"/>
      <c r="P22" s="659"/>
      <c r="Q22" s="660"/>
      <c r="R22" s="661">
        <v>10830091</v>
      </c>
      <c r="S22" s="664"/>
      <c r="T22" s="664"/>
      <c r="U22" s="664"/>
      <c r="V22" s="664"/>
      <c r="W22" s="664"/>
      <c r="X22" s="664"/>
      <c r="Y22" s="665"/>
      <c r="Z22" s="723">
        <v>45.8</v>
      </c>
      <c r="AA22" s="723"/>
      <c r="AB22" s="723"/>
      <c r="AC22" s="723"/>
      <c r="AD22" s="724">
        <v>9903511</v>
      </c>
      <c r="AE22" s="724"/>
      <c r="AF22" s="724"/>
      <c r="AG22" s="724"/>
      <c r="AH22" s="724"/>
      <c r="AI22" s="724"/>
      <c r="AJ22" s="724"/>
      <c r="AK22" s="724"/>
      <c r="AL22" s="666">
        <v>82.1</v>
      </c>
      <c r="AM22" s="667"/>
      <c r="AN22" s="667"/>
      <c r="AO22" s="725"/>
      <c r="AP22" s="769" t="s">
        <v>277</v>
      </c>
      <c r="AQ22" s="776"/>
      <c r="AR22" s="776"/>
      <c r="AS22" s="776"/>
      <c r="AT22" s="776"/>
      <c r="AU22" s="776"/>
      <c r="AV22" s="776"/>
      <c r="AW22" s="776"/>
      <c r="AX22" s="776"/>
      <c r="AY22" s="776"/>
      <c r="AZ22" s="776"/>
      <c r="BA22" s="776"/>
      <c r="BB22" s="776"/>
      <c r="BC22" s="776"/>
      <c r="BD22" s="776"/>
      <c r="BE22" s="776"/>
      <c r="BF22" s="771"/>
      <c r="BG22" s="661" t="s">
        <v>128</v>
      </c>
      <c r="BH22" s="664"/>
      <c r="BI22" s="664"/>
      <c r="BJ22" s="664"/>
      <c r="BK22" s="664"/>
      <c r="BL22" s="664"/>
      <c r="BM22" s="664"/>
      <c r="BN22" s="665"/>
      <c r="BO22" s="723" t="s">
        <v>128</v>
      </c>
      <c r="BP22" s="723"/>
      <c r="BQ22" s="723"/>
      <c r="BR22" s="723"/>
      <c r="BS22" s="669" t="s">
        <v>128</v>
      </c>
      <c r="BT22" s="664"/>
      <c r="BU22" s="664"/>
      <c r="BV22" s="664"/>
      <c r="BW22" s="664"/>
      <c r="BX22" s="664"/>
      <c r="BY22" s="664"/>
      <c r="BZ22" s="664"/>
      <c r="CA22" s="664"/>
      <c r="CB22" s="704"/>
      <c r="CD22" s="778" t="s">
        <v>278</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279</v>
      </c>
      <c r="C23" s="659"/>
      <c r="D23" s="659"/>
      <c r="E23" s="659"/>
      <c r="F23" s="659"/>
      <c r="G23" s="659"/>
      <c r="H23" s="659"/>
      <c r="I23" s="659"/>
      <c r="J23" s="659"/>
      <c r="K23" s="659"/>
      <c r="L23" s="659"/>
      <c r="M23" s="659"/>
      <c r="N23" s="659"/>
      <c r="O23" s="659"/>
      <c r="P23" s="659"/>
      <c r="Q23" s="660"/>
      <c r="R23" s="661">
        <v>5957</v>
      </c>
      <c r="S23" s="664"/>
      <c r="T23" s="664"/>
      <c r="U23" s="664"/>
      <c r="V23" s="664"/>
      <c r="W23" s="664"/>
      <c r="X23" s="664"/>
      <c r="Y23" s="665"/>
      <c r="Z23" s="723">
        <v>0</v>
      </c>
      <c r="AA23" s="723"/>
      <c r="AB23" s="723"/>
      <c r="AC23" s="723"/>
      <c r="AD23" s="724">
        <v>5957</v>
      </c>
      <c r="AE23" s="724"/>
      <c r="AF23" s="724"/>
      <c r="AG23" s="724"/>
      <c r="AH23" s="724"/>
      <c r="AI23" s="724"/>
      <c r="AJ23" s="724"/>
      <c r="AK23" s="724"/>
      <c r="AL23" s="666">
        <v>0</v>
      </c>
      <c r="AM23" s="667"/>
      <c r="AN23" s="667"/>
      <c r="AO23" s="725"/>
      <c r="AP23" s="769" t="s">
        <v>280</v>
      </c>
      <c r="AQ23" s="776"/>
      <c r="AR23" s="776"/>
      <c r="AS23" s="776"/>
      <c r="AT23" s="776"/>
      <c r="AU23" s="776"/>
      <c r="AV23" s="776"/>
      <c r="AW23" s="776"/>
      <c r="AX23" s="776"/>
      <c r="AY23" s="776"/>
      <c r="AZ23" s="776"/>
      <c r="BA23" s="776"/>
      <c r="BB23" s="776"/>
      <c r="BC23" s="776"/>
      <c r="BD23" s="776"/>
      <c r="BE23" s="776"/>
      <c r="BF23" s="771"/>
      <c r="BG23" s="661" t="s">
        <v>128</v>
      </c>
      <c r="BH23" s="664"/>
      <c r="BI23" s="664"/>
      <c r="BJ23" s="664"/>
      <c r="BK23" s="664"/>
      <c r="BL23" s="664"/>
      <c r="BM23" s="664"/>
      <c r="BN23" s="665"/>
      <c r="BO23" s="723" t="s">
        <v>128</v>
      </c>
      <c r="BP23" s="723"/>
      <c r="BQ23" s="723"/>
      <c r="BR23" s="723"/>
      <c r="BS23" s="669" t="s">
        <v>128</v>
      </c>
      <c r="BT23" s="664"/>
      <c r="BU23" s="664"/>
      <c r="BV23" s="664"/>
      <c r="BW23" s="664"/>
      <c r="BX23" s="664"/>
      <c r="BY23" s="664"/>
      <c r="BZ23" s="664"/>
      <c r="CA23" s="664"/>
      <c r="CB23" s="704"/>
      <c r="CD23" s="778" t="s">
        <v>220</v>
      </c>
      <c r="CE23" s="779"/>
      <c r="CF23" s="779"/>
      <c r="CG23" s="779"/>
      <c r="CH23" s="779"/>
      <c r="CI23" s="779"/>
      <c r="CJ23" s="779"/>
      <c r="CK23" s="779"/>
      <c r="CL23" s="779"/>
      <c r="CM23" s="779"/>
      <c r="CN23" s="779"/>
      <c r="CO23" s="779"/>
      <c r="CP23" s="779"/>
      <c r="CQ23" s="780"/>
      <c r="CR23" s="778" t="s">
        <v>281</v>
      </c>
      <c r="CS23" s="779"/>
      <c r="CT23" s="779"/>
      <c r="CU23" s="779"/>
      <c r="CV23" s="779"/>
      <c r="CW23" s="779"/>
      <c r="CX23" s="779"/>
      <c r="CY23" s="780"/>
      <c r="CZ23" s="778" t="s">
        <v>282</v>
      </c>
      <c r="DA23" s="779"/>
      <c r="DB23" s="779"/>
      <c r="DC23" s="780"/>
      <c r="DD23" s="778" t="s">
        <v>283</v>
      </c>
      <c r="DE23" s="779"/>
      <c r="DF23" s="779"/>
      <c r="DG23" s="779"/>
      <c r="DH23" s="779"/>
      <c r="DI23" s="779"/>
      <c r="DJ23" s="779"/>
      <c r="DK23" s="780"/>
      <c r="DL23" s="787" t="s">
        <v>284</v>
      </c>
      <c r="DM23" s="788"/>
      <c r="DN23" s="788"/>
      <c r="DO23" s="788"/>
      <c r="DP23" s="788"/>
      <c r="DQ23" s="788"/>
      <c r="DR23" s="788"/>
      <c r="DS23" s="788"/>
      <c r="DT23" s="788"/>
      <c r="DU23" s="788"/>
      <c r="DV23" s="789"/>
      <c r="DW23" s="778" t="s">
        <v>285</v>
      </c>
      <c r="DX23" s="779"/>
      <c r="DY23" s="779"/>
      <c r="DZ23" s="779"/>
      <c r="EA23" s="779"/>
      <c r="EB23" s="779"/>
      <c r="EC23" s="780"/>
    </row>
    <row r="24" spans="2:133" ht="11.25" customHeight="1" x14ac:dyDescent="0.15">
      <c r="B24" s="658" t="s">
        <v>286</v>
      </c>
      <c r="C24" s="659"/>
      <c r="D24" s="659"/>
      <c r="E24" s="659"/>
      <c r="F24" s="659"/>
      <c r="G24" s="659"/>
      <c r="H24" s="659"/>
      <c r="I24" s="659"/>
      <c r="J24" s="659"/>
      <c r="K24" s="659"/>
      <c r="L24" s="659"/>
      <c r="M24" s="659"/>
      <c r="N24" s="659"/>
      <c r="O24" s="659"/>
      <c r="P24" s="659"/>
      <c r="Q24" s="660"/>
      <c r="R24" s="661">
        <v>129633</v>
      </c>
      <c r="S24" s="664"/>
      <c r="T24" s="664"/>
      <c r="U24" s="664"/>
      <c r="V24" s="664"/>
      <c r="W24" s="664"/>
      <c r="X24" s="664"/>
      <c r="Y24" s="665"/>
      <c r="Z24" s="723">
        <v>0.5</v>
      </c>
      <c r="AA24" s="723"/>
      <c r="AB24" s="723"/>
      <c r="AC24" s="723"/>
      <c r="AD24" s="724" t="s">
        <v>128</v>
      </c>
      <c r="AE24" s="724"/>
      <c r="AF24" s="724"/>
      <c r="AG24" s="724"/>
      <c r="AH24" s="724"/>
      <c r="AI24" s="724"/>
      <c r="AJ24" s="724"/>
      <c r="AK24" s="724"/>
      <c r="AL24" s="666" t="s">
        <v>128</v>
      </c>
      <c r="AM24" s="667"/>
      <c r="AN24" s="667"/>
      <c r="AO24" s="725"/>
      <c r="AP24" s="769" t="s">
        <v>287</v>
      </c>
      <c r="AQ24" s="776"/>
      <c r="AR24" s="776"/>
      <c r="AS24" s="776"/>
      <c r="AT24" s="776"/>
      <c r="AU24" s="776"/>
      <c r="AV24" s="776"/>
      <c r="AW24" s="776"/>
      <c r="AX24" s="776"/>
      <c r="AY24" s="776"/>
      <c r="AZ24" s="776"/>
      <c r="BA24" s="776"/>
      <c r="BB24" s="776"/>
      <c r="BC24" s="776"/>
      <c r="BD24" s="776"/>
      <c r="BE24" s="776"/>
      <c r="BF24" s="771"/>
      <c r="BG24" s="661" t="s">
        <v>288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289</v>
      </c>
      <c r="CE24" s="733"/>
      <c r="CF24" s="733"/>
      <c r="CG24" s="733"/>
      <c r="CH24" s="733"/>
      <c r="CI24" s="733"/>
      <c r="CJ24" s="733"/>
      <c r="CK24" s="733"/>
      <c r="CL24" s="733"/>
      <c r="CM24" s="733"/>
      <c r="CN24" s="733"/>
      <c r="CO24" s="733"/>
      <c r="CP24" s="733"/>
      <c r="CQ24" s="734"/>
      <c r="CR24" s="726">
        <v>9709718</v>
      </c>
      <c r="CS24" s="727"/>
      <c r="CT24" s="727"/>
      <c r="CU24" s="727"/>
      <c r="CV24" s="727"/>
      <c r="CW24" s="727"/>
      <c r="CX24" s="727"/>
      <c r="CY24" s="773"/>
      <c r="CZ24" s="774">
        <v>42.2</v>
      </c>
      <c r="DA24" s="743"/>
      <c r="DB24" s="743"/>
      <c r="DC24" s="777"/>
      <c r="DD24" s="772">
        <v>6115102</v>
      </c>
      <c r="DE24" s="727"/>
      <c r="DF24" s="727"/>
      <c r="DG24" s="727"/>
      <c r="DH24" s="727"/>
      <c r="DI24" s="727"/>
      <c r="DJ24" s="727"/>
      <c r="DK24" s="773"/>
      <c r="DL24" s="772">
        <v>6111241</v>
      </c>
      <c r="DM24" s="727"/>
      <c r="DN24" s="727"/>
      <c r="DO24" s="727"/>
      <c r="DP24" s="727"/>
      <c r="DQ24" s="727"/>
      <c r="DR24" s="727"/>
      <c r="DS24" s="727"/>
      <c r="DT24" s="727"/>
      <c r="DU24" s="727"/>
      <c r="DV24" s="773"/>
      <c r="DW24" s="774">
        <v>48.5</v>
      </c>
      <c r="DX24" s="743"/>
      <c r="DY24" s="743"/>
      <c r="DZ24" s="743"/>
      <c r="EA24" s="743"/>
      <c r="EB24" s="743"/>
      <c r="EC24" s="775"/>
    </row>
    <row r="25" spans="2:133" ht="11.25" customHeight="1" x14ac:dyDescent="0.15">
      <c r="B25" s="658" t="s">
        <v>290</v>
      </c>
      <c r="C25" s="659"/>
      <c r="D25" s="659"/>
      <c r="E25" s="659"/>
      <c r="F25" s="659"/>
      <c r="G25" s="659"/>
      <c r="H25" s="659"/>
      <c r="I25" s="659"/>
      <c r="J25" s="659"/>
      <c r="K25" s="659"/>
      <c r="L25" s="659"/>
      <c r="M25" s="659"/>
      <c r="N25" s="659"/>
      <c r="O25" s="659"/>
      <c r="P25" s="659"/>
      <c r="Q25" s="660"/>
      <c r="R25" s="661">
        <v>154456</v>
      </c>
      <c r="S25" s="664"/>
      <c r="T25" s="664"/>
      <c r="U25" s="664"/>
      <c r="V25" s="664"/>
      <c r="W25" s="664"/>
      <c r="X25" s="664"/>
      <c r="Y25" s="665"/>
      <c r="Z25" s="723">
        <v>0.7</v>
      </c>
      <c r="AA25" s="723"/>
      <c r="AB25" s="723"/>
      <c r="AC25" s="723"/>
      <c r="AD25" s="724">
        <v>17181</v>
      </c>
      <c r="AE25" s="724"/>
      <c r="AF25" s="724"/>
      <c r="AG25" s="724"/>
      <c r="AH25" s="724"/>
      <c r="AI25" s="724"/>
      <c r="AJ25" s="724"/>
      <c r="AK25" s="724"/>
      <c r="AL25" s="666">
        <v>0.1</v>
      </c>
      <c r="AM25" s="667"/>
      <c r="AN25" s="667"/>
      <c r="AO25" s="725"/>
      <c r="AP25" s="769" t="s">
        <v>291</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128</v>
      </c>
      <c r="BP25" s="723"/>
      <c r="BQ25" s="723"/>
      <c r="BR25" s="723"/>
      <c r="BS25" s="669" t="s">
        <v>128</v>
      </c>
      <c r="BT25" s="664"/>
      <c r="BU25" s="664"/>
      <c r="BV25" s="664"/>
      <c r="BW25" s="664"/>
      <c r="BX25" s="664"/>
      <c r="BY25" s="664"/>
      <c r="BZ25" s="664"/>
      <c r="CA25" s="664"/>
      <c r="CB25" s="704"/>
      <c r="CD25" s="705" t="s">
        <v>292</v>
      </c>
      <c r="CE25" s="702"/>
      <c r="CF25" s="702"/>
      <c r="CG25" s="702"/>
      <c r="CH25" s="702"/>
      <c r="CI25" s="702"/>
      <c r="CJ25" s="702"/>
      <c r="CK25" s="702"/>
      <c r="CL25" s="702"/>
      <c r="CM25" s="702"/>
      <c r="CN25" s="702"/>
      <c r="CO25" s="702"/>
      <c r="CP25" s="702"/>
      <c r="CQ25" s="703"/>
      <c r="CR25" s="661">
        <v>3416553</v>
      </c>
      <c r="CS25" s="662"/>
      <c r="CT25" s="662"/>
      <c r="CU25" s="662"/>
      <c r="CV25" s="662"/>
      <c r="CW25" s="662"/>
      <c r="CX25" s="662"/>
      <c r="CY25" s="663"/>
      <c r="CZ25" s="666">
        <v>14.9</v>
      </c>
      <c r="DA25" s="695"/>
      <c r="DB25" s="695"/>
      <c r="DC25" s="696"/>
      <c r="DD25" s="669">
        <v>3304175</v>
      </c>
      <c r="DE25" s="662"/>
      <c r="DF25" s="662"/>
      <c r="DG25" s="662"/>
      <c r="DH25" s="662"/>
      <c r="DI25" s="662"/>
      <c r="DJ25" s="662"/>
      <c r="DK25" s="663"/>
      <c r="DL25" s="669">
        <v>3300349</v>
      </c>
      <c r="DM25" s="662"/>
      <c r="DN25" s="662"/>
      <c r="DO25" s="662"/>
      <c r="DP25" s="662"/>
      <c r="DQ25" s="662"/>
      <c r="DR25" s="662"/>
      <c r="DS25" s="662"/>
      <c r="DT25" s="662"/>
      <c r="DU25" s="662"/>
      <c r="DV25" s="663"/>
      <c r="DW25" s="666">
        <v>26.2</v>
      </c>
      <c r="DX25" s="695"/>
      <c r="DY25" s="695"/>
      <c r="DZ25" s="695"/>
      <c r="EA25" s="695"/>
      <c r="EB25" s="695"/>
      <c r="EC25" s="697"/>
    </row>
    <row r="26" spans="2:133" ht="11.25" customHeight="1" x14ac:dyDescent="0.15">
      <c r="B26" s="658" t="s">
        <v>293</v>
      </c>
      <c r="C26" s="659"/>
      <c r="D26" s="659"/>
      <c r="E26" s="659"/>
      <c r="F26" s="659"/>
      <c r="G26" s="659"/>
      <c r="H26" s="659"/>
      <c r="I26" s="659"/>
      <c r="J26" s="659"/>
      <c r="K26" s="659"/>
      <c r="L26" s="659"/>
      <c r="M26" s="659"/>
      <c r="N26" s="659"/>
      <c r="O26" s="659"/>
      <c r="P26" s="659"/>
      <c r="Q26" s="660"/>
      <c r="R26" s="661">
        <v>95027</v>
      </c>
      <c r="S26" s="664"/>
      <c r="T26" s="664"/>
      <c r="U26" s="664"/>
      <c r="V26" s="664"/>
      <c r="W26" s="664"/>
      <c r="X26" s="664"/>
      <c r="Y26" s="665"/>
      <c r="Z26" s="723">
        <v>0.4</v>
      </c>
      <c r="AA26" s="723"/>
      <c r="AB26" s="723"/>
      <c r="AC26" s="723"/>
      <c r="AD26" s="724" t="s">
        <v>128</v>
      </c>
      <c r="AE26" s="724"/>
      <c r="AF26" s="724"/>
      <c r="AG26" s="724"/>
      <c r="AH26" s="724"/>
      <c r="AI26" s="724"/>
      <c r="AJ26" s="724"/>
      <c r="AK26" s="724"/>
      <c r="AL26" s="666" t="s">
        <v>128</v>
      </c>
      <c r="AM26" s="667"/>
      <c r="AN26" s="667"/>
      <c r="AO26" s="725"/>
      <c r="AP26" s="769" t="s">
        <v>294</v>
      </c>
      <c r="AQ26" s="770"/>
      <c r="AR26" s="770"/>
      <c r="AS26" s="770"/>
      <c r="AT26" s="770"/>
      <c r="AU26" s="770"/>
      <c r="AV26" s="770"/>
      <c r="AW26" s="770"/>
      <c r="AX26" s="770"/>
      <c r="AY26" s="770"/>
      <c r="AZ26" s="770"/>
      <c r="BA26" s="770"/>
      <c r="BB26" s="770"/>
      <c r="BC26" s="770"/>
      <c r="BD26" s="770"/>
      <c r="BE26" s="770"/>
      <c r="BF26" s="771"/>
      <c r="BG26" s="661" t="s">
        <v>128</v>
      </c>
      <c r="BH26" s="664"/>
      <c r="BI26" s="664"/>
      <c r="BJ26" s="664"/>
      <c r="BK26" s="664"/>
      <c r="BL26" s="664"/>
      <c r="BM26" s="664"/>
      <c r="BN26" s="665"/>
      <c r="BO26" s="723" t="s">
        <v>128</v>
      </c>
      <c r="BP26" s="723"/>
      <c r="BQ26" s="723"/>
      <c r="BR26" s="723"/>
      <c r="BS26" s="669" t="s">
        <v>128</v>
      </c>
      <c r="BT26" s="664"/>
      <c r="BU26" s="664"/>
      <c r="BV26" s="664"/>
      <c r="BW26" s="664"/>
      <c r="BX26" s="664"/>
      <c r="BY26" s="664"/>
      <c r="BZ26" s="664"/>
      <c r="CA26" s="664"/>
      <c r="CB26" s="704"/>
      <c r="CD26" s="705" t="s">
        <v>295</v>
      </c>
      <c r="CE26" s="702"/>
      <c r="CF26" s="702"/>
      <c r="CG26" s="702"/>
      <c r="CH26" s="702"/>
      <c r="CI26" s="702"/>
      <c r="CJ26" s="702"/>
      <c r="CK26" s="702"/>
      <c r="CL26" s="702"/>
      <c r="CM26" s="702"/>
      <c r="CN26" s="702"/>
      <c r="CO26" s="702"/>
      <c r="CP26" s="702"/>
      <c r="CQ26" s="703"/>
      <c r="CR26" s="661">
        <v>2345762</v>
      </c>
      <c r="CS26" s="664"/>
      <c r="CT26" s="664"/>
      <c r="CU26" s="664"/>
      <c r="CV26" s="664"/>
      <c r="CW26" s="664"/>
      <c r="CX26" s="664"/>
      <c r="CY26" s="665"/>
      <c r="CZ26" s="666">
        <v>10.199999999999999</v>
      </c>
      <c r="DA26" s="695"/>
      <c r="DB26" s="695"/>
      <c r="DC26" s="696"/>
      <c r="DD26" s="669">
        <v>2259213</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x14ac:dyDescent="0.15">
      <c r="B27" s="658" t="s">
        <v>296</v>
      </c>
      <c r="C27" s="659"/>
      <c r="D27" s="659"/>
      <c r="E27" s="659"/>
      <c r="F27" s="659"/>
      <c r="G27" s="659"/>
      <c r="H27" s="659"/>
      <c r="I27" s="659"/>
      <c r="J27" s="659"/>
      <c r="K27" s="659"/>
      <c r="L27" s="659"/>
      <c r="M27" s="659"/>
      <c r="N27" s="659"/>
      <c r="O27" s="659"/>
      <c r="P27" s="659"/>
      <c r="Q27" s="660"/>
      <c r="R27" s="661">
        <v>5333794</v>
      </c>
      <c r="S27" s="664"/>
      <c r="T27" s="664"/>
      <c r="U27" s="664"/>
      <c r="V27" s="664"/>
      <c r="W27" s="664"/>
      <c r="X27" s="664"/>
      <c r="Y27" s="665"/>
      <c r="Z27" s="723">
        <v>22.6</v>
      </c>
      <c r="AA27" s="723"/>
      <c r="AB27" s="723"/>
      <c r="AC27" s="723"/>
      <c r="AD27" s="724" t="s">
        <v>128</v>
      </c>
      <c r="AE27" s="724"/>
      <c r="AF27" s="724"/>
      <c r="AG27" s="724"/>
      <c r="AH27" s="724"/>
      <c r="AI27" s="724"/>
      <c r="AJ27" s="724"/>
      <c r="AK27" s="724"/>
      <c r="AL27" s="666" t="s">
        <v>128</v>
      </c>
      <c r="AM27" s="667"/>
      <c r="AN27" s="667"/>
      <c r="AO27" s="725"/>
      <c r="AP27" s="658" t="s">
        <v>297</v>
      </c>
      <c r="AQ27" s="659"/>
      <c r="AR27" s="659"/>
      <c r="AS27" s="659"/>
      <c r="AT27" s="659"/>
      <c r="AU27" s="659"/>
      <c r="AV27" s="659"/>
      <c r="AW27" s="659"/>
      <c r="AX27" s="659"/>
      <c r="AY27" s="659"/>
      <c r="AZ27" s="659"/>
      <c r="BA27" s="659"/>
      <c r="BB27" s="659"/>
      <c r="BC27" s="659"/>
      <c r="BD27" s="659"/>
      <c r="BE27" s="659"/>
      <c r="BF27" s="660"/>
      <c r="BG27" s="661">
        <v>4697265</v>
      </c>
      <c r="BH27" s="664"/>
      <c r="BI27" s="664"/>
      <c r="BJ27" s="664"/>
      <c r="BK27" s="664"/>
      <c r="BL27" s="664"/>
      <c r="BM27" s="664"/>
      <c r="BN27" s="665"/>
      <c r="BO27" s="723">
        <v>100</v>
      </c>
      <c r="BP27" s="723"/>
      <c r="BQ27" s="723"/>
      <c r="BR27" s="723"/>
      <c r="BS27" s="669">
        <v>68028</v>
      </c>
      <c r="BT27" s="664"/>
      <c r="BU27" s="664"/>
      <c r="BV27" s="664"/>
      <c r="BW27" s="664"/>
      <c r="BX27" s="664"/>
      <c r="BY27" s="664"/>
      <c r="BZ27" s="664"/>
      <c r="CA27" s="664"/>
      <c r="CB27" s="704"/>
      <c r="CD27" s="705" t="s">
        <v>298</v>
      </c>
      <c r="CE27" s="702"/>
      <c r="CF27" s="702"/>
      <c r="CG27" s="702"/>
      <c r="CH27" s="702"/>
      <c r="CI27" s="702"/>
      <c r="CJ27" s="702"/>
      <c r="CK27" s="702"/>
      <c r="CL27" s="702"/>
      <c r="CM27" s="702"/>
      <c r="CN27" s="702"/>
      <c r="CO27" s="702"/>
      <c r="CP27" s="702"/>
      <c r="CQ27" s="703"/>
      <c r="CR27" s="661">
        <v>4771485</v>
      </c>
      <c r="CS27" s="662"/>
      <c r="CT27" s="662"/>
      <c r="CU27" s="662"/>
      <c r="CV27" s="662"/>
      <c r="CW27" s="662"/>
      <c r="CX27" s="662"/>
      <c r="CY27" s="663"/>
      <c r="CZ27" s="666">
        <v>20.7</v>
      </c>
      <c r="DA27" s="695"/>
      <c r="DB27" s="695"/>
      <c r="DC27" s="696"/>
      <c r="DD27" s="669">
        <v>1376145</v>
      </c>
      <c r="DE27" s="662"/>
      <c r="DF27" s="662"/>
      <c r="DG27" s="662"/>
      <c r="DH27" s="662"/>
      <c r="DI27" s="662"/>
      <c r="DJ27" s="662"/>
      <c r="DK27" s="663"/>
      <c r="DL27" s="669">
        <v>1376110</v>
      </c>
      <c r="DM27" s="662"/>
      <c r="DN27" s="662"/>
      <c r="DO27" s="662"/>
      <c r="DP27" s="662"/>
      <c r="DQ27" s="662"/>
      <c r="DR27" s="662"/>
      <c r="DS27" s="662"/>
      <c r="DT27" s="662"/>
      <c r="DU27" s="662"/>
      <c r="DV27" s="663"/>
      <c r="DW27" s="666">
        <v>10.9</v>
      </c>
      <c r="DX27" s="695"/>
      <c r="DY27" s="695"/>
      <c r="DZ27" s="695"/>
      <c r="EA27" s="695"/>
      <c r="EB27" s="695"/>
      <c r="EC27" s="697"/>
    </row>
    <row r="28" spans="2:133" ht="11.25" customHeight="1" x14ac:dyDescent="0.15">
      <c r="B28" s="766" t="s">
        <v>299</v>
      </c>
      <c r="C28" s="767"/>
      <c r="D28" s="767"/>
      <c r="E28" s="767"/>
      <c r="F28" s="767"/>
      <c r="G28" s="767"/>
      <c r="H28" s="767"/>
      <c r="I28" s="767"/>
      <c r="J28" s="767"/>
      <c r="K28" s="767"/>
      <c r="L28" s="767"/>
      <c r="M28" s="767"/>
      <c r="N28" s="767"/>
      <c r="O28" s="767"/>
      <c r="P28" s="767"/>
      <c r="Q28" s="768"/>
      <c r="R28" s="661">
        <v>2100404</v>
      </c>
      <c r="S28" s="664"/>
      <c r="T28" s="664"/>
      <c r="U28" s="664"/>
      <c r="V28" s="664"/>
      <c r="W28" s="664"/>
      <c r="X28" s="664"/>
      <c r="Y28" s="665"/>
      <c r="Z28" s="723">
        <v>8.9</v>
      </c>
      <c r="AA28" s="723"/>
      <c r="AB28" s="723"/>
      <c r="AC28" s="723"/>
      <c r="AD28" s="724">
        <v>2100404</v>
      </c>
      <c r="AE28" s="724"/>
      <c r="AF28" s="724"/>
      <c r="AG28" s="724"/>
      <c r="AH28" s="724"/>
      <c r="AI28" s="724"/>
      <c r="AJ28" s="724"/>
      <c r="AK28" s="724"/>
      <c r="AL28" s="666">
        <v>17.399999999999999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300</v>
      </c>
      <c r="CE28" s="702"/>
      <c r="CF28" s="702"/>
      <c r="CG28" s="702"/>
      <c r="CH28" s="702"/>
      <c r="CI28" s="702"/>
      <c r="CJ28" s="702"/>
      <c r="CK28" s="702"/>
      <c r="CL28" s="702"/>
      <c r="CM28" s="702"/>
      <c r="CN28" s="702"/>
      <c r="CO28" s="702"/>
      <c r="CP28" s="702"/>
      <c r="CQ28" s="703"/>
      <c r="CR28" s="661">
        <v>1521680</v>
      </c>
      <c r="CS28" s="664"/>
      <c r="CT28" s="664"/>
      <c r="CU28" s="664"/>
      <c r="CV28" s="664"/>
      <c r="CW28" s="664"/>
      <c r="CX28" s="664"/>
      <c r="CY28" s="665"/>
      <c r="CZ28" s="666">
        <v>6.6</v>
      </c>
      <c r="DA28" s="695"/>
      <c r="DB28" s="695"/>
      <c r="DC28" s="696"/>
      <c r="DD28" s="669">
        <v>1434782</v>
      </c>
      <c r="DE28" s="664"/>
      <c r="DF28" s="664"/>
      <c r="DG28" s="664"/>
      <c r="DH28" s="664"/>
      <c r="DI28" s="664"/>
      <c r="DJ28" s="664"/>
      <c r="DK28" s="665"/>
      <c r="DL28" s="669">
        <v>1434782</v>
      </c>
      <c r="DM28" s="664"/>
      <c r="DN28" s="664"/>
      <c r="DO28" s="664"/>
      <c r="DP28" s="664"/>
      <c r="DQ28" s="664"/>
      <c r="DR28" s="664"/>
      <c r="DS28" s="664"/>
      <c r="DT28" s="664"/>
      <c r="DU28" s="664"/>
      <c r="DV28" s="665"/>
      <c r="DW28" s="666">
        <v>11.4</v>
      </c>
      <c r="DX28" s="695"/>
      <c r="DY28" s="695"/>
      <c r="DZ28" s="695"/>
      <c r="EA28" s="695"/>
      <c r="EB28" s="695"/>
      <c r="EC28" s="697"/>
    </row>
    <row r="29" spans="2:133" ht="11.25" customHeight="1" x14ac:dyDescent="0.15">
      <c r="B29" s="658" t="s">
        <v>301</v>
      </c>
      <c r="C29" s="659"/>
      <c r="D29" s="659"/>
      <c r="E29" s="659"/>
      <c r="F29" s="659"/>
      <c r="G29" s="659"/>
      <c r="H29" s="659"/>
      <c r="I29" s="659"/>
      <c r="J29" s="659"/>
      <c r="K29" s="659"/>
      <c r="L29" s="659"/>
      <c r="M29" s="659"/>
      <c r="N29" s="659"/>
      <c r="O29" s="659"/>
      <c r="P29" s="659"/>
      <c r="Q29" s="660"/>
      <c r="R29" s="661">
        <v>1677048</v>
      </c>
      <c r="S29" s="664"/>
      <c r="T29" s="664"/>
      <c r="U29" s="664"/>
      <c r="V29" s="664"/>
      <c r="W29" s="664"/>
      <c r="X29" s="664"/>
      <c r="Y29" s="665"/>
      <c r="Z29" s="723">
        <v>7.1</v>
      </c>
      <c r="AA29" s="723"/>
      <c r="AB29" s="723"/>
      <c r="AC29" s="723"/>
      <c r="AD29" s="724" t="s">
        <v>128</v>
      </c>
      <c r="AE29" s="724"/>
      <c r="AF29" s="724"/>
      <c r="AG29" s="724"/>
      <c r="AH29" s="724"/>
      <c r="AI29" s="724"/>
      <c r="AJ29" s="724"/>
      <c r="AK29" s="724"/>
      <c r="AL29" s="666" t="s">
        <v>128</v>
      </c>
      <c r="AM29" s="667"/>
      <c r="AN29" s="667"/>
      <c r="AO29" s="725"/>
      <c r="AP29" s="735" t="s">
        <v>220</v>
      </c>
      <c r="AQ29" s="736"/>
      <c r="AR29" s="736"/>
      <c r="AS29" s="736"/>
      <c r="AT29" s="736"/>
      <c r="AU29" s="736"/>
      <c r="AV29" s="736"/>
      <c r="AW29" s="736"/>
      <c r="AX29" s="736"/>
      <c r="AY29" s="736"/>
      <c r="AZ29" s="736"/>
      <c r="BA29" s="736"/>
      <c r="BB29" s="736"/>
      <c r="BC29" s="736"/>
      <c r="BD29" s="736"/>
      <c r="BE29" s="736"/>
      <c r="BF29" s="737"/>
      <c r="BG29" s="735" t="s">
        <v>302</v>
      </c>
      <c r="BH29" s="763"/>
      <c r="BI29" s="763"/>
      <c r="BJ29" s="763"/>
      <c r="BK29" s="763"/>
      <c r="BL29" s="763"/>
      <c r="BM29" s="763"/>
      <c r="BN29" s="763"/>
      <c r="BO29" s="763"/>
      <c r="BP29" s="763"/>
      <c r="BQ29" s="764"/>
      <c r="BR29" s="735" t="s">
        <v>303</v>
      </c>
      <c r="BS29" s="763"/>
      <c r="BT29" s="763"/>
      <c r="BU29" s="763"/>
      <c r="BV29" s="763"/>
      <c r="BW29" s="763"/>
      <c r="BX29" s="763"/>
      <c r="BY29" s="763"/>
      <c r="BZ29" s="763"/>
      <c r="CA29" s="763"/>
      <c r="CB29" s="764"/>
      <c r="CD29" s="745" t="s">
        <v>304</v>
      </c>
      <c r="CE29" s="746"/>
      <c r="CF29" s="705" t="s">
        <v>305</v>
      </c>
      <c r="CG29" s="702"/>
      <c r="CH29" s="702"/>
      <c r="CI29" s="702"/>
      <c r="CJ29" s="702"/>
      <c r="CK29" s="702"/>
      <c r="CL29" s="702"/>
      <c r="CM29" s="702"/>
      <c r="CN29" s="702"/>
      <c r="CO29" s="702"/>
      <c r="CP29" s="702"/>
      <c r="CQ29" s="703"/>
      <c r="CR29" s="661">
        <v>1521653</v>
      </c>
      <c r="CS29" s="662"/>
      <c r="CT29" s="662"/>
      <c r="CU29" s="662"/>
      <c r="CV29" s="662"/>
      <c r="CW29" s="662"/>
      <c r="CX29" s="662"/>
      <c r="CY29" s="663"/>
      <c r="CZ29" s="666">
        <v>6.6</v>
      </c>
      <c r="DA29" s="695"/>
      <c r="DB29" s="695"/>
      <c r="DC29" s="696"/>
      <c r="DD29" s="669">
        <v>1434755</v>
      </c>
      <c r="DE29" s="662"/>
      <c r="DF29" s="662"/>
      <c r="DG29" s="662"/>
      <c r="DH29" s="662"/>
      <c r="DI29" s="662"/>
      <c r="DJ29" s="662"/>
      <c r="DK29" s="663"/>
      <c r="DL29" s="669">
        <v>1434755</v>
      </c>
      <c r="DM29" s="662"/>
      <c r="DN29" s="662"/>
      <c r="DO29" s="662"/>
      <c r="DP29" s="662"/>
      <c r="DQ29" s="662"/>
      <c r="DR29" s="662"/>
      <c r="DS29" s="662"/>
      <c r="DT29" s="662"/>
      <c r="DU29" s="662"/>
      <c r="DV29" s="663"/>
      <c r="DW29" s="666">
        <v>11.4</v>
      </c>
      <c r="DX29" s="695"/>
      <c r="DY29" s="695"/>
      <c r="DZ29" s="695"/>
      <c r="EA29" s="695"/>
      <c r="EB29" s="695"/>
      <c r="EC29" s="697"/>
    </row>
    <row r="30" spans="2:133" ht="11.25" customHeight="1" x14ac:dyDescent="0.15">
      <c r="B30" s="658" t="s">
        <v>306</v>
      </c>
      <c r="C30" s="659"/>
      <c r="D30" s="659"/>
      <c r="E30" s="659"/>
      <c r="F30" s="659"/>
      <c r="G30" s="659"/>
      <c r="H30" s="659"/>
      <c r="I30" s="659"/>
      <c r="J30" s="659"/>
      <c r="K30" s="659"/>
      <c r="L30" s="659"/>
      <c r="M30" s="659"/>
      <c r="N30" s="659"/>
      <c r="O30" s="659"/>
      <c r="P30" s="659"/>
      <c r="Q30" s="660"/>
      <c r="R30" s="661">
        <v>63313</v>
      </c>
      <c r="S30" s="664"/>
      <c r="T30" s="664"/>
      <c r="U30" s="664"/>
      <c r="V30" s="664"/>
      <c r="W30" s="664"/>
      <c r="X30" s="664"/>
      <c r="Y30" s="665"/>
      <c r="Z30" s="723">
        <v>0.3</v>
      </c>
      <c r="AA30" s="723"/>
      <c r="AB30" s="723"/>
      <c r="AC30" s="723"/>
      <c r="AD30" s="724">
        <v>15211</v>
      </c>
      <c r="AE30" s="724"/>
      <c r="AF30" s="724"/>
      <c r="AG30" s="724"/>
      <c r="AH30" s="724"/>
      <c r="AI30" s="724"/>
      <c r="AJ30" s="724"/>
      <c r="AK30" s="724"/>
      <c r="AL30" s="666">
        <v>0.1</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98.9</v>
      </c>
      <c r="BH30" s="742"/>
      <c r="BI30" s="742"/>
      <c r="BJ30" s="742"/>
      <c r="BK30" s="742"/>
      <c r="BL30" s="742"/>
      <c r="BM30" s="743">
        <v>96</v>
      </c>
      <c r="BN30" s="742"/>
      <c r="BO30" s="742"/>
      <c r="BP30" s="742"/>
      <c r="BQ30" s="744"/>
      <c r="BR30" s="741">
        <v>98.8</v>
      </c>
      <c r="BS30" s="742"/>
      <c r="BT30" s="742"/>
      <c r="BU30" s="742"/>
      <c r="BV30" s="742"/>
      <c r="BW30" s="742"/>
      <c r="BX30" s="743">
        <v>95.3</v>
      </c>
      <c r="BY30" s="742"/>
      <c r="BZ30" s="742"/>
      <c r="CA30" s="742"/>
      <c r="CB30" s="744"/>
      <c r="CD30" s="747"/>
      <c r="CE30" s="748"/>
      <c r="CF30" s="705" t="s">
        <v>309</v>
      </c>
      <c r="CG30" s="702"/>
      <c r="CH30" s="702"/>
      <c r="CI30" s="702"/>
      <c r="CJ30" s="702"/>
      <c r="CK30" s="702"/>
      <c r="CL30" s="702"/>
      <c r="CM30" s="702"/>
      <c r="CN30" s="702"/>
      <c r="CO30" s="702"/>
      <c r="CP30" s="702"/>
      <c r="CQ30" s="703"/>
      <c r="CR30" s="661">
        <v>1410311</v>
      </c>
      <c r="CS30" s="664"/>
      <c r="CT30" s="664"/>
      <c r="CU30" s="664"/>
      <c r="CV30" s="664"/>
      <c r="CW30" s="664"/>
      <c r="CX30" s="664"/>
      <c r="CY30" s="665"/>
      <c r="CZ30" s="666">
        <v>6.1</v>
      </c>
      <c r="DA30" s="695"/>
      <c r="DB30" s="695"/>
      <c r="DC30" s="696"/>
      <c r="DD30" s="669">
        <v>1323413</v>
      </c>
      <c r="DE30" s="664"/>
      <c r="DF30" s="664"/>
      <c r="DG30" s="664"/>
      <c r="DH30" s="664"/>
      <c r="DI30" s="664"/>
      <c r="DJ30" s="664"/>
      <c r="DK30" s="665"/>
      <c r="DL30" s="669">
        <v>1323413</v>
      </c>
      <c r="DM30" s="664"/>
      <c r="DN30" s="664"/>
      <c r="DO30" s="664"/>
      <c r="DP30" s="664"/>
      <c r="DQ30" s="664"/>
      <c r="DR30" s="664"/>
      <c r="DS30" s="664"/>
      <c r="DT30" s="664"/>
      <c r="DU30" s="664"/>
      <c r="DV30" s="665"/>
      <c r="DW30" s="666">
        <v>10.5</v>
      </c>
      <c r="DX30" s="695"/>
      <c r="DY30" s="695"/>
      <c r="DZ30" s="695"/>
      <c r="EA30" s="695"/>
      <c r="EB30" s="695"/>
      <c r="EC30" s="697"/>
    </row>
    <row r="31" spans="2:133" ht="11.25" customHeight="1" x14ac:dyDescent="0.15">
      <c r="B31" s="658" t="s">
        <v>310</v>
      </c>
      <c r="C31" s="659"/>
      <c r="D31" s="659"/>
      <c r="E31" s="659"/>
      <c r="F31" s="659"/>
      <c r="G31" s="659"/>
      <c r="H31" s="659"/>
      <c r="I31" s="659"/>
      <c r="J31" s="659"/>
      <c r="K31" s="659"/>
      <c r="L31" s="659"/>
      <c r="M31" s="659"/>
      <c r="N31" s="659"/>
      <c r="O31" s="659"/>
      <c r="P31" s="659"/>
      <c r="Q31" s="660"/>
      <c r="R31" s="661">
        <v>25279</v>
      </c>
      <c r="S31" s="664"/>
      <c r="T31" s="664"/>
      <c r="U31" s="664"/>
      <c r="V31" s="664"/>
      <c r="W31" s="664"/>
      <c r="X31" s="664"/>
      <c r="Y31" s="665"/>
      <c r="Z31" s="723">
        <v>0.1</v>
      </c>
      <c r="AA31" s="723"/>
      <c r="AB31" s="723"/>
      <c r="AC31" s="723"/>
      <c r="AD31" s="724" t="s">
        <v>128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98.9</v>
      </c>
      <c r="BH31" s="662"/>
      <c r="BI31" s="662"/>
      <c r="BJ31" s="662"/>
      <c r="BK31" s="662"/>
      <c r="BL31" s="662"/>
      <c r="BM31" s="667">
        <v>96.3</v>
      </c>
      <c r="BN31" s="740"/>
      <c r="BO31" s="740"/>
      <c r="BP31" s="740"/>
      <c r="BQ31" s="701"/>
      <c r="BR31" s="739">
        <v>98.6</v>
      </c>
      <c r="BS31" s="662"/>
      <c r="BT31" s="662"/>
      <c r="BU31" s="662"/>
      <c r="BV31" s="662"/>
      <c r="BW31" s="662"/>
      <c r="BX31" s="667">
        <v>95.6</v>
      </c>
      <c r="BY31" s="740"/>
      <c r="BZ31" s="740"/>
      <c r="CA31" s="740"/>
      <c r="CB31" s="701"/>
      <c r="CD31" s="747"/>
      <c r="CE31" s="748"/>
      <c r="CF31" s="705" t="s">
        <v>313</v>
      </c>
      <c r="CG31" s="702"/>
      <c r="CH31" s="702"/>
      <c r="CI31" s="702"/>
      <c r="CJ31" s="702"/>
      <c r="CK31" s="702"/>
      <c r="CL31" s="702"/>
      <c r="CM31" s="702"/>
      <c r="CN31" s="702"/>
      <c r="CO31" s="702"/>
      <c r="CP31" s="702"/>
      <c r="CQ31" s="703"/>
      <c r="CR31" s="661">
        <v>111342</v>
      </c>
      <c r="CS31" s="662"/>
      <c r="CT31" s="662"/>
      <c r="CU31" s="662"/>
      <c r="CV31" s="662"/>
      <c r="CW31" s="662"/>
      <c r="CX31" s="662"/>
      <c r="CY31" s="663"/>
      <c r="CZ31" s="666">
        <v>0.5</v>
      </c>
      <c r="DA31" s="695"/>
      <c r="DB31" s="695"/>
      <c r="DC31" s="696"/>
      <c r="DD31" s="669">
        <v>111342</v>
      </c>
      <c r="DE31" s="662"/>
      <c r="DF31" s="662"/>
      <c r="DG31" s="662"/>
      <c r="DH31" s="662"/>
      <c r="DI31" s="662"/>
      <c r="DJ31" s="662"/>
      <c r="DK31" s="663"/>
      <c r="DL31" s="669">
        <v>111342</v>
      </c>
      <c r="DM31" s="662"/>
      <c r="DN31" s="662"/>
      <c r="DO31" s="662"/>
      <c r="DP31" s="662"/>
      <c r="DQ31" s="662"/>
      <c r="DR31" s="662"/>
      <c r="DS31" s="662"/>
      <c r="DT31" s="662"/>
      <c r="DU31" s="662"/>
      <c r="DV31" s="663"/>
      <c r="DW31" s="666">
        <v>0.9</v>
      </c>
      <c r="DX31" s="695"/>
      <c r="DY31" s="695"/>
      <c r="DZ31" s="695"/>
      <c r="EA31" s="695"/>
      <c r="EB31" s="695"/>
      <c r="EC31" s="697"/>
    </row>
    <row r="32" spans="2:133" ht="11.25" customHeight="1" x14ac:dyDescent="0.15">
      <c r="B32" s="658" t="s">
        <v>314</v>
      </c>
      <c r="C32" s="659"/>
      <c r="D32" s="659"/>
      <c r="E32" s="659"/>
      <c r="F32" s="659"/>
      <c r="G32" s="659"/>
      <c r="H32" s="659"/>
      <c r="I32" s="659"/>
      <c r="J32" s="659"/>
      <c r="K32" s="659"/>
      <c r="L32" s="659"/>
      <c r="M32" s="659"/>
      <c r="N32" s="659"/>
      <c r="O32" s="659"/>
      <c r="P32" s="659"/>
      <c r="Q32" s="660"/>
      <c r="R32" s="661">
        <v>995215</v>
      </c>
      <c r="S32" s="664"/>
      <c r="T32" s="664"/>
      <c r="U32" s="664"/>
      <c r="V32" s="664"/>
      <c r="W32" s="664"/>
      <c r="X32" s="664"/>
      <c r="Y32" s="665"/>
      <c r="Z32" s="723">
        <v>4.2</v>
      </c>
      <c r="AA32" s="723"/>
      <c r="AB32" s="723"/>
      <c r="AC32" s="723"/>
      <c r="AD32" s="724" t="s">
        <v>128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98.7</v>
      </c>
      <c r="BH32" s="677"/>
      <c r="BI32" s="677"/>
      <c r="BJ32" s="677"/>
      <c r="BK32" s="677"/>
      <c r="BL32" s="677"/>
      <c r="BM32" s="721">
        <v>95.2</v>
      </c>
      <c r="BN32" s="677"/>
      <c r="BO32" s="677"/>
      <c r="BP32" s="677"/>
      <c r="BQ32" s="714"/>
      <c r="BR32" s="738">
        <v>98.8</v>
      </c>
      <c r="BS32" s="677"/>
      <c r="BT32" s="677"/>
      <c r="BU32" s="677"/>
      <c r="BV32" s="677"/>
      <c r="BW32" s="677"/>
      <c r="BX32" s="721">
        <v>94.3</v>
      </c>
      <c r="BY32" s="677"/>
      <c r="BZ32" s="677"/>
      <c r="CA32" s="677"/>
      <c r="CB32" s="714"/>
      <c r="CD32" s="749"/>
      <c r="CE32" s="750"/>
      <c r="CF32" s="705" t="s">
        <v>316</v>
      </c>
      <c r="CG32" s="702"/>
      <c r="CH32" s="702"/>
      <c r="CI32" s="702"/>
      <c r="CJ32" s="702"/>
      <c r="CK32" s="702"/>
      <c r="CL32" s="702"/>
      <c r="CM32" s="702"/>
      <c r="CN32" s="702"/>
      <c r="CO32" s="702"/>
      <c r="CP32" s="702"/>
      <c r="CQ32" s="703"/>
      <c r="CR32" s="661">
        <v>27</v>
      </c>
      <c r="CS32" s="664"/>
      <c r="CT32" s="664"/>
      <c r="CU32" s="664"/>
      <c r="CV32" s="664"/>
      <c r="CW32" s="664"/>
      <c r="CX32" s="664"/>
      <c r="CY32" s="665"/>
      <c r="CZ32" s="666">
        <v>0</v>
      </c>
      <c r="DA32" s="695"/>
      <c r="DB32" s="695"/>
      <c r="DC32" s="696"/>
      <c r="DD32" s="669">
        <v>27</v>
      </c>
      <c r="DE32" s="664"/>
      <c r="DF32" s="664"/>
      <c r="DG32" s="664"/>
      <c r="DH32" s="664"/>
      <c r="DI32" s="664"/>
      <c r="DJ32" s="664"/>
      <c r="DK32" s="665"/>
      <c r="DL32" s="669">
        <v>27</v>
      </c>
      <c r="DM32" s="664"/>
      <c r="DN32" s="664"/>
      <c r="DO32" s="664"/>
      <c r="DP32" s="664"/>
      <c r="DQ32" s="664"/>
      <c r="DR32" s="664"/>
      <c r="DS32" s="664"/>
      <c r="DT32" s="664"/>
      <c r="DU32" s="664"/>
      <c r="DV32" s="665"/>
      <c r="DW32" s="666">
        <v>0</v>
      </c>
      <c r="DX32" s="695"/>
      <c r="DY32" s="695"/>
      <c r="DZ32" s="695"/>
      <c r="EA32" s="695"/>
      <c r="EB32" s="695"/>
      <c r="EC32" s="697"/>
    </row>
    <row r="33" spans="2:133" ht="11.25" customHeight="1" x14ac:dyDescent="0.15">
      <c r="B33" s="658" t="s">
        <v>317</v>
      </c>
      <c r="C33" s="659"/>
      <c r="D33" s="659"/>
      <c r="E33" s="659"/>
      <c r="F33" s="659"/>
      <c r="G33" s="659"/>
      <c r="H33" s="659"/>
      <c r="I33" s="659"/>
      <c r="J33" s="659"/>
      <c r="K33" s="659"/>
      <c r="L33" s="659"/>
      <c r="M33" s="659"/>
      <c r="N33" s="659"/>
      <c r="O33" s="659"/>
      <c r="P33" s="659"/>
      <c r="Q33" s="660"/>
      <c r="R33" s="661">
        <v>299069</v>
      </c>
      <c r="S33" s="664"/>
      <c r="T33" s="664"/>
      <c r="U33" s="664"/>
      <c r="V33" s="664"/>
      <c r="W33" s="664"/>
      <c r="X33" s="664"/>
      <c r="Y33" s="665"/>
      <c r="Z33" s="723">
        <v>1.3</v>
      </c>
      <c r="AA33" s="723"/>
      <c r="AB33" s="723"/>
      <c r="AC33" s="723"/>
      <c r="AD33" s="724" t="s">
        <v>128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8567097</v>
      </c>
      <c r="CS33" s="662"/>
      <c r="CT33" s="662"/>
      <c r="CU33" s="662"/>
      <c r="CV33" s="662"/>
      <c r="CW33" s="662"/>
      <c r="CX33" s="662"/>
      <c r="CY33" s="663"/>
      <c r="CZ33" s="666">
        <v>37.200000000000003</v>
      </c>
      <c r="DA33" s="695"/>
      <c r="DB33" s="695"/>
      <c r="DC33" s="696"/>
      <c r="DD33" s="669">
        <v>7020876</v>
      </c>
      <c r="DE33" s="662"/>
      <c r="DF33" s="662"/>
      <c r="DG33" s="662"/>
      <c r="DH33" s="662"/>
      <c r="DI33" s="662"/>
      <c r="DJ33" s="662"/>
      <c r="DK33" s="663"/>
      <c r="DL33" s="669">
        <v>5387884</v>
      </c>
      <c r="DM33" s="662"/>
      <c r="DN33" s="662"/>
      <c r="DO33" s="662"/>
      <c r="DP33" s="662"/>
      <c r="DQ33" s="662"/>
      <c r="DR33" s="662"/>
      <c r="DS33" s="662"/>
      <c r="DT33" s="662"/>
      <c r="DU33" s="662"/>
      <c r="DV33" s="663"/>
      <c r="DW33" s="666">
        <v>42.7</v>
      </c>
      <c r="DX33" s="695"/>
      <c r="DY33" s="695"/>
      <c r="DZ33" s="695"/>
      <c r="EA33" s="695"/>
      <c r="EB33" s="695"/>
      <c r="EC33" s="697"/>
    </row>
    <row r="34" spans="2:133" ht="11.25" customHeight="1" x14ac:dyDescent="0.15">
      <c r="B34" s="658" t="s">
        <v>319</v>
      </c>
      <c r="C34" s="659"/>
      <c r="D34" s="659"/>
      <c r="E34" s="659"/>
      <c r="F34" s="659"/>
      <c r="G34" s="659"/>
      <c r="H34" s="659"/>
      <c r="I34" s="659"/>
      <c r="J34" s="659"/>
      <c r="K34" s="659"/>
      <c r="L34" s="659"/>
      <c r="M34" s="659"/>
      <c r="N34" s="659"/>
      <c r="O34" s="659"/>
      <c r="P34" s="659"/>
      <c r="Q34" s="660"/>
      <c r="R34" s="661">
        <v>574506</v>
      </c>
      <c r="S34" s="664"/>
      <c r="T34" s="664"/>
      <c r="U34" s="664"/>
      <c r="V34" s="664"/>
      <c r="W34" s="664"/>
      <c r="X34" s="664"/>
      <c r="Y34" s="665"/>
      <c r="Z34" s="723">
        <v>2.4</v>
      </c>
      <c r="AA34" s="723"/>
      <c r="AB34" s="723"/>
      <c r="AC34" s="723"/>
      <c r="AD34" s="724">
        <v>14030</v>
      </c>
      <c r="AE34" s="724"/>
      <c r="AF34" s="724"/>
      <c r="AG34" s="724"/>
      <c r="AH34" s="724"/>
      <c r="AI34" s="724"/>
      <c r="AJ34" s="724"/>
      <c r="AK34" s="724"/>
      <c r="AL34" s="666">
        <v>0.1</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3295192</v>
      </c>
      <c r="CS34" s="664"/>
      <c r="CT34" s="664"/>
      <c r="CU34" s="664"/>
      <c r="CV34" s="664"/>
      <c r="CW34" s="664"/>
      <c r="CX34" s="664"/>
      <c r="CY34" s="665"/>
      <c r="CZ34" s="666">
        <v>14.3</v>
      </c>
      <c r="DA34" s="695"/>
      <c r="DB34" s="695"/>
      <c r="DC34" s="696"/>
      <c r="DD34" s="669">
        <v>2645698</v>
      </c>
      <c r="DE34" s="664"/>
      <c r="DF34" s="664"/>
      <c r="DG34" s="664"/>
      <c r="DH34" s="664"/>
      <c r="DI34" s="664"/>
      <c r="DJ34" s="664"/>
      <c r="DK34" s="665"/>
      <c r="DL34" s="669">
        <v>2384798</v>
      </c>
      <c r="DM34" s="664"/>
      <c r="DN34" s="664"/>
      <c r="DO34" s="664"/>
      <c r="DP34" s="664"/>
      <c r="DQ34" s="664"/>
      <c r="DR34" s="664"/>
      <c r="DS34" s="664"/>
      <c r="DT34" s="664"/>
      <c r="DU34" s="664"/>
      <c r="DV34" s="665"/>
      <c r="DW34" s="666">
        <v>18.899999999999999</v>
      </c>
      <c r="DX34" s="695"/>
      <c r="DY34" s="695"/>
      <c r="DZ34" s="695"/>
      <c r="EA34" s="695"/>
      <c r="EB34" s="695"/>
      <c r="EC34" s="697"/>
    </row>
    <row r="35" spans="2:133" ht="11.25" customHeight="1" x14ac:dyDescent="0.15">
      <c r="B35" s="658" t="s">
        <v>323</v>
      </c>
      <c r="C35" s="659"/>
      <c r="D35" s="659"/>
      <c r="E35" s="659"/>
      <c r="F35" s="659"/>
      <c r="G35" s="659"/>
      <c r="H35" s="659"/>
      <c r="I35" s="659"/>
      <c r="J35" s="659"/>
      <c r="K35" s="659"/>
      <c r="L35" s="659"/>
      <c r="M35" s="659"/>
      <c r="N35" s="659"/>
      <c r="O35" s="659"/>
      <c r="P35" s="659"/>
      <c r="Q35" s="660"/>
      <c r="R35" s="661">
        <v>1342300</v>
      </c>
      <c r="S35" s="664"/>
      <c r="T35" s="664"/>
      <c r="U35" s="664"/>
      <c r="V35" s="664"/>
      <c r="W35" s="664"/>
      <c r="X35" s="664"/>
      <c r="Y35" s="665"/>
      <c r="Z35" s="723">
        <v>5.7</v>
      </c>
      <c r="AA35" s="723"/>
      <c r="AB35" s="723"/>
      <c r="AC35" s="723"/>
      <c r="AD35" s="724" t="s">
        <v>128</v>
      </c>
      <c r="AE35" s="724"/>
      <c r="AF35" s="724"/>
      <c r="AG35" s="724"/>
      <c r="AH35" s="724"/>
      <c r="AI35" s="724"/>
      <c r="AJ35" s="724"/>
      <c r="AK35" s="724"/>
      <c r="AL35" s="666" t="s">
        <v>128</v>
      </c>
      <c r="AM35" s="667"/>
      <c r="AN35" s="667"/>
      <c r="AO35" s="725"/>
      <c r="AP35" s="234"/>
      <c r="AQ35" s="729" t="s">
        <v>324</v>
      </c>
      <c r="AR35" s="730"/>
      <c r="AS35" s="730"/>
      <c r="AT35" s="730"/>
      <c r="AU35" s="730"/>
      <c r="AV35" s="730"/>
      <c r="AW35" s="730"/>
      <c r="AX35" s="730"/>
      <c r="AY35" s="731"/>
      <c r="AZ35" s="726">
        <v>2728714</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139094</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284542</v>
      </c>
      <c r="CS35" s="662"/>
      <c r="CT35" s="662"/>
      <c r="CU35" s="662"/>
      <c r="CV35" s="662"/>
      <c r="CW35" s="662"/>
      <c r="CX35" s="662"/>
      <c r="CY35" s="663"/>
      <c r="CZ35" s="666">
        <v>1.2</v>
      </c>
      <c r="DA35" s="695"/>
      <c r="DB35" s="695"/>
      <c r="DC35" s="696"/>
      <c r="DD35" s="669">
        <v>272547</v>
      </c>
      <c r="DE35" s="662"/>
      <c r="DF35" s="662"/>
      <c r="DG35" s="662"/>
      <c r="DH35" s="662"/>
      <c r="DI35" s="662"/>
      <c r="DJ35" s="662"/>
      <c r="DK35" s="663"/>
      <c r="DL35" s="669">
        <v>115354</v>
      </c>
      <c r="DM35" s="662"/>
      <c r="DN35" s="662"/>
      <c r="DO35" s="662"/>
      <c r="DP35" s="662"/>
      <c r="DQ35" s="662"/>
      <c r="DR35" s="662"/>
      <c r="DS35" s="662"/>
      <c r="DT35" s="662"/>
      <c r="DU35" s="662"/>
      <c r="DV35" s="663"/>
      <c r="DW35" s="666">
        <v>0.9</v>
      </c>
      <c r="DX35" s="695"/>
      <c r="DY35" s="695"/>
      <c r="DZ35" s="695"/>
      <c r="EA35" s="695"/>
      <c r="EB35" s="695"/>
      <c r="EC35" s="697"/>
    </row>
    <row r="36" spans="2:133" ht="11.25" customHeight="1" x14ac:dyDescent="0.15">
      <c r="B36" s="658" t="s">
        <v>327</v>
      </c>
      <c r="C36" s="659"/>
      <c r="D36" s="659"/>
      <c r="E36" s="659"/>
      <c r="F36" s="659"/>
      <c r="G36" s="659"/>
      <c r="H36" s="659"/>
      <c r="I36" s="659"/>
      <c r="J36" s="659"/>
      <c r="K36" s="659"/>
      <c r="L36" s="659"/>
      <c r="M36" s="659"/>
      <c r="N36" s="659"/>
      <c r="O36" s="659"/>
      <c r="P36" s="659"/>
      <c r="Q36" s="660"/>
      <c r="R36" s="661" t="s">
        <v>128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128</v>
      </c>
      <c r="AM36" s="667"/>
      <c r="AN36" s="667"/>
      <c r="AO36" s="725"/>
      <c r="AQ36" s="698" t="s">
        <v>328</v>
      </c>
      <c r="AR36" s="699"/>
      <c r="AS36" s="699"/>
      <c r="AT36" s="699"/>
      <c r="AU36" s="699"/>
      <c r="AV36" s="699"/>
      <c r="AW36" s="699"/>
      <c r="AX36" s="699"/>
      <c r="AY36" s="700"/>
      <c r="AZ36" s="661">
        <v>722604</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111262</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2178336</v>
      </c>
      <c r="CS36" s="664"/>
      <c r="CT36" s="664"/>
      <c r="CU36" s="664"/>
      <c r="CV36" s="664"/>
      <c r="CW36" s="664"/>
      <c r="CX36" s="664"/>
      <c r="CY36" s="665"/>
      <c r="CZ36" s="666">
        <v>9.5</v>
      </c>
      <c r="DA36" s="695"/>
      <c r="DB36" s="695"/>
      <c r="DC36" s="696"/>
      <c r="DD36" s="669">
        <v>1781167</v>
      </c>
      <c r="DE36" s="664"/>
      <c r="DF36" s="664"/>
      <c r="DG36" s="664"/>
      <c r="DH36" s="664"/>
      <c r="DI36" s="664"/>
      <c r="DJ36" s="664"/>
      <c r="DK36" s="665"/>
      <c r="DL36" s="669">
        <v>1120003</v>
      </c>
      <c r="DM36" s="664"/>
      <c r="DN36" s="664"/>
      <c r="DO36" s="664"/>
      <c r="DP36" s="664"/>
      <c r="DQ36" s="664"/>
      <c r="DR36" s="664"/>
      <c r="DS36" s="664"/>
      <c r="DT36" s="664"/>
      <c r="DU36" s="664"/>
      <c r="DV36" s="665"/>
      <c r="DW36" s="666">
        <v>8.9</v>
      </c>
      <c r="DX36" s="695"/>
      <c r="DY36" s="695"/>
      <c r="DZ36" s="695"/>
      <c r="EA36" s="695"/>
      <c r="EB36" s="695"/>
      <c r="EC36" s="697"/>
    </row>
    <row r="37" spans="2:133" ht="11.25" customHeight="1" x14ac:dyDescent="0.15">
      <c r="B37" s="658" t="s">
        <v>331</v>
      </c>
      <c r="C37" s="659"/>
      <c r="D37" s="659"/>
      <c r="E37" s="659"/>
      <c r="F37" s="659"/>
      <c r="G37" s="659"/>
      <c r="H37" s="659"/>
      <c r="I37" s="659"/>
      <c r="J37" s="659"/>
      <c r="K37" s="659"/>
      <c r="L37" s="659"/>
      <c r="M37" s="659"/>
      <c r="N37" s="659"/>
      <c r="O37" s="659"/>
      <c r="P37" s="659"/>
      <c r="Q37" s="660"/>
      <c r="R37" s="661">
        <v>555300</v>
      </c>
      <c r="S37" s="664"/>
      <c r="T37" s="664"/>
      <c r="U37" s="664"/>
      <c r="V37" s="664"/>
      <c r="W37" s="664"/>
      <c r="X37" s="664"/>
      <c r="Y37" s="665"/>
      <c r="Z37" s="723">
        <v>2.4</v>
      </c>
      <c r="AA37" s="723"/>
      <c r="AB37" s="723"/>
      <c r="AC37" s="723"/>
      <c r="AD37" s="724" t="s">
        <v>128</v>
      </c>
      <c r="AE37" s="724"/>
      <c r="AF37" s="724"/>
      <c r="AG37" s="724"/>
      <c r="AH37" s="724"/>
      <c r="AI37" s="724"/>
      <c r="AJ37" s="724"/>
      <c r="AK37" s="724"/>
      <c r="AL37" s="666" t="s">
        <v>128</v>
      </c>
      <c r="AM37" s="667"/>
      <c r="AN37" s="667"/>
      <c r="AO37" s="725"/>
      <c r="AQ37" s="698" t="s">
        <v>332</v>
      </c>
      <c r="AR37" s="699"/>
      <c r="AS37" s="699"/>
      <c r="AT37" s="699"/>
      <c r="AU37" s="699"/>
      <c r="AV37" s="699"/>
      <c r="AW37" s="699"/>
      <c r="AX37" s="699"/>
      <c r="AY37" s="700"/>
      <c r="AZ37" s="661">
        <v>657028</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5384</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127201</v>
      </c>
      <c r="CS37" s="662"/>
      <c r="CT37" s="662"/>
      <c r="CU37" s="662"/>
      <c r="CV37" s="662"/>
      <c r="CW37" s="662"/>
      <c r="CX37" s="662"/>
      <c r="CY37" s="663"/>
      <c r="CZ37" s="666">
        <v>0.6</v>
      </c>
      <c r="DA37" s="695"/>
      <c r="DB37" s="695"/>
      <c r="DC37" s="696"/>
      <c r="DD37" s="669">
        <v>126375</v>
      </c>
      <c r="DE37" s="662"/>
      <c r="DF37" s="662"/>
      <c r="DG37" s="662"/>
      <c r="DH37" s="662"/>
      <c r="DI37" s="662"/>
      <c r="DJ37" s="662"/>
      <c r="DK37" s="663"/>
      <c r="DL37" s="669">
        <v>121689</v>
      </c>
      <c r="DM37" s="662"/>
      <c r="DN37" s="662"/>
      <c r="DO37" s="662"/>
      <c r="DP37" s="662"/>
      <c r="DQ37" s="662"/>
      <c r="DR37" s="662"/>
      <c r="DS37" s="662"/>
      <c r="DT37" s="662"/>
      <c r="DU37" s="662"/>
      <c r="DV37" s="663"/>
      <c r="DW37" s="666">
        <v>1</v>
      </c>
      <c r="DX37" s="695"/>
      <c r="DY37" s="695"/>
      <c r="DZ37" s="695"/>
      <c r="EA37" s="695"/>
      <c r="EB37" s="695"/>
      <c r="EC37" s="697"/>
    </row>
    <row r="38" spans="2:133" ht="11.25" customHeight="1" x14ac:dyDescent="0.15">
      <c r="B38" s="673" t="s">
        <v>335</v>
      </c>
      <c r="C38" s="674"/>
      <c r="D38" s="674"/>
      <c r="E38" s="674"/>
      <c r="F38" s="674"/>
      <c r="G38" s="674"/>
      <c r="H38" s="674"/>
      <c r="I38" s="674"/>
      <c r="J38" s="674"/>
      <c r="K38" s="674"/>
      <c r="L38" s="674"/>
      <c r="M38" s="674"/>
      <c r="N38" s="674"/>
      <c r="O38" s="674"/>
      <c r="P38" s="674"/>
      <c r="Q38" s="675"/>
      <c r="R38" s="676">
        <v>23626092</v>
      </c>
      <c r="S38" s="713"/>
      <c r="T38" s="713"/>
      <c r="U38" s="713"/>
      <c r="V38" s="713"/>
      <c r="W38" s="713"/>
      <c r="X38" s="713"/>
      <c r="Y38" s="718"/>
      <c r="Z38" s="719">
        <v>100</v>
      </c>
      <c r="AA38" s="719"/>
      <c r="AB38" s="719"/>
      <c r="AC38" s="719"/>
      <c r="AD38" s="720">
        <v>12056294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337</v>
      </c>
      <c r="BA38" s="664"/>
      <c r="BB38" s="664"/>
      <c r="BC38" s="664"/>
      <c r="BD38" s="662"/>
      <c r="BE38" s="662"/>
      <c r="BF38" s="701"/>
      <c r="BG38" s="705" t="s">
        <v>338</v>
      </c>
      <c r="BH38" s="702"/>
      <c r="BI38" s="702"/>
      <c r="BJ38" s="702"/>
      <c r="BK38" s="702"/>
      <c r="BL38" s="702"/>
      <c r="BM38" s="702"/>
      <c r="BN38" s="702"/>
      <c r="BO38" s="702"/>
      <c r="BP38" s="702"/>
      <c r="BQ38" s="702"/>
      <c r="BR38" s="702"/>
      <c r="BS38" s="702"/>
      <c r="BT38" s="702"/>
      <c r="BU38" s="703"/>
      <c r="BV38" s="661">
        <v>8649</v>
      </c>
      <c r="BW38" s="664"/>
      <c r="BX38" s="664"/>
      <c r="BY38" s="664"/>
      <c r="BZ38" s="664"/>
      <c r="CA38" s="664"/>
      <c r="CB38" s="704"/>
      <c r="CD38" s="705" t="s">
        <v>339</v>
      </c>
      <c r="CE38" s="702"/>
      <c r="CF38" s="702"/>
      <c r="CG38" s="702"/>
      <c r="CH38" s="702"/>
      <c r="CI38" s="702"/>
      <c r="CJ38" s="702"/>
      <c r="CK38" s="702"/>
      <c r="CL38" s="702"/>
      <c r="CM38" s="702"/>
      <c r="CN38" s="702"/>
      <c r="CO38" s="702"/>
      <c r="CP38" s="702"/>
      <c r="CQ38" s="703"/>
      <c r="CR38" s="661">
        <v>2006110</v>
      </c>
      <c r="CS38" s="664"/>
      <c r="CT38" s="664"/>
      <c r="CU38" s="664"/>
      <c r="CV38" s="664"/>
      <c r="CW38" s="664"/>
      <c r="CX38" s="664"/>
      <c r="CY38" s="665"/>
      <c r="CZ38" s="666">
        <v>8.6999999999999993</v>
      </c>
      <c r="DA38" s="695"/>
      <c r="DB38" s="695"/>
      <c r="DC38" s="696"/>
      <c r="DD38" s="669">
        <v>1739562</v>
      </c>
      <c r="DE38" s="664"/>
      <c r="DF38" s="664"/>
      <c r="DG38" s="664"/>
      <c r="DH38" s="664"/>
      <c r="DI38" s="664"/>
      <c r="DJ38" s="664"/>
      <c r="DK38" s="665"/>
      <c r="DL38" s="669">
        <v>1667486</v>
      </c>
      <c r="DM38" s="664"/>
      <c r="DN38" s="664"/>
      <c r="DO38" s="664"/>
      <c r="DP38" s="664"/>
      <c r="DQ38" s="664"/>
      <c r="DR38" s="664"/>
      <c r="DS38" s="664"/>
      <c r="DT38" s="664"/>
      <c r="DU38" s="664"/>
      <c r="DV38" s="665"/>
      <c r="DW38" s="666">
        <v>13.2</v>
      </c>
      <c r="DX38" s="695"/>
      <c r="DY38" s="695"/>
      <c r="DZ38" s="695"/>
      <c r="EA38" s="695"/>
      <c r="EB38" s="695"/>
      <c r="EC38" s="697"/>
    </row>
    <row r="39" spans="2:133" ht="11.25" customHeight="1" x14ac:dyDescent="0.15">
      <c r="AQ39" s="698" t="s">
        <v>340</v>
      </c>
      <c r="AR39" s="699"/>
      <c r="AS39" s="699"/>
      <c r="AT39" s="699"/>
      <c r="AU39" s="699"/>
      <c r="AV39" s="699"/>
      <c r="AW39" s="699"/>
      <c r="AX39" s="699"/>
      <c r="AY39" s="700"/>
      <c r="AZ39" s="661" t="s">
        <v>128</v>
      </c>
      <c r="BA39" s="664"/>
      <c r="BB39" s="664"/>
      <c r="BC39" s="664"/>
      <c r="BD39" s="662"/>
      <c r="BE39" s="662"/>
      <c r="BF39" s="701"/>
      <c r="BG39" s="706" t="s">
        <v>341</v>
      </c>
      <c r="BH39" s="707"/>
      <c r="BI39" s="707"/>
      <c r="BJ39" s="707"/>
      <c r="BK39" s="707"/>
      <c r="BL39" s="235"/>
      <c r="BM39" s="702" t="s">
        <v>342</v>
      </c>
      <c r="BN39" s="702"/>
      <c r="BO39" s="702"/>
      <c r="BP39" s="702"/>
      <c r="BQ39" s="702"/>
      <c r="BR39" s="702"/>
      <c r="BS39" s="702"/>
      <c r="BT39" s="702"/>
      <c r="BU39" s="703"/>
      <c r="BV39" s="661">
        <v>104</v>
      </c>
      <c r="BW39" s="664"/>
      <c r="BX39" s="664"/>
      <c r="BY39" s="664"/>
      <c r="BZ39" s="664"/>
      <c r="CA39" s="664"/>
      <c r="CB39" s="704"/>
      <c r="CD39" s="705" t="s">
        <v>343</v>
      </c>
      <c r="CE39" s="702"/>
      <c r="CF39" s="702"/>
      <c r="CG39" s="702"/>
      <c r="CH39" s="702"/>
      <c r="CI39" s="702"/>
      <c r="CJ39" s="702"/>
      <c r="CK39" s="702"/>
      <c r="CL39" s="702"/>
      <c r="CM39" s="702"/>
      <c r="CN39" s="702"/>
      <c r="CO39" s="702"/>
      <c r="CP39" s="702"/>
      <c r="CQ39" s="703"/>
      <c r="CR39" s="661">
        <v>444622</v>
      </c>
      <c r="CS39" s="662"/>
      <c r="CT39" s="662"/>
      <c r="CU39" s="662"/>
      <c r="CV39" s="662"/>
      <c r="CW39" s="662"/>
      <c r="CX39" s="662"/>
      <c r="CY39" s="663"/>
      <c r="CZ39" s="666">
        <v>1.9</v>
      </c>
      <c r="DA39" s="695"/>
      <c r="DB39" s="695"/>
      <c r="DC39" s="696"/>
      <c r="DD39" s="669">
        <v>430487</v>
      </c>
      <c r="DE39" s="662"/>
      <c r="DF39" s="662"/>
      <c r="DG39" s="662"/>
      <c r="DH39" s="662"/>
      <c r="DI39" s="662"/>
      <c r="DJ39" s="662"/>
      <c r="DK39" s="663"/>
      <c r="DL39" s="669" t="s">
        <v>337</v>
      </c>
      <c r="DM39" s="662"/>
      <c r="DN39" s="662"/>
      <c r="DO39" s="662"/>
      <c r="DP39" s="662"/>
      <c r="DQ39" s="662"/>
      <c r="DR39" s="662"/>
      <c r="DS39" s="662"/>
      <c r="DT39" s="662"/>
      <c r="DU39" s="662"/>
      <c r="DV39" s="663"/>
      <c r="DW39" s="666" t="s">
        <v>337</v>
      </c>
      <c r="DX39" s="695"/>
      <c r="DY39" s="695"/>
      <c r="DZ39" s="695"/>
      <c r="EA39" s="695"/>
      <c r="EB39" s="695"/>
      <c r="EC39" s="697"/>
    </row>
    <row r="40" spans="2:133" ht="11.25" customHeight="1" x14ac:dyDescent="0.15">
      <c r="AQ40" s="698" t="s">
        <v>344</v>
      </c>
      <c r="AR40" s="699"/>
      <c r="AS40" s="699"/>
      <c r="AT40" s="699"/>
      <c r="AU40" s="699"/>
      <c r="AV40" s="699"/>
      <c r="AW40" s="699"/>
      <c r="AX40" s="699"/>
      <c r="AY40" s="700"/>
      <c r="AZ40" s="661">
        <v>384893</v>
      </c>
      <c r="BA40" s="664"/>
      <c r="BB40" s="664"/>
      <c r="BC40" s="664"/>
      <c r="BD40" s="662"/>
      <c r="BE40" s="662"/>
      <c r="BF40" s="701"/>
      <c r="BG40" s="706"/>
      <c r="BH40" s="707"/>
      <c r="BI40" s="707"/>
      <c r="BJ40" s="707"/>
      <c r="BK40" s="707"/>
      <c r="BL40" s="235"/>
      <c r="BM40" s="702" t="s">
        <v>345</v>
      </c>
      <c r="BN40" s="702"/>
      <c r="BO40" s="702"/>
      <c r="BP40" s="702"/>
      <c r="BQ40" s="702"/>
      <c r="BR40" s="702"/>
      <c r="BS40" s="702"/>
      <c r="BT40" s="702"/>
      <c r="BU40" s="703"/>
      <c r="BV40" s="661" t="s">
        <v>337</v>
      </c>
      <c r="BW40" s="664"/>
      <c r="BX40" s="664"/>
      <c r="BY40" s="664"/>
      <c r="BZ40" s="664"/>
      <c r="CA40" s="664"/>
      <c r="CB40" s="704"/>
      <c r="CD40" s="705" t="s">
        <v>346</v>
      </c>
      <c r="CE40" s="702"/>
      <c r="CF40" s="702"/>
      <c r="CG40" s="702"/>
      <c r="CH40" s="702"/>
      <c r="CI40" s="702"/>
      <c r="CJ40" s="702"/>
      <c r="CK40" s="702"/>
      <c r="CL40" s="702"/>
      <c r="CM40" s="702"/>
      <c r="CN40" s="702"/>
      <c r="CO40" s="702"/>
      <c r="CP40" s="702"/>
      <c r="CQ40" s="703"/>
      <c r="CR40" s="661">
        <v>358295</v>
      </c>
      <c r="CS40" s="664"/>
      <c r="CT40" s="664"/>
      <c r="CU40" s="664"/>
      <c r="CV40" s="664"/>
      <c r="CW40" s="664"/>
      <c r="CX40" s="664"/>
      <c r="CY40" s="665"/>
      <c r="CZ40" s="666">
        <v>1.6</v>
      </c>
      <c r="DA40" s="695"/>
      <c r="DB40" s="695"/>
      <c r="DC40" s="696"/>
      <c r="DD40" s="669">
        <v>151415</v>
      </c>
      <c r="DE40" s="664"/>
      <c r="DF40" s="664"/>
      <c r="DG40" s="664"/>
      <c r="DH40" s="664"/>
      <c r="DI40" s="664"/>
      <c r="DJ40" s="664"/>
      <c r="DK40" s="665"/>
      <c r="DL40" s="669">
        <v>100243</v>
      </c>
      <c r="DM40" s="664"/>
      <c r="DN40" s="664"/>
      <c r="DO40" s="664"/>
      <c r="DP40" s="664"/>
      <c r="DQ40" s="664"/>
      <c r="DR40" s="664"/>
      <c r="DS40" s="664"/>
      <c r="DT40" s="664"/>
      <c r="DU40" s="664"/>
      <c r="DV40" s="665"/>
      <c r="DW40" s="666">
        <v>0.8</v>
      </c>
      <c r="DX40" s="695"/>
      <c r="DY40" s="695"/>
      <c r="DZ40" s="695"/>
      <c r="EA40" s="695"/>
      <c r="EB40" s="695"/>
      <c r="EC40" s="697"/>
    </row>
    <row r="41" spans="2:133" ht="11.25" customHeight="1" x14ac:dyDescent="0.15">
      <c r="AQ41" s="710" t="s">
        <v>347</v>
      </c>
      <c r="AR41" s="711"/>
      <c r="AS41" s="711"/>
      <c r="AT41" s="711"/>
      <c r="AU41" s="711"/>
      <c r="AV41" s="711"/>
      <c r="AW41" s="711"/>
      <c r="AX41" s="711"/>
      <c r="AY41" s="712"/>
      <c r="AZ41" s="676">
        <v>964189</v>
      </c>
      <c r="BA41" s="713"/>
      <c r="BB41" s="713"/>
      <c r="BC41" s="713"/>
      <c r="BD41" s="677"/>
      <c r="BE41" s="677"/>
      <c r="BF41" s="714"/>
      <c r="BG41" s="708"/>
      <c r="BH41" s="709"/>
      <c r="BI41" s="709"/>
      <c r="BJ41" s="709"/>
      <c r="BK41" s="709"/>
      <c r="BL41" s="236"/>
      <c r="BM41" s="715" t="s">
        <v>348</v>
      </c>
      <c r="BN41" s="715"/>
      <c r="BO41" s="715"/>
      <c r="BP41" s="715"/>
      <c r="BQ41" s="715"/>
      <c r="BR41" s="715"/>
      <c r="BS41" s="715"/>
      <c r="BT41" s="715"/>
      <c r="BU41" s="716"/>
      <c r="BV41" s="676">
        <v>286</v>
      </c>
      <c r="BW41" s="713"/>
      <c r="BX41" s="713"/>
      <c r="BY41" s="713"/>
      <c r="BZ41" s="713"/>
      <c r="CA41" s="713"/>
      <c r="CB41" s="717"/>
      <c r="CD41" s="705" t="s">
        <v>349</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128</v>
      </c>
      <c r="DA41" s="695"/>
      <c r="DB41" s="695"/>
      <c r="DC41" s="696"/>
      <c r="DD41" s="669" t="s">
        <v>337</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350</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351</v>
      </c>
      <c r="CE42" s="659"/>
      <c r="CF42" s="659"/>
      <c r="CG42" s="659"/>
      <c r="CH42" s="659"/>
      <c r="CI42" s="659"/>
      <c r="CJ42" s="659"/>
      <c r="CK42" s="659"/>
      <c r="CL42" s="659"/>
      <c r="CM42" s="659"/>
      <c r="CN42" s="659"/>
      <c r="CO42" s="659"/>
      <c r="CP42" s="659"/>
      <c r="CQ42" s="660"/>
      <c r="CR42" s="661">
        <v>4725899</v>
      </c>
      <c r="CS42" s="664"/>
      <c r="CT42" s="664"/>
      <c r="CU42" s="664"/>
      <c r="CV42" s="664"/>
      <c r="CW42" s="664"/>
      <c r="CX42" s="664"/>
      <c r="CY42" s="665"/>
      <c r="CZ42" s="666">
        <v>20.5</v>
      </c>
      <c r="DA42" s="667"/>
      <c r="DB42" s="667"/>
      <c r="DC42" s="668"/>
      <c r="DD42" s="669">
        <v>2159414</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352</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353</v>
      </c>
      <c r="CE43" s="659"/>
      <c r="CF43" s="659"/>
      <c r="CG43" s="659"/>
      <c r="CH43" s="659"/>
      <c r="CI43" s="659"/>
      <c r="CJ43" s="659"/>
      <c r="CK43" s="659"/>
      <c r="CL43" s="659"/>
      <c r="CM43" s="659"/>
      <c r="CN43" s="659"/>
      <c r="CO43" s="659"/>
      <c r="CP43" s="659"/>
      <c r="CQ43" s="660"/>
      <c r="CR43" s="661">
        <v>50421</v>
      </c>
      <c r="CS43" s="662"/>
      <c r="CT43" s="662"/>
      <c r="CU43" s="662"/>
      <c r="CV43" s="662"/>
      <c r="CW43" s="662"/>
      <c r="CX43" s="662"/>
      <c r="CY43" s="663"/>
      <c r="CZ43" s="666">
        <v>0.2</v>
      </c>
      <c r="DA43" s="695"/>
      <c r="DB43" s="695"/>
      <c r="DC43" s="696"/>
      <c r="DD43" s="669">
        <v>48726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354</v>
      </c>
      <c r="CD44" s="689" t="s">
        <v>304</v>
      </c>
      <c r="CE44" s="690"/>
      <c r="CF44" s="658" t="s">
        <v>355</v>
      </c>
      <c r="CG44" s="659"/>
      <c r="CH44" s="659"/>
      <c r="CI44" s="659"/>
      <c r="CJ44" s="659"/>
      <c r="CK44" s="659"/>
      <c r="CL44" s="659"/>
      <c r="CM44" s="659"/>
      <c r="CN44" s="659"/>
      <c r="CO44" s="659"/>
      <c r="CP44" s="659"/>
      <c r="CQ44" s="660"/>
      <c r="CR44" s="661">
        <v>4725899</v>
      </c>
      <c r="CS44" s="664"/>
      <c r="CT44" s="664"/>
      <c r="CU44" s="664"/>
      <c r="CV44" s="664"/>
      <c r="CW44" s="664"/>
      <c r="CX44" s="664"/>
      <c r="CY44" s="665"/>
      <c r="CZ44" s="666">
        <v>20.5</v>
      </c>
      <c r="DA44" s="667"/>
      <c r="DB44" s="667"/>
      <c r="DC44" s="668"/>
      <c r="DD44" s="669">
        <v>2159414</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356</v>
      </c>
      <c r="CG45" s="659"/>
      <c r="CH45" s="659"/>
      <c r="CI45" s="659"/>
      <c r="CJ45" s="659"/>
      <c r="CK45" s="659"/>
      <c r="CL45" s="659"/>
      <c r="CM45" s="659"/>
      <c r="CN45" s="659"/>
      <c r="CO45" s="659"/>
      <c r="CP45" s="659"/>
      <c r="CQ45" s="660"/>
      <c r="CR45" s="661">
        <v>2212378</v>
      </c>
      <c r="CS45" s="662"/>
      <c r="CT45" s="662"/>
      <c r="CU45" s="662"/>
      <c r="CV45" s="662"/>
      <c r="CW45" s="662"/>
      <c r="CX45" s="662"/>
      <c r="CY45" s="663"/>
      <c r="CZ45" s="666">
        <v>9.6</v>
      </c>
      <c r="DA45" s="695"/>
      <c r="DB45" s="695"/>
      <c r="DC45" s="696"/>
      <c r="DD45" s="669">
        <v>143899</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357</v>
      </c>
      <c r="CG46" s="659"/>
      <c r="CH46" s="659"/>
      <c r="CI46" s="659"/>
      <c r="CJ46" s="659"/>
      <c r="CK46" s="659"/>
      <c r="CL46" s="659"/>
      <c r="CM46" s="659"/>
      <c r="CN46" s="659"/>
      <c r="CO46" s="659"/>
      <c r="CP46" s="659"/>
      <c r="CQ46" s="660"/>
      <c r="CR46" s="661">
        <v>2415354</v>
      </c>
      <c r="CS46" s="664"/>
      <c r="CT46" s="664"/>
      <c r="CU46" s="664"/>
      <c r="CV46" s="664"/>
      <c r="CW46" s="664"/>
      <c r="CX46" s="664"/>
      <c r="CY46" s="665"/>
      <c r="CZ46" s="666">
        <v>10.5</v>
      </c>
      <c r="DA46" s="667"/>
      <c r="DB46" s="667"/>
      <c r="DC46" s="668"/>
      <c r="DD46" s="669">
        <v>1979848</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358</v>
      </c>
      <c r="CG47" s="659"/>
      <c r="CH47" s="659"/>
      <c r="CI47" s="659"/>
      <c r="CJ47" s="659"/>
      <c r="CK47" s="659"/>
      <c r="CL47" s="659"/>
      <c r="CM47" s="659"/>
      <c r="CN47" s="659"/>
      <c r="CO47" s="659"/>
      <c r="CP47" s="659"/>
      <c r="CQ47" s="660"/>
      <c r="CR47" s="661" t="s">
        <v>128</v>
      </c>
      <c r="CS47" s="662"/>
      <c r="CT47" s="662"/>
      <c r="CU47" s="662"/>
      <c r="CV47" s="662"/>
      <c r="CW47" s="662"/>
      <c r="CX47" s="662"/>
      <c r="CY47" s="663"/>
      <c r="CZ47" s="666" t="s">
        <v>337</v>
      </c>
      <c r="DA47" s="695"/>
      <c r="DB47" s="695"/>
      <c r="DC47" s="696"/>
      <c r="DD47" s="669" t="s">
        <v>337</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359</v>
      </c>
      <c r="CG48" s="659"/>
      <c r="CH48" s="659"/>
      <c r="CI48" s="659"/>
      <c r="CJ48" s="659"/>
      <c r="CK48" s="659"/>
      <c r="CL48" s="659"/>
      <c r="CM48" s="659"/>
      <c r="CN48" s="659"/>
      <c r="CO48" s="659"/>
      <c r="CP48" s="659"/>
      <c r="CQ48" s="660"/>
      <c r="CR48" s="661" t="s">
        <v>128</v>
      </c>
      <c r="CS48" s="664"/>
      <c r="CT48" s="664"/>
      <c r="CU48" s="664"/>
      <c r="CV48" s="664"/>
      <c r="CW48" s="664"/>
      <c r="CX48" s="664"/>
      <c r="CY48" s="665"/>
      <c r="CZ48" s="666" t="s">
        <v>337</v>
      </c>
      <c r="DA48" s="667"/>
      <c r="DB48" s="667"/>
      <c r="DC48" s="668"/>
      <c r="DD48" s="669" t="s">
        <v>337</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360</v>
      </c>
      <c r="CE49" s="674"/>
      <c r="CF49" s="674"/>
      <c r="CG49" s="674"/>
      <c r="CH49" s="674"/>
      <c r="CI49" s="674"/>
      <c r="CJ49" s="674"/>
      <c r="CK49" s="674"/>
      <c r="CL49" s="674"/>
      <c r="CM49" s="674"/>
      <c r="CN49" s="674"/>
      <c r="CO49" s="674"/>
      <c r="CP49" s="674"/>
      <c r="CQ49" s="675"/>
      <c r="CR49" s="676">
        <v>23002714</v>
      </c>
      <c r="CS49" s="677"/>
      <c r="CT49" s="677"/>
      <c r="CU49" s="677"/>
      <c r="CV49" s="677"/>
      <c r="CW49" s="677"/>
      <c r="CX49" s="677"/>
      <c r="CY49" s="678"/>
      <c r="CZ49" s="679">
        <v>100</v>
      </c>
      <c r="DA49" s="680"/>
      <c r="DB49" s="680"/>
      <c r="DC49" s="681"/>
      <c r="DD49" s="682">
        <v>15295392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aldRRYzNNRjeqfrhGRMPG0eDsJF4DqlQ4M93Mo/MLh3VVMQMgJGouIvThJhuMnrrbINr/qVvrpbOpqWvdYQ6Zw==" saltValue="euahxBXQXxe0oPlRYS6EO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horizontalDpi="4294967294"/>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361</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362</v>
      </c>
      <c r="DK2" s="1200"/>
      <c r="DL2" s="1200"/>
      <c r="DM2" s="1200"/>
      <c r="DN2" s="1200"/>
      <c r="DO2" s="1201"/>
      <c r="DP2" s="249"/>
      <c r="DQ2" s="1199" t="s">
        <v>363</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364</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365</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366</v>
      </c>
      <c r="B5" s="1085"/>
      <c r="C5" s="1085"/>
      <c r="D5" s="1085"/>
      <c r="E5" s="1085"/>
      <c r="F5" s="1085"/>
      <c r="G5" s="1085"/>
      <c r="H5" s="1085"/>
      <c r="I5" s="1085"/>
      <c r="J5" s="1085"/>
      <c r="K5" s="1085"/>
      <c r="L5" s="1085"/>
      <c r="M5" s="1085"/>
      <c r="N5" s="1085"/>
      <c r="O5" s="1085"/>
      <c r="P5" s="1086"/>
      <c r="Q5" s="1090" t="s">
        <v>367</v>
      </c>
      <c r="R5" s="1091"/>
      <c r="S5" s="1091"/>
      <c r="T5" s="1091"/>
      <c r="U5" s="1092"/>
      <c r="V5" s="1090" t="s">
        <v>368</v>
      </c>
      <c r="W5" s="1091"/>
      <c r="X5" s="1091"/>
      <c r="Y5" s="1091"/>
      <c r="Z5" s="1092"/>
      <c r="AA5" s="1090" t="s">
        <v>369</v>
      </c>
      <c r="AB5" s="1091"/>
      <c r="AC5" s="1091"/>
      <c r="AD5" s="1091"/>
      <c r="AE5" s="1091"/>
      <c r="AF5" s="1202" t="s">
        <v>370</v>
      </c>
      <c r="AG5" s="1091"/>
      <c r="AH5" s="1091"/>
      <c r="AI5" s="1091"/>
      <c r="AJ5" s="1106"/>
      <c r="AK5" s="1091" t="s">
        <v>371</v>
      </c>
      <c r="AL5" s="1091"/>
      <c r="AM5" s="1091"/>
      <c r="AN5" s="1091"/>
      <c r="AO5" s="1092"/>
      <c r="AP5" s="1090" t="s">
        <v>372</v>
      </c>
      <c r="AQ5" s="1091"/>
      <c r="AR5" s="1091"/>
      <c r="AS5" s="1091"/>
      <c r="AT5" s="1092"/>
      <c r="AU5" s="1090" t="s">
        <v>373</v>
      </c>
      <c r="AV5" s="1091"/>
      <c r="AW5" s="1091"/>
      <c r="AX5" s="1091"/>
      <c r="AY5" s="1106"/>
      <c r="AZ5" s="256"/>
      <c r="BA5" s="256"/>
      <c r="BB5" s="256"/>
      <c r="BC5" s="256"/>
      <c r="BD5" s="256"/>
      <c r="BE5" s="257"/>
      <c r="BF5" s="257"/>
      <c r="BG5" s="257"/>
      <c r="BH5" s="257"/>
      <c r="BI5" s="257"/>
      <c r="BJ5" s="257"/>
      <c r="BK5" s="257"/>
      <c r="BL5" s="257"/>
      <c r="BM5" s="257"/>
      <c r="BN5" s="257"/>
      <c r="BO5" s="257"/>
      <c r="BP5" s="257"/>
      <c r="BQ5" s="1084" t="s">
        <v>374</v>
      </c>
      <c r="BR5" s="1085"/>
      <c r="BS5" s="1085"/>
      <c r="BT5" s="1085"/>
      <c r="BU5" s="1085"/>
      <c r="BV5" s="1085"/>
      <c r="BW5" s="1085"/>
      <c r="BX5" s="1085"/>
      <c r="BY5" s="1085"/>
      <c r="BZ5" s="1085"/>
      <c r="CA5" s="1085"/>
      <c r="CB5" s="1085"/>
      <c r="CC5" s="1085"/>
      <c r="CD5" s="1085"/>
      <c r="CE5" s="1085"/>
      <c r="CF5" s="1085"/>
      <c r="CG5" s="1086"/>
      <c r="CH5" s="1090" t="s">
        <v>375</v>
      </c>
      <c r="CI5" s="1091"/>
      <c r="CJ5" s="1091"/>
      <c r="CK5" s="1091"/>
      <c r="CL5" s="1092"/>
      <c r="CM5" s="1090" t="s">
        <v>376</v>
      </c>
      <c r="CN5" s="1091"/>
      <c r="CO5" s="1091"/>
      <c r="CP5" s="1091"/>
      <c r="CQ5" s="1092"/>
      <c r="CR5" s="1090" t="s">
        <v>377</v>
      </c>
      <c r="CS5" s="1091"/>
      <c r="CT5" s="1091"/>
      <c r="CU5" s="1091"/>
      <c r="CV5" s="1092"/>
      <c r="CW5" s="1090" t="s">
        <v>378</v>
      </c>
      <c r="CX5" s="1091"/>
      <c r="CY5" s="1091"/>
      <c r="CZ5" s="1091"/>
      <c r="DA5" s="1092"/>
      <c r="DB5" s="1090" t="s">
        <v>379</v>
      </c>
      <c r="DC5" s="1091"/>
      <c r="DD5" s="1091"/>
      <c r="DE5" s="1091"/>
      <c r="DF5" s="1092"/>
      <c r="DG5" s="1187" t="s">
        <v>380</v>
      </c>
      <c r="DH5" s="1188"/>
      <c r="DI5" s="1188"/>
      <c r="DJ5" s="1188"/>
      <c r="DK5" s="1189"/>
      <c r="DL5" s="1187" t="s">
        <v>381</v>
      </c>
      <c r="DM5" s="1188"/>
      <c r="DN5" s="1188"/>
      <c r="DO5" s="1188"/>
      <c r="DP5" s="1189"/>
      <c r="DQ5" s="1090" t="s">
        <v>382</v>
      </c>
      <c r="DR5" s="1091"/>
      <c r="DS5" s="1091"/>
      <c r="DT5" s="1091"/>
      <c r="DU5" s="1092"/>
      <c r="DV5" s="1090" t="s">
        <v>373</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383</v>
      </c>
      <c r="C7" s="1140"/>
      <c r="D7" s="1140"/>
      <c r="E7" s="1140"/>
      <c r="F7" s="1140"/>
      <c r="G7" s="1140"/>
      <c r="H7" s="1140"/>
      <c r="I7" s="1140"/>
      <c r="J7" s="1140"/>
      <c r="K7" s="1140"/>
      <c r="L7" s="1140"/>
      <c r="M7" s="1140"/>
      <c r="N7" s="1140"/>
      <c r="O7" s="1140"/>
      <c r="P7" s="1141"/>
      <c r="Q7" s="1193">
        <v>23642</v>
      </c>
      <c r="R7" s="1194"/>
      <c r="S7" s="1194"/>
      <c r="T7" s="1194"/>
      <c r="U7" s="1194"/>
      <c r="V7" s="1194">
        <v>23019</v>
      </c>
      <c r="W7" s="1194"/>
      <c r="X7" s="1194"/>
      <c r="Y7" s="1194"/>
      <c r="Z7" s="1194"/>
      <c r="AA7" s="1194">
        <v>623</v>
      </c>
      <c r="AB7" s="1194"/>
      <c r="AC7" s="1194"/>
      <c r="AD7" s="1194"/>
      <c r="AE7" s="1195"/>
      <c r="AF7" s="1196">
        <v>550</v>
      </c>
      <c r="AG7" s="1197"/>
      <c r="AH7" s="1197"/>
      <c r="AI7" s="1197"/>
      <c r="AJ7" s="1198"/>
      <c r="AK7" s="1180">
        <v>986</v>
      </c>
      <c r="AL7" s="1181"/>
      <c r="AM7" s="1181"/>
      <c r="AN7" s="1181"/>
      <c r="AO7" s="1181"/>
      <c r="AP7" s="1181">
        <v>15459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t="s">
        <v>576</v>
      </c>
      <c r="BS7" s="1184" t="s">
        <v>571</v>
      </c>
      <c r="BT7" s="1185"/>
      <c r="BU7" s="1185"/>
      <c r="BV7" s="1185"/>
      <c r="BW7" s="1185"/>
      <c r="BX7" s="1185"/>
      <c r="BY7" s="1185"/>
      <c r="BZ7" s="1185"/>
      <c r="CA7" s="1185"/>
      <c r="CB7" s="1185"/>
      <c r="CC7" s="1185"/>
      <c r="CD7" s="1185"/>
      <c r="CE7" s="1185"/>
      <c r="CF7" s="1185"/>
      <c r="CG7" s="1186"/>
      <c r="CH7" s="1177">
        <v>0</v>
      </c>
      <c r="CI7" s="1178"/>
      <c r="CJ7" s="1178"/>
      <c r="CK7" s="1178"/>
      <c r="CL7" s="1179"/>
      <c r="CM7" s="1177">
        <v>626</v>
      </c>
      <c r="CN7" s="1178"/>
      <c r="CO7" s="1178"/>
      <c r="CP7" s="1178"/>
      <c r="CQ7" s="1179"/>
      <c r="CR7" s="1177">
        <v>5</v>
      </c>
      <c r="CS7" s="1178"/>
      <c r="CT7" s="1178"/>
      <c r="CU7" s="1178"/>
      <c r="CV7" s="1179"/>
      <c r="CW7" s="1177" t="s">
        <v>585</v>
      </c>
      <c r="CX7" s="1178"/>
      <c r="CY7" s="1178"/>
      <c r="CZ7" s="1178"/>
      <c r="DA7" s="1179"/>
      <c r="DB7" s="1177">
        <v>391</v>
      </c>
      <c r="DC7" s="1178"/>
      <c r="DD7" s="1178"/>
      <c r="DE7" s="1178"/>
      <c r="DF7" s="1179"/>
      <c r="DG7" s="1177" t="s">
        <v>585</v>
      </c>
      <c r="DH7" s="1178"/>
      <c r="DI7" s="1178"/>
      <c r="DJ7" s="1178"/>
      <c r="DK7" s="1179"/>
      <c r="DL7" s="1177" t="s">
        <v>585</v>
      </c>
      <c r="DM7" s="1178"/>
      <c r="DN7" s="1178"/>
      <c r="DO7" s="1178"/>
      <c r="DP7" s="1179"/>
      <c r="DQ7" s="1177" t="s">
        <v>585</v>
      </c>
      <c r="DR7" s="1178"/>
      <c r="DS7" s="1178"/>
      <c r="DT7" s="1178"/>
      <c r="DU7" s="1179"/>
      <c r="DV7" s="1204"/>
      <c r="DW7" s="1205"/>
      <c r="DX7" s="1205"/>
      <c r="DY7" s="1205"/>
      <c r="DZ7" s="1206"/>
      <c r="EA7" s="254"/>
    </row>
    <row r="8" spans="1:131" s="255" customFormat="1" ht="26.25" customHeight="1" x14ac:dyDescent="0.15">
      <c r="A8" s="261">
        <v>2</v>
      </c>
      <c r="B8" s="1126"/>
      <c r="C8" s="1127"/>
      <c r="D8" s="1127"/>
      <c r="E8" s="1127"/>
      <c r="F8" s="1127"/>
      <c r="G8" s="1127"/>
      <c r="H8" s="1127"/>
      <c r="I8" s="1127"/>
      <c r="J8" s="1127"/>
      <c r="K8" s="1127"/>
      <c r="L8" s="1127"/>
      <c r="M8" s="1127"/>
      <c r="N8" s="1127"/>
      <c r="O8" s="1127"/>
      <c r="P8" s="1128"/>
      <c r="Q8" s="1132"/>
      <c r="R8" s="1133"/>
      <c r="S8" s="1133"/>
      <c r="T8" s="1133"/>
      <c r="U8" s="1133"/>
      <c r="V8" s="1133"/>
      <c r="W8" s="1133"/>
      <c r="X8" s="1133"/>
      <c r="Y8" s="1133"/>
      <c r="Z8" s="1133"/>
      <c r="AA8" s="1133"/>
      <c r="AB8" s="1133"/>
      <c r="AC8" s="1133"/>
      <c r="AD8" s="1133"/>
      <c r="AE8" s="1134"/>
      <c r="AF8" s="1108"/>
      <c r="AG8" s="1109"/>
      <c r="AH8" s="1109"/>
      <c r="AI8" s="1109"/>
      <c r="AJ8" s="1110"/>
      <c r="AK8" s="1175"/>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572</v>
      </c>
      <c r="BT8" s="1104"/>
      <c r="BU8" s="1104"/>
      <c r="BV8" s="1104"/>
      <c r="BW8" s="1104"/>
      <c r="BX8" s="1104"/>
      <c r="BY8" s="1104"/>
      <c r="BZ8" s="1104"/>
      <c r="CA8" s="1104"/>
      <c r="CB8" s="1104"/>
      <c r="CC8" s="1104"/>
      <c r="CD8" s="1104"/>
      <c r="CE8" s="1104"/>
      <c r="CF8" s="1104"/>
      <c r="CG8" s="1105"/>
      <c r="CH8" s="1078">
        <v>-3</v>
      </c>
      <c r="CI8" s="1079"/>
      <c r="CJ8" s="1079"/>
      <c r="CK8" s="1079"/>
      <c r="CL8" s="1080"/>
      <c r="CM8" s="1078">
        <v>126</v>
      </c>
      <c r="CN8" s="1079"/>
      <c r="CO8" s="1079"/>
      <c r="CP8" s="1079"/>
      <c r="CQ8" s="1080"/>
      <c r="CR8" s="1078">
        <v>10</v>
      </c>
      <c r="CS8" s="1079"/>
      <c r="CT8" s="1079"/>
      <c r="CU8" s="1079"/>
      <c r="CV8" s="1080"/>
      <c r="CW8" s="1078" t="s">
        <v>585</v>
      </c>
      <c r="CX8" s="1079"/>
      <c r="CY8" s="1079"/>
      <c r="CZ8" s="1079"/>
      <c r="DA8" s="1080"/>
      <c r="DB8" s="1078" t="s">
        <v>585</v>
      </c>
      <c r="DC8" s="1079"/>
      <c r="DD8" s="1079"/>
      <c r="DE8" s="1079"/>
      <c r="DF8" s="1080"/>
      <c r="DG8" s="1078" t="s">
        <v>585</v>
      </c>
      <c r="DH8" s="1079"/>
      <c r="DI8" s="1079"/>
      <c r="DJ8" s="1079"/>
      <c r="DK8" s="1080"/>
      <c r="DL8" s="1078" t="s">
        <v>585</v>
      </c>
      <c r="DM8" s="1079"/>
      <c r="DN8" s="1079"/>
      <c r="DO8" s="1079"/>
      <c r="DP8" s="1080"/>
      <c r="DQ8" s="1078" t="s">
        <v>585</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573</v>
      </c>
      <c r="BT9" s="1104"/>
      <c r="BU9" s="1104"/>
      <c r="BV9" s="1104"/>
      <c r="BW9" s="1104"/>
      <c r="BX9" s="1104"/>
      <c r="BY9" s="1104"/>
      <c r="BZ9" s="1104"/>
      <c r="CA9" s="1104"/>
      <c r="CB9" s="1104"/>
      <c r="CC9" s="1104"/>
      <c r="CD9" s="1104"/>
      <c r="CE9" s="1104"/>
      <c r="CF9" s="1104"/>
      <c r="CG9" s="1105"/>
      <c r="CH9" s="1078">
        <v>-2</v>
      </c>
      <c r="CI9" s="1079"/>
      <c r="CJ9" s="1079"/>
      <c r="CK9" s="1079"/>
      <c r="CL9" s="1080"/>
      <c r="CM9" s="1078">
        <v>109</v>
      </c>
      <c r="CN9" s="1079"/>
      <c r="CO9" s="1079"/>
      <c r="CP9" s="1079"/>
      <c r="CQ9" s="1080"/>
      <c r="CR9" s="1078">
        <v>80</v>
      </c>
      <c r="CS9" s="1079"/>
      <c r="CT9" s="1079"/>
      <c r="CU9" s="1079"/>
      <c r="CV9" s="1080"/>
      <c r="CW9" s="1078" t="s">
        <v>585</v>
      </c>
      <c r="CX9" s="1079"/>
      <c r="CY9" s="1079"/>
      <c r="CZ9" s="1079"/>
      <c r="DA9" s="1080"/>
      <c r="DB9" s="1078" t="s">
        <v>585</v>
      </c>
      <c r="DC9" s="1079"/>
      <c r="DD9" s="1079"/>
      <c r="DE9" s="1079"/>
      <c r="DF9" s="1080"/>
      <c r="DG9" s="1078" t="s">
        <v>585</v>
      </c>
      <c r="DH9" s="1079"/>
      <c r="DI9" s="1079"/>
      <c r="DJ9" s="1079"/>
      <c r="DK9" s="1080"/>
      <c r="DL9" s="1078" t="s">
        <v>585</v>
      </c>
      <c r="DM9" s="1079"/>
      <c r="DN9" s="1079"/>
      <c r="DO9" s="1079"/>
      <c r="DP9" s="1080"/>
      <c r="DQ9" s="1078" t="s">
        <v>585</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574</v>
      </c>
      <c r="BT10" s="1104"/>
      <c r="BU10" s="1104"/>
      <c r="BV10" s="1104"/>
      <c r="BW10" s="1104"/>
      <c r="BX10" s="1104"/>
      <c r="BY10" s="1104"/>
      <c r="BZ10" s="1104"/>
      <c r="CA10" s="1104"/>
      <c r="CB10" s="1104"/>
      <c r="CC10" s="1104"/>
      <c r="CD10" s="1104"/>
      <c r="CE10" s="1104"/>
      <c r="CF10" s="1104"/>
      <c r="CG10" s="1105"/>
      <c r="CH10" s="1078">
        <v>1</v>
      </c>
      <c r="CI10" s="1079"/>
      <c r="CJ10" s="1079"/>
      <c r="CK10" s="1079"/>
      <c r="CL10" s="1080"/>
      <c r="CM10" s="1078">
        <v>16</v>
      </c>
      <c r="CN10" s="1079"/>
      <c r="CO10" s="1079"/>
      <c r="CP10" s="1079"/>
      <c r="CQ10" s="1080"/>
      <c r="CR10" s="1078">
        <v>10</v>
      </c>
      <c r="CS10" s="1079"/>
      <c r="CT10" s="1079"/>
      <c r="CU10" s="1079"/>
      <c r="CV10" s="1080"/>
      <c r="CW10" s="1078" t="s">
        <v>585</v>
      </c>
      <c r="CX10" s="1079"/>
      <c r="CY10" s="1079"/>
      <c r="CZ10" s="1079"/>
      <c r="DA10" s="1080"/>
      <c r="DB10" s="1078" t="s">
        <v>585</v>
      </c>
      <c r="DC10" s="1079"/>
      <c r="DD10" s="1079"/>
      <c r="DE10" s="1079"/>
      <c r="DF10" s="1080"/>
      <c r="DG10" s="1078" t="s">
        <v>585</v>
      </c>
      <c r="DH10" s="1079"/>
      <c r="DI10" s="1079"/>
      <c r="DJ10" s="1079"/>
      <c r="DK10" s="1080"/>
      <c r="DL10" s="1078" t="s">
        <v>585</v>
      </c>
      <c r="DM10" s="1079"/>
      <c r="DN10" s="1079"/>
      <c r="DO10" s="1079"/>
      <c r="DP10" s="1080"/>
      <c r="DQ10" s="1078" t="s">
        <v>585</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t="s">
        <v>575</v>
      </c>
      <c r="BT11" s="1104"/>
      <c r="BU11" s="1104"/>
      <c r="BV11" s="1104"/>
      <c r="BW11" s="1104"/>
      <c r="BX11" s="1104"/>
      <c r="BY11" s="1104"/>
      <c r="BZ11" s="1104"/>
      <c r="CA11" s="1104"/>
      <c r="CB11" s="1104"/>
      <c r="CC11" s="1104"/>
      <c r="CD11" s="1104"/>
      <c r="CE11" s="1104"/>
      <c r="CF11" s="1104"/>
      <c r="CG11" s="1105"/>
      <c r="CH11" s="1078">
        <v>-4</v>
      </c>
      <c r="CI11" s="1079"/>
      <c r="CJ11" s="1079"/>
      <c r="CK11" s="1079"/>
      <c r="CL11" s="1080"/>
      <c r="CM11" s="1078">
        <v>172</v>
      </c>
      <c r="CN11" s="1079"/>
      <c r="CO11" s="1079"/>
      <c r="CP11" s="1079"/>
      <c r="CQ11" s="1080"/>
      <c r="CR11" s="1078">
        <v>65</v>
      </c>
      <c r="CS11" s="1079"/>
      <c r="CT11" s="1079"/>
      <c r="CU11" s="1079"/>
      <c r="CV11" s="1080"/>
      <c r="CW11" s="1078" t="s">
        <v>585</v>
      </c>
      <c r="CX11" s="1079"/>
      <c r="CY11" s="1079"/>
      <c r="CZ11" s="1079"/>
      <c r="DA11" s="1080"/>
      <c r="DB11" s="1078">
        <v>12</v>
      </c>
      <c r="DC11" s="1079"/>
      <c r="DD11" s="1079"/>
      <c r="DE11" s="1079"/>
      <c r="DF11" s="1080"/>
      <c r="DG11" s="1078" t="s">
        <v>585</v>
      </c>
      <c r="DH11" s="1079"/>
      <c r="DI11" s="1079"/>
      <c r="DJ11" s="1079"/>
      <c r="DK11" s="1080"/>
      <c r="DL11" s="1078" t="s">
        <v>585</v>
      </c>
      <c r="DM11" s="1079"/>
      <c r="DN11" s="1079"/>
      <c r="DO11" s="1079"/>
      <c r="DP11" s="1080"/>
      <c r="DQ11" s="1078" t="s">
        <v>585</v>
      </c>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384</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385</v>
      </c>
      <c r="B23" s="1033" t="s">
        <v>386</v>
      </c>
      <c r="C23" s="1034"/>
      <c r="D23" s="1034"/>
      <c r="E23" s="1034"/>
      <c r="F23" s="1034"/>
      <c r="G23" s="1034"/>
      <c r="H23" s="1034"/>
      <c r="I23" s="1034"/>
      <c r="J23" s="1034"/>
      <c r="K23" s="1034"/>
      <c r="L23" s="1034"/>
      <c r="M23" s="1034"/>
      <c r="N23" s="1034"/>
      <c r="O23" s="1034"/>
      <c r="P23" s="1035"/>
      <c r="Q23" s="1157">
        <v>23642</v>
      </c>
      <c r="R23" s="1158"/>
      <c r="S23" s="1158"/>
      <c r="T23" s="1158"/>
      <c r="U23" s="1158"/>
      <c r="V23" s="1158">
        <v>23019</v>
      </c>
      <c r="W23" s="1158"/>
      <c r="X23" s="1158"/>
      <c r="Y23" s="1158"/>
      <c r="Z23" s="1158"/>
      <c r="AA23" s="1158">
        <v>623</v>
      </c>
      <c r="AB23" s="1158"/>
      <c r="AC23" s="1158"/>
      <c r="AD23" s="1158"/>
      <c r="AE23" s="1159"/>
      <c r="AF23" s="1160">
        <v>550</v>
      </c>
      <c r="AG23" s="1158"/>
      <c r="AH23" s="1158"/>
      <c r="AI23" s="1158"/>
      <c r="AJ23" s="1161"/>
      <c r="AK23" s="1162"/>
      <c r="AL23" s="1163"/>
      <c r="AM23" s="1163"/>
      <c r="AN23" s="1163"/>
      <c r="AO23" s="1163"/>
      <c r="AP23" s="1158">
        <v>15459</v>
      </c>
      <c r="AQ23" s="1158"/>
      <c r="AR23" s="1158"/>
      <c r="AS23" s="1158"/>
      <c r="AT23" s="1158"/>
      <c r="AU23" s="1164"/>
      <c r="AV23" s="1164"/>
      <c r="AW23" s="1164"/>
      <c r="AX23" s="1164"/>
      <c r="AY23" s="1165"/>
      <c r="AZ23" s="1154" t="s">
        <v>128</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387</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388</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366</v>
      </c>
      <c r="B26" s="1085"/>
      <c r="C26" s="1085"/>
      <c r="D26" s="1085"/>
      <c r="E26" s="1085"/>
      <c r="F26" s="1085"/>
      <c r="G26" s="1085"/>
      <c r="H26" s="1085"/>
      <c r="I26" s="1085"/>
      <c r="J26" s="1085"/>
      <c r="K26" s="1085"/>
      <c r="L26" s="1085"/>
      <c r="M26" s="1085"/>
      <c r="N26" s="1085"/>
      <c r="O26" s="1085"/>
      <c r="P26" s="1086"/>
      <c r="Q26" s="1090" t="s">
        <v>389</v>
      </c>
      <c r="R26" s="1091"/>
      <c r="S26" s="1091"/>
      <c r="T26" s="1091"/>
      <c r="U26" s="1092"/>
      <c r="V26" s="1090" t="s">
        <v>390</v>
      </c>
      <c r="W26" s="1091"/>
      <c r="X26" s="1091"/>
      <c r="Y26" s="1091"/>
      <c r="Z26" s="1092"/>
      <c r="AA26" s="1090" t="s">
        <v>391</v>
      </c>
      <c r="AB26" s="1091"/>
      <c r="AC26" s="1091"/>
      <c r="AD26" s="1091"/>
      <c r="AE26" s="1091"/>
      <c r="AF26" s="1148" t="s">
        <v>392</v>
      </c>
      <c r="AG26" s="1097"/>
      <c r="AH26" s="1097"/>
      <c r="AI26" s="1097"/>
      <c r="AJ26" s="1149"/>
      <c r="AK26" s="1091" t="s">
        <v>393</v>
      </c>
      <c r="AL26" s="1091"/>
      <c r="AM26" s="1091"/>
      <c r="AN26" s="1091"/>
      <c r="AO26" s="1092"/>
      <c r="AP26" s="1090" t="s">
        <v>394</v>
      </c>
      <c r="AQ26" s="1091"/>
      <c r="AR26" s="1091"/>
      <c r="AS26" s="1091"/>
      <c r="AT26" s="1092"/>
      <c r="AU26" s="1090" t="s">
        <v>395</v>
      </c>
      <c r="AV26" s="1091"/>
      <c r="AW26" s="1091"/>
      <c r="AX26" s="1091"/>
      <c r="AY26" s="1092"/>
      <c r="AZ26" s="1090" t="s">
        <v>396</v>
      </c>
      <c r="BA26" s="1091"/>
      <c r="BB26" s="1091"/>
      <c r="BC26" s="1091"/>
      <c r="BD26" s="1092"/>
      <c r="BE26" s="1090" t="s">
        <v>373</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397</v>
      </c>
      <c r="C28" s="1140"/>
      <c r="D28" s="1140"/>
      <c r="E28" s="1140"/>
      <c r="F28" s="1140"/>
      <c r="G28" s="1140"/>
      <c r="H28" s="1140"/>
      <c r="I28" s="1140"/>
      <c r="J28" s="1140"/>
      <c r="K28" s="1140"/>
      <c r="L28" s="1140"/>
      <c r="M28" s="1140"/>
      <c r="N28" s="1140"/>
      <c r="O28" s="1140"/>
      <c r="P28" s="1141"/>
      <c r="Q28" s="1142">
        <v>3924</v>
      </c>
      <c r="R28" s="1143"/>
      <c r="S28" s="1143"/>
      <c r="T28" s="1143"/>
      <c r="U28" s="1143"/>
      <c r="V28" s="1143">
        <v>3785</v>
      </c>
      <c r="W28" s="1143"/>
      <c r="X28" s="1143"/>
      <c r="Y28" s="1143"/>
      <c r="Z28" s="1143"/>
      <c r="AA28" s="1143">
        <v>139</v>
      </c>
      <c r="AB28" s="1143"/>
      <c r="AC28" s="1143"/>
      <c r="AD28" s="1143"/>
      <c r="AE28" s="1144"/>
      <c r="AF28" s="1145">
        <v>139</v>
      </c>
      <c r="AG28" s="1143"/>
      <c r="AH28" s="1143"/>
      <c r="AI28" s="1143"/>
      <c r="AJ28" s="1146"/>
      <c r="AK28" s="1147">
        <v>441</v>
      </c>
      <c r="AL28" s="1135"/>
      <c r="AM28" s="1135"/>
      <c r="AN28" s="1135"/>
      <c r="AO28" s="1135"/>
      <c r="AP28" s="1135" t="s">
        <v>505</v>
      </c>
      <c r="AQ28" s="1135"/>
      <c r="AR28" s="1135"/>
      <c r="AS28" s="1135"/>
      <c r="AT28" s="1135"/>
      <c r="AU28" s="1135" t="s">
        <v>505</v>
      </c>
      <c r="AV28" s="1135"/>
      <c r="AW28" s="1135"/>
      <c r="AX28" s="1135"/>
      <c r="AY28" s="1135"/>
      <c r="AZ28" s="1136" t="s">
        <v>505</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398</v>
      </c>
      <c r="C29" s="1127"/>
      <c r="D29" s="1127"/>
      <c r="E29" s="1127"/>
      <c r="F29" s="1127"/>
      <c r="G29" s="1127"/>
      <c r="H29" s="1127"/>
      <c r="I29" s="1127"/>
      <c r="J29" s="1127"/>
      <c r="K29" s="1127"/>
      <c r="L29" s="1127"/>
      <c r="M29" s="1127"/>
      <c r="N29" s="1127"/>
      <c r="O29" s="1127"/>
      <c r="P29" s="1128"/>
      <c r="Q29" s="1132">
        <v>3652</v>
      </c>
      <c r="R29" s="1133"/>
      <c r="S29" s="1133"/>
      <c r="T29" s="1133"/>
      <c r="U29" s="1133"/>
      <c r="V29" s="1133">
        <v>3514</v>
      </c>
      <c r="W29" s="1133"/>
      <c r="X29" s="1133"/>
      <c r="Y29" s="1133"/>
      <c r="Z29" s="1133"/>
      <c r="AA29" s="1133">
        <v>138</v>
      </c>
      <c r="AB29" s="1133"/>
      <c r="AC29" s="1133"/>
      <c r="AD29" s="1133"/>
      <c r="AE29" s="1134"/>
      <c r="AF29" s="1108">
        <v>138</v>
      </c>
      <c r="AG29" s="1109"/>
      <c r="AH29" s="1109"/>
      <c r="AI29" s="1109"/>
      <c r="AJ29" s="1110"/>
      <c r="AK29" s="1069">
        <v>595</v>
      </c>
      <c r="AL29" s="1060"/>
      <c r="AM29" s="1060"/>
      <c r="AN29" s="1060"/>
      <c r="AO29" s="1060"/>
      <c r="AP29" s="1060" t="s">
        <v>505</v>
      </c>
      <c r="AQ29" s="1060"/>
      <c r="AR29" s="1060"/>
      <c r="AS29" s="1060"/>
      <c r="AT29" s="1060"/>
      <c r="AU29" s="1060" t="s">
        <v>505</v>
      </c>
      <c r="AV29" s="1060"/>
      <c r="AW29" s="1060"/>
      <c r="AX29" s="1060"/>
      <c r="AY29" s="1060"/>
      <c r="AZ29" s="1131" t="s">
        <v>505</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399</v>
      </c>
      <c r="C30" s="1127"/>
      <c r="D30" s="1127"/>
      <c r="E30" s="1127"/>
      <c r="F30" s="1127"/>
      <c r="G30" s="1127"/>
      <c r="H30" s="1127"/>
      <c r="I30" s="1127"/>
      <c r="J30" s="1127"/>
      <c r="K30" s="1127"/>
      <c r="L30" s="1127"/>
      <c r="M30" s="1127"/>
      <c r="N30" s="1127"/>
      <c r="O30" s="1127"/>
      <c r="P30" s="1128"/>
      <c r="Q30" s="1132">
        <v>391</v>
      </c>
      <c r="R30" s="1133"/>
      <c r="S30" s="1133"/>
      <c r="T30" s="1133"/>
      <c r="U30" s="1133"/>
      <c r="V30" s="1133">
        <v>386</v>
      </c>
      <c r="W30" s="1133"/>
      <c r="X30" s="1133"/>
      <c r="Y30" s="1133"/>
      <c r="Z30" s="1133"/>
      <c r="AA30" s="1133">
        <v>5</v>
      </c>
      <c r="AB30" s="1133"/>
      <c r="AC30" s="1133"/>
      <c r="AD30" s="1133"/>
      <c r="AE30" s="1134"/>
      <c r="AF30" s="1108">
        <v>5</v>
      </c>
      <c r="AG30" s="1109"/>
      <c r="AH30" s="1109"/>
      <c r="AI30" s="1109"/>
      <c r="AJ30" s="1110"/>
      <c r="AK30" s="1069">
        <v>116</v>
      </c>
      <c r="AL30" s="1060"/>
      <c r="AM30" s="1060"/>
      <c r="AN30" s="1060"/>
      <c r="AO30" s="1060"/>
      <c r="AP30" s="1060" t="s">
        <v>505</v>
      </c>
      <c r="AQ30" s="1060"/>
      <c r="AR30" s="1060"/>
      <c r="AS30" s="1060"/>
      <c r="AT30" s="1060"/>
      <c r="AU30" s="1060" t="s">
        <v>505</v>
      </c>
      <c r="AV30" s="1060"/>
      <c r="AW30" s="1060"/>
      <c r="AX30" s="1060"/>
      <c r="AY30" s="1060"/>
      <c r="AZ30" s="1131" t="s">
        <v>505</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400</v>
      </c>
      <c r="C31" s="1127"/>
      <c r="D31" s="1127"/>
      <c r="E31" s="1127"/>
      <c r="F31" s="1127"/>
      <c r="G31" s="1127"/>
      <c r="H31" s="1127"/>
      <c r="I31" s="1127"/>
      <c r="J31" s="1127"/>
      <c r="K31" s="1127"/>
      <c r="L31" s="1127"/>
      <c r="M31" s="1127"/>
      <c r="N31" s="1127"/>
      <c r="O31" s="1127"/>
      <c r="P31" s="1128"/>
      <c r="Q31" s="1132">
        <v>727</v>
      </c>
      <c r="R31" s="1133"/>
      <c r="S31" s="1133"/>
      <c r="T31" s="1133"/>
      <c r="U31" s="1133"/>
      <c r="V31" s="1133">
        <v>648</v>
      </c>
      <c r="W31" s="1133"/>
      <c r="X31" s="1133"/>
      <c r="Y31" s="1133"/>
      <c r="Z31" s="1133"/>
      <c r="AA31" s="1133">
        <v>79</v>
      </c>
      <c r="AB31" s="1133"/>
      <c r="AC31" s="1133"/>
      <c r="AD31" s="1133"/>
      <c r="AE31" s="1134"/>
      <c r="AF31" s="1108">
        <v>688</v>
      </c>
      <c r="AG31" s="1109"/>
      <c r="AH31" s="1109"/>
      <c r="AI31" s="1109"/>
      <c r="AJ31" s="1110"/>
      <c r="AK31" s="1069" t="s">
        <v>505</v>
      </c>
      <c r="AL31" s="1060"/>
      <c r="AM31" s="1060"/>
      <c r="AN31" s="1060"/>
      <c r="AO31" s="1060"/>
      <c r="AP31" s="1060">
        <v>2329</v>
      </c>
      <c r="AQ31" s="1060"/>
      <c r="AR31" s="1060"/>
      <c r="AS31" s="1060"/>
      <c r="AT31" s="1060"/>
      <c r="AU31" s="1060" t="s">
        <v>505</v>
      </c>
      <c r="AV31" s="1060"/>
      <c r="AW31" s="1060"/>
      <c r="AX31" s="1060"/>
      <c r="AY31" s="1060"/>
      <c r="AZ31" s="1131" t="s">
        <v>505</v>
      </c>
      <c r="BA31" s="1131"/>
      <c r="BB31" s="1131"/>
      <c r="BC31" s="1131"/>
      <c r="BD31" s="1131"/>
      <c r="BE31" s="1121" t="s">
        <v>401</v>
      </c>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152</v>
      </c>
      <c r="C32" s="1127"/>
      <c r="D32" s="1127"/>
      <c r="E32" s="1127"/>
      <c r="F32" s="1127"/>
      <c r="G32" s="1127"/>
      <c r="H32" s="1127"/>
      <c r="I32" s="1127"/>
      <c r="J32" s="1127"/>
      <c r="K32" s="1127"/>
      <c r="L32" s="1127"/>
      <c r="M32" s="1127"/>
      <c r="N32" s="1127"/>
      <c r="O32" s="1127"/>
      <c r="P32" s="1128"/>
      <c r="Q32" s="1132">
        <v>5668</v>
      </c>
      <c r="R32" s="1133"/>
      <c r="S32" s="1133"/>
      <c r="T32" s="1133"/>
      <c r="U32" s="1133"/>
      <c r="V32" s="1133">
        <v>6084</v>
      </c>
      <c r="W32" s="1133"/>
      <c r="X32" s="1133"/>
      <c r="Y32" s="1133"/>
      <c r="Z32" s="1133"/>
      <c r="AA32" s="1133">
        <v>-416</v>
      </c>
      <c r="AB32" s="1133"/>
      <c r="AC32" s="1133"/>
      <c r="AD32" s="1133"/>
      <c r="AE32" s="1134"/>
      <c r="AF32" s="1108">
        <v>-377</v>
      </c>
      <c r="AG32" s="1109"/>
      <c r="AH32" s="1109"/>
      <c r="AI32" s="1109"/>
      <c r="AJ32" s="1110"/>
      <c r="AK32" s="1069">
        <v>723</v>
      </c>
      <c r="AL32" s="1060"/>
      <c r="AM32" s="1060"/>
      <c r="AN32" s="1060"/>
      <c r="AO32" s="1060"/>
      <c r="AP32" s="1060">
        <v>4947</v>
      </c>
      <c r="AQ32" s="1060"/>
      <c r="AR32" s="1060"/>
      <c r="AS32" s="1060"/>
      <c r="AT32" s="1060"/>
      <c r="AU32" s="1060">
        <v>2662</v>
      </c>
      <c r="AV32" s="1060"/>
      <c r="AW32" s="1060"/>
      <c r="AX32" s="1060"/>
      <c r="AY32" s="1060"/>
      <c r="AZ32" s="1131">
        <v>7.9</v>
      </c>
      <c r="BA32" s="1131"/>
      <c r="BB32" s="1131"/>
      <c r="BC32" s="1131"/>
      <c r="BD32" s="1131"/>
      <c r="BE32" s="1121" t="s">
        <v>401</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402</v>
      </c>
      <c r="C33" s="1127"/>
      <c r="D33" s="1127"/>
      <c r="E33" s="1127"/>
      <c r="F33" s="1127"/>
      <c r="G33" s="1127"/>
      <c r="H33" s="1127"/>
      <c r="I33" s="1127"/>
      <c r="J33" s="1127"/>
      <c r="K33" s="1127"/>
      <c r="L33" s="1127"/>
      <c r="M33" s="1127"/>
      <c r="N33" s="1127"/>
      <c r="O33" s="1127"/>
      <c r="P33" s="1128"/>
      <c r="Q33" s="1132">
        <v>1134</v>
      </c>
      <c r="R33" s="1133"/>
      <c r="S33" s="1133"/>
      <c r="T33" s="1133"/>
      <c r="U33" s="1133"/>
      <c r="V33" s="1133">
        <v>1077</v>
      </c>
      <c r="W33" s="1133"/>
      <c r="X33" s="1133"/>
      <c r="Y33" s="1133"/>
      <c r="Z33" s="1133"/>
      <c r="AA33" s="1133">
        <v>56</v>
      </c>
      <c r="AB33" s="1133"/>
      <c r="AC33" s="1133"/>
      <c r="AD33" s="1133"/>
      <c r="AE33" s="1134"/>
      <c r="AF33" s="1108">
        <v>56</v>
      </c>
      <c r="AG33" s="1109"/>
      <c r="AH33" s="1109"/>
      <c r="AI33" s="1109"/>
      <c r="AJ33" s="1110"/>
      <c r="AK33" s="1069" t="s">
        <v>505</v>
      </c>
      <c r="AL33" s="1060"/>
      <c r="AM33" s="1060"/>
      <c r="AN33" s="1060"/>
      <c r="AO33" s="1060"/>
      <c r="AP33" s="1060">
        <v>2336</v>
      </c>
      <c r="AQ33" s="1060"/>
      <c r="AR33" s="1060"/>
      <c r="AS33" s="1060"/>
      <c r="AT33" s="1060"/>
      <c r="AU33" s="1060" t="s">
        <v>505</v>
      </c>
      <c r="AV33" s="1060"/>
      <c r="AW33" s="1060"/>
      <c r="AX33" s="1060"/>
      <c r="AY33" s="1060"/>
      <c r="AZ33" s="1131" t="s">
        <v>505</v>
      </c>
      <c r="BA33" s="1131"/>
      <c r="BB33" s="1131"/>
      <c r="BC33" s="1131"/>
      <c r="BD33" s="1131"/>
      <c r="BE33" s="1121" t="s">
        <v>403</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404</v>
      </c>
      <c r="C34" s="1127"/>
      <c r="D34" s="1127"/>
      <c r="E34" s="1127"/>
      <c r="F34" s="1127"/>
      <c r="G34" s="1127"/>
      <c r="H34" s="1127"/>
      <c r="I34" s="1127"/>
      <c r="J34" s="1127"/>
      <c r="K34" s="1127"/>
      <c r="L34" s="1127"/>
      <c r="M34" s="1127"/>
      <c r="N34" s="1127"/>
      <c r="O34" s="1127"/>
      <c r="P34" s="1128"/>
      <c r="Q34" s="1132">
        <v>246</v>
      </c>
      <c r="R34" s="1133"/>
      <c r="S34" s="1133"/>
      <c r="T34" s="1133"/>
      <c r="U34" s="1133"/>
      <c r="V34" s="1133">
        <v>237</v>
      </c>
      <c r="W34" s="1133"/>
      <c r="X34" s="1133"/>
      <c r="Y34" s="1133"/>
      <c r="Z34" s="1133"/>
      <c r="AA34" s="1133">
        <v>9</v>
      </c>
      <c r="AB34" s="1133"/>
      <c r="AC34" s="1133"/>
      <c r="AD34" s="1133"/>
      <c r="AE34" s="1134"/>
      <c r="AF34" s="1108">
        <v>9</v>
      </c>
      <c r="AG34" s="1109"/>
      <c r="AH34" s="1109"/>
      <c r="AI34" s="1109"/>
      <c r="AJ34" s="1110"/>
      <c r="AK34" s="1069">
        <v>196</v>
      </c>
      <c r="AL34" s="1060"/>
      <c r="AM34" s="1060"/>
      <c r="AN34" s="1060"/>
      <c r="AO34" s="1060"/>
      <c r="AP34" s="1060">
        <v>2101</v>
      </c>
      <c r="AQ34" s="1060"/>
      <c r="AR34" s="1060"/>
      <c r="AS34" s="1060"/>
      <c r="AT34" s="1060"/>
      <c r="AU34" s="1060">
        <v>2101</v>
      </c>
      <c r="AV34" s="1060"/>
      <c r="AW34" s="1060"/>
      <c r="AX34" s="1060"/>
      <c r="AY34" s="1060"/>
      <c r="AZ34" s="1131" t="s">
        <v>505</v>
      </c>
      <c r="BA34" s="1131"/>
      <c r="BB34" s="1131"/>
      <c r="BC34" s="1131"/>
      <c r="BD34" s="1131"/>
      <c r="BE34" s="1121" t="s">
        <v>403</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405</v>
      </c>
      <c r="C35" s="1127"/>
      <c r="D35" s="1127"/>
      <c r="E35" s="1127"/>
      <c r="F35" s="1127"/>
      <c r="G35" s="1127"/>
      <c r="H35" s="1127"/>
      <c r="I35" s="1127"/>
      <c r="J35" s="1127"/>
      <c r="K35" s="1127"/>
      <c r="L35" s="1127"/>
      <c r="M35" s="1127"/>
      <c r="N35" s="1127"/>
      <c r="O35" s="1127"/>
      <c r="P35" s="1128"/>
      <c r="Q35" s="1132">
        <v>1670</v>
      </c>
      <c r="R35" s="1133"/>
      <c r="S35" s="1133"/>
      <c r="T35" s="1133"/>
      <c r="U35" s="1133"/>
      <c r="V35" s="1133">
        <v>1649</v>
      </c>
      <c r="W35" s="1133"/>
      <c r="X35" s="1133"/>
      <c r="Y35" s="1133"/>
      <c r="Z35" s="1133"/>
      <c r="AA35" s="1133">
        <v>21</v>
      </c>
      <c r="AB35" s="1133"/>
      <c r="AC35" s="1133"/>
      <c r="AD35" s="1133"/>
      <c r="AE35" s="1134"/>
      <c r="AF35" s="1108">
        <v>21</v>
      </c>
      <c r="AG35" s="1109"/>
      <c r="AH35" s="1109"/>
      <c r="AI35" s="1109"/>
      <c r="AJ35" s="1110"/>
      <c r="AK35" s="1069">
        <v>462</v>
      </c>
      <c r="AL35" s="1060"/>
      <c r="AM35" s="1060"/>
      <c r="AN35" s="1060"/>
      <c r="AO35" s="1060"/>
      <c r="AP35" s="1060">
        <v>10250</v>
      </c>
      <c r="AQ35" s="1060"/>
      <c r="AR35" s="1060"/>
      <c r="AS35" s="1060"/>
      <c r="AT35" s="1060"/>
      <c r="AU35" s="1060">
        <v>7144</v>
      </c>
      <c r="AV35" s="1060"/>
      <c r="AW35" s="1060"/>
      <c r="AX35" s="1060"/>
      <c r="AY35" s="1060"/>
      <c r="AZ35" s="1131" t="s">
        <v>505</v>
      </c>
      <c r="BA35" s="1131"/>
      <c r="BB35" s="1131"/>
      <c r="BC35" s="1131"/>
      <c r="BD35" s="1131"/>
      <c r="BE35" s="1121" t="s">
        <v>406</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407</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385</v>
      </c>
      <c r="B63" s="1033" t="s">
        <v>408</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679</v>
      </c>
      <c r="AG63" s="1048"/>
      <c r="AH63" s="1048"/>
      <c r="AI63" s="1048"/>
      <c r="AJ63" s="1119"/>
      <c r="AK63" s="1120"/>
      <c r="AL63" s="1052"/>
      <c r="AM63" s="1052"/>
      <c r="AN63" s="1052"/>
      <c r="AO63" s="1052"/>
      <c r="AP63" s="1048">
        <v>21963</v>
      </c>
      <c r="AQ63" s="1048"/>
      <c r="AR63" s="1048"/>
      <c r="AS63" s="1048"/>
      <c r="AT63" s="1048"/>
      <c r="AU63" s="1048">
        <v>11907</v>
      </c>
      <c r="AV63" s="1048"/>
      <c r="AW63" s="1048"/>
      <c r="AX63" s="1048"/>
      <c r="AY63" s="1048"/>
      <c r="AZ63" s="1114"/>
      <c r="BA63" s="1114"/>
      <c r="BB63" s="1114"/>
      <c r="BC63" s="1114"/>
      <c r="BD63" s="1114"/>
      <c r="BE63" s="1049"/>
      <c r="BF63" s="1049"/>
      <c r="BG63" s="1049"/>
      <c r="BH63" s="1049"/>
      <c r="BI63" s="1050"/>
      <c r="BJ63" s="1115" t="s">
        <v>128</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410</v>
      </c>
      <c r="B66" s="1085"/>
      <c r="C66" s="1085"/>
      <c r="D66" s="1085"/>
      <c r="E66" s="1085"/>
      <c r="F66" s="1085"/>
      <c r="G66" s="1085"/>
      <c r="H66" s="1085"/>
      <c r="I66" s="1085"/>
      <c r="J66" s="1085"/>
      <c r="K66" s="1085"/>
      <c r="L66" s="1085"/>
      <c r="M66" s="1085"/>
      <c r="N66" s="1085"/>
      <c r="O66" s="1085"/>
      <c r="P66" s="1086"/>
      <c r="Q66" s="1090" t="s">
        <v>411</v>
      </c>
      <c r="R66" s="1091"/>
      <c r="S66" s="1091"/>
      <c r="T66" s="1091"/>
      <c r="U66" s="1092"/>
      <c r="V66" s="1090" t="s">
        <v>412</v>
      </c>
      <c r="W66" s="1091"/>
      <c r="X66" s="1091"/>
      <c r="Y66" s="1091"/>
      <c r="Z66" s="1092"/>
      <c r="AA66" s="1090" t="s">
        <v>413</v>
      </c>
      <c r="AB66" s="1091"/>
      <c r="AC66" s="1091"/>
      <c r="AD66" s="1091"/>
      <c r="AE66" s="1092"/>
      <c r="AF66" s="1096" t="s">
        <v>392</v>
      </c>
      <c r="AG66" s="1097"/>
      <c r="AH66" s="1097"/>
      <c r="AI66" s="1097"/>
      <c r="AJ66" s="1098"/>
      <c r="AK66" s="1090" t="s">
        <v>393</v>
      </c>
      <c r="AL66" s="1085"/>
      <c r="AM66" s="1085"/>
      <c r="AN66" s="1085"/>
      <c r="AO66" s="1086"/>
      <c r="AP66" s="1090" t="s">
        <v>394</v>
      </c>
      <c r="AQ66" s="1091"/>
      <c r="AR66" s="1091"/>
      <c r="AS66" s="1091"/>
      <c r="AT66" s="1092"/>
      <c r="AU66" s="1090" t="s">
        <v>414</v>
      </c>
      <c r="AV66" s="1091"/>
      <c r="AW66" s="1091"/>
      <c r="AX66" s="1091"/>
      <c r="AY66" s="1092"/>
      <c r="AZ66" s="1090" t="s">
        <v>373</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577</v>
      </c>
      <c r="C68" s="1075"/>
      <c r="D68" s="1075"/>
      <c r="E68" s="1075"/>
      <c r="F68" s="1075"/>
      <c r="G68" s="1075"/>
      <c r="H68" s="1075"/>
      <c r="I68" s="1075"/>
      <c r="J68" s="1075"/>
      <c r="K68" s="1075"/>
      <c r="L68" s="1075"/>
      <c r="M68" s="1075"/>
      <c r="N68" s="1075"/>
      <c r="O68" s="1075"/>
      <c r="P68" s="1076"/>
      <c r="Q68" s="1077">
        <v>319</v>
      </c>
      <c r="R68" s="1071"/>
      <c r="S68" s="1071"/>
      <c r="T68" s="1071"/>
      <c r="U68" s="1071"/>
      <c r="V68" s="1071">
        <v>301</v>
      </c>
      <c r="W68" s="1071"/>
      <c r="X68" s="1071"/>
      <c r="Y68" s="1071"/>
      <c r="Z68" s="1071"/>
      <c r="AA68" s="1071">
        <v>18</v>
      </c>
      <c r="AB68" s="1071"/>
      <c r="AC68" s="1071"/>
      <c r="AD68" s="1071"/>
      <c r="AE68" s="1071"/>
      <c r="AF68" s="1071">
        <v>17</v>
      </c>
      <c r="AG68" s="1071"/>
      <c r="AH68" s="1071"/>
      <c r="AI68" s="1071"/>
      <c r="AJ68" s="1071"/>
      <c r="AK68" s="1071">
        <v>1</v>
      </c>
      <c r="AL68" s="1071"/>
      <c r="AM68" s="1071"/>
      <c r="AN68" s="1071"/>
      <c r="AO68" s="1071"/>
      <c r="AP68" s="1071" t="s">
        <v>505</v>
      </c>
      <c r="AQ68" s="1071"/>
      <c r="AR68" s="1071"/>
      <c r="AS68" s="1071"/>
      <c r="AT68" s="1071"/>
      <c r="AU68" s="1071" t="s">
        <v>505</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578</v>
      </c>
      <c r="C69" s="1064"/>
      <c r="D69" s="1064"/>
      <c r="E69" s="1064"/>
      <c r="F69" s="1064"/>
      <c r="G69" s="1064"/>
      <c r="H69" s="1064"/>
      <c r="I69" s="1064"/>
      <c r="J69" s="1064"/>
      <c r="K69" s="1064"/>
      <c r="L69" s="1064"/>
      <c r="M69" s="1064"/>
      <c r="N69" s="1064"/>
      <c r="O69" s="1064"/>
      <c r="P69" s="1065"/>
      <c r="Q69" s="1066">
        <v>1326</v>
      </c>
      <c r="R69" s="1060"/>
      <c r="S69" s="1060"/>
      <c r="T69" s="1060"/>
      <c r="U69" s="1060"/>
      <c r="V69" s="1060">
        <v>1312</v>
      </c>
      <c r="W69" s="1060"/>
      <c r="X69" s="1060"/>
      <c r="Y69" s="1060"/>
      <c r="Z69" s="1060"/>
      <c r="AA69" s="1060">
        <v>14</v>
      </c>
      <c r="AB69" s="1060"/>
      <c r="AC69" s="1060"/>
      <c r="AD69" s="1060"/>
      <c r="AE69" s="1060"/>
      <c r="AF69" s="1060">
        <v>14</v>
      </c>
      <c r="AG69" s="1060"/>
      <c r="AH69" s="1060"/>
      <c r="AI69" s="1060"/>
      <c r="AJ69" s="1060"/>
      <c r="AK69" s="1060">
        <v>100</v>
      </c>
      <c r="AL69" s="1060"/>
      <c r="AM69" s="1060"/>
      <c r="AN69" s="1060"/>
      <c r="AO69" s="1060"/>
      <c r="AP69" s="1060">
        <v>818</v>
      </c>
      <c r="AQ69" s="1060"/>
      <c r="AR69" s="1060"/>
      <c r="AS69" s="1060"/>
      <c r="AT69" s="1060"/>
      <c r="AU69" s="1060">
        <v>145</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579</v>
      </c>
      <c r="C70" s="1064"/>
      <c r="D70" s="1064"/>
      <c r="E70" s="1064"/>
      <c r="F70" s="1064"/>
      <c r="G70" s="1064"/>
      <c r="H70" s="1064"/>
      <c r="I70" s="1064"/>
      <c r="J70" s="1064"/>
      <c r="K70" s="1064"/>
      <c r="L70" s="1064"/>
      <c r="M70" s="1064"/>
      <c r="N70" s="1064"/>
      <c r="O70" s="1064"/>
      <c r="P70" s="1065"/>
      <c r="Q70" s="1066">
        <v>510</v>
      </c>
      <c r="R70" s="1060"/>
      <c r="S70" s="1060"/>
      <c r="T70" s="1060"/>
      <c r="U70" s="1060"/>
      <c r="V70" s="1060">
        <v>474</v>
      </c>
      <c r="W70" s="1060"/>
      <c r="X70" s="1060"/>
      <c r="Y70" s="1060"/>
      <c r="Z70" s="1060"/>
      <c r="AA70" s="1060">
        <v>35</v>
      </c>
      <c r="AB70" s="1060"/>
      <c r="AC70" s="1060"/>
      <c r="AD70" s="1060"/>
      <c r="AE70" s="1060"/>
      <c r="AF70" s="1060">
        <v>35</v>
      </c>
      <c r="AG70" s="1060"/>
      <c r="AH70" s="1060"/>
      <c r="AI70" s="1060"/>
      <c r="AJ70" s="1060"/>
      <c r="AK70" s="1060">
        <v>24</v>
      </c>
      <c r="AL70" s="1060"/>
      <c r="AM70" s="1060"/>
      <c r="AN70" s="1060"/>
      <c r="AO70" s="1060"/>
      <c r="AP70" s="1060" t="s">
        <v>505</v>
      </c>
      <c r="AQ70" s="1060"/>
      <c r="AR70" s="1060"/>
      <c r="AS70" s="1060"/>
      <c r="AT70" s="1060"/>
      <c r="AU70" s="1060" t="s">
        <v>505</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580</v>
      </c>
      <c r="C71" s="1064"/>
      <c r="D71" s="1064"/>
      <c r="E71" s="1064"/>
      <c r="F71" s="1064"/>
      <c r="G71" s="1064"/>
      <c r="H71" s="1064"/>
      <c r="I71" s="1064"/>
      <c r="J71" s="1064"/>
      <c r="K71" s="1064"/>
      <c r="L71" s="1064"/>
      <c r="M71" s="1064"/>
      <c r="N71" s="1064"/>
      <c r="O71" s="1064"/>
      <c r="P71" s="1065"/>
      <c r="Q71" s="1066">
        <v>169461</v>
      </c>
      <c r="R71" s="1060"/>
      <c r="S71" s="1060"/>
      <c r="T71" s="1060"/>
      <c r="U71" s="1060"/>
      <c r="V71" s="1060">
        <v>164687</v>
      </c>
      <c r="W71" s="1060"/>
      <c r="X71" s="1060"/>
      <c r="Y71" s="1060"/>
      <c r="Z71" s="1060"/>
      <c r="AA71" s="1060">
        <v>4774</v>
      </c>
      <c r="AB71" s="1060"/>
      <c r="AC71" s="1060"/>
      <c r="AD71" s="1060"/>
      <c r="AE71" s="1060"/>
      <c r="AF71" s="1060">
        <v>4771</v>
      </c>
      <c r="AG71" s="1060"/>
      <c r="AH71" s="1060"/>
      <c r="AI71" s="1060"/>
      <c r="AJ71" s="1060"/>
      <c r="AK71" s="1060">
        <v>5487</v>
      </c>
      <c r="AL71" s="1060"/>
      <c r="AM71" s="1060"/>
      <c r="AN71" s="1060"/>
      <c r="AO71" s="1060"/>
      <c r="AP71" s="1060" t="s">
        <v>505</v>
      </c>
      <c r="AQ71" s="1060"/>
      <c r="AR71" s="1060"/>
      <c r="AS71" s="1060"/>
      <c r="AT71" s="1060"/>
      <c r="AU71" s="1060" t="s">
        <v>505</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581</v>
      </c>
      <c r="C72" s="1064"/>
      <c r="D72" s="1064"/>
      <c r="E72" s="1064"/>
      <c r="F72" s="1064"/>
      <c r="G72" s="1064"/>
      <c r="H72" s="1064"/>
      <c r="I72" s="1064"/>
      <c r="J72" s="1064"/>
      <c r="K72" s="1064"/>
      <c r="L72" s="1064"/>
      <c r="M72" s="1064"/>
      <c r="N72" s="1064"/>
      <c r="O72" s="1064"/>
      <c r="P72" s="1065"/>
      <c r="Q72" s="1066">
        <v>177</v>
      </c>
      <c r="R72" s="1060"/>
      <c r="S72" s="1060"/>
      <c r="T72" s="1060"/>
      <c r="U72" s="1060"/>
      <c r="V72" s="1060">
        <v>173</v>
      </c>
      <c r="W72" s="1060"/>
      <c r="X72" s="1060"/>
      <c r="Y72" s="1060"/>
      <c r="Z72" s="1060"/>
      <c r="AA72" s="1060">
        <v>4</v>
      </c>
      <c r="AB72" s="1060"/>
      <c r="AC72" s="1060"/>
      <c r="AD72" s="1060"/>
      <c r="AE72" s="1060"/>
      <c r="AF72" s="1060">
        <v>4</v>
      </c>
      <c r="AG72" s="1060"/>
      <c r="AH72" s="1060"/>
      <c r="AI72" s="1060"/>
      <c r="AJ72" s="1060"/>
      <c r="AK72" s="1060">
        <v>24</v>
      </c>
      <c r="AL72" s="1060"/>
      <c r="AM72" s="1060"/>
      <c r="AN72" s="1060"/>
      <c r="AO72" s="1060"/>
      <c r="AP72" s="1060" t="s">
        <v>505</v>
      </c>
      <c r="AQ72" s="1060"/>
      <c r="AR72" s="1060"/>
      <c r="AS72" s="1060"/>
      <c r="AT72" s="1060"/>
      <c r="AU72" s="1060" t="s">
        <v>505</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582</v>
      </c>
      <c r="C73" s="1064"/>
      <c r="D73" s="1064"/>
      <c r="E73" s="1064"/>
      <c r="F73" s="1064"/>
      <c r="G73" s="1064"/>
      <c r="H73" s="1064"/>
      <c r="I73" s="1064"/>
      <c r="J73" s="1064"/>
      <c r="K73" s="1064"/>
      <c r="L73" s="1064"/>
      <c r="M73" s="1064"/>
      <c r="N73" s="1064"/>
      <c r="O73" s="1064"/>
      <c r="P73" s="1065"/>
      <c r="Q73" s="1066">
        <v>9725</v>
      </c>
      <c r="R73" s="1060"/>
      <c r="S73" s="1060"/>
      <c r="T73" s="1060"/>
      <c r="U73" s="1060"/>
      <c r="V73" s="1060">
        <v>8703</v>
      </c>
      <c r="W73" s="1060"/>
      <c r="X73" s="1060"/>
      <c r="Y73" s="1060"/>
      <c r="Z73" s="1060"/>
      <c r="AA73" s="1060">
        <v>1021</v>
      </c>
      <c r="AB73" s="1060"/>
      <c r="AC73" s="1060"/>
      <c r="AD73" s="1060"/>
      <c r="AE73" s="1060"/>
      <c r="AF73" s="1060">
        <v>1021</v>
      </c>
      <c r="AG73" s="1060"/>
      <c r="AH73" s="1060"/>
      <c r="AI73" s="1060"/>
      <c r="AJ73" s="1060"/>
      <c r="AK73" s="1060">
        <v>0</v>
      </c>
      <c r="AL73" s="1060"/>
      <c r="AM73" s="1060"/>
      <c r="AN73" s="1060"/>
      <c r="AO73" s="1060"/>
      <c r="AP73" s="1060" t="s">
        <v>505</v>
      </c>
      <c r="AQ73" s="1060"/>
      <c r="AR73" s="1060"/>
      <c r="AS73" s="1060"/>
      <c r="AT73" s="1060"/>
      <c r="AU73" s="1060" t="s">
        <v>505</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t="s">
        <v>583</v>
      </c>
      <c r="C74" s="1064"/>
      <c r="D74" s="1064"/>
      <c r="E74" s="1064"/>
      <c r="F74" s="1064"/>
      <c r="G74" s="1064"/>
      <c r="H74" s="1064"/>
      <c r="I74" s="1064"/>
      <c r="J74" s="1064"/>
      <c r="K74" s="1064"/>
      <c r="L74" s="1064"/>
      <c r="M74" s="1064"/>
      <c r="N74" s="1064"/>
      <c r="O74" s="1064"/>
      <c r="P74" s="1065"/>
      <c r="Q74" s="1066">
        <v>887</v>
      </c>
      <c r="R74" s="1060"/>
      <c r="S74" s="1060"/>
      <c r="T74" s="1060"/>
      <c r="U74" s="1060"/>
      <c r="V74" s="1060">
        <v>870</v>
      </c>
      <c r="W74" s="1060"/>
      <c r="X74" s="1060"/>
      <c r="Y74" s="1060"/>
      <c r="Z74" s="1060"/>
      <c r="AA74" s="1060">
        <v>17</v>
      </c>
      <c r="AB74" s="1060"/>
      <c r="AC74" s="1060"/>
      <c r="AD74" s="1060"/>
      <c r="AE74" s="1060"/>
      <c r="AF74" s="1060">
        <v>17</v>
      </c>
      <c r="AG74" s="1060"/>
      <c r="AH74" s="1060"/>
      <c r="AI74" s="1060"/>
      <c r="AJ74" s="1060"/>
      <c r="AK74" s="1060">
        <v>10</v>
      </c>
      <c r="AL74" s="1060"/>
      <c r="AM74" s="1060"/>
      <c r="AN74" s="1060"/>
      <c r="AO74" s="1060"/>
      <c r="AP74" s="1060" t="s">
        <v>505</v>
      </c>
      <c r="AQ74" s="1060"/>
      <c r="AR74" s="1060"/>
      <c r="AS74" s="1060"/>
      <c r="AT74" s="1060"/>
      <c r="AU74" s="1060" t="s">
        <v>505</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t="s">
        <v>584</v>
      </c>
      <c r="C75" s="1064"/>
      <c r="D75" s="1064"/>
      <c r="E75" s="1064"/>
      <c r="F75" s="1064"/>
      <c r="G75" s="1064"/>
      <c r="H75" s="1064"/>
      <c r="I75" s="1064"/>
      <c r="J75" s="1064"/>
      <c r="K75" s="1064"/>
      <c r="L75" s="1064"/>
      <c r="M75" s="1064"/>
      <c r="N75" s="1064"/>
      <c r="O75" s="1064"/>
      <c r="P75" s="1065"/>
      <c r="Q75" s="1067">
        <v>8</v>
      </c>
      <c r="R75" s="1068"/>
      <c r="S75" s="1068"/>
      <c r="T75" s="1068"/>
      <c r="U75" s="1069"/>
      <c r="V75" s="1070">
        <v>6</v>
      </c>
      <c r="W75" s="1068"/>
      <c r="X75" s="1068"/>
      <c r="Y75" s="1068"/>
      <c r="Z75" s="1069"/>
      <c r="AA75" s="1070">
        <v>2</v>
      </c>
      <c r="AB75" s="1068"/>
      <c r="AC75" s="1068"/>
      <c r="AD75" s="1068"/>
      <c r="AE75" s="1069"/>
      <c r="AF75" s="1070">
        <v>2</v>
      </c>
      <c r="AG75" s="1068"/>
      <c r="AH75" s="1068"/>
      <c r="AI75" s="1068"/>
      <c r="AJ75" s="1069"/>
      <c r="AK75" s="1070">
        <v>0</v>
      </c>
      <c r="AL75" s="1068"/>
      <c r="AM75" s="1068"/>
      <c r="AN75" s="1068"/>
      <c r="AO75" s="1069"/>
      <c r="AP75" s="1070" t="s">
        <v>505</v>
      </c>
      <c r="AQ75" s="1068"/>
      <c r="AR75" s="1068"/>
      <c r="AS75" s="1068"/>
      <c r="AT75" s="1069"/>
      <c r="AU75" s="1070" t="s">
        <v>505</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385</v>
      </c>
      <c r="B88" s="1033" t="s">
        <v>415</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5881</v>
      </c>
      <c r="AG88" s="1048"/>
      <c r="AH88" s="1048"/>
      <c r="AI88" s="1048"/>
      <c r="AJ88" s="1048"/>
      <c r="AK88" s="1052"/>
      <c r="AL88" s="1052"/>
      <c r="AM88" s="1052"/>
      <c r="AN88" s="1052"/>
      <c r="AO88" s="1052"/>
      <c r="AP88" s="1048">
        <v>818</v>
      </c>
      <c r="AQ88" s="1048"/>
      <c r="AR88" s="1048"/>
      <c r="AS88" s="1048"/>
      <c r="AT88" s="1048"/>
      <c r="AU88" s="1048">
        <v>145</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1033" t="s">
        <v>416</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170</v>
      </c>
      <c r="CS102" s="1040"/>
      <c r="CT102" s="1040"/>
      <c r="CU102" s="1040"/>
      <c r="CV102" s="1041"/>
      <c r="CW102" s="1039" t="s">
        <v>585</v>
      </c>
      <c r="CX102" s="1040"/>
      <c r="CY102" s="1040"/>
      <c r="CZ102" s="1040"/>
      <c r="DA102" s="1041"/>
      <c r="DB102" s="1039">
        <v>403</v>
      </c>
      <c r="DC102" s="1040"/>
      <c r="DD102" s="1040"/>
      <c r="DE102" s="1040"/>
      <c r="DF102" s="1041"/>
      <c r="DG102" s="1039" t="s">
        <v>585</v>
      </c>
      <c r="DH102" s="1040"/>
      <c r="DI102" s="1040"/>
      <c r="DJ102" s="1040"/>
      <c r="DK102" s="1041"/>
      <c r="DL102" s="1039" t="s">
        <v>585</v>
      </c>
      <c r="DM102" s="1040"/>
      <c r="DN102" s="1040"/>
      <c r="DO102" s="1040"/>
      <c r="DP102" s="1041"/>
      <c r="DQ102" s="1039" t="s">
        <v>585</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417</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418</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419</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420</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421</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422</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423</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424</v>
      </c>
      <c r="AB109" s="983"/>
      <c r="AC109" s="983"/>
      <c r="AD109" s="983"/>
      <c r="AE109" s="984"/>
      <c r="AF109" s="985" t="s">
        <v>303</v>
      </c>
      <c r="AG109" s="983"/>
      <c r="AH109" s="983"/>
      <c r="AI109" s="983"/>
      <c r="AJ109" s="984"/>
      <c r="AK109" s="985" t="s">
        <v>302</v>
      </c>
      <c r="AL109" s="983"/>
      <c r="AM109" s="983"/>
      <c r="AN109" s="983"/>
      <c r="AO109" s="984"/>
      <c r="AP109" s="985" t="s">
        <v>425</v>
      </c>
      <c r="AQ109" s="983"/>
      <c r="AR109" s="983"/>
      <c r="AS109" s="983"/>
      <c r="AT109" s="1014"/>
      <c r="AU109" s="982" t="s">
        <v>423</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424</v>
      </c>
      <c r="BR109" s="983"/>
      <c r="BS109" s="983"/>
      <c r="BT109" s="983"/>
      <c r="BU109" s="984"/>
      <c r="BV109" s="985" t="s">
        <v>303</v>
      </c>
      <c r="BW109" s="983"/>
      <c r="BX109" s="983"/>
      <c r="BY109" s="983"/>
      <c r="BZ109" s="984"/>
      <c r="CA109" s="985" t="s">
        <v>302</v>
      </c>
      <c r="CB109" s="983"/>
      <c r="CC109" s="983"/>
      <c r="CD109" s="983"/>
      <c r="CE109" s="984"/>
      <c r="CF109" s="1021" t="s">
        <v>425</v>
      </c>
      <c r="CG109" s="1021"/>
      <c r="CH109" s="1021"/>
      <c r="CI109" s="1021"/>
      <c r="CJ109" s="1021"/>
      <c r="CK109" s="985" t="s">
        <v>426</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424</v>
      </c>
      <c r="DH109" s="983"/>
      <c r="DI109" s="983"/>
      <c r="DJ109" s="983"/>
      <c r="DK109" s="984"/>
      <c r="DL109" s="985" t="s">
        <v>303</v>
      </c>
      <c r="DM109" s="983"/>
      <c r="DN109" s="983"/>
      <c r="DO109" s="983"/>
      <c r="DP109" s="984"/>
      <c r="DQ109" s="985" t="s">
        <v>302</v>
      </c>
      <c r="DR109" s="983"/>
      <c r="DS109" s="983"/>
      <c r="DT109" s="983"/>
      <c r="DU109" s="984"/>
      <c r="DV109" s="985" t="s">
        <v>425</v>
      </c>
      <c r="DW109" s="983"/>
      <c r="DX109" s="983"/>
      <c r="DY109" s="983"/>
      <c r="DZ109" s="1014"/>
    </row>
    <row r="110" spans="1:131" s="246" customFormat="1" ht="26.25" customHeight="1" x14ac:dyDescent="0.15">
      <c r="A110" s="885" t="s">
        <v>427</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1647673</v>
      </c>
      <c r="AB110" s="976"/>
      <c r="AC110" s="976"/>
      <c r="AD110" s="976"/>
      <c r="AE110" s="977"/>
      <c r="AF110" s="978">
        <v>1635345</v>
      </c>
      <c r="AG110" s="976"/>
      <c r="AH110" s="976"/>
      <c r="AI110" s="976"/>
      <c r="AJ110" s="977"/>
      <c r="AK110" s="978">
        <v>1521653</v>
      </c>
      <c r="AL110" s="976"/>
      <c r="AM110" s="976"/>
      <c r="AN110" s="976"/>
      <c r="AO110" s="977"/>
      <c r="AP110" s="979">
        <v>16.8</v>
      </c>
      <c r="AQ110" s="980"/>
      <c r="AR110" s="980"/>
      <c r="AS110" s="980"/>
      <c r="AT110" s="981"/>
      <c r="AU110" s="1015" t="s">
        <v>73</v>
      </c>
      <c r="AV110" s="1016"/>
      <c r="AW110" s="1016"/>
      <c r="AX110" s="1016"/>
      <c r="AY110" s="1016"/>
      <c r="AZ110" s="941" t="s">
        <v>428</v>
      </c>
      <c r="BA110" s="886"/>
      <c r="BB110" s="886"/>
      <c r="BC110" s="886"/>
      <c r="BD110" s="886"/>
      <c r="BE110" s="886"/>
      <c r="BF110" s="886"/>
      <c r="BG110" s="886"/>
      <c r="BH110" s="886"/>
      <c r="BI110" s="886"/>
      <c r="BJ110" s="886"/>
      <c r="BK110" s="886"/>
      <c r="BL110" s="886"/>
      <c r="BM110" s="886"/>
      <c r="BN110" s="886"/>
      <c r="BO110" s="886"/>
      <c r="BP110" s="887"/>
      <c r="BQ110" s="942">
        <v>15886334</v>
      </c>
      <c r="BR110" s="923"/>
      <c r="BS110" s="923"/>
      <c r="BT110" s="923"/>
      <c r="BU110" s="923"/>
      <c r="BV110" s="923">
        <v>15527194</v>
      </c>
      <c r="BW110" s="923"/>
      <c r="BX110" s="923"/>
      <c r="BY110" s="923"/>
      <c r="BZ110" s="923"/>
      <c r="CA110" s="923">
        <v>15459183</v>
      </c>
      <c r="CB110" s="923"/>
      <c r="CC110" s="923"/>
      <c r="CD110" s="923"/>
      <c r="CE110" s="923"/>
      <c r="CF110" s="947">
        <v>170.5</v>
      </c>
      <c r="CG110" s="948"/>
      <c r="CH110" s="948"/>
      <c r="CI110" s="948"/>
      <c r="CJ110" s="948"/>
      <c r="CK110" s="1011" t="s">
        <v>429</v>
      </c>
      <c r="CL110" s="897"/>
      <c r="CM110" s="972" t="s">
        <v>430</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431</v>
      </c>
      <c r="DH110" s="923"/>
      <c r="DI110" s="923"/>
      <c r="DJ110" s="923"/>
      <c r="DK110" s="923"/>
      <c r="DL110" s="923" t="s">
        <v>431</v>
      </c>
      <c r="DM110" s="923"/>
      <c r="DN110" s="923"/>
      <c r="DO110" s="923"/>
      <c r="DP110" s="923"/>
      <c r="DQ110" s="923" t="s">
        <v>128</v>
      </c>
      <c r="DR110" s="923"/>
      <c r="DS110" s="923"/>
      <c r="DT110" s="923"/>
      <c r="DU110" s="923"/>
      <c r="DV110" s="924" t="s">
        <v>431</v>
      </c>
      <c r="DW110" s="924"/>
      <c r="DX110" s="924"/>
      <c r="DY110" s="924"/>
      <c r="DZ110" s="925"/>
    </row>
    <row r="111" spans="1:131" s="246" customFormat="1" ht="26.25" customHeight="1" x14ac:dyDescent="0.15">
      <c r="A111" s="852" t="s">
        <v>432</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431</v>
      </c>
      <c r="AB111" s="1004"/>
      <c r="AC111" s="1004"/>
      <c r="AD111" s="1004"/>
      <c r="AE111" s="1005"/>
      <c r="AF111" s="1006" t="s">
        <v>431</v>
      </c>
      <c r="AG111" s="1004"/>
      <c r="AH111" s="1004"/>
      <c r="AI111" s="1004"/>
      <c r="AJ111" s="1005"/>
      <c r="AK111" s="1006" t="s">
        <v>431</v>
      </c>
      <c r="AL111" s="1004"/>
      <c r="AM111" s="1004"/>
      <c r="AN111" s="1004"/>
      <c r="AO111" s="1005"/>
      <c r="AP111" s="1007" t="s">
        <v>431</v>
      </c>
      <c r="AQ111" s="1008"/>
      <c r="AR111" s="1008"/>
      <c r="AS111" s="1008"/>
      <c r="AT111" s="1009"/>
      <c r="AU111" s="1017"/>
      <c r="AV111" s="1018"/>
      <c r="AW111" s="1018"/>
      <c r="AX111" s="1018"/>
      <c r="AY111" s="1018"/>
      <c r="AZ111" s="893" t="s">
        <v>433</v>
      </c>
      <c r="BA111" s="828"/>
      <c r="BB111" s="828"/>
      <c r="BC111" s="828"/>
      <c r="BD111" s="828"/>
      <c r="BE111" s="828"/>
      <c r="BF111" s="828"/>
      <c r="BG111" s="828"/>
      <c r="BH111" s="828"/>
      <c r="BI111" s="828"/>
      <c r="BJ111" s="828"/>
      <c r="BK111" s="828"/>
      <c r="BL111" s="828"/>
      <c r="BM111" s="828"/>
      <c r="BN111" s="828"/>
      <c r="BO111" s="828"/>
      <c r="BP111" s="829"/>
      <c r="BQ111" s="894">
        <v>9370</v>
      </c>
      <c r="BR111" s="895"/>
      <c r="BS111" s="895"/>
      <c r="BT111" s="895"/>
      <c r="BU111" s="895"/>
      <c r="BV111" s="895">
        <v>2457</v>
      </c>
      <c r="BW111" s="895"/>
      <c r="BX111" s="895"/>
      <c r="BY111" s="895"/>
      <c r="BZ111" s="895"/>
      <c r="CA111" s="895">
        <v>810</v>
      </c>
      <c r="CB111" s="895"/>
      <c r="CC111" s="895"/>
      <c r="CD111" s="895"/>
      <c r="CE111" s="895"/>
      <c r="CF111" s="956">
        <v>0</v>
      </c>
      <c r="CG111" s="957"/>
      <c r="CH111" s="957"/>
      <c r="CI111" s="957"/>
      <c r="CJ111" s="957"/>
      <c r="CK111" s="1012"/>
      <c r="CL111" s="899"/>
      <c r="CM111" s="902" t="s">
        <v>434</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128</v>
      </c>
      <c r="DH111" s="895"/>
      <c r="DI111" s="895"/>
      <c r="DJ111" s="895"/>
      <c r="DK111" s="895"/>
      <c r="DL111" s="895" t="s">
        <v>128</v>
      </c>
      <c r="DM111" s="895"/>
      <c r="DN111" s="895"/>
      <c r="DO111" s="895"/>
      <c r="DP111" s="895"/>
      <c r="DQ111" s="895" t="s">
        <v>431</v>
      </c>
      <c r="DR111" s="895"/>
      <c r="DS111" s="895"/>
      <c r="DT111" s="895"/>
      <c r="DU111" s="895"/>
      <c r="DV111" s="872" t="s">
        <v>128</v>
      </c>
      <c r="DW111" s="872"/>
      <c r="DX111" s="872"/>
      <c r="DY111" s="872"/>
      <c r="DZ111" s="873"/>
    </row>
    <row r="112" spans="1:131" s="246" customFormat="1" ht="26.25" customHeight="1" x14ac:dyDescent="0.15">
      <c r="A112" s="997" t="s">
        <v>435</v>
      </c>
      <c r="B112" s="998"/>
      <c r="C112" s="828" t="s">
        <v>436</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128</v>
      </c>
      <c r="AB112" s="858"/>
      <c r="AC112" s="858"/>
      <c r="AD112" s="858"/>
      <c r="AE112" s="859"/>
      <c r="AF112" s="860" t="s">
        <v>431</v>
      </c>
      <c r="AG112" s="858"/>
      <c r="AH112" s="858"/>
      <c r="AI112" s="858"/>
      <c r="AJ112" s="859"/>
      <c r="AK112" s="860" t="s">
        <v>431</v>
      </c>
      <c r="AL112" s="858"/>
      <c r="AM112" s="858"/>
      <c r="AN112" s="858"/>
      <c r="AO112" s="859"/>
      <c r="AP112" s="905" t="s">
        <v>431</v>
      </c>
      <c r="AQ112" s="906"/>
      <c r="AR112" s="906"/>
      <c r="AS112" s="906"/>
      <c r="AT112" s="907"/>
      <c r="AU112" s="1017"/>
      <c r="AV112" s="1018"/>
      <c r="AW112" s="1018"/>
      <c r="AX112" s="1018"/>
      <c r="AY112" s="1018"/>
      <c r="AZ112" s="893" t="s">
        <v>437</v>
      </c>
      <c r="BA112" s="828"/>
      <c r="BB112" s="828"/>
      <c r="BC112" s="828"/>
      <c r="BD112" s="828"/>
      <c r="BE112" s="828"/>
      <c r="BF112" s="828"/>
      <c r="BG112" s="828"/>
      <c r="BH112" s="828"/>
      <c r="BI112" s="828"/>
      <c r="BJ112" s="828"/>
      <c r="BK112" s="828"/>
      <c r="BL112" s="828"/>
      <c r="BM112" s="828"/>
      <c r="BN112" s="828"/>
      <c r="BO112" s="828"/>
      <c r="BP112" s="829"/>
      <c r="BQ112" s="894">
        <v>13008322</v>
      </c>
      <c r="BR112" s="895"/>
      <c r="BS112" s="895"/>
      <c r="BT112" s="895"/>
      <c r="BU112" s="895"/>
      <c r="BV112" s="895">
        <v>12725582</v>
      </c>
      <c r="BW112" s="895"/>
      <c r="BX112" s="895"/>
      <c r="BY112" s="895"/>
      <c r="BZ112" s="895"/>
      <c r="CA112" s="895">
        <v>11907339</v>
      </c>
      <c r="CB112" s="895"/>
      <c r="CC112" s="895"/>
      <c r="CD112" s="895"/>
      <c r="CE112" s="895"/>
      <c r="CF112" s="956">
        <v>131.30000000000001</v>
      </c>
      <c r="CG112" s="957"/>
      <c r="CH112" s="957"/>
      <c r="CI112" s="957"/>
      <c r="CJ112" s="957"/>
      <c r="CK112" s="1012"/>
      <c r="CL112" s="899"/>
      <c r="CM112" s="902" t="s">
        <v>438</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431</v>
      </c>
      <c r="DH112" s="895"/>
      <c r="DI112" s="895"/>
      <c r="DJ112" s="895"/>
      <c r="DK112" s="895"/>
      <c r="DL112" s="895" t="s">
        <v>431</v>
      </c>
      <c r="DM112" s="895"/>
      <c r="DN112" s="895"/>
      <c r="DO112" s="895"/>
      <c r="DP112" s="895"/>
      <c r="DQ112" s="895" t="s">
        <v>128</v>
      </c>
      <c r="DR112" s="895"/>
      <c r="DS112" s="895"/>
      <c r="DT112" s="895"/>
      <c r="DU112" s="895"/>
      <c r="DV112" s="872" t="s">
        <v>431</v>
      </c>
      <c r="DW112" s="872"/>
      <c r="DX112" s="872"/>
      <c r="DY112" s="872"/>
      <c r="DZ112" s="873"/>
    </row>
    <row r="113" spans="1:130" s="246" customFormat="1" ht="26.25" customHeight="1" x14ac:dyDescent="0.15">
      <c r="A113" s="999"/>
      <c r="B113" s="1000"/>
      <c r="C113" s="828" t="s">
        <v>439</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795512</v>
      </c>
      <c r="AB113" s="1004"/>
      <c r="AC113" s="1004"/>
      <c r="AD113" s="1004"/>
      <c r="AE113" s="1005"/>
      <c r="AF113" s="1006">
        <v>788971</v>
      </c>
      <c r="AG113" s="1004"/>
      <c r="AH113" s="1004"/>
      <c r="AI113" s="1004"/>
      <c r="AJ113" s="1005"/>
      <c r="AK113" s="1006">
        <v>782186</v>
      </c>
      <c r="AL113" s="1004"/>
      <c r="AM113" s="1004"/>
      <c r="AN113" s="1004"/>
      <c r="AO113" s="1005"/>
      <c r="AP113" s="1007">
        <v>8.6</v>
      </c>
      <c r="AQ113" s="1008"/>
      <c r="AR113" s="1008"/>
      <c r="AS113" s="1008"/>
      <c r="AT113" s="1009"/>
      <c r="AU113" s="1017"/>
      <c r="AV113" s="1018"/>
      <c r="AW113" s="1018"/>
      <c r="AX113" s="1018"/>
      <c r="AY113" s="1018"/>
      <c r="AZ113" s="893" t="s">
        <v>440</v>
      </c>
      <c r="BA113" s="828"/>
      <c r="BB113" s="828"/>
      <c r="BC113" s="828"/>
      <c r="BD113" s="828"/>
      <c r="BE113" s="828"/>
      <c r="BF113" s="828"/>
      <c r="BG113" s="828"/>
      <c r="BH113" s="828"/>
      <c r="BI113" s="828"/>
      <c r="BJ113" s="828"/>
      <c r="BK113" s="828"/>
      <c r="BL113" s="828"/>
      <c r="BM113" s="828"/>
      <c r="BN113" s="828"/>
      <c r="BO113" s="828"/>
      <c r="BP113" s="829"/>
      <c r="BQ113" s="894">
        <v>7753</v>
      </c>
      <c r="BR113" s="895"/>
      <c r="BS113" s="895"/>
      <c r="BT113" s="895"/>
      <c r="BU113" s="895"/>
      <c r="BV113" s="895">
        <v>66915</v>
      </c>
      <c r="BW113" s="895"/>
      <c r="BX113" s="895"/>
      <c r="BY113" s="895"/>
      <c r="BZ113" s="895"/>
      <c r="CA113" s="895">
        <v>145129</v>
      </c>
      <c r="CB113" s="895"/>
      <c r="CC113" s="895"/>
      <c r="CD113" s="895"/>
      <c r="CE113" s="895"/>
      <c r="CF113" s="956">
        <v>1.6</v>
      </c>
      <c r="CG113" s="957"/>
      <c r="CH113" s="957"/>
      <c r="CI113" s="957"/>
      <c r="CJ113" s="957"/>
      <c r="CK113" s="1012"/>
      <c r="CL113" s="899"/>
      <c r="CM113" s="902" t="s">
        <v>441</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431</v>
      </c>
      <c r="DH113" s="858"/>
      <c r="DI113" s="858"/>
      <c r="DJ113" s="858"/>
      <c r="DK113" s="859"/>
      <c r="DL113" s="860" t="s">
        <v>431</v>
      </c>
      <c r="DM113" s="858"/>
      <c r="DN113" s="858"/>
      <c r="DO113" s="858"/>
      <c r="DP113" s="859"/>
      <c r="DQ113" s="860" t="s">
        <v>431</v>
      </c>
      <c r="DR113" s="858"/>
      <c r="DS113" s="858"/>
      <c r="DT113" s="858"/>
      <c r="DU113" s="859"/>
      <c r="DV113" s="905" t="s">
        <v>128</v>
      </c>
      <c r="DW113" s="906"/>
      <c r="DX113" s="906"/>
      <c r="DY113" s="906"/>
      <c r="DZ113" s="907"/>
    </row>
    <row r="114" spans="1:130" s="246" customFormat="1" ht="26.25" customHeight="1" x14ac:dyDescent="0.15">
      <c r="A114" s="999"/>
      <c r="B114" s="1000"/>
      <c r="C114" s="828" t="s">
        <v>442</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5</v>
      </c>
      <c r="AB114" s="858"/>
      <c r="AC114" s="858"/>
      <c r="AD114" s="858"/>
      <c r="AE114" s="859"/>
      <c r="AF114" s="860">
        <v>566</v>
      </c>
      <c r="AG114" s="858"/>
      <c r="AH114" s="858"/>
      <c r="AI114" s="858"/>
      <c r="AJ114" s="859"/>
      <c r="AK114" s="860">
        <v>1420</v>
      </c>
      <c r="AL114" s="858"/>
      <c r="AM114" s="858"/>
      <c r="AN114" s="858"/>
      <c r="AO114" s="859"/>
      <c r="AP114" s="905">
        <v>0</v>
      </c>
      <c r="AQ114" s="906"/>
      <c r="AR114" s="906"/>
      <c r="AS114" s="906"/>
      <c r="AT114" s="907"/>
      <c r="AU114" s="1017"/>
      <c r="AV114" s="1018"/>
      <c r="AW114" s="1018"/>
      <c r="AX114" s="1018"/>
      <c r="AY114" s="1018"/>
      <c r="AZ114" s="893" t="s">
        <v>443</v>
      </c>
      <c r="BA114" s="828"/>
      <c r="BB114" s="828"/>
      <c r="BC114" s="828"/>
      <c r="BD114" s="828"/>
      <c r="BE114" s="828"/>
      <c r="BF114" s="828"/>
      <c r="BG114" s="828"/>
      <c r="BH114" s="828"/>
      <c r="BI114" s="828"/>
      <c r="BJ114" s="828"/>
      <c r="BK114" s="828"/>
      <c r="BL114" s="828"/>
      <c r="BM114" s="828"/>
      <c r="BN114" s="828"/>
      <c r="BO114" s="828"/>
      <c r="BP114" s="829"/>
      <c r="BQ114" s="894">
        <v>1970098</v>
      </c>
      <c r="BR114" s="895"/>
      <c r="BS114" s="895"/>
      <c r="BT114" s="895"/>
      <c r="BU114" s="895"/>
      <c r="BV114" s="895">
        <v>1872700</v>
      </c>
      <c r="BW114" s="895"/>
      <c r="BX114" s="895"/>
      <c r="BY114" s="895"/>
      <c r="BZ114" s="895"/>
      <c r="CA114" s="895">
        <v>1615049</v>
      </c>
      <c r="CB114" s="895"/>
      <c r="CC114" s="895"/>
      <c r="CD114" s="895"/>
      <c r="CE114" s="895"/>
      <c r="CF114" s="956">
        <v>17.8</v>
      </c>
      <c r="CG114" s="957"/>
      <c r="CH114" s="957"/>
      <c r="CI114" s="957"/>
      <c r="CJ114" s="957"/>
      <c r="CK114" s="1012"/>
      <c r="CL114" s="899"/>
      <c r="CM114" s="902" t="s">
        <v>444</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128</v>
      </c>
      <c r="DH114" s="858"/>
      <c r="DI114" s="858"/>
      <c r="DJ114" s="858"/>
      <c r="DK114" s="859"/>
      <c r="DL114" s="860" t="s">
        <v>431</v>
      </c>
      <c r="DM114" s="858"/>
      <c r="DN114" s="858"/>
      <c r="DO114" s="858"/>
      <c r="DP114" s="859"/>
      <c r="DQ114" s="860" t="s">
        <v>128</v>
      </c>
      <c r="DR114" s="858"/>
      <c r="DS114" s="858"/>
      <c r="DT114" s="858"/>
      <c r="DU114" s="859"/>
      <c r="DV114" s="905" t="s">
        <v>128</v>
      </c>
      <c r="DW114" s="906"/>
      <c r="DX114" s="906"/>
      <c r="DY114" s="906"/>
      <c r="DZ114" s="907"/>
    </row>
    <row r="115" spans="1:130" s="246" customFormat="1" ht="26.25" customHeight="1" x14ac:dyDescent="0.15">
      <c r="A115" s="999"/>
      <c r="B115" s="1000"/>
      <c r="C115" s="828" t="s">
        <v>445</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7812</v>
      </c>
      <c r="AB115" s="1004"/>
      <c r="AC115" s="1004"/>
      <c r="AD115" s="1004"/>
      <c r="AE115" s="1005"/>
      <c r="AF115" s="1006">
        <v>7328</v>
      </c>
      <c r="AG115" s="1004"/>
      <c r="AH115" s="1004"/>
      <c r="AI115" s="1004"/>
      <c r="AJ115" s="1005"/>
      <c r="AK115" s="1006">
        <v>1836</v>
      </c>
      <c r="AL115" s="1004"/>
      <c r="AM115" s="1004"/>
      <c r="AN115" s="1004"/>
      <c r="AO115" s="1005"/>
      <c r="AP115" s="1007">
        <v>0</v>
      </c>
      <c r="AQ115" s="1008"/>
      <c r="AR115" s="1008"/>
      <c r="AS115" s="1008"/>
      <c r="AT115" s="1009"/>
      <c r="AU115" s="1017"/>
      <c r="AV115" s="1018"/>
      <c r="AW115" s="1018"/>
      <c r="AX115" s="1018"/>
      <c r="AY115" s="1018"/>
      <c r="AZ115" s="893" t="s">
        <v>446</v>
      </c>
      <c r="BA115" s="828"/>
      <c r="BB115" s="828"/>
      <c r="BC115" s="828"/>
      <c r="BD115" s="828"/>
      <c r="BE115" s="828"/>
      <c r="BF115" s="828"/>
      <c r="BG115" s="828"/>
      <c r="BH115" s="828"/>
      <c r="BI115" s="828"/>
      <c r="BJ115" s="828"/>
      <c r="BK115" s="828"/>
      <c r="BL115" s="828"/>
      <c r="BM115" s="828"/>
      <c r="BN115" s="828"/>
      <c r="BO115" s="828"/>
      <c r="BP115" s="829"/>
      <c r="BQ115" s="894" t="s">
        <v>431</v>
      </c>
      <c r="BR115" s="895"/>
      <c r="BS115" s="895"/>
      <c r="BT115" s="895"/>
      <c r="BU115" s="895"/>
      <c r="BV115" s="895" t="s">
        <v>128</v>
      </c>
      <c r="BW115" s="895"/>
      <c r="BX115" s="895"/>
      <c r="BY115" s="895"/>
      <c r="BZ115" s="895"/>
      <c r="CA115" s="895" t="s">
        <v>128</v>
      </c>
      <c r="CB115" s="895"/>
      <c r="CC115" s="895"/>
      <c r="CD115" s="895"/>
      <c r="CE115" s="895"/>
      <c r="CF115" s="956" t="s">
        <v>431</v>
      </c>
      <c r="CG115" s="957"/>
      <c r="CH115" s="957"/>
      <c r="CI115" s="957"/>
      <c r="CJ115" s="957"/>
      <c r="CK115" s="1012"/>
      <c r="CL115" s="899"/>
      <c r="CM115" s="893" t="s">
        <v>447</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431</v>
      </c>
      <c r="DH115" s="858"/>
      <c r="DI115" s="858"/>
      <c r="DJ115" s="858"/>
      <c r="DK115" s="859"/>
      <c r="DL115" s="860" t="s">
        <v>431</v>
      </c>
      <c r="DM115" s="858"/>
      <c r="DN115" s="858"/>
      <c r="DO115" s="858"/>
      <c r="DP115" s="859"/>
      <c r="DQ115" s="860" t="s">
        <v>128</v>
      </c>
      <c r="DR115" s="858"/>
      <c r="DS115" s="858"/>
      <c r="DT115" s="858"/>
      <c r="DU115" s="859"/>
      <c r="DV115" s="905" t="s">
        <v>128</v>
      </c>
      <c r="DW115" s="906"/>
      <c r="DX115" s="906"/>
      <c r="DY115" s="906"/>
      <c r="DZ115" s="907"/>
    </row>
    <row r="116" spans="1:130" s="246" customFormat="1" ht="26.25" customHeight="1" x14ac:dyDescent="0.15">
      <c r="A116" s="1001"/>
      <c r="B116" s="1002"/>
      <c r="C116" s="961" t="s">
        <v>448</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80</v>
      </c>
      <c r="AB116" s="858"/>
      <c r="AC116" s="858"/>
      <c r="AD116" s="858"/>
      <c r="AE116" s="859"/>
      <c r="AF116" s="860">
        <v>23</v>
      </c>
      <c r="AG116" s="858"/>
      <c r="AH116" s="858"/>
      <c r="AI116" s="858"/>
      <c r="AJ116" s="859"/>
      <c r="AK116" s="860">
        <v>27</v>
      </c>
      <c r="AL116" s="858"/>
      <c r="AM116" s="858"/>
      <c r="AN116" s="858"/>
      <c r="AO116" s="859"/>
      <c r="AP116" s="905">
        <v>0</v>
      </c>
      <c r="AQ116" s="906"/>
      <c r="AR116" s="906"/>
      <c r="AS116" s="906"/>
      <c r="AT116" s="907"/>
      <c r="AU116" s="1017"/>
      <c r="AV116" s="1018"/>
      <c r="AW116" s="1018"/>
      <c r="AX116" s="1018"/>
      <c r="AY116" s="1018"/>
      <c r="AZ116" s="944" t="s">
        <v>449</v>
      </c>
      <c r="BA116" s="945"/>
      <c r="BB116" s="945"/>
      <c r="BC116" s="945"/>
      <c r="BD116" s="945"/>
      <c r="BE116" s="945"/>
      <c r="BF116" s="945"/>
      <c r="BG116" s="945"/>
      <c r="BH116" s="945"/>
      <c r="BI116" s="945"/>
      <c r="BJ116" s="945"/>
      <c r="BK116" s="945"/>
      <c r="BL116" s="945"/>
      <c r="BM116" s="945"/>
      <c r="BN116" s="945"/>
      <c r="BO116" s="945"/>
      <c r="BP116" s="946"/>
      <c r="BQ116" s="894" t="s">
        <v>431</v>
      </c>
      <c r="BR116" s="895"/>
      <c r="BS116" s="895"/>
      <c r="BT116" s="895"/>
      <c r="BU116" s="895"/>
      <c r="BV116" s="895" t="s">
        <v>431</v>
      </c>
      <c r="BW116" s="895"/>
      <c r="BX116" s="895"/>
      <c r="BY116" s="895"/>
      <c r="BZ116" s="895"/>
      <c r="CA116" s="895" t="s">
        <v>431</v>
      </c>
      <c r="CB116" s="895"/>
      <c r="CC116" s="895"/>
      <c r="CD116" s="895"/>
      <c r="CE116" s="895"/>
      <c r="CF116" s="956" t="s">
        <v>128</v>
      </c>
      <c r="CG116" s="957"/>
      <c r="CH116" s="957"/>
      <c r="CI116" s="957"/>
      <c r="CJ116" s="957"/>
      <c r="CK116" s="1012"/>
      <c r="CL116" s="899"/>
      <c r="CM116" s="902" t="s">
        <v>450</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128</v>
      </c>
      <c r="DH116" s="858"/>
      <c r="DI116" s="858"/>
      <c r="DJ116" s="858"/>
      <c r="DK116" s="859"/>
      <c r="DL116" s="860" t="s">
        <v>128</v>
      </c>
      <c r="DM116" s="858"/>
      <c r="DN116" s="858"/>
      <c r="DO116" s="858"/>
      <c r="DP116" s="859"/>
      <c r="DQ116" s="860" t="s">
        <v>431</v>
      </c>
      <c r="DR116" s="858"/>
      <c r="DS116" s="858"/>
      <c r="DT116" s="858"/>
      <c r="DU116" s="859"/>
      <c r="DV116" s="905" t="s">
        <v>128</v>
      </c>
      <c r="DW116" s="906"/>
      <c r="DX116" s="906"/>
      <c r="DY116" s="906"/>
      <c r="DZ116" s="907"/>
    </row>
    <row r="117" spans="1:130" s="246" customFormat="1" ht="26.25" customHeight="1" x14ac:dyDescent="0.15">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451</v>
      </c>
      <c r="Z117" s="984"/>
      <c r="AA117" s="989">
        <v>2451082</v>
      </c>
      <c r="AB117" s="990"/>
      <c r="AC117" s="990"/>
      <c r="AD117" s="990"/>
      <c r="AE117" s="991"/>
      <c r="AF117" s="992">
        <v>2432233</v>
      </c>
      <c r="AG117" s="990"/>
      <c r="AH117" s="990"/>
      <c r="AI117" s="990"/>
      <c r="AJ117" s="991"/>
      <c r="AK117" s="992">
        <v>2307122</v>
      </c>
      <c r="AL117" s="990"/>
      <c r="AM117" s="990"/>
      <c r="AN117" s="990"/>
      <c r="AO117" s="991"/>
      <c r="AP117" s="993"/>
      <c r="AQ117" s="994"/>
      <c r="AR117" s="994"/>
      <c r="AS117" s="994"/>
      <c r="AT117" s="995"/>
      <c r="AU117" s="1017"/>
      <c r="AV117" s="1018"/>
      <c r="AW117" s="1018"/>
      <c r="AX117" s="1018"/>
      <c r="AY117" s="1018"/>
      <c r="AZ117" s="944" t="s">
        <v>452</v>
      </c>
      <c r="BA117" s="945"/>
      <c r="BB117" s="945"/>
      <c r="BC117" s="945"/>
      <c r="BD117" s="945"/>
      <c r="BE117" s="945"/>
      <c r="BF117" s="945"/>
      <c r="BG117" s="945"/>
      <c r="BH117" s="945"/>
      <c r="BI117" s="945"/>
      <c r="BJ117" s="945"/>
      <c r="BK117" s="945"/>
      <c r="BL117" s="945"/>
      <c r="BM117" s="945"/>
      <c r="BN117" s="945"/>
      <c r="BO117" s="945"/>
      <c r="BP117" s="946"/>
      <c r="BQ117" s="894" t="s">
        <v>128</v>
      </c>
      <c r="BR117" s="895"/>
      <c r="BS117" s="895"/>
      <c r="BT117" s="895"/>
      <c r="BU117" s="895"/>
      <c r="BV117" s="895" t="s">
        <v>128</v>
      </c>
      <c r="BW117" s="895"/>
      <c r="BX117" s="895"/>
      <c r="BY117" s="895"/>
      <c r="BZ117" s="895"/>
      <c r="CA117" s="895" t="s">
        <v>431</v>
      </c>
      <c r="CB117" s="895"/>
      <c r="CC117" s="895"/>
      <c r="CD117" s="895"/>
      <c r="CE117" s="895"/>
      <c r="CF117" s="956" t="s">
        <v>128</v>
      </c>
      <c r="CG117" s="957"/>
      <c r="CH117" s="957"/>
      <c r="CI117" s="957"/>
      <c r="CJ117" s="957"/>
      <c r="CK117" s="1012"/>
      <c r="CL117" s="899"/>
      <c r="CM117" s="902" t="s">
        <v>453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431</v>
      </c>
      <c r="DH117" s="858"/>
      <c r="DI117" s="858"/>
      <c r="DJ117" s="858"/>
      <c r="DK117" s="859"/>
      <c r="DL117" s="860" t="s">
        <v>431</v>
      </c>
      <c r="DM117" s="858"/>
      <c r="DN117" s="858"/>
      <c r="DO117" s="858"/>
      <c r="DP117" s="859"/>
      <c r="DQ117" s="860" t="s">
        <v>128</v>
      </c>
      <c r="DR117" s="858"/>
      <c r="DS117" s="858"/>
      <c r="DT117" s="858"/>
      <c r="DU117" s="859"/>
      <c r="DV117" s="905" t="s">
        <v>431</v>
      </c>
      <c r="DW117" s="906"/>
      <c r="DX117" s="906"/>
      <c r="DY117" s="906"/>
      <c r="DZ117" s="907"/>
    </row>
    <row r="118" spans="1:130" s="246" customFormat="1" ht="26.25" customHeight="1" x14ac:dyDescent="0.15">
      <c r="A118" s="982" t="s">
        <v>426</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424</v>
      </c>
      <c r="AB118" s="983"/>
      <c r="AC118" s="983"/>
      <c r="AD118" s="983"/>
      <c r="AE118" s="984"/>
      <c r="AF118" s="985" t="s">
        <v>303</v>
      </c>
      <c r="AG118" s="983"/>
      <c r="AH118" s="983"/>
      <c r="AI118" s="983"/>
      <c r="AJ118" s="984"/>
      <c r="AK118" s="985" t="s">
        <v>302</v>
      </c>
      <c r="AL118" s="983"/>
      <c r="AM118" s="983"/>
      <c r="AN118" s="983"/>
      <c r="AO118" s="984"/>
      <c r="AP118" s="986" t="s">
        <v>425</v>
      </c>
      <c r="AQ118" s="987"/>
      <c r="AR118" s="987"/>
      <c r="AS118" s="987"/>
      <c r="AT118" s="988"/>
      <c r="AU118" s="1017"/>
      <c r="AV118" s="1018"/>
      <c r="AW118" s="1018"/>
      <c r="AX118" s="1018"/>
      <c r="AY118" s="1018"/>
      <c r="AZ118" s="960" t="s">
        <v>454</v>
      </c>
      <c r="BA118" s="961"/>
      <c r="BB118" s="961"/>
      <c r="BC118" s="961"/>
      <c r="BD118" s="961"/>
      <c r="BE118" s="961"/>
      <c r="BF118" s="961"/>
      <c r="BG118" s="961"/>
      <c r="BH118" s="961"/>
      <c r="BI118" s="961"/>
      <c r="BJ118" s="961"/>
      <c r="BK118" s="961"/>
      <c r="BL118" s="961"/>
      <c r="BM118" s="961"/>
      <c r="BN118" s="961"/>
      <c r="BO118" s="961"/>
      <c r="BP118" s="962"/>
      <c r="BQ118" s="963" t="s">
        <v>128</v>
      </c>
      <c r="BR118" s="926"/>
      <c r="BS118" s="926"/>
      <c r="BT118" s="926"/>
      <c r="BU118" s="926"/>
      <c r="BV118" s="926" t="s">
        <v>128</v>
      </c>
      <c r="BW118" s="926"/>
      <c r="BX118" s="926"/>
      <c r="BY118" s="926"/>
      <c r="BZ118" s="926"/>
      <c r="CA118" s="926" t="s">
        <v>431</v>
      </c>
      <c r="CB118" s="926"/>
      <c r="CC118" s="926"/>
      <c r="CD118" s="926"/>
      <c r="CE118" s="926"/>
      <c r="CF118" s="956" t="s">
        <v>431</v>
      </c>
      <c r="CG118" s="957"/>
      <c r="CH118" s="957"/>
      <c r="CI118" s="957"/>
      <c r="CJ118" s="957"/>
      <c r="CK118" s="1012"/>
      <c r="CL118" s="899"/>
      <c r="CM118" s="902" t="s">
        <v>455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431</v>
      </c>
      <c r="DH118" s="858"/>
      <c r="DI118" s="858"/>
      <c r="DJ118" s="858"/>
      <c r="DK118" s="859"/>
      <c r="DL118" s="860" t="s">
        <v>128</v>
      </c>
      <c r="DM118" s="858"/>
      <c r="DN118" s="858"/>
      <c r="DO118" s="858"/>
      <c r="DP118" s="859"/>
      <c r="DQ118" s="860" t="s">
        <v>431</v>
      </c>
      <c r="DR118" s="858"/>
      <c r="DS118" s="858"/>
      <c r="DT118" s="858"/>
      <c r="DU118" s="859"/>
      <c r="DV118" s="905" t="s">
        <v>431</v>
      </c>
      <c r="DW118" s="906"/>
      <c r="DX118" s="906"/>
      <c r="DY118" s="906"/>
      <c r="DZ118" s="907"/>
    </row>
    <row r="119" spans="1:130" s="246" customFormat="1" ht="26.25" customHeight="1" x14ac:dyDescent="0.15">
      <c r="A119" s="896" t="s">
        <v>429</v>
      </c>
      <c r="B119" s="897"/>
      <c r="C119" s="972" t="s">
        <v>430</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431</v>
      </c>
      <c r="AB119" s="976"/>
      <c r="AC119" s="976"/>
      <c r="AD119" s="976"/>
      <c r="AE119" s="977"/>
      <c r="AF119" s="978" t="s">
        <v>431</v>
      </c>
      <c r="AG119" s="976"/>
      <c r="AH119" s="976"/>
      <c r="AI119" s="976"/>
      <c r="AJ119" s="977"/>
      <c r="AK119" s="978" t="s">
        <v>431</v>
      </c>
      <c r="AL119" s="976"/>
      <c r="AM119" s="976"/>
      <c r="AN119" s="976"/>
      <c r="AO119" s="977"/>
      <c r="AP119" s="979" t="s">
        <v>431</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456</v>
      </c>
      <c r="BP119" s="959"/>
      <c r="BQ119" s="963">
        <v>30881877</v>
      </c>
      <c r="BR119" s="926"/>
      <c r="BS119" s="926"/>
      <c r="BT119" s="926"/>
      <c r="BU119" s="926"/>
      <c r="BV119" s="926">
        <v>30194848</v>
      </c>
      <c r="BW119" s="926"/>
      <c r="BX119" s="926"/>
      <c r="BY119" s="926"/>
      <c r="BZ119" s="926"/>
      <c r="CA119" s="926">
        <v>29127510</v>
      </c>
      <c r="CB119" s="926"/>
      <c r="CC119" s="926"/>
      <c r="CD119" s="926"/>
      <c r="CE119" s="926"/>
      <c r="CF119" s="824"/>
      <c r="CG119" s="825"/>
      <c r="CH119" s="825"/>
      <c r="CI119" s="825"/>
      <c r="CJ119" s="915"/>
      <c r="CK119" s="1013"/>
      <c r="CL119" s="901"/>
      <c r="CM119" s="919" t="s">
        <v>457</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9370</v>
      </c>
      <c r="DH119" s="841"/>
      <c r="DI119" s="841"/>
      <c r="DJ119" s="841"/>
      <c r="DK119" s="842"/>
      <c r="DL119" s="843">
        <v>2457</v>
      </c>
      <c r="DM119" s="841"/>
      <c r="DN119" s="841"/>
      <c r="DO119" s="841"/>
      <c r="DP119" s="842"/>
      <c r="DQ119" s="843">
        <v>810</v>
      </c>
      <c r="DR119" s="841"/>
      <c r="DS119" s="841"/>
      <c r="DT119" s="841"/>
      <c r="DU119" s="842"/>
      <c r="DV119" s="929">
        <v>0</v>
      </c>
      <c r="DW119" s="930"/>
      <c r="DX119" s="930"/>
      <c r="DY119" s="930"/>
      <c r="DZ119" s="931"/>
    </row>
    <row r="120" spans="1:130" s="246" customFormat="1" ht="26.25" customHeight="1" x14ac:dyDescent="0.15">
      <c r="A120" s="898"/>
      <c r="B120" s="899"/>
      <c r="C120" s="902" t="s">
        <v>434</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431</v>
      </c>
      <c r="AB120" s="858"/>
      <c r="AC120" s="858"/>
      <c r="AD120" s="858"/>
      <c r="AE120" s="859"/>
      <c r="AF120" s="860" t="s">
        <v>431</v>
      </c>
      <c r="AG120" s="858"/>
      <c r="AH120" s="858"/>
      <c r="AI120" s="858"/>
      <c r="AJ120" s="859"/>
      <c r="AK120" s="860" t="s">
        <v>128</v>
      </c>
      <c r="AL120" s="858"/>
      <c r="AM120" s="858"/>
      <c r="AN120" s="858"/>
      <c r="AO120" s="859"/>
      <c r="AP120" s="905" t="s">
        <v>431</v>
      </c>
      <c r="AQ120" s="906"/>
      <c r="AR120" s="906"/>
      <c r="AS120" s="906"/>
      <c r="AT120" s="907"/>
      <c r="AU120" s="964" t="s">
        <v>458</v>
      </c>
      <c r="AV120" s="965"/>
      <c r="AW120" s="965"/>
      <c r="AX120" s="965"/>
      <c r="AY120" s="966"/>
      <c r="AZ120" s="941" t="s">
        <v>459</v>
      </c>
      <c r="BA120" s="886"/>
      <c r="BB120" s="886"/>
      <c r="BC120" s="886"/>
      <c r="BD120" s="886"/>
      <c r="BE120" s="886"/>
      <c r="BF120" s="886"/>
      <c r="BG120" s="886"/>
      <c r="BH120" s="886"/>
      <c r="BI120" s="886"/>
      <c r="BJ120" s="886"/>
      <c r="BK120" s="886"/>
      <c r="BL120" s="886"/>
      <c r="BM120" s="886"/>
      <c r="BN120" s="886"/>
      <c r="BO120" s="886"/>
      <c r="BP120" s="887"/>
      <c r="BQ120" s="942">
        <v>5092723</v>
      </c>
      <c r="BR120" s="923"/>
      <c r="BS120" s="923"/>
      <c r="BT120" s="923"/>
      <c r="BU120" s="923"/>
      <c r="BV120" s="923">
        <v>4721462</v>
      </c>
      <c r="BW120" s="923"/>
      <c r="BX120" s="923"/>
      <c r="BY120" s="923"/>
      <c r="BZ120" s="923"/>
      <c r="CA120" s="923">
        <v>4789506</v>
      </c>
      <c r="CB120" s="923"/>
      <c r="CC120" s="923"/>
      <c r="CD120" s="923"/>
      <c r="CE120" s="923"/>
      <c r="CF120" s="947">
        <v>52.8</v>
      </c>
      <c r="CG120" s="948"/>
      <c r="CH120" s="948"/>
      <c r="CI120" s="948"/>
      <c r="CJ120" s="948"/>
      <c r="CK120" s="949" t="s">
        <v>460</v>
      </c>
      <c r="CL120" s="933"/>
      <c r="CM120" s="933"/>
      <c r="CN120" s="933"/>
      <c r="CO120" s="934"/>
      <c r="CP120" s="953" t="s">
        <v>461</v>
      </c>
      <c r="CQ120" s="954"/>
      <c r="CR120" s="954"/>
      <c r="CS120" s="954"/>
      <c r="CT120" s="954"/>
      <c r="CU120" s="954"/>
      <c r="CV120" s="954"/>
      <c r="CW120" s="954"/>
      <c r="CX120" s="954"/>
      <c r="CY120" s="954"/>
      <c r="CZ120" s="954"/>
      <c r="DA120" s="954"/>
      <c r="DB120" s="954"/>
      <c r="DC120" s="954"/>
      <c r="DD120" s="954"/>
      <c r="DE120" s="954"/>
      <c r="DF120" s="955"/>
      <c r="DG120" s="942">
        <v>8103440</v>
      </c>
      <c r="DH120" s="923"/>
      <c r="DI120" s="923"/>
      <c r="DJ120" s="923"/>
      <c r="DK120" s="923"/>
      <c r="DL120" s="923">
        <v>7856769</v>
      </c>
      <c r="DM120" s="923"/>
      <c r="DN120" s="923"/>
      <c r="DO120" s="923"/>
      <c r="DP120" s="923"/>
      <c r="DQ120" s="923">
        <v>7144323</v>
      </c>
      <c r="DR120" s="923"/>
      <c r="DS120" s="923"/>
      <c r="DT120" s="923"/>
      <c r="DU120" s="923"/>
      <c r="DV120" s="924">
        <v>78.8</v>
      </c>
      <c r="DW120" s="924"/>
      <c r="DX120" s="924"/>
      <c r="DY120" s="924"/>
      <c r="DZ120" s="925"/>
    </row>
    <row r="121" spans="1:130" s="246" customFormat="1" ht="26.25" customHeight="1" x14ac:dyDescent="0.15">
      <c r="A121" s="898"/>
      <c r="B121" s="899"/>
      <c r="C121" s="944" t="s">
        <v>462</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431</v>
      </c>
      <c r="AB121" s="858"/>
      <c r="AC121" s="858"/>
      <c r="AD121" s="858"/>
      <c r="AE121" s="859"/>
      <c r="AF121" s="860" t="s">
        <v>431</v>
      </c>
      <c r="AG121" s="858"/>
      <c r="AH121" s="858"/>
      <c r="AI121" s="858"/>
      <c r="AJ121" s="859"/>
      <c r="AK121" s="860" t="s">
        <v>431</v>
      </c>
      <c r="AL121" s="858"/>
      <c r="AM121" s="858"/>
      <c r="AN121" s="858"/>
      <c r="AO121" s="859"/>
      <c r="AP121" s="905" t="s">
        <v>431</v>
      </c>
      <c r="AQ121" s="906"/>
      <c r="AR121" s="906"/>
      <c r="AS121" s="906"/>
      <c r="AT121" s="907"/>
      <c r="AU121" s="967"/>
      <c r="AV121" s="968"/>
      <c r="AW121" s="968"/>
      <c r="AX121" s="968"/>
      <c r="AY121" s="969"/>
      <c r="AZ121" s="893" t="s">
        <v>463</v>
      </c>
      <c r="BA121" s="828"/>
      <c r="BB121" s="828"/>
      <c r="BC121" s="828"/>
      <c r="BD121" s="828"/>
      <c r="BE121" s="828"/>
      <c r="BF121" s="828"/>
      <c r="BG121" s="828"/>
      <c r="BH121" s="828"/>
      <c r="BI121" s="828"/>
      <c r="BJ121" s="828"/>
      <c r="BK121" s="828"/>
      <c r="BL121" s="828"/>
      <c r="BM121" s="828"/>
      <c r="BN121" s="828"/>
      <c r="BO121" s="828"/>
      <c r="BP121" s="829"/>
      <c r="BQ121" s="894">
        <v>633593</v>
      </c>
      <c r="BR121" s="895"/>
      <c r="BS121" s="895"/>
      <c r="BT121" s="895"/>
      <c r="BU121" s="895"/>
      <c r="BV121" s="895">
        <v>818000</v>
      </c>
      <c r="BW121" s="895"/>
      <c r="BX121" s="895"/>
      <c r="BY121" s="895"/>
      <c r="BZ121" s="895"/>
      <c r="CA121" s="895">
        <v>1060501</v>
      </c>
      <c r="CB121" s="895"/>
      <c r="CC121" s="895"/>
      <c r="CD121" s="895"/>
      <c r="CE121" s="895"/>
      <c r="CF121" s="956">
        <v>11.7</v>
      </c>
      <c r="CG121" s="957"/>
      <c r="CH121" s="957"/>
      <c r="CI121" s="957"/>
      <c r="CJ121" s="957"/>
      <c r="CK121" s="950"/>
      <c r="CL121" s="936"/>
      <c r="CM121" s="936"/>
      <c r="CN121" s="936"/>
      <c r="CO121" s="937"/>
      <c r="CP121" s="916" t="s">
        <v>464</v>
      </c>
      <c r="CQ121" s="917"/>
      <c r="CR121" s="917"/>
      <c r="CS121" s="917"/>
      <c r="CT121" s="917"/>
      <c r="CU121" s="917"/>
      <c r="CV121" s="917"/>
      <c r="CW121" s="917"/>
      <c r="CX121" s="917"/>
      <c r="CY121" s="917"/>
      <c r="CZ121" s="917"/>
      <c r="DA121" s="917"/>
      <c r="DB121" s="917"/>
      <c r="DC121" s="917"/>
      <c r="DD121" s="917"/>
      <c r="DE121" s="917"/>
      <c r="DF121" s="918"/>
      <c r="DG121" s="894">
        <v>2564307</v>
      </c>
      <c r="DH121" s="895"/>
      <c r="DI121" s="895"/>
      <c r="DJ121" s="895"/>
      <c r="DK121" s="895"/>
      <c r="DL121" s="895">
        <v>2644260</v>
      </c>
      <c r="DM121" s="895"/>
      <c r="DN121" s="895"/>
      <c r="DO121" s="895"/>
      <c r="DP121" s="895"/>
      <c r="DQ121" s="895">
        <v>2661590</v>
      </c>
      <c r="DR121" s="895"/>
      <c r="DS121" s="895"/>
      <c r="DT121" s="895"/>
      <c r="DU121" s="895"/>
      <c r="DV121" s="872">
        <v>29.4</v>
      </c>
      <c r="DW121" s="872"/>
      <c r="DX121" s="872"/>
      <c r="DY121" s="872"/>
      <c r="DZ121" s="873"/>
    </row>
    <row r="122" spans="1:130" s="246" customFormat="1" ht="26.25" customHeight="1" x14ac:dyDescent="0.15">
      <c r="A122" s="898"/>
      <c r="B122" s="899"/>
      <c r="C122" s="902" t="s">
        <v>444</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431</v>
      </c>
      <c r="AB122" s="858"/>
      <c r="AC122" s="858"/>
      <c r="AD122" s="858"/>
      <c r="AE122" s="859"/>
      <c r="AF122" s="860" t="s">
        <v>128</v>
      </c>
      <c r="AG122" s="858"/>
      <c r="AH122" s="858"/>
      <c r="AI122" s="858"/>
      <c r="AJ122" s="859"/>
      <c r="AK122" s="860" t="s">
        <v>128</v>
      </c>
      <c r="AL122" s="858"/>
      <c r="AM122" s="858"/>
      <c r="AN122" s="858"/>
      <c r="AO122" s="859"/>
      <c r="AP122" s="905" t="s">
        <v>431</v>
      </c>
      <c r="AQ122" s="906"/>
      <c r="AR122" s="906"/>
      <c r="AS122" s="906"/>
      <c r="AT122" s="907"/>
      <c r="AU122" s="967"/>
      <c r="AV122" s="968"/>
      <c r="AW122" s="968"/>
      <c r="AX122" s="968"/>
      <c r="AY122" s="969"/>
      <c r="AZ122" s="960" t="s">
        <v>465</v>
      </c>
      <c r="BA122" s="961"/>
      <c r="BB122" s="961"/>
      <c r="BC122" s="961"/>
      <c r="BD122" s="961"/>
      <c r="BE122" s="961"/>
      <c r="BF122" s="961"/>
      <c r="BG122" s="961"/>
      <c r="BH122" s="961"/>
      <c r="BI122" s="961"/>
      <c r="BJ122" s="961"/>
      <c r="BK122" s="961"/>
      <c r="BL122" s="961"/>
      <c r="BM122" s="961"/>
      <c r="BN122" s="961"/>
      <c r="BO122" s="961"/>
      <c r="BP122" s="962"/>
      <c r="BQ122" s="963">
        <v>16949480</v>
      </c>
      <c r="BR122" s="926"/>
      <c r="BS122" s="926"/>
      <c r="BT122" s="926"/>
      <c r="BU122" s="926"/>
      <c r="BV122" s="926">
        <v>16583268</v>
      </c>
      <c r="BW122" s="926"/>
      <c r="BX122" s="926"/>
      <c r="BY122" s="926"/>
      <c r="BZ122" s="926"/>
      <c r="CA122" s="926">
        <v>16185084</v>
      </c>
      <c r="CB122" s="926"/>
      <c r="CC122" s="926"/>
      <c r="CD122" s="926"/>
      <c r="CE122" s="926"/>
      <c r="CF122" s="927">
        <v>178.5</v>
      </c>
      <c r="CG122" s="928"/>
      <c r="CH122" s="928"/>
      <c r="CI122" s="928"/>
      <c r="CJ122" s="928"/>
      <c r="CK122" s="950"/>
      <c r="CL122" s="936"/>
      <c r="CM122" s="936"/>
      <c r="CN122" s="936"/>
      <c r="CO122" s="937"/>
      <c r="CP122" s="916" t="s">
        <v>404</v>
      </c>
      <c r="CQ122" s="917"/>
      <c r="CR122" s="917"/>
      <c r="CS122" s="917"/>
      <c r="CT122" s="917"/>
      <c r="CU122" s="917"/>
      <c r="CV122" s="917"/>
      <c r="CW122" s="917"/>
      <c r="CX122" s="917"/>
      <c r="CY122" s="917"/>
      <c r="CZ122" s="917"/>
      <c r="DA122" s="917"/>
      <c r="DB122" s="917"/>
      <c r="DC122" s="917"/>
      <c r="DD122" s="917"/>
      <c r="DE122" s="917"/>
      <c r="DF122" s="918"/>
      <c r="DG122" s="894">
        <v>2340575</v>
      </c>
      <c r="DH122" s="895"/>
      <c r="DI122" s="895"/>
      <c r="DJ122" s="895"/>
      <c r="DK122" s="895"/>
      <c r="DL122" s="895">
        <v>2224553</v>
      </c>
      <c r="DM122" s="895"/>
      <c r="DN122" s="895"/>
      <c r="DO122" s="895"/>
      <c r="DP122" s="895"/>
      <c r="DQ122" s="895">
        <v>2101426</v>
      </c>
      <c r="DR122" s="895"/>
      <c r="DS122" s="895"/>
      <c r="DT122" s="895"/>
      <c r="DU122" s="895"/>
      <c r="DV122" s="872">
        <v>23.2</v>
      </c>
      <c r="DW122" s="872"/>
      <c r="DX122" s="872"/>
      <c r="DY122" s="872"/>
      <c r="DZ122" s="873"/>
    </row>
    <row r="123" spans="1:130" s="246" customFormat="1" ht="26.25" customHeight="1" x14ac:dyDescent="0.15">
      <c r="A123" s="898"/>
      <c r="B123" s="899"/>
      <c r="C123" s="902" t="s">
        <v>450</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431</v>
      </c>
      <c r="AB123" s="858"/>
      <c r="AC123" s="858"/>
      <c r="AD123" s="858"/>
      <c r="AE123" s="859"/>
      <c r="AF123" s="860" t="s">
        <v>431</v>
      </c>
      <c r="AG123" s="858"/>
      <c r="AH123" s="858"/>
      <c r="AI123" s="858"/>
      <c r="AJ123" s="859"/>
      <c r="AK123" s="860" t="s">
        <v>128</v>
      </c>
      <c r="AL123" s="858"/>
      <c r="AM123" s="858"/>
      <c r="AN123" s="858"/>
      <c r="AO123" s="859"/>
      <c r="AP123" s="905" t="s">
        <v>431</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466</v>
      </c>
      <c r="BP123" s="959"/>
      <c r="BQ123" s="913">
        <v>22675796</v>
      </c>
      <c r="BR123" s="914"/>
      <c r="BS123" s="914"/>
      <c r="BT123" s="914"/>
      <c r="BU123" s="914"/>
      <c r="BV123" s="914">
        <v>22122730</v>
      </c>
      <c r="BW123" s="914"/>
      <c r="BX123" s="914"/>
      <c r="BY123" s="914"/>
      <c r="BZ123" s="914"/>
      <c r="CA123" s="914">
        <v>22035091</v>
      </c>
      <c r="CB123" s="914"/>
      <c r="CC123" s="914"/>
      <c r="CD123" s="914"/>
      <c r="CE123" s="914"/>
      <c r="CF123" s="824"/>
      <c r="CG123" s="825"/>
      <c r="CH123" s="825"/>
      <c r="CI123" s="825"/>
      <c r="CJ123" s="915"/>
      <c r="CK123" s="950"/>
      <c r="CL123" s="936"/>
      <c r="CM123" s="936"/>
      <c r="CN123" s="936"/>
      <c r="CO123" s="937"/>
      <c r="CP123" s="916" t="s">
        <v>398</v>
      </c>
      <c r="CQ123" s="917"/>
      <c r="CR123" s="917"/>
      <c r="CS123" s="917"/>
      <c r="CT123" s="917"/>
      <c r="CU123" s="917"/>
      <c r="CV123" s="917"/>
      <c r="CW123" s="917"/>
      <c r="CX123" s="917"/>
      <c r="CY123" s="917"/>
      <c r="CZ123" s="917"/>
      <c r="DA123" s="917"/>
      <c r="DB123" s="917"/>
      <c r="DC123" s="917"/>
      <c r="DD123" s="917"/>
      <c r="DE123" s="917"/>
      <c r="DF123" s="918"/>
      <c r="DG123" s="857" t="s">
        <v>431</v>
      </c>
      <c r="DH123" s="858"/>
      <c r="DI123" s="858"/>
      <c r="DJ123" s="858"/>
      <c r="DK123" s="859"/>
      <c r="DL123" s="860" t="s">
        <v>128</v>
      </c>
      <c r="DM123" s="858"/>
      <c r="DN123" s="858"/>
      <c r="DO123" s="858"/>
      <c r="DP123" s="859"/>
      <c r="DQ123" s="860" t="s">
        <v>431</v>
      </c>
      <c r="DR123" s="858"/>
      <c r="DS123" s="858"/>
      <c r="DT123" s="858"/>
      <c r="DU123" s="859"/>
      <c r="DV123" s="905" t="s">
        <v>431</v>
      </c>
      <c r="DW123" s="906"/>
      <c r="DX123" s="906"/>
      <c r="DY123" s="906"/>
      <c r="DZ123" s="907"/>
    </row>
    <row r="124" spans="1:130" s="246" customFormat="1" ht="26.25" customHeight="1" thickBot="1" x14ac:dyDescent="0.2">
      <c r="A124" s="898"/>
      <c r="B124" s="899"/>
      <c r="C124" s="902" t="s">
        <v>453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128</v>
      </c>
      <c r="AB124" s="858"/>
      <c r="AC124" s="858"/>
      <c r="AD124" s="858"/>
      <c r="AE124" s="859"/>
      <c r="AF124" s="860" t="s">
        <v>128</v>
      </c>
      <c r="AG124" s="858"/>
      <c r="AH124" s="858"/>
      <c r="AI124" s="858"/>
      <c r="AJ124" s="859"/>
      <c r="AK124" s="860" t="s">
        <v>128</v>
      </c>
      <c r="AL124" s="858"/>
      <c r="AM124" s="858"/>
      <c r="AN124" s="858"/>
      <c r="AO124" s="859"/>
      <c r="AP124" s="905" t="s">
        <v>431</v>
      </c>
      <c r="AQ124" s="906"/>
      <c r="AR124" s="906"/>
      <c r="AS124" s="906"/>
      <c r="AT124" s="907"/>
      <c r="AU124" s="908" t="s">
        <v>467</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92.4</v>
      </c>
      <c r="BR124" s="912"/>
      <c r="BS124" s="912"/>
      <c r="BT124" s="912"/>
      <c r="BU124" s="912"/>
      <c r="BV124" s="912">
        <v>89.8</v>
      </c>
      <c r="BW124" s="912"/>
      <c r="BX124" s="912"/>
      <c r="BY124" s="912"/>
      <c r="BZ124" s="912"/>
      <c r="CA124" s="912">
        <v>78.2</v>
      </c>
      <c r="CB124" s="912"/>
      <c r="CC124" s="912"/>
      <c r="CD124" s="912"/>
      <c r="CE124" s="912"/>
      <c r="CF124" s="802"/>
      <c r="CG124" s="803"/>
      <c r="CH124" s="803"/>
      <c r="CI124" s="803"/>
      <c r="CJ124" s="943"/>
      <c r="CK124" s="951"/>
      <c r="CL124" s="951"/>
      <c r="CM124" s="951"/>
      <c r="CN124" s="951"/>
      <c r="CO124" s="952"/>
      <c r="CP124" s="916" t="s">
        <v>468</v>
      </c>
      <c r="CQ124" s="917"/>
      <c r="CR124" s="917"/>
      <c r="CS124" s="917"/>
      <c r="CT124" s="917"/>
      <c r="CU124" s="917"/>
      <c r="CV124" s="917"/>
      <c r="CW124" s="917"/>
      <c r="CX124" s="917"/>
      <c r="CY124" s="917"/>
      <c r="CZ124" s="917"/>
      <c r="DA124" s="917"/>
      <c r="DB124" s="917"/>
      <c r="DC124" s="917"/>
      <c r="DD124" s="917"/>
      <c r="DE124" s="917"/>
      <c r="DF124" s="918"/>
      <c r="DG124" s="840" t="s">
        <v>128</v>
      </c>
      <c r="DH124" s="841"/>
      <c r="DI124" s="841"/>
      <c r="DJ124" s="841"/>
      <c r="DK124" s="842"/>
      <c r="DL124" s="843" t="s">
        <v>128</v>
      </c>
      <c r="DM124" s="841"/>
      <c r="DN124" s="841"/>
      <c r="DO124" s="841"/>
      <c r="DP124" s="842"/>
      <c r="DQ124" s="843" t="s">
        <v>128</v>
      </c>
      <c r="DR124" s="841"/>
      <c r="DS124" s="841"/>
      <c r="DT124" s="841"/>
      <c r="DU124" s="842"/>
      <c r="DV124" s="929" t="s">
        <v>128</v>
      </c>
      <c r="DW124" s="930"/>
      <c r="DX124" s="930"/>
      <c r="DY124" s="930"/>
      <c r="DZ124" s="931"/>
    </row>
    <row r="125" spans="1:130" s="246" customFormat="1" ht="26.25" customHeight="1" x14ac:dyDescent="0.15">
      <c r="A125" s="898"/>
      <c r="B125" s="899"/>
      <c r="C125" s="902" t="s">
        <v>455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128</v>
      </c>
      <c r="AB125" s="858"/>
      <c r="AC125" s="858"/>
      <c r="AD125" s="858"/>
      <c r="AE125" s="859"/>
      <c r="AF125" s="860" t="s">
        <v>128</v>
      </c>
      <c r="AG125" s="858"/>
      <c r="AH125" s="858"/>
      <c r="AI125" s="858"/>
      <c r="AJ125" s="859"/>
      <c r="AK125" s="860" t="s">
        <v>128</v>
      </c>
      <c r="AL125" s="858"/>
      <c r="AM125" s="858"/>
      <c r="AN125" s="858"/>
      <c r="AO125" s="859"/>
      <c r="AP125" s="905" t="s">
        <v>128</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469</v>
      </c>
      <c r="CL125" s="933"/>
      <c r="CM125" s="933"/>
      <c r="CN125" s="933"/>
      <c r="CO125" s="934"/>
      <c r="CP125" s="941" t="s">
        <v>470</v>
      </c>
      <c r="CQ125" s="886"/>
      <c r="CR125" s="886"/>
      <c r="CS125" s="886"/>
      <c r="CT125" s="886"/>
      <c r="CU125" s="886"/>
      <c r="CV125" s="886"/>
      <c r="CW125" s="886"/>
      <c r="CX125" s="886"/>
      <c r="CY125" s="886"/>
      <c r="CZ125" s="886"/>
      <c r="DA125" s="886"/>
      <c r="DB125" s="886"/>
      <c r="DC125" s="886"/>
      <c r="DD125" s="886"/>
      <c r="DE125" s="886"/>
      <c r="DF125" s="887"/>
      <c r="DG125" s="942" t="s">
        <v>128</v>
      </c>
      <c r="DH125" s="923"/>
      <c r="DI125" s="923"/>
      <c r="DJ125" s="923"/>
      <c r="DK125" s="923"/>
      <c r="DL125" s="923" t="s">
        <v>128</v>
      </c>
      <c r="DM125" s="923"/>
      <c r="DN125" s="923"/>
      <c r="DO125" s="923"/>
      <c r="DP125" s="923"/>
      <c r="DQ125" s="923" t="s">
        <v>128</v>
      </c>
      <c r="DR125" s="923"/>
      <c r="DS125" s="923"/>
      <c r="DT125" s="923"/>
      <c r="DU125" s="923"/>
      <c r="DV125" s="924" t="s">
        <v>128</v>
      </c>
      <c r="DW125" s="924"/>
      <c r="DX125" s="924"/>
      <c r="DY125" s="924"/>
      <c r="DZ125" s="925"/>
    </row>
    <row r="126" spans="1:130" s="246" customFormat="1" ht="26.25" customHeight="1" thickBot="1" x14ac:dyDescent="0.2">
      <c r="A126" s="898"/>
      <c r="B126" s="899"/>
      <c r="C126" s="902" t="s">
        <v>457</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7672</v>
      </c>
      <c r="AB126" s="858"/>
      <c r="AC126" s="858"/>
      <c r="AD126" s="858"/>
      <c r="AE126" s="859"/>
      <c r="AF126" s="860">
        <v>7213</v>
      </c>
      <c r="AG126" s="858"/>
      <c r="AH126" s="858"/>
      <c r="AI126" s="858"/>
      <c r="AJ126" s="859"/>
      <c r="AK126" s="860">
        <v>1748</v>
      </c>
      <c r="AL126" s="858"/>
      <c r="AM126" s="858"/>
      <c r="AN126" s="858"/>
      <c r="AO126" s="859"/>
      <c r="AP126" s="905">
        <v>0</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471</v>
      </c>
      <c r="CQ126" s="828"/>
      <c r="CR126" s="828"/>
      <c r="CS126" s="828"/>
      <c r="CT126" s="828"/>
      <c r="CU126" s="828"/>
      <c r="CV126" s="828"/>
      <c r="CW126" s="828"/>
      <c r="CX126" s="828"/>
      <c r="CY126" s="828"/>
      <c r="CZ126" s="828"/>
      <c r="DA126" s="828"/>
      <c r="DB126" s="828"/>
      <c r="DC126" s="828"/>
      <c r="DD126" s="828"/>
      <c r="DE126" s="828"/>
      <c r="DF126" s="829"/>
      <c r="DG126" s="894" t="s">
        <v>128</v>
      </c>
      <c r="DH126" s="895"/>
      <c r="DI126" s="895"/>
      <c r="DJ126" s="895"/>
      <c r="DK126" s="895"/>
      <c r="DL126" s="895" t="s">
        <v>128</v>
      </c>
      <c r="DM126" s="895"/>
      <c r="DN126" s="895"/>
      <c r="DO126" s="895"/>
      <c r="DP126" s="895"/>
      <c r="DQ126" s="895" t="s">
        <v>128</v>
      </c>
      <c r="DR126" s="895"/>
      <c r="DS126" s="895"/>
      <c r="DT126" s="895"/>
      <c r="DU126" s="895"/>
      <c r="DV126" s="872" t="s">
        <v>128</v>
      </c>
      <c r="DW126" s="872"/>
      <c r="DX126" s="872"/>
      <c r="DY126" s="872"/>
      <c r="DZ126" s="873"/>
    </row>
    <row r="127" spans="1:130" s="246" customFormat="1" ht="26.25" customHeight="1" x14ac:dyDescent="0.15">
      <c r="A127" s="900"/>
      <c r="B127" s="901"/>
      <c r="C127" s="919" t="s">
        <v>472</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140</v>
      </c>
      <c r="AB127" s="858"/>
      <c r="AC127" s="858"/>
      <c r="AD127" s="858"/>
      <c r="AE127" s="859"/>
      <c r="AF127" s="860">
        <v>115</v>
      </c>
      <c r="AG127" s="858"/>
      <c r="AH127" s="858"/>
      <c r="AI127" s="858"/>
      <c r="AJ127" s="859"/>
      <c r="AK127" s="860">
        <v>88</v>
      </c>
      <c r="AL127" s="858"/>
      <c r="AM127" s="858"/>
      <c r="AN127" s="858"/>
      <c r="AO127" s="859"/>
      <c r="AP127" s="905">
        <v>0</v>
      </c>
      <c r="AQ127" s="906"/>
      <c r="AR127" s="906"/>
      <c r="AS127" s="906"/>
      <c r="AT127" s="907"/>
      <c r="AU127" s="282"/>
      <c r="AV127" s="282"/>
      <c r="AW127" s="282"/>
      <c r="AX127" s="922" t="s">
        <v>473</v>
      </c>
      <c r="AY127" s="890"/>
      <c r="AZ127" s="890"/>
      <c r="BA127" s="890"/>
      <c r="BB127" s="890"/>
      <c r="BC127" s="890"/>
      <c r="BD127" s="890"/>
      <c r="BE127" s="891"/>
      <c r="BF127" s="889" t="s">
        <v>474</v>
      </c>
      <c r="BG127" s="890"/>
      <c r="BH127" s="890"/>
      <c r="BI127" s="890"/>
      <c r="BJ127" s="890"/>
      <c r="BK127" s="890"/>
      <c r="BL127" s="891"/>
      <c r="BM127" s="889" t="s">
        <v>475</v>
      </c>
      <c r="BN127" s="890"/>
      <c r="BO127" s="890"/>
      <c r="BP127" s="890"/>
      <c r="BQ127" s="890"/>
      <c r="BR127" s="890"/>
      <c r="BS127" s="891"/>
      <c r="BT127" s="889" t="s">
        <v>476</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477</v>
      </c>
      <c r="CQ127" s="828"/>
      <c r="CR127" s="828"/>
      <c r="CS127" s="828"/>
      <c r="CT127" s="828"/>
      <c r="CU127" s="828"/>
      <c r="CV127" s="828"/>
      <c r="CW127" s="828"/>
      <c r="CX127" s="828"/>
      <c r="CY127" s="828"/>
      <c r="CZ127" s="828"/>
      <c r="DA127" s="828"/>
      <c r="DB127" s="828"/>
      <c r="DC127" s="828"/>
      <c r="DD127" s="828"/>
      <c r="DE127" s="828"/>
      <c r="DF127" s="829"/>
      <c r="DG127" s="894" t="s">
        <v>128</v>
      </c>
      <c r="DH127" s="895"/>
      <c r="DI127" s="895"/>
      <c r="DJ127" s="895"/>
      <c r="DK127" s="895"/>
      <c r="DL127" s="895" t="s">
        <v>128</v>
      </c>
      <c r="DM127" s="895"/>
      <c r="DN127" s="895"/>
      <c r="DO127" s="895"/>
      <c r="DP127" s="895"/>
      <c r="DQ127" s="895" t="s">
        <v>128</v>
      </c>
      <c r="DR127" s="895"/>
      <c r="DS127" s="895"/>
      <c r="DT127" s="895"/>
      <c r="DU127" s="895"/>
      <c r="DV127" s="872" t="s">
        <v>128</v>
      </c>
      <c r="DW127" s="872"/>
      <c r="DX127" s="872"/>
      <c r="DY127" s="872"/>
      <c r="DZ127" s="873"/>
    </row>
    <row r="128" spans="1:130" s="246" customFormat="1" ht="26.25" customHeight="1" thickBot="1" x14ac:dyDescent="0.2">
      <c r="A128" s="874" t="s">
        <v>478</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479</v>
      </c>
      <c r="X128" s="876"/>
      <c r="Y128" s="876"/>
      <c r="Z128" s="877"/>
      <c r="AA128" s="878">
        <v>63838</v>
      </c>
      <c r="AB128" s="879"/>
      <c r="AC128" s="879"/>
      <c r="AD128" s="879"/>
      <c r="AE128" s="880"/>
      <c r="AF128" s="881">
        <v>81726</v>
      </c>
      <c r="AG128" s="879"/>
      <c r="AH128" s="879"/>
      <c r="AI128" s="879"/>
      <c r="AJ128" s="880"/>
      <c r="AK128" s="881">
        <v>86898</v>
      </c>
      <c r="AL128" s="879"/>
      <c r="AM128" s="879"/>
      <c r="AN128" s="879"/>
      <c r="AO128" s="880"/>
      <c r="AP128" s="882"/>
      <c r="AQ128" s="883"/>
      <c r="AR128" s="883"/>
      <c r="AS128" s="883"/>
      <c r="AT128" s="884"/>
      <c r="AU128" s="282"/>
      <c r="AV128" s="282"/>
      <c r="AW128" s="282"/>
      <c r="AX128" s="885" t="s">
        <v>480</v>
      </c>
      <c r="AY128" s="886"/>
      <c r="AZ128" s="886"/>
      <c r="BA128" s="886"/>
      <c r="BB128" s="886"/>
      <c r="BC128" s="886"/>
      <c r="BD128" s="886"/>
      <c r="BE128" s="887"/>
      <c r="BF128" s="864" t="s">
        <v>128</v>
      </c>
      <c r="BG128" s="865"/>
      <c r="BH128" s="865"/>
      <c r="BI128" s="865"/>
      <c r="BJ128" s="865"/>
      <c r="BK128" s="865"/>
      <c r="BL128" s="888"/>
      <c r="BM128" s="864">
        <v>13.26</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481</v>
      </c>
      <c r="CQ128" s="806"/>
      <c r="CR128" s="806"/>
      <c r="CS128" s="806"/>
      <c r="CT128" s="806"/>
      <c r="CU128" s="806"/>
      <c r="CV128" s="806"/>
      <c r="CW128" s="806"/>
      <c r="CX128" s="806"/>
      <c r="CY128" s="806"/>
      <c r="CZ128" s="806"/>
      <c r="DA128" s="806"/>
      <c r="DB128" s="806"/>
      <c r="DC128" s="806"/>
      <c r="DD128" s="806"/>
      <c r="DE128" s="806"/>
      <c r="DF128" s="807"/>
      <c r="DG128" s="868" t="s">
        <v>128</v>
      </c>
      <c r="DH128" s="869"/>
      <c r="DI128" s="869"/>
      <c r="DJ128" s="869"/>
      <c r="DK128" s="869"/>
      <c r="DL128" s="869" t="s">
        <v>431</v>
      </c>
      <c r="DM128" s="869"/>
      <c r="DN128" s="869"/>
      <c r="DO128" s="869"/>
      <c r="DP128" s="869"/>
      <c r="DQ128" s="869" t="s">
        <v>128</v>
      </c>
      <c r="DR128" s="869"/>
      <c r="DS128" s="869"/>
      <c r="DT128" s="869"/>
      <c r="DU128" s="869"/>
      <c r="DV128" s="870" t="s">
        <v>128</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482</v>
      </c>
      <c r="X129" s="855"/>
      <c r="Y129" s="855"/>
      <c r="Z129" s="856"/>
      <c r="AA129" s="857">
        <v>10299899</v>
      </c>
      <c r="AB129" s="858"/>
      <c r="AC129" s="858"/>
      <c r="AD129" s="858"/>
      <c r="AE129" s="859"/>
      <c r="AF129" s="860">
        <v>10378207</v>
      </c>
      <c r="AG129" s="858"/>
      <c r="AH129" s="858"/>
      <c r="AI129" s="858"/>
      <c r="AJ129" s="859"/>
      <c r="AK129" s="860">
        <v>10427674</v>
      </c>
      <c r="AL129" s="858"/>
      <c r="AM129" s="858"/>
      <c r="AN129" s="858"/>
      <c r="AO129" s="859"/>
      <c r="AP129" s="861"/>
      <c r="AQ129" s="862"/>
      <c r="AR129" s="862"/>
      <c r="AS129" s="862"/>
      <c r="AT129" s="863"/>
      <c r="AU129" s="284"/>
      <c r="AV129" s="284"/>
      <c r="AW129" s="284"/>
      <c r="AX129" s="827" t="s">
        <v>483</v>
      </c>
      <c r="AY129" s="828"/>
      <c r="AZ129" s="828"/>
      <c r="BA129" s="828"/>
      <c r="BB129" s="828"/>
      <c r="BC129" s="828"/>
      <c r="BD129" s="828"/>
      <c r="BE129" s="829"/>
      <c r="BF129" s="847" t="s">
        <v>431</v>
      </c>
      <c r="BG129" s="848"/>
      <c r="BH129" s="848"/>
      <c r="BI129" s="848"/>
      <c r="BJ129" s="848"/>
      <c r="BK129" s="848"/>
      <c r="BL129" s="849"/>
      <c r="BM129" s="847">
        <v>18.260000000000002</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484</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485</v>
      </c>
      <c r="X130" s="855"/>
      <c r="Y130" s="855"/>
      <c r="Z130" s="856"/>
      <c r="AA130" s="857">
        <v>1420697</v>
      </c>
      <c r="AB130" s="858"/>
      <c r="AC130" s="858"/>
      <c r="AD130" s="858"/>
      <c r="AE130" s="859"/>
      <c r="AF130" s="860">
        <v>1395507</v>
      </c>
      <c r="AG130" s="858"/>
      <c r="AH130" s="858"/>
      <c r="AI130" s="858"/>
      <c r="AJ130" s="859"/>
      <c r="AK130" s="860">
        <v>1359573</v>
      </c>
      <c r="AL130" s="858"/>
      <c r="AM130" s="858"/>
      <c r="AN130" s="858"/>
      <c r="AO130" s="859"/>
      <c r="AP130" s="861"/>
      <c r="AQ130" s="862"/>
      <c r="AR130" s="862"/>
      <c r="AS130" s="862"/>
      <c r="AT130" s="863"/>
      <c r="AU130" s="284"/>
      <c r="AV130" s="284"/>
      <c r="AW130" s="284"/>
      <c r="AX130" s="827" t="s">
        <v>486</v>
      </c>
      <c r="AY130" s="828"/>
      <c r="AZ130" s="828"/>
      <c r="BA130" s="828"/>
      <c r="BB130" s="828"/>
      <c r="BC130" s="828"/>
      <c r="BD130" s="828"/>
      <c r="BE130" s="829"/>
      <c r="BF130" s="830">
        <v>10.3</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487</v>
      </c>
      <c r="X131" s="838"/>
      <c r="Y131" s="838"/>
      <c r="Z131" s="839"/>
      <c r="AA131" s="840">
        <v>8879202</v>
      </c>
      <c r="AB131" s="841"/>
      <c r="AC131" s="841"/>
      <c r="AD131" s="841"/>
      <c r="AE131" s="842"/>
      <c r="AF131" s="843">
        <v>8982700</v>
      </c>
      <c r="AG131" s="841"/>
      <c r="AH131" s="841"/>
      <c r="AI131" s="841"/>
      <c r="AJ131" s="842"/>
      <c r="AK131" s="843">
        <v>9068101</v>
      </c>
      <c r="AL131" s="841"/>
      <c r="AM131" s="841"/>
      <c r="AN131" s="841"/>
      <c r="AO131" s="842"/>
      <c r="AP131" s="844"/>
      <c r="AQ131" s="845"/>
      <c r="AR131" s="845"/>
      <c r="AS131" s="845"/>
      <c r="AT131" s="846"/>
      <c r="AU131" s="284"/>
      <c r="AV131" s="284"/>
      <c r="AW131" s="284"/>
      <c r="AX131" s="805" t="s">
        <v>488</v>
      </c>
      <c r="AY131" s="806"/>
      <c r="AZ131" s="806"/>
      <c r="BA131" s="806"/>
      <c r="BB131" s="806"/>
      <c r="BC131" s="806"/>
      <c r="BD131" s="806"/>
      <c r="BE131" s="807"/>
      <c r="BF131" s="808">
        <v>78.2</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489</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490</v>
      </c>
      <c r="W132" s="818"/>
      <c r="X132" s="818"/>
      <c r="Y132" s="818"/>
      <c r="Z132" s="819"/>
      <c r="AA132" s="820">
        <v>10.88551651</v>
      </c>
      <c r="AB132" s="821"/>
      <c r="AC132" s="821"/>
      <c r="AD132" s="821"/>
      <c r="AE132" s="822"/>
      <c r="AF132" s="823">
        <v>10.63154731</v>
      </c>
      <c r="AG132" s="821"/>
      <c r="AH132" s="821"/>
      <c r="AI132" s="821"/>
      <c r="AJ132" s="822"/>
      <c r="AK132" s="823">
        <v>9.4909728070000003</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491</v>
      </c>
      <c r="W133" s="797"/>
      <c r="X133" s="797"/>
      <c r="Y133" s="797"/>
      <c r="Z133" s="798"/>
      <c r="AA133" s="799">
        <v>11.1</v>
      </c>
      <c r="AB133" s="800"/>
      <c r="AC133" s="800"/>
      <c r="AD133" s="800"/>
      <c r="AE133" s="801"/>
      <c r="AF133" s="799">
        <v>11</v>
      </c>
      <c r="AG133" s="800"/>
      <c r="AH133" s="800"/>
      <c r="AI133" s="800"/>
      <c r="AJ133" s="801"/>
      <c r="AK133" s="799">
        <v>10.3</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v463u3QbrfFUOejaGhrt7it4Kwy9jG0UXangapzoOhpeNc/ZlfWVvJojVHYkLuueRavyK+wP63hruspgE1hZug==" saltValue="8NIZzC/t/b6ugSSDaReI/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4294967292"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55" zoomScaleNormal="85" zoomScaleSheetLayoutView="5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Nmg/ZHvZXzZ6nHb24AwiDYCb31962Tl3AmB4Pb8LdZ1Tk0iOuIUISuJeEQmNtYbauESTHTjgdczGzdKT5B9NA==" saltValue="VBRWkPyqgnDCk0eeW4VltA==" spinCount="100000" sheet="1" objects="1" scenarios="1"/>
  <dataConsolidate/>
  <phoneticPr fontId="2"/>
  <printOptions horizontalCentered="1" verticalCentered="1"/>
  <pageMargins left="0" right="0" top="0" bottom="0" header="0" footer="0"/>
  <pageSetup paperSize="9" scale="44" orientation="landscape" horizontalDpi="4294967294"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4wqOfaH/xawI/4Hg/Xar2eeT4cvRwhaeDi+gAWk5zYQDo2qHvVOxMyCm5G2+8Zeotg9V+IgFKzHjmtxcUcOLJg==" saltValue="0J5eD8GgLXlNgrNAW5Yrcw==" spinCount="100000" sheet="1" objects="1" scenarios="1"/>
  <dataConsolidate/>
  <phoneticPr fontId="2"/>
  <printOptions horizontalCentered="1" verticalCentered="1"/>
  <pageMargins left="0" right="0" top="0" bottom="0" header="0" footer="0"/>
  <pageSetup paperSize="9" scale="49" orientation="landscape" horizontalDpi="4294967295"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495</v>
      </c>
      <c r="AP7" s="303"/>
      <c r="AQ7" s="304" t="s">
        <v>496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497</v>
      </c>
      <c r="AQ8" s="310" t="s">
        <v>498</v>
      </c>
      <c r="AR8" s="311" t="s">
        <v>499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500</v>
      </c>
      <c r="AL9" s="1227"/>
      <c r="AM9" s="1227"/>
      <c r="AN9" s="1228"/>
      <c r="AO9" s="312">
        <v>3416553</v>
      </c>
      <c r="AP9" s="312">
        <v>85305</v>
      </c>
      <c r="AQ9" s="313">
        <v>90414</v>
      </c>
      <c r="AR9" s="314">
        <v>-5.7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501</v>
      </c>
      <c r="AL10" s="1227"/>
      <c r="AM10" s="1227"/>
      <c r="AN10" s="1228"/>
      <c r="AO10" s="315">
        <v>218947</v>
      </c>
      <c r="AP10" s="315">
        <v>5467</v>
      </c>
      <c r="AQ10" s="316">
        <v>7325</v>
      </c>
      <c r="AR10" s="317">
        <v>-25.4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502</v>
      </c>
      <c r="AL11" s="1227"/>
      <c r="AM11" s="1227"/>
      <c r="AN11" s="1228"/>
      <c r="AO11" s="315">
        <v>37356</v>
      </c>
      <c r="AP11" s="315">
        <v>933</v>
      </c>
      <c r="AQ11" s="316">
        <v>9426</v>
      </c>
      <c r="AR11" s="317">
        <v>-90.1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503</v>
      </c>
      <c r="AL12" s="1227"/>
      <c r="AM12" s="1227"/>
      <c r="AN12" s="1228"/>
      <c r="AO12" s="315">
        <v>78304</v>
      </c>
      <c r="AP12" s="315">
        <v>1955</v>
      </c>
      <c r="AQ12" s="316">
        <v>1167</v>
      </c>
      <c r="AR12" s="317">
        <v>67.5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504</v>
      </c>
      <c r="AL13" s="1227"/>
      <c r="AM13" s="1227"/>
      <c r="AN13" s="1228"/>
      <c r="AO13" s="315" t="s">
        <v>505</v>
      </c>
      <c r="AP13" s="315" t="s">
        <v>505</v>
      </c>
      <c r="AQ13" s="316">
        <v>3</v>
      </c>
      <c r="AR13" s="317" t="s">
        <v>505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506</v>
      </c>
      <c r="AL14" s="1227"/>
      <c r="AM14" s="1227"/>
      <c r="AN14" s="1228"/>
      <c r="AO14" s="315">
        <v>151853</v>
      </c>
      <c r="AP14" s="315">
        <v>3791</v>
      </c>
      <c r="AQ14" s="316">
        <v>4078</v>
      </c>
      <c r="AR14" s="317">
        <v>-7</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507</v>
      </c>
      <c r="AL15" s="1227"/>
      <c r="AM15" s="1227"/>
      <c r="AN15" s="1228"/>
      <c r="AO15" s="315">
        <v>50421</v>
      </c>
      <c r="AP15" s="315">
        <v>1259</v>
      </c>
      <c r="AQ15" s="316">
        <v>2195</v>
      </c>
      <c r="AR15" s="317">
        <v>-42.6</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508</v>
      </c>
      <c r="AL16" s="1230"/>
      <c r="AM16" s="1230"/>
      <c r="AN16" s="1231"/>
      <c r="AO16" s="315">
        <v>-310234</v>
      </c>
      <c r="AP16" s="315">
        <v>-7746</v>
      </c>
      <c r="AQ16" s="316">
        <v>-8893</v>
      </c>
      <c r="AR16" s="317">
        <v>-12.9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3643200</v>
      </c>
      <c r="AP17" s="315">
        <v>90964</v>
      </c>
      <c r="AQ17" s="316">
        <v>105714</v>
      </c>
      <c r="AR17" s="317">
        <v>-14</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513</v>
      </c>
      <c r="AL21" s="1224"/>
      <c r="AM21" s="1224"/>
      <c r="AN21" s="1225"/>
      <c r="AO21" s="327">
        <v>10.41</v>
      </c>
      <c r="AP21" s="328">
        <v>10.07</v>
      </c>
      <c r="AQ21" s="329">
        <v>0.34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514</v>
      </c>
      <c r="AL22" s="1224"/>
      <c r="AM22" s="1224"/>
      <c r="AN22" s="1225"/>
      <c r="AO22" s="332">
        <v>94.1</v>
      </c>
      <c r="AP22" s="333">
        <v>97.6</v>
      </c>
      <c r="AQ22" s="334">
        <v>-3.5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495</v>
      </c>
      <c r="AP30" s="303"/>
      <c r="AQ30" s="304" t="s">
        <v>496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497</v>
      </c>
      <c r="AQ31" s="310" t="s">
        <v>498</v>
      </c>
      <c r="AR31" s="311" t="s">
        <v>499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518</v>
      </c>
      <c r="AL32" s="1215"/>
      <c r="AM32" s="1215"/>
      <c r="AN32" s="1216"/>
      <c r="AO32" s="342">
        <v>1521653</v>
      </c>
      <c r="AP32" s="342">
        <v>37993</v>
      </c>
      <c r="AQ32" s="343">
        <v>67110</v>
      </c>
      <c r="AR32" s="344">
        <v>-43.4</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519</v>
      </c>
      <c r="AL33" s="1215"/>
      <c r="AM33" s="1215"/>
      <c r="AN33" s="1216"/>
      <c r="AO33" s="342" t="s">
        <v>505</v>
      </c>
      <c r="AP33" s="342" t="s">
        <v>505</v>
      </c>
      <c r="AQ33" s="343" t="s">
        <v>505</v>
      </c>
      <c r="AR33" s="344" t="s">
        <v>505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520</v>
      </c>
      <c r="AL34" s="1215"/>
      <c r="AM34" s="1215"/>
      <c r="AN34" s="1216"/>
      <c r="AO34" s="342" t="s">
        <v>505</v>
      </c>
      <c r="AP34" s="342" t="s">
        <v>505</v>
      </c>
      <c r="AQ34" s="343">
        <v>6</v>
      </c>
      <c r="AR34" s="344" t="s">
        <v>505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521</v>
      </c>
      <c r="AL35" s="1215"/>
      <c r="AM35" s="1215"/>
      <c r="AN35" s="1216"/>
      <c r="AO35" s="342">
        <v>782186</v>
      </c>
      <c r="AP35" s="342">
        <v>19530</v>
      </c>
      <c r="AQ35" s="343">
        <v>17795</v>
      </c>
      <c r="AR35" s="344">
        <v>9.6999999999999993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522</v>
      </c>
      <c r="AL36" s="1215"/>
      <c r="AM36" s="1215"/>
      <c r="AN36" s="1216"/>
      <c r="AO36" s="342">
        <v>1420</v>
      </c>
      <c r="AP36" s="342">
        <v>35</v>
      </c>
      <c r="AQ36" s="343">
        <v>2500</v>
      </c>
      <c r="AR36" s="344">
        <v>-98.6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523</v>
      </c>
      <c r="AL37" s="1215"/>
      <c r="AM37" s="1215"/>
      <c r="AN37" s="1216"/>
      <c r="AO37" s="342">
        <v>1836</v>
      </c>
      <c r="AP37" s="342">
        <v>46</v>
      </c>
      <c r="AQ37" s="343">
        <v>1001</v>
      </c>
      <c r="AR37" s="344">
        <v>-95.4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524</v>
      </c>
      <c r="AL38" s="1218"/>
      <c r="AM38" s="1218"/>
      <c r="AN38" s="1219"/>
      <c r="AO38" s="345">
        <v>27</v>
      </c>
      <c r="AP38" s="345">
        <v>1</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525</v>
      </c>
      <c r="AL39" s="1218"/>
      <c r="AM39" s="1218"/>
      <c r="AN39" s="1219"/>
      <c r="AO39" s="342">
        <v>-86898</v>
      </c>
      <c r="AP39" s="342">
        <v>-2170</v>
      </c>
      <c r="AQ39" s="343">
        <v>-3748</v>
      </c>
      <c r="AR39" s="344">
        <v>-42.1</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526</v>
      </c>
      <c r="AL40" s="1215"/>
      <c r="AM40" s="1215"/>
      <c r="AN40" s="1216"/>
      <c r="AO40" s="342">
        <v>-1359573</v>
      </c>
      <c r="AP40" s="342">
        <v>-33946</v>
      </c>
      <c r="AQ40" s="343">
        <v>-58908</v>
      </c>
      <c r="AR40" s="344">
        <v>-42.4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297</v>
      </c>
      <c r="AL41" s="1221"/>
      <c r="AM41" s="1221"/>
      <c r="AN41" s="1222"/>
      <c r="AO41" s="342">
        <v>860651</v>
      </c>
      <c r="AP41" s="342">
        <v>21489</v>
      </c>
      <c r="AQ41" s="343">
        <v>25761</v>
      </c>
      <c r="AR41" s="344">
        <v>-16.600000000000001</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495</v>
      </c>
      <c r="AN49" s="1209" t="s">
        <v>530</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531</v>
      </c>
      <c r="AO50" s="359" t="s">
        <v>532</v>
      </c>
      <c r="AP50" s="360" t="s">
        <v>533</v>
      </c>
      <c r="AQ50" s="361" t="s">
        <v>534</v>
      </c>
      <c r="AR50" s="362" t="s">
        <v>535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3519772</v>
      </c>
      <c r="AN51" s="364">
        <v>84842</v>
      </c>
      <c r="AO51" s="365">
        <v>5.4</v>
      </c>
      <c r="AP51" s="366">
        <v>106614</v>
      </c>
      <c r="AQ51" s="367">
        <v>17.2</v>
      </c>
      <c r="AR51" s="368">
        <v>-11.8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1693254</v>
      </c>
      <c r="AN52" s="372">
        <v>40815</v>
      </c>
      <c r="AO52" s="373">
        <v>16.899999999999999</v>
      </c>
      <c r="AP52" s="374">
        <v>45545</v>
      </c>
      <c r="AQ52" s="375">
        <v>20.7</v>
      </c>
      <c r="AR52" s="376">
        <v>-3.8</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4842838</v>
      </c>
      <c r="AN53" s="364">
        <v>118101</v>
      </c>
      <c r="AO53" s="365">
        <v>39.200000000000003</v>
      </c>
      <c r="AP53" s="366">
        <v>85459</v>
      </c>
      <c r="AQ53" s="367">
        <v>-19.8</v>
      </c>
      <c r="AR53" s="368">
        <v>59</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2662407</v>
      </c>
      <c r="AN54" s="372">
        <v>64927</v>
      </c>
      <c r="AO54" s="373">
        <v>59.1</v>
      </c>
      <c r="AP54" s="374">
        <v>44378</v>
      </c>
      <c r="AQ54" s="375">
        <v>-2.6</v>
      </c>
      <c r="AR54" s="376">
        <v>61.7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7683129</v>
      </c>
      <c r="AN55" s="364">
        <v>189801</v>
      </c>
      <c r="AO55" s="365">
        <v>60.7</v>
      </c>
      <c r="AP55" s="366">
        <v>83280</v>
      </c>
      <c r="AQ55" s="367">
        <v>-2.5</v>
      </c>
      <c r="AR55" s="368">
        <v>63.2</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2260073</v>
      </c>
      <c r="AN56" s="372">
        <v>55832</v>
      </c>
      <c r="AO56" s="373">
        <v>-14</v>
      </c>
      <c r="AP56" s="374">
        <v>43123</v>
      </c>
      <c r="AQ56" s="375">
        <v>-2.8</v>
      </c>
      <c r="AR56" s="376">
        <v>-11.2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4454942</v>
      </c>
      <c r="AN57" s="364">
        <v>110745</v>
      </c>
      <c r="AO57" s="365">
        <v>-41.7</v>
      </c>
      <c r="AP57" s="366">
        <v>88968</v>
      </c>
      <c r="AQ57" s="367">
        <v>6.8</v>
      </c>
      <c r="AR57" s="368">
        <v>-48.5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2699789</v>
      </c>
      <c r="AN58" s="372">
        <v>67114</v>
      </c>
      <c r="AO58" s="373">
        <v>20.2</v>
      </c>
      <c r="AP58" s="374">
        <v>45482</v>
      </c>
      <c r="AQ58" s="375">
        <v>5.5</v>
      </c>
      <c r="AR58" s="376">
        <v>14.7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4725899</v>
      </c>
      <c r="AN59" s="364">
        <v>117997</v>
      </c>
      <c r="AO59" s="365">
        <v>6.5</v>
      </c>
      <c r="AP59" s="366">
        <v>85173</v>
      </c>
      <c r="AQ59" s="367">
        <v>-4.3</v>
      </c>
      <c r="AR59" s="368">
        <v>10.8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2415354</v>
      </c>
      <c r="AN60" s="372">
        <v>60307</v>
      </c>
      <c r="AO60" s="373">
        <v>-10.1</v>
      </c>
      <c r="AP60" s="374">
        <v>43913</v>
      </c>
      <c r="AQ60" s="375">
        <v>-3.4</v>
      </c>
      <c r="AR60" s="376">
        <v>-6.7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5045316</v>
      </c>
      <c r="AN61" s="379">
        <v>124297</v>
      </c>
      <c r="AO61" s="380">
        <v>14</v>
      </c>
      <c r="AP61" s="381">
        <v>89899</v>
      </c>
      <c r="AQ61" s="382">
        <v>-0.5</v>
      </c>
      <c r="AR61" s="368">
        <v>14.5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2346175</v>
      </c>
      <c r="AN62" s="372">
        <v>57799</v>
      </c>
      <c r="AO62" s="373">
        <v>14.4</v>
      </c>
      <c r="AP62" s="374">
        <v>44488</v>
      </c>
      <c r="AQ62" s="375">
        <v>3.5</v>
      </c>
      <c r="AR62" s="376">
        <v>10.9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t1kW5torUuoT5F4Ba33ygbbWdF12emOD+dooILIoN5xjvqwptU5cSY6l2inWamViodgZ4IVd4ppyLwBo/agIUQ==" saltValue="RSCflDU5NNWmNIatrFFNw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horizontalDpi="4294967294"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Bshd/6n2ChFnFbGn75PFZWwpJHH4rwBwSNxUEhzcvYOJ83i1OviWfJJK8VMcU2uipxBWDgRZ9MlGahezWYxKw==" saltValue="OXWXBKJ+Kjo1fr7FsZmHw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juw8t52Wdb/TeZ6BTFMqv7aKHdj9PHLNm7p8KQGx71NHMdcRGaeKgIqLIqQHpsEBHpz9Tw9XxUn8x1Bv+x/KA==" saltValue="sWG1UnOu/wawax4Hyy4YU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4294967295"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232" t="s">
        <v>3</v>
      </c>
      <c r="D47" s="1232"/>
      <c r="E47" s="1233"/>
      <c r="F47" s="11">
        <v>22.76</v>
      </c>
      <c r="G47" s="12">
        <v>24.8</v>
      </c>
      <c r="H47" s="12">
        <v>27.72</v>
      </c>
      <c r="I47" s="12">
        <v>23.24</v>
      </c>
      <c r="J47" s="13">
        <v>22.56</v>
      </c>
    </row>
    <row r="48" spans="2:10" ht="57.75" customHeight="1" x14ac:dyDescent="0.15">
      <c r="B48" s="14"/>
      <c r="C48" s="1234" t="s">
        <v>4</v>
      </c>
      <c r="D48" s="1234"/>
      <c r="E48" s="1235"/>
      <c r="F48" s="15">
        <v>4.1399999999999997</v>
      </c>
      <c r="G48" s="16">
        <v>5.31</v>
      </c>
      <c r="H48" s="16">
        <v>3.39</v>
      </c>
      <c r="I48" s="16">
        <v>5.23</v>
      </c>
      <c r="J48" s="17">
        <v>5.27</v>
      </c>
    </row>
    <row r="49" spans="2:10" ht="57.75" customHeight="1" thickBot="1" x14ac:dyDescent="0.2">
      <c r="B49" s="18"/>
      <c r="C49" s="1236" t="s">
        <v>5</v>
      </c>
      <c r="D49" s="1236"/>
      <c r="E49" s="1237"/>
      <c r="F49" s="19">
        <v>3.11</v>
      </c>
      <c r="G49" s="20">
        <v>1.18</v>
      </c>
      <c r="H49" s="20" t="s">
        <v>551</v>
      </c>
      <c r="I49" s="20" t="s">
        <v>552</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u6RCsFGJCIsaanQlUl8PbiS9U5icYyO7G2so6xjptmUnHRKXkcAhhSLvWzF1l4yvIky+ALSy0sNvwqAHev5uQ==" saltValue="WjJkF62p459XFSqIg4z6E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4294967295" verticalDpi="30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44" t="s">
        <v>554</v>
      </c>
      <c r="D34" s="1244"/>
      <c r="E34" s="1245"/>
      <c r="F34" s="32">
        <v>4.34</v>
      </c>
      <c r="G34" s="33">
        <v>3.53</v>
      </c>
      <c r="H34" s="33">
        <v>2.3199999999999998</v>
      </c>
      <c r="I34" s="33" t="s">
        <v>555</v>
      </c>
      <c r="J34" s="34" t="s">
        <v>556</v>
      </c>
      <c r="K34" s="22"/>
      <c r="L34" s="22"/>
      <c r="M34" s="22"/>
      <c r="N34" s="22"/>
      <c r="O34" s="22"/>
      <c r="P34" s="22"/>
    </row>
    <row r="35" spans="1:16" ht="39" customHeight="1" x14ac:dyDescent="0.15">
      <c r="A35" s="22"/>
      <c r="B35" s="35"/>
      <c r="C35" s="1238" t="s">
        <v>557</v>
      </c>
      <c r="D35" s="1239"/>
      <c r="E35" s="1240"/>
      <c r="F35" s="36">
        <v>5.74</v>
      </c>
      <c r="G35" s="37">
        <v>6.04</v>
      </c>
      <c r="H35" s="37">
        <v>6.18</v>
      </c>
      <c r="I35" s="37">
        <v>6.39</v>
      </c>
      <c r="J35" s="38">
        <v>6.59</v>
      </c>
      <c r="K35" s="22"/>
      <c r="L35" s="22"/>
      <c r="M35" s="22"/>
      <c r="N35" s="22"/>
      <c r="O35" s="22"/>
      <c r="P35" s="22"/>
    </row>
    <row r="36" spans="1:16" ht="39" customHeight="1" x14ac:dyDescent="0.15">
      <c r="A36" s="22"/>
      <c r="B36" s="35"/>
      <c r="C36" s="1238" t="s">
        <v>558</v>
      </c>
      <c r="D36" s="1239"/>
      <c r="E36" s="1240"/>
      <c r="F36" s="36">
        <v>4.1399999999999997</v>
      </c>
      <c r="G36" s="37">
        <v>5.3</v>
      </c>
      <c r="H36" s="37">
        <v>3.38</v>
      </c>
      <c r="I36" s="37">
        <v>5.22</v>
      </c>
      <c r="J36" s="38">
        <v>5.27</v>
      </c>
      <c r="K36" s="22"/>
      <c r="L36" s="22"/>
      <c r="M36" s="22"/>
      <c r="N36" s="22"/>
      <c r="O36" s="22"/>
      <c r="P36" s="22"/>
    </row>
    <row r="37" spans="1:16" ht="39" customHeight="1" x14ac:dyDescent="0.15">
      <c r="A37" s="22"/>
      <c r="B37" s="35"/>
      <c r="C37" s="1238" t="s">
        <v>559</v>
      </c>
      <c r="D37" s="1239"/>
      <c r="E37" s="1240"/>
      <c r="F37" s="36">
        <v>1.04</v>
      </c>
      <c r="G37" s="37">
        <v>2.12</v>
      </c>
      <c r="H37" s="37">
        <v>2.27</v>
      </c>
      <c r="I37" s="37">
        <v>1.8</v>
      </c>
      <c r="J37" s="38">
        <v>1.33</v>
      </c>
      <c r="K37" s="22"/>
      <c r="L37" s="22"/>
      <c r="M37" s="22"/>
      <c r="N37" s="22"/>
      <c r="O37" s="22"/>
      <c r="P37" s="22"/>
    </row>
    <row r="38" spans="1:16" ht="39" customHeight="1" x14ac:dyDescent="0.15">
      <c r="A38" s="22"/>
      <c r="B38" s="35"/>
      <c r="C38" s="1238" t="s">
        <v>560</v>
      </c>
      <c r="D38" s="1239"/>
      <c r="E38" s="1240"/>
      <c r="F38" s="36">
        <v>0.94</v>
      </c>
      <c r="G38" s="37">
        <v>1.37</v>
      </c>
      <c r="H38" s="37">
        <v>0.85</v>
      </c>
      <c r="I38" s="37">
        <v>0.4</v>
      </c>
      <c r="J38" s="38">
        <v>1.32</v>
      </c>
      <c r="K38" s="22"/>
      <c r="L38" s="22"/>
      <c r="M38" s="22"/>
      <c r="N38" s="22"/>
      <c r="O38" s="22"/>
      <c r="P38" s="22"/>
    </row>
    <row r="39" spans="1:16" ht="39" customHeight="1" x14ac:dyDescent="0.15">
      <c r="A39" s="22"/>
      <c r="B39" s="35"/>
      <c r="C39" s="1238" t="s">
        <v>561</v>
      </c>
      <c r="D39" s="1239"/>
      <c r="E39" s="1240"/>
      <c r="F39" s="36">
        <v>0.34</v>
      </c>
      <c r="G39" s="37">
        <v>0.43</v>
      </c>
      <c r="H39" s="37">
        <v>0.8</v>
      </c>
      <c r="I39" s="37">
        <v>0.81</v>
      </c>
      <c r="J39" s="38">
        <v>0.54</v>
      </c>
      <c r="K39" s="22"/>
      <c r="L39" s="22"/>
      <c r="M39" s="22"/>
      <c r="N39" s="22"/>
      <c r="O39" s="22"/>
      <c r="P39" s="22"/>
    </row>
    <row r="40" spans="1:16" ht="39" customHeight="1" x14ac:dyDescent="0.15">
      <c r="A40" s="22"/>
      <c r="B40" s="35"/>
      <c r="C40" s="1238" t="s">
        <v>562</v>
      </c>
      <c r="D40" s="1239"/>
      <c r="E40" s="1240"/>
      <c r="F40" s="36">
        <v>0.38</v>
      </c>
      <c r="G40" s="37">
        <v>0.46</v>
      </c>
      <c r="H40" s="37">
        <v>0.34</v>
      </c>
      <c r="I40" s="37">
        <v>0.08</v>
      </c>
      <c r="J40" s="38">
        <v>0.2</v>
      </c>
      <c r="K40" s="22"/>
      <c r="L40" s="22"/>
      <c r="M40" s="22"/>
      <c r="N40" s="22"/>
      <c r="O40" s="22"/>
      <c r="P40" s="22"/>
    </row>
    <row r="41" spans="1:16" ht="39" customHeight="1" x14ac:dyDescent="0.15">
      <c r="A41" s="22"/>
      <c r="B41" s="35"/>
      <c r="C41" s="1238" t="s">
        <v>563</v>
      </c>
      <c r="D41" s="1239"/>
      <c r="E41" s="1240"/>
      <c r="F41" s="36">
        <v>0.12</v>
      </c>
      <c r="G41" s="37">
        <v>0.1</v>
      </c>
      <c r="H41" s="37">
        <v>0.1</v>
      </c>
      <c r="I41" s="37">
        <v>0.08</v>
      </c>
      <c r="J41" s="38">
        <v>0.08</v>
      </c>
      <c r="K41" s="22"/>
      <c r="L41" s="22"/>
      <c r="M41" s="22"/>
      <c r="N41" s="22"/>
      <c r="O41" s="22"/>
      <c r="P41" s="22"/>
    </row>
    <row r="42" spans="1:16" ht="39" customHeight="1" x14ac:dyDescent="0.15">
      <c r="A42" s="22"/>
      <c r="B42" s="39"/>
      <c r="C42" s="1238" t="s">
        <v>564</v>
      </c>
      <c r="D42" s="1239"/>
      <c r="E42" s="1240"/>
      <c r="F42" s="36" t="s">
        <v>505</v>
      </c>
      <c r="G42" s="37" t="s">
        <v>505</v>
      </c>
      <c r="H42" s="37" t="s">
        <v>505</v>
      </c>
      <c r="I42" s="37" t="s">
        <v>505</v>
      </c>
      <c r="J42" s="38" t="s">
        <v>505</v>
      </c>
      <c r="K42" s="22"/>
      <c r="L42" s="22"/>
      <c r="M42" s="22"/>
      <c r="N42" s="22"/>
      <c r="O42" s="22"/>
      <c r="P42" s="22"/>
    </row>
    <row r="43" spans="1:16" ht="39" customHeight="1" thickBot="1" x14ac:dyDescent="0.2">
      <c r="A43" s="22"/>
      <c r="B43" s="40"/>
      <c r="C43" s="1241" t="s">
        <v>565</v>
      </c>
      <c r="D43" s="1242"/>
      <c r="E43" s="1243"/>
      <c r="F43" s="41">
        <v>0.04</v>
      </c>
      <c r="G43" s="42">
        <v>0</v>
      </c>
      <c r="H43" s="42">
        <v>0</v>
      </c>
      <c r="I43" s="42">
        <v>0</v>
      </c>
      <c r="J43" s="43">
        <v>0.04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3tXKSxF6XvPwEnLrmbwB8sbiPeKMPqVVBhyLkDBWjuCaQuIXW7WspaCJ8CCOgwWVbS1vAyvhkCcARI2L+EASaQ==" saltValue="TAPK/5dnV2YVOKQpp6yD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4294967295" verticalDpi="30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1727</v>
      </c>
      <c r="L45" s="60">
        <v>1685</v>
      </c>
      <c r="M45" s="60">
        <v>1648</v>
      </c>
      <c r="N45" s="60">
        <v>1635</v>
      </c>
      <c r="O45" s="61">
        <v>1522</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505</v>
      </c>
      <c r="L46" s="64" t="s">
        <v>505</v>
      </c>
      <c r="M46" s="64" t="s">
        <v>505</v>
      </c>
      <c r="N46" s="64" t="s">
        <v>505</v>
      </c>
      <c r="O46" s="65" t="s">
        <v>505</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505</v>
      </c>
      <c r="L47" s="64" t="s">
        <v>505</v>
      </c>
      <c r="M47" s="64" t="s">
        <v>505</v>
      </c>
      <c r="N47" s="64" t="s">
        <v>505</v>
      </c>
      <c r="O47" s="65" t="s">
        <v>505</v>
      </c>
      <c r="P47" s="48"/>
      <c r="Q47" s="48"/>
      <c r="R47" s="48"/>
      <c r="S47" s="48"/>
      <c r="T47" s="48"/>
      <c r="U47" s="48"/>
    </row>
    <row r="48" spans="1:21" ht="30.75" customHeight="1" x14ac:dyDescent="0.15">
      <c r="A48" s="48"/>
      <c r="B48" s="1266"/>
      <c r="C48" s="1267"/>
      <c r="D48" s="62"/>
      <c r="E48" s="1248" t="s">
        <v>15</v>
      </c>
      <c r="F48" s="1248"/>
      <c r="G48" s="1248"/>
      <c r="H48" s="1248"/>
      <c r="I48" s="1248"/>
      <c r="J48" s="1249"/>
      <c r="K48" s="63">
        <v>749</v>
      </c>
      <c r="L48" s="64">
        <v>828</v>
      </c>
      <c r="M48" s="64">
        <v>796</v>
      </c>
      <c r="N48" s="64">
        <v>789</v>
      </c>
      <c r="O48" s="65">
        <v>782</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505</v>
      </c>
      <c r="L49" s="64" t="s">
        <v>505</v>
      </c>
      <c r="M49" s="64">
        <v>0</v>
      </c>
      <c r="N49" s="64">
        <v>1</v>
      </c>
      <c r="O49" s="65">
        <v>1</v>
      </c>
      <c r="P49" s="48"/>
      <c r="Q49" s="48"/>
      <c r="R49" s="48"/>
      <c r="S49" s="48"/>
      <c r="T49" s="48"/>
      <c r="U49" s="48"/>
    </row>
    <row r="50" spans="1:21" ht="30.75" customHeight="1" x14ac:dyDescent="0.15">
      <c r="A50" s="48"/>
      <c r="B50" s="1266"/>
      <c r="C50" s="1267"/>
      <c r="D50" s="62"/>
      <c r="E50" s="1248" t="s">
        <v>17</v>
      </c>
      <c r="F50" s="1248"/>
      <c r="G50" s="1248"/>
      <c r="H50" s="1248"/>
      <c r="I50" s="1248"/>
      <c r="J50" s="1249"/>
      <c r="K50" s="63">
        <v>9</v>
      </c>
      <c r="L50" s="64">
        <v>8</v>
      </c>
      <c r="M50" s="64">
        <v>8</v>
      </c>
      <c r="N50" s="64">
        <v>7</v>
      </c>
      <c r="O50" s="65">
        <v>2</v>
      </c>
      <c r="P50" s="48"/>
      <c r="Q50" s="48"/>
      <c r="R50" s="48"/>
      <c r="S50" s="48"/>
      <c r="T50" s="48"/>
      <c r="U50" s="48"/>
    </row>
    <row r="51" spans="1:21" ht="30.75" customHeight="1" x14ac:dyDescent="0.15">
      <c r="A51" s="48"/>
      <c r="B51" s="1268"/>
      <c r="C51" s="1269"/>
      <c r="D51" s="66"/>
      <c r="E51" s="1248" t="s">
        <v>18</v>
      </c>
      <c r="F51" s="1248"/>
      <c r="G51" s="1248"/>
      <c r="H51" s="1248"/>
      <c r="I51" s="1248"/>
      <c r="J51" s="1249"/>
      <c r="K51" s="63">
        <v>0</v>
      </c>
      <c r="L51" s="64">
        <v>0</v>
      </c>
      <c r="M51" s="64">
        <v>0</v>
      </c>
      <c r="N51" s="64">
        <v>0</v>
      </c>
      <c r="O51" s="65">
        <v>0</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1524</v>
      </c>
      <c r="L52" s="64">
        <v>1491</v>
      </c>
      <c r="M52" s="64">
        <v>1485</v>
      </c>
      <c r="N52" s="64">
        <v>1478</v>
      </c>
      <c r="O52" s="65">
        <v>1446</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961</v>
      </c>
      <c r="L53" s="69">
        <v>1030</v>
      </c>
      <c r="M53" s="69">
        <v>967</v>
      </c>
      <c r="N53" s="69">
        <v>954</v>
      </c>
      <c r="O53" s="70">
        <v>861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566</v>
      </c>
      <c r="L56" s="80" t="s">
        <v>567</v>
      </c>
      <c r="M56" s="80" t="s">
        <v>568</v>
      </c>
      <c r="N56" s="80" t="s">
        <v>569</v>
      </c>
      <c r="O56" s="81" t="s">
        <v>570</v>
      </c>
      <c r="P56" s="48"/>
      <c r="Q56" s="48"/>
      <c r="R56" s="48"/>
      <c r="S56" s="48"/>
      <c r="T56" s="48"/>
      <c r="U56" s="48"/>
    </row>
    <row r="57" spans="1:21" ht="31.5" customHeight="1" x14ac:dyDescent="0.15">
      <c r="B57" s="1254" t="s">
        <v>25</v>
      </c>
      <c r="C57" s="1255"/>
      <c r="D57" s="1258" t="s">
        <v>26</v>
      </c>
      <c r="E57" s="1259"/>
      <c r="F57" s="1259"/>
      <c r="G57" s="1259"/>
      <c r="H57" s="1259"/>
      <c r="I57" s="1259"/>
      <c r="J57" s="1260"/>
      <c r="K57" s="82"/>
      <c r="L57" s="83"/>
      <c r="M57" s="83"/>
      <c r="N57" s="83"/>
      <c r="O57" s="84"/>
    </row>
    <row r="58" spans="1:21" ht="31.5" customHeight="1" thickBot="1" x14ac:dyDescent="0.2">
      <c r="B58" s="1256"/>
      <c r="C58" s="1257"/>
      <c r="D58" s="1261" t="s">
        <v>27</v>
      </c>
      <c r="E58" s="1262"/>
      <c r="F58" s="1262"/>
      <c r="G58" s="1262"/>
      <c r="H58" s="1262"/>
      <c r="I58" s="1262"/>
      <c r="J58" s="1263"/>
      <c r="K58" s="85"/>
      <c r="L58" s="86"/>
      <c r="M58" s="86"/>
      <c r="N58" s="86"/>
      <c r="O58" s="87"/>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7/xHPwKfX+0kevcLoxS4U7CvjqUdijJU3bc8R6Qfwx4b/+9pknqcNjK9/96UoBIWEfiWe+pkvp1zq4B8JhPBA==" saltValue="XIYk0mle+BJUhhM+j7fL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4294967295" verticalDpi="30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546</v>
      </c>
      <c r="J40" s="99" t="s">
        <v>547</v>
      </c>
      <c r="K40" s="99" t="s">
        <v>548</v>
      </c>
      <c r="L40" s="99" t="s">
        <v>549</v>
      </c>
      <c r="M40" s="100" t="s">
        <v>550</v>
      </c>
    </row>
    <row r="41" spans="2:13" ht="27.75" customHeight="1" x14ac:dyDescent="0.15">
      <c r="B41" s="1284" t="s">
        <v>30</v>
      </c>
      <c r="C41" s="1285"/>
      <c r="D41" s="101"/>
      <c r="E41" s="1286" t="s">
        <v>31</v>
      </c>
      <c r="F41" s="1286"/>
      <c r="G41" s="1286"/>
      <c r="H41" s="1287"/>
      <c r="I41" s="102">
        <v>15513</v>
      </c>
      <c r="J41" s="103">
        <v>15441</v>
      </c>
      <c r="K41" s="103">
        <v>15886</v>
      </c>
      <c r="L41" s="103">
        <v>15527</v>
      </c>
      <c r="M41" s="104">
        <v>15459</v>
      </c>
    </row>
    <row r="42" spans="2:13" ht="27.75" customHeight="1" x14ac:dyDescent="0.15">
      <c r="B42" s="1274"/>
      <c r="C42" s="1275"/>
      <c r="D42" s="105"/>
      <c r="E42" s="1278" t="s">
        <v>32</v>
      </c>
      <c r="F42" s="1278"/>
      <c r="G42" s="1278"/>
      <c r="H42" s="1279"/>
      <c r="I42" s="106">
        <v>24</v>
      </c>
      <c r="J42" s="107">
        <v>16</v>
      </c>
      <c r="K42" s="107">
        <v>9</v>
      </c>
      <c r="L42" s="107">
        <v>2</v>
      </c>
      <c r="M42" s="108">
        <v>1</v>
      </c>
    </row>
    <row r="43" spans="2:13" ht="27.75" customHeight="1" x14ac:dyDescent="0.15">
      <c r="B43" s="1274"/>
      <c r="C43" s="1275"/>
      <c r="D43" s="105"/>
      <c r="E43" s="1278" t="s">
        <v>33</v>
      </c>
      <c r="F43" s="1278"/>
      <c r="G43" s="1278"/>
      <c r="H43" s="1279"/>
      <c r="I43" s="106">
        <v>13007</v>
      </c>
      <c r="J43" s="107">
        <v>13264</v>
      </c>
      <c r="K43" s="107">
        <v>13008</v>
      </c>
      <c r="L43" s="107">
        <v>12726</v>
      </c>
      <c r="M43" s="108">
        <v>11907</v>
      </c>
    </row>
    <row r="44" spans="2:13" ht="27.75" customHeight="1" x14ac:dyDescent="0.15">
      <c r="B44" s="1274"/>
      <c r="C44" s="1275"/>
      <c r="D44" s="105"/>
      <c r="E44" s="1278" t="s">
        <v>34</v>
      </c>
      <c r="F44" s="1278"/>
      <c r="G44" s="1278"/>
      <c r="H44" s="1279"/>
      <c r="I44" s="106" t="s">
        <v>505</v>
      </c>
      <c r="J44" s="107">
        <v>2</v>
      </c>
      <c r="K44" s="107">
        <v>8</v>
      </c>
      <c r="L44" s="107">
        <v>67</v>
      </c>
      <c r="M44" s="108">
        <v>145</v>
      </c>
    </row>
    <row r="45" spans="2:13" ht="27.75" customHeight="1" x14ac:dyDescent="0.15">
      <c r="B45" s="1274"/>
      <c r="C45" s="1275"/>
      <c r="D45" s="105"/>
      <c r="E45" s="1278" t="s">
        <v>35</v>
      </c>
      <c r="F45" s="1278"/>
      <c r="G45" s="1278"/>
      <c r="H45" s="1279"/>
      <c r="I45" s="106">
        <v>2383</v>
      </c>
      <c r="J45" s="107">
        <v>2110</v>
      </c>
      <c r="K45" s="107">
        <v>1970</v>
      </c>
      <c r="L45" s="107">
        <v>1873</v>
      </c>
      <c r="M45" s="108">
        <v>1615</v>
      </c>
    </row>
    <row r="46" spans="2:13" ht="27.75" customHeight="1" x14ac:dyDescent="0.15">
      <c r="B46" s="1274"/>
      <c r="C46" s="1275"/>
      <c r="D46" s="109"/>
      <c r="E46" s="1278" t="s">
        <v>36</v>
      </c>
      <c r="F46" s="1278"/>
      <c r="G46" s="1278"/>
      <c r="H46" s="1279"/>
      <c r="I46" s="106" t="s">
        <v>505</v>
      </c>
      <c r="J46" s="107" t="s">
        <v>505</v>
      </c>
      <c r="K46" s="107" t="s">
        <v>505</v>
      </c>
      <c r="L46" s="107" t="s">
        <v>505</v>
      </c>
      <c r="M46" s="108" t="s">
        <v>505</v>
      </c>
    </row>
    <row r="47" spans="2:13" ht="27.75" customHeight="1" x14ac:dyDescent="0.15">
      <c r="B47" s="1274"/>
      <c r="C47" s="1275"/>
      <c r="D47" s="110"/>
      <c r="E47" s="1288" t="s">
        <v>37</v>
      </c>
      <c r="F47" s="1289"/>
      <c r="G47" s="1289"/>
      <c r="H47" s="1290"/>
      <c r="I47" s="106" t="s">
        <v>505</v>
      </c>
      <c r="J47" s="107" t="s">
        <v>505</v>
      </c>
      <c r="K47" s="107" t="s">
        <v>505</v>
      </c>
      <c r="L47" s="107" t="s">
        <v>505</v>
      </c>
      <c r="M47" s="108" t="s">
        <v>505</v>
      </c>
    </row>
    <row r="48" spans="2:13" ht="27.75" customHeight="1" x14ac:dyDescent="0.15">
      <c r="B48" s="1274"/>
      <c r="C48" s="1275"/>
      <c r="D48" s="105"/>
      <c r="E48" s="1278" t="s">
        <v>38</v>
      </c>
      <c r="F48" s="1278"/>
      <c r="G48" s="1278"/>
      <c r="H48" s="1279"/>
      <c r="I48" s="106" t="s">
        <v>505</v>
      </c>
      <c r="J48" s="107" t="s">
        <v>505</v>
      </c>
      <c r="K48" s="107" t="s">
        <v>505</v>
      </c>
      <c r="L48" s="107" t="s">
        <v>505</v>
      </c>
      <c r="M48" s="108" t="s">
        <v>505</v>
      </c>
    </row>
    <row r="49" spans="2:13" ht="27.75" customHeight="1" x14ac:dyDescent="0.15">
      <c r="B49" s="1276"/>
      <c r="C49" s="1277"/>
      <c r="D49" s="105"/>
      <c r="E49" s="1278" t="s">
        <v>39</v>
      </c>
      <c r="F49" s="1278"/>
      <c r="G49" s="1278"/>
      <c r="H49" s="1279"/>
      <c r="I49" s="106" t="s">
        <v>505</v>
      </c>
      <c r="J49" s="107" t="s">
        <v>505</v>
      </c>
      <c r="K49" s="107" t="s">
        <v>505</v>
      </c>
      <c r="L49" s="107" t="s">
        <v>505</v>
      </c>
      <c r="M49" s="108" t="s">
        <v>505</v>
      </c>
    </row>
    <row r="50" spans="2:13" ht="27.75" customHeight="1" x14ac:dyDescent="0.15">
      <c r="B50" s="1272" t="s">
        <v>40</v>
      </c>
      <c r="C50" s="1273"/>
      <c r="D50" s="111"/>
      <c r="E50" s="1278" t="s">
        <v>41</v>
      </c>
      <c r="F50" s="1278"/>
      <c r="G50" s="1278"/>
      <c r="H50" s="1279"/>
      <c r="I50" s="106">
        <v>5235</v>
      </c>
      <c r="J50" s="107">
        <v>4724</v>
      </c>
      <c r="K50" s="107">
        <v>5093</v>
      </c>
      <c r="L50" s="107">
        <v>4721</v>
      </c>
      <c r="M50" s="108">
        <v>4790</v>
      </c>
    </row>
    <row r="51" spans="2:13" ht="27.75" customHeight="1" x14ac:dyDescent="0.15">
      <c r="B51" s="1274"/>
      <c r="C51" s="1275"/>
      <c r="D51" s="105"/>
      <c r="E51" s="1278" t="s">
        <v>42</v>
      </c>
      <c r="F51" s="1278"/>
      <c r="G51" s="1278"/>
      <c r="H51" s="1279"/>
      <c r="I51" s="106">
        <v>510</v>
      </c>
      <c r="J51" s="107">
        <v>520</v>
      </c>
      <c r="K51" s="107">
        <v>634</v>
      </c>
      <c r="L51" s="107">
        <v>818</v>
      </c>
      <c r="M51" s="108">
        <v>1061</v>
      </c>
    </row>
    <row r="52" spans="2:13" ht="27.75" customHeight="1" x14ac:dyDescent="0.15">
      <c r="B52" s="1276"/>
      <c r="C52" s="1277"/>
      <c r="D52" s="105"/>
      <c r="E52" s="1278" t="s">
        <v>43</v>
      </c>
      <c r="F52" s="1278"/>
      <c r="G52" s="1278"/>
      <c r="H52" s="1279"/>
      <c r="I52" s="106">
        <v>17518</v>
      </c>
      <c r="J52" s="107">
        <v>17416</v>
      </c>
      <c r="K52" s="107">
        <v>16949</v>
      </c>
      <c r="L52" s="107">
        <v>16583</v>
      </c>
      <c r="M52" s="108">
        <v>16185</v>
      </c>
    </row>
    <row r="53" spans="2:13" ht="27.75" customHeight="1" thickBot="1" x14ac:dyDescent="0.2">
      <c r="B53" s="1280" t="s">
        <v>44</v>
      </c>
      <c r="C53" s="1281"/>
      <c r="D53" s="112"/>
      <c r="E53" s="1282" t="s">
        <v>45</v>
      </c>
      <c r="F53" s="1282"/>
      <c r="G53" s="1282"/>
      <c r="H53" s="1283"/>
      <c r="I53" s="113">
        <v>7663</v>
      </c>
      <c r="J53" s="114">
        <v>8174</v>
      </c>
      <c r="K53" s="114">
        <v>8206</v>
      </c>
      <c r="L53" s="114">
        <v>8072</v>
      </c>
      <c r="M53" s="115">
        <v>7092</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RRCEH+tnfxfd1Cf0CCbyhEXWKBd1LiLOmT/e4MpA7Nu9nqEB+h+T2sd37b+Px7HaeNYIyyRKoutT378+39Ww==" saltValue="Ib9N9dY+O+Jqe8e012eNJ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4294967295" verticalDpi="30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1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548</v>
      </c>
      <c r="G54" s="124" t="s">
        <v>549</v>
      </c>
      <c r="H54" s="125" t="s">
        <v>550</v>
      </c>
    </row>
    <row r="55" spans="2:8" ht="52.5" customHeight="1" x14ac:dyDescent="0.15">
      <c r="B55" s="126"/>
      <c r="C55" s="1299" t="s">
        <v>48</v>
      </c>
      <c r="D55" s="1299"/>
      <c r="E55" s="1300"/>
      <c r="F55" s="127">
        <v>2855</v>
      </c>
      <c r="G55" s="127">
        <v>2412</v>
      </c>
      <c r="H55" s="128">
        <v>2352</v>
      </c>
    </row>
    <row r="56" spans="2:8" ht="52.5" customHeight="1" x14ac:dyDescent="0.15">
      <c r="B56" s="129"/>
      <c r="C56" s="1301" t="s">
        <v>49</v>
      </c>
      <c r="D56" s="1301"/>
      <c r="E56" s="1302"/>
      <c r="F56" s="130">
        <v>1277</v>
      </c>
      <c r="G56" s="130">
        <v>1277</v>
      </c>
      <c r="H56" s="131">
        <v>1287</v>
      </c>
    </row>
    <row r="57" spans="2:8" ht="53.25" customHeight="1" x14ac:dyDescent="0.15">
      <c r="B57" s="129"/>
      <c r="C57" s="1303" t="s">
        <v>50</v>
      </c>
      <c r="D57" s="1303"/>
      <c r="E57" s="1304"/>
      <c r="F57" s="132">
        <v>2105</v>
      </c>
      <c r="G57" s="132">
        <v>2122</v>
      </c>
      <c r="H57" s="133">
        <v>1912</v>
      </c>
    </row>
    <row r="58" spans="2:8" ht="45.75" customHeight="1" x14ac:dyDescent="0.15">
      <c r="B58" s="134"/>
      <c r="C58" s="1291" t="s">
        <v>586</v>
      </c>
      <c r="D58" s="1292"/>
      <c r="E58" s="1293"/>
      <c r="F58" s="135">
        <v>1024</v>
      </c>
      <c r="G58" s="135">
        <v>992</v>
      </c>
      <c r="H58" s="136">
        <v>958</v>
      </c>
    </row>
    <row r="59" spans="2:8" ht="45.75" customHeight="1" x14ac:dyDescent="0.15">
      <c r="B59" s="134"/>
      <c r="C59" s="1291" t="s">
        <v>587</v>
      </c>
      <c r="D59" s="1292"/>
      <c r="E59" s="1293"/>
      <c r="F59" s="135">
        <v>425</v>
      </c>
      <c r="G59" s="135">
        <v>539</v>
      </c>
      <c r="H59" s="136">
        <v>539</v>
      </c>
    </row>
    <row r="60" spans="2:8" ht="45.75" customHeight="1" x14ac:dyDescent="0.15">
      <c r="B60" s="134"/>
      <c r="C60" s="1291" t="s">
        <v>588</v>
      </c>
      <c r="D60" s="1292"/>
      <c r="E60" s="1293"/>
      <c r="F60" s="135">
        <v>136</v>
      </c>
      <c r="G60" s="135">
        <v>266</v>
      </c>
      <c r="H60" s="136">
        <v>179</v>
      </c>
    </row>
    <row r="61" spans="2:8" ht="45.75" customHeight="1" x14ac:dyDescent="0.15">
      <c r="B61" s="134"/>
      <c r="C61" s="1291" t="s">
        <v>589</v>
      </c>
      <c r="D61" s="1292"/>
      <c r="E61" s="1293"/>
      <c r="F61" s="135">
        <v>162</v>
      </c>
      <c r="G61" s="135">
        <v>138</v>
      </c>
      <c r="H61" s="136">
        <v>104</v>
      </c>
    </row>
    <row r="62" spans="2:8" ht="45.75" customHeight="1" thickBot="1" x14ac:dyDescent="0.2">
      <c r="B62" s="137"/>
      <c r="C62" s="1294" t="s">
        <v>590</v>
      </c>
      <c r="D62" s="1295"/>
      <c r="E62" s="1296"/>
      <c r="F62" s="138">
        <v>26</v>
      </c>
      <c r="G62" s="138">
        <v>39</v>
      </c>
      <c r="H62" s="139">
        <v>52</v>
      </c>
    </row>
    <row r="63" spans="2:8" ht="52.5" customHeight="1" thickBot="1" x14ac:dyDescent="0.2">
      <c r="B63" s="140"/>
      <c r="C63" s="1297" t="s">
        <v>51</v>
      </c>
      <c r="D63" s="1297"/>
      <c r="E63" s="1298"/>
      <c r="F63" s="141">
        <v>6237</v>
      </c>
      <c r="G63" s="141">
        <v>5810</v>
      </c>
      <c r="H63" s="142">
        <v>5551</v>
      </c>
    </row>
    <row r="64" spans="2:8" ht="15" customHeight="1" x14ac:dyDescent="0.15"/>
    <row r="65" ht="0" hidden="1" customHeight="1" x14ac:dyDescent="0.15"/>
    <row r="66" ht="0" hidden="1" customHeight="1" x14ac:dyDescent="0.15"/>
  </sheetData>
  <sheetProtection algorithmName="SHA-512" hashValue="8VylB428v06CCpDGt34N7g16+myCFo6mZ2N4+VN6Z9tlhVQhrQaBNK2wRHEzbbZRBN4kDj9z7hiulQKYZBFERg==" saltValue="JKhVkCs42TuwNDewowU7x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4294967294" verticalDpi="30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603</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28"/>
      <c r="AP44" s="1328"/>
      <c r="AQ44" s="1328"/>
      <c r="AR44" s="1328"/>
      <c r="AS44" s="1328"/>
      <c r="AT44" s="1328"/>
      <c r="AU44" s="1328"/>
      <c r="AV44" s="1328"/>
      <c r="AW44" s="1328"/>
      <c r="AX44" s="1328"/>
      <c r="AY44" s="1328"/>
      <c r="AZ44" s="1328"/>
      <c r="BA44" s="1328"/>
      <c r="BB44" s="1328"/>
      <c r="BC44" s="1328"/>
      <c r="BD44" s="1328"/>
      <c r="BE44" s="1328"/>
      <c r="BF44" s="1328"/>
      <c r="BG44" s="1328"/>
      <c r="BH44" s="1328"/>
      <c r="BI44" s="1328"/>
      <c r="BJ44" s="1328"/>
      <c r="BK44" s="1328"/>
      <c r="BL44" s="1328"/>
      <c r="BM44" s="1328"/>
      <c r="BN44" s="1328"/>
      <c r="BO44" s="1328"/>
      <c r="BP44" s="1328"/>
      <c r="BQ44" s="1328"/>
      <c r="BR44" s="1328"/>
      <c r="BS44" s="1328"/>
      <c r="BT44" s="1328"/>
      <c r="BU44" s="1328"/>
      <c r="BV44" s="1328"/>
      <c r="BW44" s="1328"/>
      <c r="BX44" s="1328"/>
      <c r="BY44" s="1328"/>
      <c r="BZ44" s="1328"/>
      <c r="CA44" s="1328"/>
      <c r="CB44" s="1328"/>
      <c r="CC44" s="1328"/>
      <c r="CD44" s="1328"/>
      <c r="CE44" s="1328"/>
      <c r="CF44" s="1328"/>
      <c r="CG44" s="1328"/>
      <c r="CH44" s="1328"/>
      <c r="CI44" s="1328"/>
      <c r="CJ44" s="1328"/>
      <c r="CK44" s="1328"/>
      <c r="CL44" s="1328"/>
      <c r="CM44" s="1328"/>
      <c r="CN44" s="1328"/>
      <c r="CO44" s="1328"/>
      <c r="CP44" s="1328"/>
      <c r="CQ44" s="1328"/>
      <c r="CR44" s="1328"/>
      <c r="CS44" s="1328"/>
      <c r="CT44" s="1328"/>
      <c r="CU44" s="1328"/>
      <c r="CV44" s="1328"/>
      <c r="CW44" s="1328"/>
      <c r="CX44" s="1328"/>
      <c r="CY44" s="1328"/>
      <c r="CZ44" s="1328"/>
      <c r="DA44" s="1328"/>
      <c r="DB44" s="1328"/>
      <c r="DC44" s="1318"/>
    </row>
    <row r="45" spans="2:109" x14ac:dyDescent="0.15">
      <c r="B45" s="394"/>
      <c r="AN45" s="1316"/>
      <c r="AO45" s="1328"/>
      <c r="AP45" s="1328"/>
      <c r="AQ45" s="1328"/>
      <c r="AR45" s="1328"/>
      <c r="AS45" s="1328"/>
      <c r="AT45" s="1328"/>
      <c r="AU45" s="1328"/>
      <c r="AV45" s="1328"/>
      <c r="AW45" s="1328"/>
      <c r="AX45" s="1328"/>
      <c r="AY45" s="1328"/>
      <c r="AZ45" s="1328"/>
      <c r="BA45" s="1328"/>
      <c r="BB45" s="1328"/>
      <c r="BC45" s="1328"/>
      <c r="BD45" s="1328"/>
      <c r="BE45" s="1328"/>
      <c r="BF45" s="1328"/>
      <c r="BG45" s="1328"/>
      <c r="BH45" s="1328"/>
      <c r="BI45" s="1328"/>
      <c r="BJ45" s="1328"/>
      <c r="BK45" s="1328"/>
      <c r="BL45" s="1328"/>
      <c r="BM45" s="1328"/>
      <c r="BN45" s="1328"/>
      <c r="BO45" s="1328"/>
      <c r="BP45" s="1328"/>
      <c r="BQ45" s="1328"/>
      <c r="BR45" s="1328"/>
      <c r="BS45" s="1328"/>
      <c r="BT45" s="1328"/>
      <c r="BU45" s="1328"/>
      <c r="BV45" s="1328"/>
      <c r="BW45" s="1328"/>
      <c r="BX45" s="1328"/>
      <c r="BY45" s="1328"/>
      <c r="BZ45" s="1328"/>
      <c r="CA45" s="1328"/>
      <c r="CB45" s="1328"/>
      <c r="CC45" s="1328"/>
      <c r="CD45" s="1328"/>
      <c r="CE45" s="1328"/>
      <c r="CF45" s="1328"/>
      <c r="CG45" s="1328"/>
      <c r="CH45" s="1328"/>
      <c r="CI45" s="1328"/>
      <c r="CJ45" s="1328"/>
      <c r="CK45" s="1328"/>
      <c r="CL45" s="1328"/>
      <c r="CM45" s="1328"/>
      <c r="CN45" s="1328"/>
      <c r="CO45" s="1328"/>
      <c r="CP45" s="1328"/>
      <c r="CQ45" s="1328"/>
      <c r="CR45" s="1328"/>
      <c r="CS45" s="1328"/>
      <c r="CT45" s="1328"/>
      <c r="CU45" s="1328"/>
      <c r="CV45" s="1328"/>
      <c r="CW45" s="1328"/>
      <c r="CX45" s="1328"/>
      <c r="CY45" s="1328"/>
      <c r="CZ45" s="1328"/>
      <c r="DA45" s="1328"/>
      <c r="DB45" s="1328"/>
      <c r="DC45" s="1318"/>
    </row>
    <row r="46" spans="2:109" x14ac:dyDescent="0.15">
      <c r="B46" s="394"/>
      <c r="AN46" s="1316"/>
      <c r="AO46" s="1328"/>
      <c r="AP46" s="1328"/>
      <c r="AQ46" s="1328"/>
      <c r="AR46" s="1328"/>
      <c r="AS46" s="1328"/>
      <c r="AT46" s="1328"/>
      <c r="AU46" s="1328"/>
      <c r="AV46" s="1328"/>
      <c r="AW46" s="1328"/>
      <c r="AX46" s="1328"/>
      <c r="AY46" s="1328"/>
      <c r="AZ46" s="1328"/>
      <c r="BA46" s="1328"/>
      <c r="BB46" s="1328"/>
      <c r="BC46" s="1328"/>
      <c r="BD46" s="1328"/>
      <c r="BE46" s="1328"/>
      <c r="BF46" s="1328"/>
      <c r="BG46" s="1328"/>
      <c r="BH46" s="1328"/>
      <c r="BI46" s="1328"/>
      <c r="BJ46" s="1328"/>
      <c r="BK46" s="1328"/>
      <c r="BL46" s="1328"/>
      <c r="BM46" s="1328"/>
      <c r="BN46" s="1328"/>
      <c r="BO46" s="1328"/>
      <c r="BP46" s="1328"/>
      <c r="BQ46" s="1328"/>
      <c r="BR46" s="1328"/>
      <c r="BS46" s="1328"/>
      <c r="BT46" s="1328"/>
      <c r="BU46" s="1328"/>
      <c r="BV46" s="1328"/>
      <c r="BW46" s="1328"/>
      <c r="BX46" s="1328"/>
      <c r="BY46" s="1328"/>
      <c r="BZ46" s="1328"/>
      <c r="CA46" s="1328"/>
      <c r="CB46" s="1328"/>
      <c r="CC46" s="1328"/>
      <c r="CD46" s="1328"/>
      <c r="CE46" s="1328"/>
      <c r="CF46" s="1328"/>
      <c r="CG46" s="1328"/>
      <c r="CH46" s="1328"/>
      <c r="CI46" s="1328"/>
      <c r="CJ46" s="1328"/>
      <c r="CK46" s="1328"/>
      <c r="CL46" s="1328"/>
      <c r="CM46" s="1328"/>
      <c r="CN46" s="1328"/>
      <c r="CO46" s="1328"/>
      <c r="CP46" s="1328"/>
      <c r="CQ46" s="1328"/>
      <c r="CR46" s="1328"/>
      <c r="CS46" s="1328"/>
      <c r="CT46" s="1328"/>
      <c r="CU46" s="1328"/>
      <c r="CV46" s="1328"/>
      <c r="CW46" s="1328"/>
      <c r="CX46" s="1328"/>
      <c r="CY46" s="1328"/>
      <c r="CZ46" s="1328"/>
      <c r="DA46" s="1328"/>
      <c r="DB46" s="1328"/>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594</v>
      </c>
    </row>
    <row r="50" spans="1:109" x14ac:dyDescent="0.15">
      <c r="B50" s="394"/>
      <c r="G50" s="1305"/>
      <c r="H50" s="1305"/>
      <c r="I50" s="1305"/>
      <c r="J50" s="1305"/>
      <c r="K50" s="404"/>
      <c r="L50" s="404"/>
      <c r="M50" s="405"/>
      <c r="N50" s="405"/>
      <c r="AN50" s="1324"/>
      <c r="AO50" s="1325"/>
      <c r="AP50" s="1325"/>
      <c r="AQ50" s="1325"/>
      <c r="AR50" s="1325"/>
      <c r="AS50" s="1325"/>
      <c r="AT50" s="1325"/>
      <c r="AU50" s="1325"/>
      <c r="AV50" s="1325"/>
      <c r="AW50" s="1325"/>
      <c r="AX50" s="1325"/>
      <c r="AY50" s="1325"/>
      <c r="AZ50" s="1325"/>
      <c r="BA50" s="1325"/>
      <c r="BB50" s="1325"/>
      <c r="BC50" s="1325"/>
      <c r="BD50" s="1325"/>
      <c r="BE50" s="1325"/>
      <c r="BF50" s="1325"/>
      <c r="BG50" s="1325"/>
      <c r="BH50" s="1325"/>
      <c r="BI50" s="1325"/>
      <c r="BJ50" s="1325"/>
      <c r="BK50" s="1325"/>
      <c r="BL50" s="1325"/>
      <c r="BM50" s="1325"/>
      <c r="BN50" s="1325"/>
      <c r="BO50" s="1326"/>
      <c r="BP50" s="1311" t="s">
        <v>546</v>
      </c>
      <c r="BQ50" s="1311"/>
      <c r="BR50" s="1311"/>
      <c r="BS50" s="1311"/>
      <c r="BT50" s="1311"/>
      <c r="BU50" s="1311"/>
      <c r="BV50" s="1311"/>
      <c r="BW50" s="1311"/>
      <c r="BX50" s="1311" t="s">
        <v>547</v>
      </c>
      <c r="BY50" s="1311"/>
      <c r="BZ50" s="1311"/>
      <c r="CA50" s="1311"/>
      <c r="CB50" s="1311"/>
      <c r="CC50" s="1311"/>
      <c r="CD50" s="1311"/>
      <c r="CE50" s="1311"/>
      <c r="CF50" s="1311" t="s">
        <v>548</v>
      </c>
      <c r="CG50" s="1311"/>
      <c r="CH50" s="1311"/>
      <c r="CI50" s="1311"/>
      <c r="CJ50" s="1311"/>
      <c r="CK50" s="1311"/>
      <c r="CL50" s="1311"/>
      <c r="CM50" s="1311"/>
      <c r="CN50" s="1311" t="s">
        <v>549</v>
      </c>
      <c r="CO50" s="1311"/>
      <c r="CP50" s="1311"/>
      <c r="CQ50" s="1311"/>
      <c r="CR50" s="1311"/>
      <c r="CS50" s="1311"/>
      <c r="CT50" s="1311"/>
      <c r="CU50" s="1311"/>
      <c r="CV50" s="1311" t="s">
        <v>550</v>
      </c>
      <c r="CW50" s="1311"/>
      <c r="CX50" s="1311"/>
      <c r="CY50" s="1311"/>
      <c r="CZ50" s="1311"/>
      <c r="DA50" s="1311"/>
      <c r="DB50" s="1311"/>
      <c r="DC50" s="1311"/>
    </row>
    <row r="51" spans="1:109" ht="13.5" customHeight="1" x14ac:dyDescent="0.15">
      <c r="B51" s="394"/>
      <c r="G51" s="1323"/>
      <c r="H51" s="1323"/>
      <c r="I51" s="1327"/>
      <c r="J51" s="1327"/>
      <c r="K51" s="1312"/>
      <c r="L51" s="1312"/>
      <c r="M51" s="1312"/>
      <c r="N51" s="1312"/>
      <c r="AM51" s="403"/>
      <c r="AN51" s="1310" t="s">
        <v>595</v>
      </c>
      <c r="AO51" s="1310"/>
      <c r="AP51" s="1310"/>
      <c r="AQ51" s="1310"/>
      <c r="AR51" s="1310"/>
      <c r="AS51" s="1310"/>
      <c r="AT51" s="1310"/>
      <c r="AU51" s="1310"/>
      <c r="AV51" s="1310"/>
      <c r="AW51" s="1310"/>
      <c r="AX51" s="1310"/>
      <c r="AY51" s="1310"/>
      <c r="AZ51" s="1310"/>
      <c r="BA51" s="1310"/>
      <c r="BB51" s="1310" t="s">
        <v>596</v>
      </c>
      <c r="BC51" s="1310"/>
      <c r="BD51" s="1310"/>
      <c r="BE51" s="1310"/>
      <c r="BF51" s="1310"/>
      <c r="BG51" s="1310"/>
      <c r="BH51" s="1310"/>
      <c r="BI51" s="1310"/>
      <c r="BJ51" s="1310"/>
      <c r="BK51" s="1310"/>
      <c r="BL51" s="1310"/>
      <c r="BM51" s="1310"/>
      <c r="BN51" s="1310"/>
      <c r="BO51" s="1310"/>
      <c r="BP51" s="1322"/>
      <c r="BQ51" s="1307"/>
      <c r="BR51" s="1307"/>
      <c r="BS51" s="1307"/>
      <c r="BT51" s="1307"/>
      <c r="BU51" s="1307"/>
      <c r="BV51" s="1307"/>
      <c r="BW51" s="1307"/>
      <c r="BX51" s="1322"/>
      <c r="BY51" s="1307"/>
      <c r="BZ51" s="1307"/>
      <c r="CA51" s="1307"/>
      <c r="CB51" s="1307"/>
      <c r="CC51" s="1307"/>
      <c r="CD51" s="1307"/>
      <c r="CE51" s="1307"/>
      <c r="CF51" s="1307">
        <v>92.4</v>
      </c>
      <c r="CG51" s="1307"/>
      <c r="CH51" s="1307"/>
      <c r="CI51" s="1307"/>
      <c r="CJ51" s="1307"/>
      <c r="CK51" s="1307"/>
      <c r="CL51" s="1307"/>
      <c r="CM51" s="1307"/>
      <c r="CN51" s="1307">
        <v>89.8</v>
      </c>
      <c r="CO51" s="1307"/>
      <c r="CP51" s="1307"/>
      <c r="CQ51" s="1307"/>
      <c r="CR51" s="1307"/>
      <c r="CS51" s="1307"/>
      <c r="CT51" s="1307"/>
      <c r="CU51" s="1307"/>
      <c r="CV51" s="1307">
        <v>78.2</v>
      </c>
      <c r="CW51" s="1307"/>
      <c r="CX51" s="1307"/>
      <c r="CY51" s="1307"/>
      <c r="CZ51" s="1307"/>
      <c r="DA51" s="1307"/>
      <c r="DB51" s="1307"/>
      <c r="DC51" s="1307"/>
    </row>
    <row r="52" spans="1:109" x14ac:dyDescent="0.15">
      <c r="B52" s="394"/>
      <c r="G52" s="1323"/>
      <c r="H52" s="1323"/>
      <c r="I52" s="1327"/>
      <c r="J52" s="1327"/>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2"/>
      <c r="B53" s="394"/>
      <c r="G53" s="1323"/>
      <c r="H53" s="1323"/>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597</v>
      </c>
      <c r="BC53" s="1310"/>
      <c r="BD53" s="1310"/>
      <c r="BE53" s="1310"/>
      <c r="BF53" s="1310"/>
      <c r="BG53" s="1310"/>
      <c r="BH53" s="1310"/>
      <c r="BI53" s="1310"/>
      <c r="BJ53" s="1310"/>
      <c r="BK53" s="1310"/>
      <c r="BL53" s="1310"/>
      <c r="BM53" s="1310"/>
      <c r="BN53" s="1310"/>
      <c r="BO53" s="1310"/>
      <c r="BP53" s="1322"/>
      <c r="BQ53" s="1307"/>
      <c r="BR53" s="1307"/>
      <c r="BS53" s="1307"/>
      <c r="BT53" s="1307"/>
      <c r="BU53" s="1307"/>
      <c r="BV53" s="1307"/>
      <c r="BW53" s="1307"/>
      <c r="BX53" s="1322"/>
      <c r="BY53" s="1307"/>
      <c r="BZ53" s="1307"/>
      <c r="CA53" s="1307"/>
      <c r="CB53" s="1307"/>
      <c r="CC53" s="1307"/>
      <c r="CD53" s="1307"/>
      <c r="CE53" s="1307"/>
      <c r="CF53" s="1307">
        <v>60.3</v>
      </c>
      <c r="CG53" s="1307"/>
      <c r="CH53" s="1307"/>
      <c r="CI53" s="1307"/>
      <c r="CJ53" s="1307"/>
      <c r="CK53" s="1307"/>
      <c r="CL53" s="1307"/>
      <c r="CM53" s="1307"/>
      <c r="CN53" s="1307">
        <v>58.6</v>
      </c>
      <c r="CO53" s="1307"/>
      <c r="CP53" s="1307"/>
      <c r="CQ53" s="1307"/>
      <c r="CR53" s="1307"/>
      <c r="CS53" s="1307"/>
      <c r="CT53" s="1307"/>
      <c r="CU53" s="1307"/>
      <c r="CV53" s="1307">
        <v>59.5</v>
      </c>
      <c r="CW53" s="1307"/>
      <c r="CX53" s="1307"/>
      <c r="CY53" s="1307"/>
      <c r="CZ53" s="1307"/>
      <c r="DA53" s="1307"/>
      <c r="DB53" s="1307"/>
      <c r="DC53" s="1307"/>
    </row>
    <row r="54" spans="1:109" x14ac:dyDescent="0.15">
      <c r="A54" s="402"/>
      <c r="B54" s="394"/>
      <c r="G54" s="1323"/>
      <c r="H54" s="1323"/>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2"/>
      <c r="B55" s="394"/>
      <c r="G55" s="1305"/>
      <c r="H55" s="1305"/>
      <c r="I55" s="1305"/>
      <c r="J55" s="1305"/>
      <c r="K55" s="1312"/>
      <c r="L55" s="1312"/>
      <c r="M55" s="1312"/>
      <c r="N55" s="1312"/>
      <c r="AN55" s="1311" t="s">
        <v>598</v>
      </c>
      <c r="AO55" s="1311"/>
      <c r="AP55" s="1311"/>
      <c r="AQ55" s="1311"/>
      <c r="AR55" s="1311"/>
      <c r="AS55" s="1311"/>
      <c r="AT55" s="1311"/>
      <c r="AU55" s="1311"/>
      <c r="AV55" s="1311"/>
      <c r="AW55" s="1311"/>
      <c r="AX55" s="1311"/>
      <c r="AY55" s="1311"/>
      <c r="AZ55" s="1311"/>
      <c r="BA55" s="1311"/>
      <c r="BB55" s="1310" t="s">
        <v>596</v>
      </c>
      <c r="BC55" s="1310"/>
      <c r="BD55" s="1310"/>
      <c r="BE55" s="1310"/>
      <c r="BF55" s="1310"/>
      <c r="BG55" s="1310"/>
      <c r="BH55" s="1310"/>
      <c r="BI55" s="1310"/>
      <c r="BJ55" s="1310"/>
      <c r="BK55" s="1310"/>
      <c r="BL55" s="1310"/>
      <c r="BM55" s="1310"/>
      <c r="BN55" s="1310"/>
      <c r="BO55" s="1310"/>
      <c r="BP55" s="1322"/>
      <c r="BQ55" s="1307"/>
      <c r="BR55" s="1307"/>
      <c r="BS55" s="1307"/>
      <c r="BT55" s="1307"/>
      <c r="BU55" s="1307"/>
      <c r="BV55" s="1307"/>
      <c r="BW55" s="1307"/>
      <c r="BX55" s="1322"/>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7">
        <v>47.9</v>
      </c>
      <c r="CW55" s="1307"/>
      <c r="CX55" s="1307"/>
      <c r="CY55" s="1307"/>
      <c r="CZ55" s="1307"/>
      <c r="DA55" s="1307"/>
      <c r="DB55" s="1307"/>
      <c r="DC55" s="1307"/>
    </row>
    <row r="56" spans="1:109" x14ac:dyDescent="0.15">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x14ac:dyDescent="0.15">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597</v>
      </c>
      <c r="BC57" s="1310"/>
      <c r="BD57" s="1310"/>
      <c r="BE57" s="1310"/>
      <c r="BF57" s="1310"/>
      <c r="BG57" s="1310"/>
      <c r="BH57" s="1310"/>
      <c r="BI57" s="1310"/>
      <c r="BJ57" s="1310"/>
      <c r="BK57" s="1310"/>
      <c r="BL57" s="1310"/>
      <c r="BM57" s="1310"/>
      <c r="BN57" s="1310"/>
      <c r="BO57" s="1310"/>
      <c r="BP57" s="1322"/>
      <c r="BQ57" s="1307"/>
      <c r="BR57" s="1307"/>
      <c r="BS57" s="1307"/>
      <c r="BT57" s="1307"/>
      <c r="BU57" s="1307"/>
      <c r="BV57" s="1307"/>
      <c r="BW57" s="1307"/>
      <c r="BX57" s="1322"/>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7">
        <v>60.5</v>
      </c>
      <c r="CW57" s="1307"/>
      <c r="CX57" s="1307"/>
      <c r="CY57" s="1307"/>
      <c r="CZ57" s="1307"/>
      <c r="DA57" s="1307"/>
      <c r="DB57" s="1307"/>
      <c r="DC57" s="1307"/>
      <c r="DD57" s="407"/>
      <c r="DE57" s="406"/>
    </row>
    <row r="58" spans="1:109" s="402" customFormat="1" x14ac:dyDescent="0.15">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599</v>
      </c>
    </row>
    <row r="64" spans="1:109" x14ac:dyDescent="0.15">
      <c r="B64" s="394"/>
      <c r="G64" s="401"/>
      <c r="I64" s="414"/>
      <c r="J64" s="414"/>
      <c r="K64" s="414"/>
      <c r="L64" s="414"/>
      <c r="M64" s="414"/>
      <c r="N64" s="415"/>
      <c r="AM64" s="401"/>
      <c r="AN64" s="401" t="s">
        <v>593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ht="13.5" customHeight="1" x14ac:dyDescent="0.15">
      <c r="B65" s="394"/>
      <c r="AN65" s="1313" t="s">
        <v>604</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594</v>
      </c>
    </row>
    <row r="72" spans="2:107" x14ac:dyDescent="0.15">
      <c r="B72" s="394"/>
      <c r="G72" s="1305"/>
      <c r="H72" s="1305"/>
      <c r="I72" s="1305"/>
      <c r="J72" s="1305"/>
      <c r="K72" s="404"/>
      <c r="L72" s="404"/>
      <c r="M72" s="405"/>
      <c r="N72" s="405"/>
      <c r="AN72" s="1324"/>
      <c r="AO72" s="1325"/>
      <c r="AP72" s="1325"/>
      <c r="AQ72" s="1325"/>
      <c r="AR72" s="1325"/>
      <c r="AS72" s="1325"/>
      <c r="AT72" s="1325"/>
      <c r="AU72" s="1325"/>
      <c r="AV72" s="1325"/>
      <c r="AW72" s="1325"/>
      <c r="AX72" s="1325"/>
      <c r="AY72" s="1325"/>
      <c r="AZ72" s="1325"/>
      <c r="BA72" s="1325"/>
      <c r="BB72" s="1325"/>
      <c r="BC72" s="1325"/>
      <c r="BD72" s="1325"/>
      <c r="BE72" s="1325"/>
      <c r="BF72" s="1325"/>
      <c r="BG72" s="1325"/>
      <c r="BH72" s="1325"/>
      <c r="BI72" s="1325"/>
      <c r="BJ72" s="1325"/>
      <c r="BK72" s="1325"/>
      <c r="BL72" s="1325"/>
      <c r="BM72" s="1325"/>
      <c r="BN72" s="1325"/>
      <c r="BO72" s="1326"/>
      <c r="BP72" s="1311" t="s">
        <v>546</v>
      </c>
      <c r="BQ72" s="1311"/>
      <c r="BR72" s="1311"/>
      <c r="BS72" s="1311"/>
      <c r="BT72" s="1311"/>
      <c r="BU72" s="1311"/>
      <c r="BV72" s="1311"/>
      <c r="BW72" s="1311"/>
      <c r="BX72" s="1311" t="s">
        <v>547</v>
      </c>
      <c r="BY72" s="1311"/>
      <c r="BZ72" s="1311"/>
      <c r="CA72" s="1311"/>
      <c r="CB72" s="1311"/>
      <c r="CC72" s="1311"/>
      <c r="CD72" s="1311"/>
      <c r="CE72" s="1311"/>
      <c r="CF72" s="1311" t="s">
        <v>548</v>
      </c>
      <c r="CG72" s="1311"/>
      <c r="CH72" s="1311"/>
      <c r="CI72" s="1311"/>
      <c r="CJ72" s="1311"/>
      <c r="CK72" s="1311"/>
      <c r="CL72" s="1311"/>
      <c r="CM72" s="1311"/>
      <c r="CN72" s="1311" t="s">
        <v>549</v>
      </c>
      <c r="CO72" s="1311"/>
      <c r="CP72" s="1311"/>
      <c r="CQ72" s="1311"/>
      <c r="CR72" s="1311"/>
      <c r="CS72" s="1311"/>
      <c r="CT72" s="1311"/>
      <c r="CU72" s="1311"/>
      <c r="CV72" s="1311" t="s">
        <v>550</v>
      </c>
      <c r="CW72" s="1311"/>
      <c r="CX72" s="1311"/>
      <c r="CY72" s="1311"/>
      <c r="CZ72" s="1311"/>
      <c r="DA72" s="1311"/>
      <c r="DB72" s="1311"/>
      <c r="DC72" s="1311"/>
    </row>
    <row r="73" spans="2:107" x14ac:dyDescent="0.15">
      <c r="B73" s="394"/>
      <c r="G73" s="1323"/>
      <c r="H73" s="1323"/>
      <c r="I73" s="1323"/>
      <c r="J73" s="1323"/>
      <c r="K73" s="1306"/>
      <c r="L73" s="1306"/>
      <c r="M73" s="1306"/>
      <c r="N73" s="1306"/>
      <c r="AM73" s="403"/>
      <c r="AN73" s="1310" t="s">
        <v>595</v>
      </c>
      <c r="AO73" s="1310"/>
      <c r="AP73" s="1310"/>
      <c r="AQ73" s="1310"/>
      <c r="AR73" s="1310"/>
      <c r="AS73" s="1310"/>
      <c r="AT73" s="1310"/>
      <c r="AU73" s="1310"/>
      <c r="AV73" s="1310"/>
      <c r="AW73" s="1310"/>
      <c r="AX73" s="1310"/>
      <c r="AY73" s="1310"/>
      <c r="AZ73" s="1310"/>
      <c r="BA73" s="1310"/>
      <c r="BB73" s="1310" t="s">
        <v>596</v>
      </c>
      <c r="BC73" s="1310"/>
      <c r="BD73" s="1310"/>
      <c r="BE73" s="1310"/>
      <c r="BF73" s="1310"/>
      <c r="BG73" s="1310"/>
      <c r="BH73" s="1310"/>
      <c r="BI73" s="1310"/>
      <c r="BJ73" s="1310"/>
      <c r="BK73" s="1310"/>
      <c r="BL73" s="1310"/>
      <c r="BM73" s="1310"/>
      <c r="BN73" s="1310"/>
      <c r="BO73" s="1310"/>
      <c r="BP73" s="1307">
        <v>87.1</v>
      </c>
      <c r="BQ73" s="1307"/>
      <c r="BR73" s="1307"/>
      <c r="BS73" s="1307"/>
      <c r="BT73" s="1307"/>
      <c r="BU73" s="1307"/>
      <c r="BV73" s="1307"/>
      <c r="BW73" s="1307"/>
      <c r="BX73" s="1307">
        <v>92</v>
      </c>
      <c r="BY73" s="1307"/>
      <c r="BZ73" s="1307"/>
      <c r="CA73" s="1307"/>
      <c r="CB73" s="1307"/>
      <c r="CC73" s="1307"/>
      <c r="CD73" s="1307"/>
      <c r="CE73" s="1307"/>
      <c r="CF73" s="1307">
        <v>92.4</v>
      </c>
      <c r="CG73" s="1307"/>
      <c r="CH73" s="1307"/>
      <c r="CI73" s="1307"/>
      <c r="CJ73" s="1307"/>
      <c r="CK73" s="1307"/>
      <c r="CL73" s="1307"/>
      <c r="CM73" s="1307"/>
      <c r="CN73" s="1307">
        <v>89.8</v>
      </c>
      <c r="CO73" s="1307"/>
      <c r="CP73" s="1307"/>
      <c r="CQ73" s="1307"/>
      <c r="CR73" s="1307"/>
      <c r="CS73" s="1307"/>
      <c r="CT73" s="1307"/>
      <c r="CU73" s="1307"/>
      <c r="CV73" s="1307">
        <v>78.2</v>
      </c>
      <c r="CW73" s="1307"/>
      <c r="CX73" s="1307"/>
      <c r="CY73" s="1307"/>
      <c r="CZ73" s="1307"/>
      <c r="DA73" s="1307"/>
      <c r="DB73" s="1307"/>
      <c r="DC73" s="1307"/>
    </row>
    <row r="74" spans="2:107" x14ac:dyDescent="0.15">
      <c r="B74" s="394"/>
      <c r="G74" s="1323"/>
      <c r="H74" s="1323"/>
      <c r="I74" s="1323"/>
      <c r="J74" s="1323"/>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4"/>
      <c r="G75" s="1323"/>
      <c r="H75" s="1323"/>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600</v>
      </c>
      <c r="BC75" s="1310"/>
      <c r="BD75" s="1310"/>
      <c r="BE75" s="1310"/>
      <c r="BF75" s="1310"/>
      <c r="BG75" s="1310"/>
      <c r="BH75" s="1310"/>
      <c r="BI75" s="1310"/>
      <c r="BJ75" s="1310"/>
      <c r="BK75" s="1310"/>
      <c r="BL75" s="1310"/>
      <c r="BM75" s="1310"/>
      <c r="BN75" s="1310"/>
      <c r="BO75" s="1310"/>
      <c r="BP75" s="1307">
        <v>12.3</v>
      </c>
      <c r="BQ75" s="1307"/>
      <c r="BR75" s="1307"/>
      <c r="BS75" s="1307"/>
      <c r="BT75" s="1307"/>
      <c r="BU75" s="1307"/>
      <c r="BV75" s="1307"/>
      <c r="BW75" s="1307"/>
      <c r="BX75" s="1307">
        <v>11.6</v>
      </c>
      <c r="BY75" s="1307"/>
      <c r="BZ75" s="1307"/>
      <c r="CA75" s="1307"/>
      <c r="CB75" s="1307"/>
      <c r="CC75" s="1307"/>
      <c r="CD75" s="1307"/>
      <c r="CE75" s="1307"/>
      <c r="CF75" s="1307">
        <v>11.1</v>
      </c>
      <c r="CG75" s="1307"/>
      <c r="CH75" s="1307"/>
      <c r="CI75" s="1307"/>
      <c r="CJ75" s="1307"/>
      <c r="CK75" s="1307"/>
      <c r="CL75" s="1307"/>
      <c r="CM75" s="1307"/>
      <c r="CN75" s="1307">
        <v>11</v>
      </c>
      <c r="CO75" s="1307"/>
      <c r="CP75" s="1307"/>
      <c r="CQ75" s="1307"/>
      <c r="CR75" s="1307"/>
      <c r="CS75" s="1307"/>
      <c r="CT75" s="1307"/>
      <c r="CU75" s="1307"/>
      <c r="CV75" s="1307">
        <v>10.3</v>
      </c>
      <c r="CW75" s="1307"/>
      <c r="CX75" s="1307"/>
      <c r="CY75" s="1307"/>
      <c r="CZ75" s="1307"/>
      <c r="DA75" s="1307"/>
      <c r="DB75" s="1307"/>
      <c r="DC75" s="1307"/>
    </row>
    <row r="76" spans="2:107" x14ac:dyDescent="0.15">
      <c r="B76" s="394"/>
      <c r="G76" s="1323"/>
      <c r="H76" s="1323"/>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4"/>
      <c r="G77" s="1305"/>
      <c r="H77" s="1305"/>
      <c r="I77" s="1305"/>
      <c r="J77" s="1305"/>
      <c r="K77" s="1306"/>
      <c r="L77" s="1306"/>
      <c r="M77" s="1306"/>
      <c r="N77" s="1306"/>
      <c r="AN77" s="1311" t="s">
        <v>598</v>
      </c>
      <c r="AO77" s="1311"/>
      <c r="AP77" s="1311"/>
      <c r="AQ77" s="1311"/>
      <c r="AR77" s="1311"/>
      <c r="AS77" s="1311"/>
      <c r="AT77" s="1311"/>
      <c r="AU77" s="1311"/>
      <c r="AV77" s="1311"/>
      <c r="AW77" s="1311"/>
      <c r="AX77" s="1311"/>
      <c r="AY77" s="1311"/>
      <c r="AZ77" s="1311"/>
      <c r="BA77" s="1311"/>
      <c r="BB77" s="1310" t="s">
        <v>596</v>
      </c>
      <c r="BC77" s="1310"/>
      <c r="BD77" s="1310"/>
      <c r="BE77" s="1310"/>
      <c r="BF77" s="1310"/>
      <c r="BG77" s="1310"/>
      <c r="BH77" s="1310"/>
      <c r="BI77" s="1310"/>
      <c r="BJ77" s="1310"/>
      <c r="BK77" s="1310"/>
      <c r="BL77" s="1310"/>
      <c r="BM77" s="1310"/>
      <c r="BN77" s="1310"/>
      <c r="BO77" s="1310"/>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600</v>
      </c>
      <c r="BC79" s="1310"/>
      <c r="BD79" s="1310"/>
      <c r="BE79" s="1310"/>
      <c r="BF79" s="1310"/>
      <c r="BG79" s="1310"/>
      <c r="BH79" s="1310"/>
      <c r="BI79" s="1310"/>
      <c r="BJ79" s="1310"/>
      <c r="BK79" s="1310"/>
      <c r="BL79" s="1310"/>
      <c r="BM79" s="1310"/>
      <c r="BN79" s="1310"/>
      <c r="BO79" s="1310"/>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Dm7C3LKIRlvzK6pR+h2xMzMXgViyb+JoZXxbLH+TSLGHCPtNlG8O9HB9JSNIq4l4h8Lmyru2F9XjIZ25W0jpA==" saltValue="qmXTXtgbHp1l2XFjjEMTg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HVInTUvUnYVcsXv1jeMolAGcju8+ss44FIrlFsWky3lnYGZDDuEuVHEEoLS83l8UhG96tPBU3OiA9MgdTywTQ==" saltValue="t794fB/pTtZLsET3gOvSL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602</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6AE0HQCIoOBBbIH+4K+bn7XAMKUYXe6gGxpvmpTOjfZY43dz4EMrWC8DZDqjif2Sy5enyfVNH3irXumT8H2Tmg==" saltValue="Wv+mn6qPTqli6hRzfu4q9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543</v>
      </c>
      <c r="G2" s="156"/>
      <c r="H2" s="157"/>
    </row>
    <row r="3" spans="1:8" x14ac:dyDescent="0.15">
      <c r="A3" s="153" t="s">
        <v>536</v>
      </c>
      <c r="B3" s="158"/>
      <c r="C3" s="159"/>
      <c r="D3" s="160">
        <v>84842</v>
      </c>
      <c r="E3" s="161"/>
      <c r="F3" s="162">
        <v>106614</v>
      </c>
      <c r="G3" s="163"/>
      <c r="H3" s="164"/>
    </row>
    <row r="4" spans="1:8" x14ac:dyDescent="0.15">
      <c r="A4" s="165"/>
      <c r="B4" s="166"/>
      <c r="C4" s="167"/>
      <c r="D4" s="168">
        <v>40815</v>
      </c>
      <c r="E4" s="169"/>
      <c r="F4" s="170">
        <v>45545</v>
      </c>
      <c r="G4" s="171"/>
      <c r="H4" s="172"/>
    </row>
    <row r="5" spans="1:8" x14ac:dyDescent="0.15">
      <c r="A5" s="153" t="s">
        <v>538</v>
      </c>
      <c r="B5" s="158"/>
      <c r="C5" s="159"/>
      <c r="D5" s="160">
        <v>118101</v>
      </c>
      <c r="E5" s="161"/>
      <c r="F5" s="162">
        <v>85459</v>
      </c>
      <c r="G5" s="163"/>
      <c r="H5" s="164"/>
    </row>
    <row r="6" spans="1:8" x14ac:dyDescent="0.15">
      <c r="A6" s="165"/>
      <c r="B6" s="166"/>
      <c r="C6" s="167"/>
      <c r="D6" s="168">
        <v>64927</v>
      </c>
      <c r="E6" s="169"/>
      <c r="F6" s="170">
        <v>44378</v>
      </c>
      <c r="G6" s="171"/>
      <c r="H6" s="172"/>
    </row>
    <row r="7" spans="1:8" x14ac:dyDescent="0.15">
      <c r="A7" s="153" t="s">
        <v>539</v>
      </c>
      <c r="B7" s="158"/>
      <c r="C7" s="159"/>
      <c r="D7" s="160">
        <v>189801</v>
      </c>
      <c r="E7" s="161"/>
      <c r="F7" s="162">
        <v>83280</v>
      </c>
      <c r="G7" s="163"/>
      <c r="H7" s="164"/>
    </row>
    <row r="8" spans="1:8" x14ac:dyDescent="0.15">
      <c r="A8" s="165"/>
      <c r="B8" s="166"/>
      <c r="C8" s="167"/>
      <c r="D8" s="168">
        <v>55832</v>
      </c>
      <c r="E8" s="169"/>
      <c r="F8" s="170">
        <v>43123</v>
      </c>
      <c r="G8" s="171"/>
      <c r="H8" s="172"/>
    </row>
    <row r="9" spans="1:8" x14ac:dyDescent="0.15">
      <c r="A9" s="153" t="s">
        <v>540</v>
      </c>
      <c r="B9" s="158"/>
      <c r="C9" s="159"/>
      <c r="D9" s="160">
        <v>110745</v>
      </c>
      <c r="E9" s="161"/>
      <c r="F9" s="162">
        <v>88968</v>
      </c>
      <c r="G9" s="163"/>
      <c r="H9" s="164"/>
    </row>
    <row r="10" spans="1:8" x14ac:dyDescent="0.15">
      <c r="A10" s="165"/>
      <c r="B10" s="166"/>
      <c r="C10" s="167"/>
      <c r="D10" s="168">
        <v>67114</v>
      </c>
      <c r="E10" s="169"/>
      <c r="F10" s="170">
        <v>45482</v>
      </c>
      <c r="G10" s="171"/>
      <c r="H10" s="172"/>
    </row>
    <row r="11" spans="1:8" x14ac:dyDescent="0.15">
      <c r="A11" s="153" t="s">
        <v>541</v>
      </c>
      <c r="B11" s="158"/>
      <c r="C11" s="159"/>
      <c r="D11" s="160">
        <v>117997</v>
      </c>
      <c r="E11" s="161"/>
      <c r="F11" s="162">
        <v>85173</v>
      </c>
      <c r="G11" s="163"/>
      <c r="H11" s="164"/>
    </row>
    <row r="12" spans="1:8" x14ac:dyDescent="0.15">
      <c r="A12" s="165"/>
      <c r="B12" s="166"/>
      <c r="C12" s="173"/>
      <c r="D12" s="168">
        <v>60307</v>
      </c>
      <c r="E12" s="169"/>
      <c r="F12" s="170">
        <v>43913</v>
      </c>
      <c r="G12" s="171"/>
      <c r="H12" s="172"/>
    </row>
    <row r="13" spans="1:8" x14ac:dyDescent="0.15">
      <c r="A13" s="153"/>
      <c r="B13" s="158"/>
      <c r="C13" s="174"/>
      <c r="D13" s="175">
        <v>124297</v>
      </c>
      <c r="E13" s="176"/>
      <c r="F13" s="177">
        <v>89899</v>
      </c>
      <c r="G13" s="178"/>
      <c r="H13" s="164"/>
    </row>
    <row r="14" spans="1:8" x14ac:dyDescent="0.15">
      <c r="A14" s="165"/>
      <c r="B14" s="166"/>
      <c r="C14" s="167"/>
      <c r="D14" s="168">
        <v>57799</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4.1399999999999997</v>
      </c>
      <c r="C19" s="179">
        <f>ROUND(VALUE(SUBSTITUTE(実質収支比率等に係る経年分析!G$48,"▲","-")),2)</f>
        <v>5.31</v>
      </c>
      <c r="D19" s="179">
        <f>ROUND(VALUE(SUBSTITUTE(実質収支比率等に係る経年分析!H$48,"▲","-")),2)</f>
        <v>3.39</v>
      </c>
      <c r="E19" s="179">
        <f>ROUND(VALUE(SUBSTITUTE(実質収支比率等に係る経年分析!I$48,"▲","-")),2)</f>
        <v>5.23</v>
      </c>
      <c r="F19" s="179">
        <f>ROUND(VALUE(SUBSTITUTE(実質収支比率等に係る経年分析!J$48,"▲","-")),2)</f>
        <v>5.27</v>
      </c>
    </row>
    <row r="20" spans="1:11" x14ac:dyDescent="0.15">
      <c r="A20" s="179" t="s">
        <v>55</v>
      </c>
      <c r="B20" s="179">
        <f>ROUND(VALUE(SUBSTITUTE(実質収支比率等に係る経年分析!F$47,"▲","-")),2)</f>
        <v>22.76</v>
      </c>
      <c r="C20" s="179">
        <f>ROUND(VALUE(SUBSTITUTE(実質収支比率等に係る経年分析!G$47,"▲","-")),2)</f>
        <v>24.8</v>
      </c>
      <c r="D20" s="179">
        <f>ROUND(VALUE(SUBSTITUTE(実質収支比率等に係る経年分析!H$47,"▲","-")),2)</f>
        <v>27.72</v>
      </c>
      <c r="E20" s="179">
        <f>ROUND(VALUE(SUBSTITUTE(実質収支比率等に係る経年分析!I$47,"▲","-")),2)</f>
        <v>23.24</v>
      </c>
      <c r="F20" s="179">
        <f>ROUND(VALUE(SUBSTITUTE(実質収支比率等に係る経年分析!J$47,"▲","-")),2)</f>
        <v>22.56</v>
      </c>
    </row>
    <row r="21" spans="1:11" x14ac:dyDescent="0.15">
      <c r="A21" s="179" t="s">
        <v>56</v>
      </c>
      <c r="B21" s="179">
        <f>IF(ISNUMBER(VALUE(SUBSTITUTE(実質収支比率等に係る経年分析!F$49,"▲","-"))),ROUND(VALUE(SUBSTITUTE(実質収支比率等に係る経年分析!F$49,"▲","-")),2),NA())</f>
        <v>3.11</v>
      </c>
      <c r="C21" s="179">
        <f>IF(ISNUMBER(VALUE(SUBSTITUTE(実質収支比率等に係る経年分析!G$49,"▲","-"))),ROUND(VALUE(SUBSTITUTE(実質収支比率等に係る経年分析!G$49,"▲","-")),2),NA())</f>
        <v>1.18</v>
      </c>
      <c r="D21" s="179">
        <f>IF(ISNUMBER(VALUE(SUBSTITUTE(実質収支比率等に係る経年分析!H$49,"▲","-"))),ROUND(VALUE(SUBSTITUTE(実質収支比率等に係る経年分析!H$49,"▲","-")),2),NA())</f>
        <v>-1.69</v>
      </c>
      <c r="E21" s="179">
        <f>IF(ISNUMBER(VALUE(SUBSTITUTE(実質収支比率等に係る経年分析!I$49,"▲","-"))),ROUND(VALUE(SUBSTITUTE(実質収支比率等に係る経年分析!I$49,"▲","-")),2),NA())</f>
        <v>-3.12</v>
      </c>
      <c r="F21" s="179">
        <f>IF(ISNUMBER(VALUE(SUBSTITUTE(実質収支比率等に係る経年分析!J$49,"▲","-"))),ROUND(VALUE(SUBSTITUTE(実質収支比率等に係る経年分析!J$49,"▲","-")),2),NA())</f>
        <v>-3.11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0.04</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0.04</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三沢市農業集落排水事業特別会計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0.12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0.08</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0.08</v>
      </c>
    </row>
    <row r="30" spans="1:11" x14ac:dyDescent="0.15">
      <c r="A30" s="180" t="str">
        <f>IF(連結実質赤字比率に係る赤字・黒字の構成分析!C$40="",NA(),連結実質赤字比率に係る赤字・黒字の構成分析!C$40)</f>
        <v>三沢市下水道事業特別会計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0.38</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0.46</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0.34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0.08</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0.2</v>
      </c>
    </row>
    <row r="31" spans="1:11" x14ac:dyDescent="0.15">
      <c r="A31" s="180" t="str">
        <f>IF(連結実質赤字比率に係る赤字・黒字の構成分析!C$39="",NA(),連結実質赤字比率に係る赤字・黒字の構成分析!C$39)</f>
        <v>三沢市食肉処理センター特別会計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0.34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0.43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0.81</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0.54</v>
      </c>
    </row>
    <row r="32" spans="1:11" x14ac:dyDescent="0.15">
      <c r="A32" s="180" t="str">
        <f>IF(連結実質赤字比率に係る赤字・黒字の構成分析!C$38="",NA(),連結実質赤字比率に係る赤字・黒字の構成分析!C$38)</f>
        <v>三沢市介護保険特別会計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0.94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1.37</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0.85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1.32</v>
      </c>
    </row>
    <row r="33" spans="1:16" x14ac:dyDescent="0.15">
      <c r="A33" s="180" t="str">
        <f>IF(連結実質赤字比率に係る赤字・黒字の構成分析!C$37="",NA(),連結実質赤字比率に係る赤字・黒字の構成分析!C$37)</f>
        <v>三沢市国民健康保険特別会計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1.04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2.12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2.27</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1.33</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4.1399999999999997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5.3</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5.27</v>
      </c>
    </row>
    <row r="35" spans="1:16" x14ac:dyDescent="0.15">
      <c r="A35" s="180" t="str">
        <f>IF(連結実質赤字比率に係る赤字・黒字の構成分析!C$35="",NA(),連結実質赤字比率に係る赤字・黒字の構成分析!C$35)</f>
        <v>三沢市水道事業会計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5.74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6.04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6.18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6.39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6.59</v>
      </c>
    </row>
    <row r="36" spans="1:16" x14ac:dyDescent="0.15">
      <c r="A36" s="180" t="str">
        <f>IF(連結実質赤字比率に係る赤字・黒字の構成分析!C$34="",NA(),連結実質赤字比率に係る赤字・黒字の構成分析!C$34)</f>
        <v>三沢市立三沢病院事業会計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4.34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3.53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2.3199999999999998</v>
      </c>
      <c r="H36" s="180">
        <f>IF(ROUND(VALUE(SUBSTITUTE(連結実質赤字比率に係る赤字・黒字の構成分析!I$34,"▲", "-")), 2) &lt; 0, ABS(ROUND(VALUE(SUBSTITUTE(連結実質赤字比率に係る赤字・黒字の構成分析!I$34,"▲", "-")), 2)), NA())</f>
        <v>0.66</v>
      </c>
      <c r="I36" s="180" t="e">
        <f>IF(ROUND(VALUE(SUBSTITUTE(連結実質赤字比率に係る赤字・黒字の構成分析!I$34,"▲", "-")), 2) &gt;= 0, ABS(ROUND(VALUE(SUBSTITUTE(連結実質赤字比率に係る赤字・黒字の構成分析!I$34,"▲", "-")), 2)), NA())</f>
        <v>#N/A</v>
      </c>
      <c r="J36" s="180">
        <f>IF(ROUND(VALUE(SUBSTITUTE(連結実質赤字比率に係る赤字・黒字の構成分析!J$34,"▲", "-")), 2) &lt; 0, ABS(ROUND(VALUE(SUBSTITUTE(連結実質赤字比率に係る赤字・黒字の構成分析!J$34,"▲", "-")), 2)), NA())</f>
        <v>3.61</v>
      </c>
      <c r="K36" s="180" t="e">
        <f>IF(ROUND(VALUE(SUBSTITUTE(連結実質赤字比率に係る赤字・黒字の構成分析!J$34,"▲", "-")), 2) &gt;= 0, ABS(ROUND(VALUE(SUBSTITUTE(連結実質赤字比率に係る赤字・黒字の構成分析!J$34,"▲", "-")), 2)), NA())</f>
        <v>#N/A</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1524</v>
      </c>
      <c r="E42" s="181"/>
      <c r="F42" s="181"/>
      <c r="G42" s="181">
        <f>'実質公債費比率（分子）の構造'!L$52</f>
        <v>1491</v>
      </c>
      <c r="H42" s="181"/>
      <c r="I42" s="181"/>
      <c r="J42" s="181">
        <f>'実質公債費比率（分子）の構造'!M$52</f>
        <v>1485</v>
      </c>
      <c r="K42" s="181"/>
      <c r="L42" s="181"/>
      <c r="M42" s="181">
        <f>'実質公債費比率（分子）の構造'!N$52</f>
        <v>1478</v>
      </c>
      <c r="N42" s="181"/>
      <c r="O42" s="181"/>
      <c r="P42" s="181">
        <f>'実質公債費比率（分子）の構造'!O$52</f>
        <v>1446</v>
      </c>
    </row>
    <row r="43" spans="1:16" x14ac:dyDescent="0.15">
      <c r="A43" s="181" t="s">
        <v>64</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9</v>
      </c>
      <c r="C44" s="181"/>
      <c r="D44" s="181"/>
      <c r="E44" s="181">
        <f>'実質公債費比率（分子）の構造'!L$50</f>
        <v>8</v>
      </c>
      <c r="F44" s="181"/>
      <c r="G44" s="181"/>
      <c r="H44" s="181">
        <f>'実質公債費比率（分子）の構造'!M$50</f>
        <v>8</v>
      </c>
      <c r="I44" s="181"/>
      <c r="J44" s="181"/>
      <c r="K44" s="181">
        <f>'実質公債費比率（分子）の構造'!N$50</f>
        <v>7</v>
      </c>
      <c r="L44" s="181"/>
      <c r="M44" s="181"/>
      <c r="N44" s="181">
        <f>'実質公債費比率（分子）の構造'!O$50</f>
        <v>2</v>
      </c>
      <c r="O44" s="181"/>
      <c r="P44" s="181"/>
    </row>
    <row r="45" spans="1:16" x14ac:dyDescent="0.15">
      <c r="A45" s="181" t="s">
        <v>66</v>
      </c>
      <c r="B45" s="181" t="str">
        <f>'実質公債費比率（分子）の構造'!K$49</f>
        <v>-</v>
      </c>
      <c r="C45" s="181"/>
      <c r="D45" s="181"/>
      <c r="E45" s="181" t="str">
        <f>'実質公債費比率（分子）の構造'!L$49</f>
        <v>-</v>
      </c>
      <c r="F45" s="181"/>
      <c r="G45" s="181"/>
      <c r="H45" s="181">
        <f>'実質公債費比率（分子）の構造'!M$49</f>
        <v>0</v>
      </c>
      <c r="I45" s="181"/>
      <c r="J45" s="181"/>
      <c r="K45" s="181">
        <f>'実質公債費比率（分子）の構造'!N$49</f>
        <v>1</v>
      </c>
      <c r="L45" s="181"/>
      <c r="M45" s="181"/>
      <c r="N45" s="181">
        <f>'実質公債費比率（分子）の構造'!O$49</f>
        <v>1</v>
      </c>
      <c r="O45" s="181"/>
      <c r="P45" s="181"/>
    </row>
    <row r="46" spans="1:16" x14ac:dyDescent="0.15">
      <c r="A46" s="181" t="s">
        <v>67</v>
      </c>
      <c r="B46" s="181">
        <f>'実質公債費比率（分子）の構造'!K$48</f>
        <v>749</v>
      </c>
      <c r="C46" s="181"/>
      <c r="D46" s="181"/>
      <c r="E46" s="181">
        <f>'実質公債費比率（分子）の構造'!L$48</f>
        <v>828</v>
      </c>
      <c r="F46" s="181"/>
      <c r="G46" s="181"/>
      <c r="H46" s="181">
        <f>'実質公債費比率（分子）の構造'!M$48</f>
        <v>796</v>
      </c>
      <c r="I46" s="181"/>
      <c r="J46" s="181"/>
      <c r="K46" s="181">
        <f>'実質公債費比率（分子）の構造'!N$48</f>
        <v>789</v>
      </c>
      <c r="L46" s="181"/>
      <c r="M46" s="181"/>
      <c r="N46" s="181">
        <f>'実質公債費比率（分子）の構造'!O$48</f>
        <v>782</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1727</v>
      </c>
      <c r="C49" s="181"/>
      <c r="D49" s="181"/>
      <c r="E49" s="181">
        <f>'実質公債費比率（分子）の構造'!L$45</f>
        <v>1685</v>
      </c>
      <c r="F49" s="181"/>
      <c r="G49" s="181"/>
      <c r="H49" s="181">
        <f>'実質公債費比率（分子）の構造'!M$45</f>
        <v>1648</v>
      </c>
      <c r="I49" s="181"/>
      <c r="J49" s="181"/>
      <c r="K49" s="181">
        <f>'実質公債費比率（分子）の構造'!N$45</f>
        <v>1635</v>
      </c>
      <c r="L49" s="181"/>
      <c r="M49" s="181"/>
      <c r="N49" s="181">
        <f>'実質公債費比率（分子）の構造'!O$45</f>
        <v>1522</v>
      </c>
      <c r="O49" s="181"/>
      <c r="P49" s="181"/>
    </row>
    <row r="50" spans="1:16" x14ac:dyDescent="0.15">
      <c r="A50" s="181" t="s">
        <v>71</v>
      </c>
      <c r="B50" s="181" t="e">
        <f>NA()</f>
        <v>#N/A</v>
      </c>
      <c r="C50" s="181">
        <f>IF(ISNUMBER('実質公債費比率（分子）の構造'!K$53),'実質公債費比率（分子）の構造'!K$53,NA())</f>
        <v>961</v>
      </c>
      <c r="D50" s="181" t="e">
        <f>NA()</f>
        <v>#N/A</v>
      </c>
      <c r="E50" s="181" t="e">
        <f>NA()</f>
        <v>#N/A</v>
      </c>
      <c r="F50" s="181">
        <f>IF(ISNUMBER('実質公債費比率（分子）の構造'!L$53),'実質公債費比率（分子）の構造'!L$53,NA())</f>
        <v>1030</v>
      </c>
      <c r="G50" s="181" t="e">
        <f>NA()</f>
        <v>#N/A</v>
      </c>
      <c r="H50" s="181" t="e">
        <f>NA()</f>
        <v>#N/A</v>
      </c>
      <c r="I50" s="181">
        <f>IF(ISNUMBER('実質公債費比率（分子）の構造'!M$53),'実質公債費比率（分子）の構造'!M$53,NA())</f>
        <v>967</v>
      </c>
      <c r="J50" s="181" t="e">
        <f>NA()</f>
        <v>#N/A</v>
      </c>
      <c r="K50" s="181" t="e">
        <f>NA()</f>
        <v>#N/A</v>
      </c>
      <c r="L50" s="181">
        <f>IF(ISNUMBER('実質公債費比率（分子）の構造'!N$53),'実質公債費比率（分子）の構造'!N$53,NA())</f>
        <v>954</v>
      </c>
      <c r="M50" s="181" t="e">
        <f>NA()</f>
        <v>#N/A</v>
      </c>
      <c r="N50" s="181" t="e">
        <f>NA()</f>
        <v>#N/A</v>
      </c>
      <c r="O50" s="181">
        <f>IF(ISNUMBER('実質公債費比率（分子）の構造'!O$53),'実質公債費比率（分子）の構造'!O$53,NA())</f>
        <v>861</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17518</v>
      </c>
      <c r="E56" s="180"/>
      <c r="F56" s="180"/>
      <c r="G56" s="180">
        <f>'将来負担比率（分子）の構造'!J$52</f>
        <v>17416</v>
      </c>
      <c r="H56" s="180"/>
      <c r="I56" s="180"/>
      <c r="J56" s="180">
        <f>'将来負担比率（分子）の構造'!K$52</f>
        <v>16949</v>
      </c>
      <c r="K56" s="180"/>
      <c r="L56" s="180"/>
      <c r="M56" s="180">
        <f>'将来負担比率（分子）の構造'!L$52</f>
        <v>16583</v>
      </c>
      <c r="N56" s="180"/>
      <c r="O56" s="180"/>
      <c r="P56" s="180">
        <f>'将来負担比率（分子）の構造'!M$52</f>
        <v>16185</v>
      </c>
    </row>
    <row r="57" spans="1:16" x14ac:dyDescent="0.15">
      <c r="A57" s="180" t="s">
        <v>42</v>
      </c>
      <c r="B57" s="180"/>
      <c r="C57" s="180"/>
      <c r="D57" s="180">
        <f>'将来負担比率（分子）の構造'!I$51</f>
        <v>510</v>
      </c>
      <c r="E57" s="180"/>
      <c r="F57" s="180"/>
      <c r="G57" s="180">
        <f>'将来負担比率（分子）の構造'!J$51</f>
        <v>520</v>
      </c>
      <c r="H57" s="180"/>
      <c r="I57" s="180"/>
      <c r="J57" s="180">
        <f>'将来負担比率（分子）の構造'!K$51</f>
        <v>634</v>
      </c>
      <c r="K57" s="180"/>
      <c r="L57" s="180"/>
      <c r="M57" s="180">
        <f>'将来負担比率（分子）の構造'!L$51</f>
        <v>818</v>
      </c>
      <c r="N57" s="180"/>
      <c r="O57" s="180"/>
      <c r="P57" s="180">
        <f>'将来負担比率（分子）の構造'!M$51</f>
        <v>1061</v>
      </c>
    </row>
    <row r="58" spans="1:16" x14ac:dyDescent="0.15">
      <c r="A58" s="180" t="s">
        <v>41</v>
      </c>
      <c r="B58" s="180"/>
      <c r="C58" s="180"/>
      <c r="D58" s="180">
        <f>'将来負担比率（分子）の構造'!I$50</f>
        <v>5235</v>
      </c>
      <c r="E58" s="180"/>
      <c r="F58" s="180"/>
      <c r="G58" s="180">
        <f>'将来負担比率（分子）の構造'!J$50</f>
        <v>4724</v>
      </c>
      <c r="H58" s="180"/>
      <c r="I58" s="180"/>
      <c r="J58" s="180">
        <f>'将来負担比率（分子）の構造'!K$50</f>
        <v>5093</v>
      </c>
      <c r="K58" s="180"/>
      <c r="L58" s="180"/>
      <c r="M58" s="180">
        <f>'将来負担比率（分子）の構造'!L$50</f>
        <v>4721</v>
      </c>
      <c r="N58" s="180"/>
      <c r="O58" s="180"/>
      <c r="P58" s="180">
        <f>'将来負担比率（分子）の構造'!M$50</f>
        <v>4790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2383</v>
      </c>
      <c r="C62" s="180"/>
      <c r="D62" s="180"/>
      <c r="E62" s="180">
        <f>'将来負担比率（分子）の構造'!J$45</f>
        <v>2110</v>
      </c>
      <c r="F62" s="180"/>
      <c r="G62" s="180"/>
      <c r="H62" s="180">
        <f>'将来負担比率（分子）の構造'!K$45</f>
        <v>1970</v>
      </c>
      <c r="I62" s="180"/>
      <c r="J62" s="180"/>
      <c r="K62" s="180">
        <f>'将来負担比率（分子）の構造'!L$45</f>
        <v>1873</v>
      </c>
      <c r="L62" s="180"/>
      <c r="M62" s="180"/>
      <c r="N62" s="180">
        <f>'将来負担比率（分子）の構造'!M$45</f>
        <v>1615</v>
      </c>
      <c r="O62" s="180"/>
      <c r="P62" s="180"/>
    </row>
    <row r="63" spans="1:16" x14ac:dyDescent="0.15">
      <c r="A63" s="180" t="s">
        <v>34</v>
      </c>
      <c r="B63" s="180" t="str">
        <f>'将来負担比率（分子）の構造'!I$44</f>
        <v>-</v>
      </c>
      <c r="C63" s="180"/>
      <c r="D63" s="180"/>
      <c r="E63" s="180">
        <f>'将来負担比率（分子）の構造'!J$44</f>
        <v>2</v>
      </c>
      <c r="F63" s="180"/>
      <c r="G63" s="180"/>
      <c r="H63" s="180">
        <f>'将来負担比率（分子）の構造'!K$44</f>
        <v>8</v>
      </c>
      <c r="I63" s="180"/>
      <c r="J63" s="180"/>
      <c r="K63" s="180">
        <f>'将来負担比率（分子）の構造'!L$44</f>
        <v>67</v>
      </c>
      <c r="L63" s="180"/>
      <c r="M63" s="180"/>
      <c r="N63" s="180">
        <f>'将来負担比率（分子）の構造'!M$44</f>
        <v>145</v>
      </c>
      <c r="O63" s="180"/>
      <c r="P63" s="180"/>
    </row>
    <row r="64" spans="1:16" x14ac:dyDescent="0.15">
      <c r="A64" s="180" t="s">
        <v>33</v>
      </c>
      <c r="B64" s="180">
        <f>'将来負担比率（分子）の構造'!I$43</f>
        <v>13007</v>
      </c>
      <c r="C64" s="180"/>
      <c r="D64" s="180"/>
      <c r="E64" s="180">
        <f>'将来負担比率（分子）の構造'!J$43</f>
        <v>13264</v>
      </c>
      <c r="F64" s="180"/>
      <c r="G64" s="180"/>
      <c r="H64" s="180">
        <f>'将来負担比率（分子）の構造'!K$43</f>
        <v>13008</v>
      </c>
      <c r="I64" s="180"/>
      <c r="J64" s="180"/>
      <c r="K64" s="180">
        <f>'将来負担比率（分子）の構造'!L$43</f>
        <v>12726</v>
      </c>
      <c r="L64" s="180"/>
      <c r="M64" s="180"/>
      <c r="N64" s="180">
        <f>'将来負担比率（分子）の構造'!M$43</f>
        <v>11907</v>
      </c>
      <c r="O64" s="180"/>
      <c r="P64" s="180"/>
    </row>
    <row r="65" spans="1:16" x14ac:dyDescent="0.15">
      <c r="A65" s="180" t="s">
        <v>32</v>
      </c>
      <c r="B65" s="180">
        <f>'将来負担比率（分子）の構造'!I$42</f>
        <v>24</v>
      </c>
      <c r="C65" s="180"/>
      <c r="D65" s="180"/>
      <c r="E65" s="180">
        <f>'将来負担比率（分子）の構造'!J$42</f>
        <v>16</v>
      </c>
      <c r="F65" s="180"/>
      <c r="G65" s="180"/>
      <c r="H65" s="180">
        <f>'将来負担比率（分子）の構造'!K$42</f>
        <v>9</v>
      </c>
      <c r="I65" s="180"/>
      <c r="J65" s="180"/>
      <c r="K65" s="180">
        <f>'将来負担比率（分子）の構造'!L$42</f>
        <v>2</v>
      </c>
      <c r="L65" s="180"/>
      <c r="M65" s="180"/>
      <c r="N65" s="180">
        <f>'将来負担比率（分子）の構造'!M$42</f>
        <v>1</v>
      </c>
      <c r="O65" s="180"/>
      <c r="P65" s="180"/>
    </row>
    <row r="66" spans="1:16" x14ac:dyDescent="0.15">
      <c r="A66" s="180" t="s">
        <v>31</v>
      </c>
      <c r="B66" s="180">
        <f>'将来負担比率（分子）の構造'!I$41</f>
        <v>15513</v>
      </c>
      <c r="C66" s="180"/>
      <c r="D66" s="180"/>
      <c r="E66" s="180">
        <f>'将来負担比率（分子）の構造'!J$41</f>
        <v>15441</v>
      </c>
      <c r="F66" s="180"/>
      <c r="G66" s="180"/>
      <c r="H66" s="180">
        <f>'将来負担比率（分子）の構造'!K$41</f>
        <v>15886</v>
      </c>
      <c r="I66" s="180"/>
      <c r="J66" s="180"/>
      <c r="K66" s="180">
        <f>'将来負担比率（分子）の構造'!L$41</f>
        <v>15527</v>
      </c>
      <c r="L66" s="180"/>
      <c r="M66" s="180"/>
      <c r="N66" s="180">
        <f>'将来負担比率（分子）の構造'!M$41</f>
        <v>15459</v>
      </c>
      <c r="O66" s="180"/>
      <c r="P66" s="180"/>
    </row>
    <row r="67" spans="1:16" x14ac:dyDescent="0.15">
      <c r="A67" s="180" t="s">
        <v>75</v>
      </c>
      <c r="B67" s="180" t="e">
        <f>NA()</f>
        <v>#N/A</v>
      </c>
      <c r="C67" s="180">
        <f>IF(ISNUMBER('将来負担比率（分子）の構造'!I$53), IF('将来負担比率（分子）の構造'!I$53 &lt; 0, 0, '将来負担比率（分子）の構造'!I$53), NA())</f>
        <v>7663</v>
      </c>
      <c r="D67" s="180" t="e">
        <f>NA()</f>
        <v>#N/A</v>
      </c>
      <c r="E67" s="180" t="e">
        <f>NA()</f>
        <v>#N/A</v>
      </c>
      <c r="F67" s="180">
        <f>IF(ISNUMBER('将来負担比率（分子）の構造'!J$53), IF('将来負担比率（分子）の構造'!J$53 &lt; 0, 0, '将来負担比率（分子）の構造'!J$53), NA())</f>
        <v>8174</v>
      </c>
      <c r="G67" s="180" t="e">
        <f>NA()</f>
        <v>#N/A</v>
      </c>
      <c r="H67" s="180" t="e">
        <f>NA()</f>
        <v>#N/A</v>
      </c>
      <c r="I67" s="180">
        <f>IF(ISNUMBER('将来負担比率（分子）の構造'!K$53), IF('将来負担比率（分子）の構造'!K$53 &lt; 0, 0, '将来負担比率（分子）の構造'!K$53), NA())</f>
        <v>8206</v>
      </c>
      <c r="J67" s="180" t="e">
        <f>NA()</f>
        <v>#N/A</v>
      </c>
      <c r="K67" s="180" t="e">
        <f>NA()</f>
        <v>#N/A</v>
      </c>
      <c r="L67" s="180">
        <f>IF(ISNUMBER('将来負担比率（分子）の構造'!L$53), IF('将来負担比率（分子）の構造'!L$53 &lt; 0, 0, '将来負担比率（分子）の構造'!L$53), NA())</f>
        <v>8072</v>
      </c>
      <c r="M67" s="180" t="e">
        <f>NA()</f>
        <v>#N/A</v>
      </c>
      <c r="N67" s="180" t="e">
        <f>NA()</f>
        <v>#N/A</v>
      </c>
      <c r="O67" s="180">
        <f>IF(ISNUMBER('将来負担比率（分子）の構造'!M$53), IF('将来負担比率（分子）の構造'!M$53 &lt; 0, 0, '将来負担比率（分子）の構造'!M$53), NA())</f>
        <v>7092</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2855</v>
      </c>
      <c r="C72" s="184">
        <f>基金残高に係る経年分析!G55</f>
        <v>2412</v>
      </c>
      <c r="D72" s="184">
        <f>基金残高に係る経年分析!H55</f>
        <v>2352</v>
      </c>
    </row>
    <row r="73" spans="1:16" x14ac:dyDescent="0.15">
      <c r="A73" s="183" t="s">
        <v>78</v>
      </c>
      <c r="B73" s="184">
        <f>基金残高に係る経年分析!F56</f>
        <v>1277</v>
      </c>
      <c r="C73" s="184">
        <f>基金残高に係る経年分析!G56</f>
        <v>1277</v>
      </c>
      <c r="D73" s="184">
        <f>基金残高に係る経年分析!H56</f>
        <v>1287</v>
      </c>
    </row>
    <row r="74" spans="1:16" x14ac:dyDescent="0.15">
      <c r="A74" s="183" t="s">
        <v>79</v>
      </c>
      <c r="B74" s="184">
        <f>基金残高に係る経年分析!F57</f>
        <v>2105</v>
      </c>
      <c r="C74" s="184">
        <f>基金残高に係る経年分析!G57</f>
        <v>2122</v>
      </c>
      <c r="D74" s="184">
        <f>基金残高に係る経年分析!H57</f>
        <v>1912</v>
      </c>
    </row>
  </sheetData>
  <sheetProtection algorithmName="SHA-512" hashValue="0yusNNVaJ2pYk/6sYhHZnaEYo0PFqL8l0EZ869lU3crg0C918CBz/2EiyVyxgUSYZzlgUFZ7rNSKzjHfzUFa4w==" saltValue="/vLYudtaothO58idojaceg=="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joho1311032user</dc:creator>
  <cp:lastModifiedBy>　</cp:lastModifiedBy>
  <dcterms:created xsi:type="dcterms:W3CDTF">2020-09-04T06:02:09Z</dcterms:created>
  <dcterms:modified xsi:type="dcterms:W3CDTF">2020-09-15T08:05:05Z</dcterms:modified>
</cp:coreProperties>
</file>