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BD6E67BF-CBF2-4E75-BAFC-5CF0C3ED2A45}" xr6:coauthVersionLast="47" xr6:coauthVersionMax="47" xr10:uidLastSave="{00000000-0000-0000-0000-000000000000}"/>
  <bookViews>
    <workbookView xWindow="20370" yWindow="-3375" windowWidth="29040" windowHeight="15840" tabRatio="7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E34" i="10" l="1"/>
  <c r="BE35" i="10" s="1"/>
  <c r="BE36" i="10" s="1"/>
  <c r="BE37" i="10" s="1"/>
  <c r="BW34" i="10"/>
  <c r="BW35" i="10" s="1"/>
  <c r="BW36" i="10" s="1"/>
  <c r="BW37" i="10" s="1"/>
  <c r="BW38" i="10" s="1"/>
  <c r="BW39" i="10" s="1"/>
</calcChain>
</file>

<file path=xl/sharedStrings.xml><?xml version="1.0" encoding="utf-8"?>
<sst xmlns="http://schemas.openxmlformats.org/spreadsheetml/2006/main" count="1116" uniqueCount="572">
  <si>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</si>
  <si>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</si>
  <si>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</si>
  <si>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</si>
  <si>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</si>
  <si>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</si>
  <si>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</si>
  <si>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</si>
  <si>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</si>
  <si>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</si>
  <si>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</si>
  <si>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</si>
  <si>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</si>
  <si>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</si>
  <si>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</si>
  <si>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</si>
  <si>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</si>
  <si>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</si>
  <si>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</si>
  <si>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</si>
  <si>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</si>
  <si>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</si>
  <si>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</si>
  <si>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</si>
  <si>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</si>
  <si>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</si>
  <si>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</si>
  <si>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</si>
  <si>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</si>
  <si>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</si>
  <si>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</si>
  <si>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</si>
  <si>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</si>
  <si>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</si>
  <si>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</si>
  <si>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</si>
  <si>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</si>
  <si>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</si>
  <si>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</si>
  <si>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</si>
  <si>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</si>
  <si>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</si>
  <si>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</si>
  <si>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</si>
  <si>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</si>
  <si>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</si>
  <si>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</si>
  <si>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</si>
  <si>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</si>
  <si>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</si>
  <si>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</si>
  <si>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</si>
  <si>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</si>
  <si>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</si>
  <si>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</si>
  <si>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</si>
  <si>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</si>
  <si>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</si>
  <si>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</si>
  <si>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</si>
  <si>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</si>
  <si>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</si>
  <si>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</si>
  <si>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</si>
  <si>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</si>
  <si>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</si>
  <si>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</si>
  <si>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</si>
  <si>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</si>
  <si>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</si>
  <si>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</si>
  <si>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</si>
  <si>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</si>
  <si>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</si>
  <si>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</si>
  <si>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</si>
  <si>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</si>
  <si>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</si>
  <si>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</si>
  <si>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</si>
  <si>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</si>
  <si>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</si>
  <si>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</si>
  <si>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</si>
  <si>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</si>
  <si>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</si>
  <si>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</si>
  <si>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</si>
  <si>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</si>
  <si>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</si>
  <si>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</si>
  <si>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</si>
  <si>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</si>
  <si>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</si>
  <si>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</si>
  <si>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</si>
  <si>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</si>
  <si>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</si>
  <si>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</si>
  <si>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</si>
  <si>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</si>
  <si>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</si>
  <si>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</si>
  <si>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</si>
  <si>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</si>
  <si>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</si>
  <si>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</si>
  <si>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</si>
  <si>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</si>
  <si>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</si>
  <si>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</si>
  <si>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</si>
  <si>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</si>
  <si>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</si>
  <si>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</si>
  <si>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</si>
  <si>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</si>
  <si>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</si>
  <si>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</si>
  <si>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</si>
  <si>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</si>
  <si>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</si>
  <si>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</si>
  <si>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</si>
  <si>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</si>
  <si>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</si>
  <si>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</si>
  <si>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</si>
  <si>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</si>
  <si>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</si>
  <si>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</si>
  <si>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</si>
  <si>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</si>
  <si>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</si>
  <si>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</si>
  <si>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</si>
  <si>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</si>
  <si>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</si>
  <si>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</si>
  <si>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</si>
  <si>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</si>
  <si>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</si>
  <si>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</si>
  <si>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</si>
  <si>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</si>
  <si>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平内町漁業集落環境整備事業特別会計</t>
    <phoneticPr fontId="5"/>
  </si>
  <si>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</si>
  <si>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</si>
  <si>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</si>
  <si>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</si>
  <si>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</si>
  <si>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</si>
  <si>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</si>
  <si>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</si>
  <si>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</si>
  <si>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</si>
  <si>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</si>
  <si>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</si>
  <si>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</si>
  <si>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</si>
  <si>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</si>
  <si>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</si>
  <si>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</si>
  <si>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</si>
  <si>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</si>
  <si>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</si>
  <si>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</si>
  <si>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</si>
  <si>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</si>
  <si>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</si>
  <si>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</si>
  <si>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</si>
  <si>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</si>
  <si>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</si>
  <si>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</si>
  <si>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</si>
  <si>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</si>
  <si>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</si>
  <si>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</si>
  <si>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</si>
  <si>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</si>
  <si>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</si>
  <si>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</si>
  <si>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</si>
  <si>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</si>
  <si>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</si>
  <si>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</si>
  <si>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</si>
  <si>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</si>
  <si>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</si>
  <si>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</si>
  <si>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</si>
  <si>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</si>
  <si>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</si>
  <si>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</si>
  <si>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</si>
  <si>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</si>
  <si>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</si>
  <si>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</si>
  <si>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</si>
  <si>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</si>
  <si>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</si>
  <si>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</si>
  <si>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</si>
  <si>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</si>
  <si>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</si>
  <si>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</si>
  <si>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青森県平内町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</si>
  <si>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</si>
  <si>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</si>
  <si>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</si>
  <si>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</si>
  <si>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</si>
  <si>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</si>
  <si>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</si>
  <si>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</si>
  <si>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</si>
  <si>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</si>
  <si>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</si>
  <si>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</si>
  <si>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</si>
  <si>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</si>
  <si>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</si>
  <si>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</si>
  <si>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</si>
  <si>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</si>
  <si>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</si>
  <si>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</si>
  <si>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</si>
  <si>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</si>
  <si>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</si>
  <si>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</si>
  <si>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</si>
  <si>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</si>
  <si>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</si>
  <si>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</si>
  <si>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</si>
  <si>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</si>
  <si>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</si>
  <si>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</si>
  <si>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</si>
  <si>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</si>
  <si>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</si>
  <si>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</si>
  <si>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</si>
  <si>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</si>
  <si>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</si>
  <si>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</si>
  <si>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</si>
  <si>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</si>
  <si>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</si>
  <si>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</si>
  <si>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</si>
  <si>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</si>
  <si>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</si>
  <si>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</si>
  <si>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</si>
  <si>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</si>
  <si>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</si>
  <si>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</si>
  <si>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</si>
  <si>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</si>
  <si>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</si>
  <si>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</si>
  <si>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</si>
  <si>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</si>
  <si>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</si>
  <si>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</si>
  <si>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</si>
  <si>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</si>
  <si>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</si>
  <si>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</si>
  <si>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</si>
  <si>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</si>
  <si>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</si>
  <si>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</si>
  <si>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</si>
  <si>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</si>
  <si>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</si>
  <si>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</si>
  <si>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</si>
  <si>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</si>
  <si>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</si>
  <si>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</si>
  <si>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</si>
  <si>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</si>
  <si>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</si>
  <si>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</si>
  <si>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</si>
  <si>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</si>
  <si>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</si>
  <si>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</si>
  <si>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</si>
  <si>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</si>
  <si>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</si>
  <si>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</si>
  <si>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</si>
  <si>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</si>
  <si>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</si>
  <si>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</si>
  <si>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</si>
  <si>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</si>
  <si>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</si>
  <si>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</si>
  <si>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</si>
  <si>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</si>
  <si>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</si>
  <si>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</si>
  <si>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</si>
  <si>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</si>
  <si>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</si>
  <si>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</si>
  <si>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</si>
  <si>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</si>
  <si>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</si>
  <si>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</si>
  <si>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</si>
  <si>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</si>
  <si>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</si>
  <si>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</si>
  <si>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</si>
  <si>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</si>
  <si>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</si>
  <si>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</si>
  <si>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</si>
  <si>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</si>
  <si>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</si>
  <si>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</si>
  <si>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</si>
  <si>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</si>
  <si>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</si>
  <si>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</si>
  <si>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</si>
  <si>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</si>
  <si>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</si>
  <si>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</si>
  <si>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</si>
  <si>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</si>
  <si>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</si>
  <si>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</si>
  <si>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</si>
  <si>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</si>
  <si>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</si>
  <si>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</si>
  <si>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</si>
  <si>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</si>
  <si>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</si>
  <si>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</si>
  <si>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</si>
  <si>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</si>
  <si>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</si>
  <si>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</si>
  <si>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</si>
  <si>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</si>
  <si>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</si>
  <si>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</si>
  <si>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</si>
  <si>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</si>
  <si>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青森県平内町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</si>
  <si>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</si>
  <si>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</si>
  <si>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</si>
  <si>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</si>
  <si>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</si>
  <si>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</si>
  <si>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</si>
  <si>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</si>
  <si>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</si>
  <si>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</si>
  <si>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</si>
  <si>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</si>
  <si>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</si>
  <si>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</si>
  <si>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</si>
  <si>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</si>
  <si>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</si>
  <si>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</si>
  <si>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</si>
  <si>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</si>
  <si>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</si>
  <si>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</si>
  <si>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</si>
  <si>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</si>
  <si>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</si>
  <si>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</si>
  <si>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</si>
  <si>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</si>
  <si>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</si>
  <si>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</si>
  <si>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</si>
  <si>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</si>
  <si>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</si>
  <si>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</si>
  <si>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</si>
  <si>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</si>
  <si>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</si>
  <si>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</si>
  <si>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</si>
  <si>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平内町公共下水道事業特別会計</t>
    <phoneticPr fontId="5"/>
  </si>
  <si>
    <t>法非適用企業</t>
    <phoneticPr fontId="5"/>
  </si>
  <si>
    <t>平内町農業集落排水事業特別会計</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</si>
  <si>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</si>
  <si>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</si>
  <si>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</si>
  <si>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</si>
  <si>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</si>
  <si>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</si>
  <si>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</si>
  <si>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</si>
  <si>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</si>
  <si>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</si>
  <si>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</si>
  <si>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</si>
  <si>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</si>
  <si>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</si>
  <si>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</si>
  <si>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</si>
  <si>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</si>
  <si>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</si>
  <si>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</si>
  <si>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</si>
  <si>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</si>
  <si>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</si>
  <si>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</si>
  <si>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</si>
  <si>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</si>
  <si>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</si>
  <si>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</si>
  <si>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</si>
  <si>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</si>
  <si>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</si>
  <si>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</si>
  <si>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</si>
  <si>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</si>
  <si>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</si>
  <si>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</si>
  <si>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</si>
  <si>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</si>
  <si>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</si>
  <si>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</si>
  <si>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</si>
  <si>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</si>
  <si>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</si>
  <si>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</si>
  <si>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</si>
  <si>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</si>
  <si>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</si>
  <si>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</si>
  <si>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</si>
  <si>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</si>
  <si>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</si>
  <si>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</si>
  <si>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</si>
  <si>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</si>
  <si>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</si>
  <si>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</si>
  <si>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</si>
  <si>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</si>
  <si>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</si>
  <si>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</si>
  <si>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</si>
  <si>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</si>
  <si>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</si>
  <si>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</si>
  <si>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</si>
  <si>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</si>
  <si>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</si>
  <si>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</si>
  <si>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</si>
  <si>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</si>
  <si>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</si>
  <si>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</si>
  <si>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</si>
  <si>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</si>
  <si>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</si>
  <si>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</si>
  <si>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</si>
  <si>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</si>
  <si>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</si>
  <si>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</si>
  <si>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</si>
  <si>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</si>
  <si>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</si>
  <si>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</si>
  <si>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</si>
  <si>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</si>
  <si>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</si>
  <si>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</si>
  <si>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</si>
  <si>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</si>
  <si>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</si>
  <si>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</si>
  <si>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</si>
  <si>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</si>
  <si>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</si>
  <si>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</si>
  <si>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</si>
  <si>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</si>
  <si>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</si>
  <si>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</si>
  <si>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</si>
  <si>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</si>
  <si>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</si>
  <si>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</si>
  <si>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</si>
  <si>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</si>
  <si>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</si>
  <si>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</si>
  <si>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</si>
  <si>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</si>
  <si>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</si>
  <si>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</si>
  <si>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</si>
  <si>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</si>
  <si>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</si>
  <si>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</si>
  <si>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</si>
  <si>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</si>
  <si>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</si>
  <si>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</si>
  <si>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</si>
  <si>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</si>
  <si>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</si>
  <si>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</si>
  <si>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</si>
  <si>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</si>
  <si>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</si>
  <si>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</si>
  <si>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</si>
  <si>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</si>
  <si>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</si>
  <si>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</si>
  <si>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</si>
  <si>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</si>
  <si>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</si>
  <si>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</si>
  <si>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</si>
  <si>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2.37</t>
  </si>
  <si>
    <t>▲ 0.55</t>
  </si>
  <si>
    <t>平内町漁業集落環境整備事業特別会計</t>
  </si>
  <si>
    <t>▲ 0.00</t>
  </si>
  <si>
    <t>一般会計</t>
  </si>
  <si>
    <t>平内町水道事業会計</t>
  </si>
  <si>
    <t>平内町介護保険特別会計</t>
  </si>
  <si>
    <t>平内町国民健康保険平内中央病院事業会計</t>
  </si>
  <si>
    <t>平内町国民健康保険特別会計</t>
  </si>
  <si>
    <t>平内町後期高齢者医療特別会計</t>
  </si>
  <si>
    <t>平内町農業集落排水事業特別会計</t>
  </si>
  <si>
    <t>その他会計（赤字）</t>
  </si>
  <si>
    <t>その他会計（黒字）</t>
  </si>
  <si>
    <t>R01</t>
    <phoneticPr fontId="5"/>
  </si>
  <si>
    <t>R02</t>
    <phoneticPr fontId="5"/>
  </si>
  <si>
    <t>R03</t>
    <phoneticPr fontId="5"/>
  </si>
  <si>
    <t>R04</t>
    <phoneticPr fontId="5"/>
  </si>
  <si>
    <t>R05</t>
    <phoneticPr fontId="5"/>
  </si>
  <si>
    <t>青森地域広域事務組合</t>
    <rPh sb="0" eb="2">
      <t>アオモリ</t>
    </rPh>
    <rPh sb="2" eb="4">
      <t>チイキ</t>
    </rPh>
    <rPh sb="4" eb="6">
      <t>コウイキ</t>
    </rPh>
    <rPh sb="6" eb="8">
      <t>ジム</t>
    </rPh>
    <rPh sb="8" eb="10">
      <t>クミアイ</t>
    </rPh>
    <phoneticPr fontId="35"/>
  </si>
  <si>
    <t>青森県市町村職員退職手当組合</t>
    <rPh sb="0" eb="3">
      <t>アオモリケン</t>
    </rPh>
    <rPh sb="3" eb="6">
      <t>シチョウソン</t>
    </rPh>
    <rPh sb="6" eb="8">
      <t>ショクイン</t>
    </rPh>
    <rPh sb="8" eb="10">
      <t>タイショク</t>
    </rPh>
    <rPh sb="10" eb="12">
      <t>テアテ</t>
    </rPh>
    <rPh sb="12" eb="14">
      <t>クミアイ</t>
    </rPh>
    <phoneticPr fontId="3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</si>
  <si>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</si>
  <si>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</si>
  <si>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青森県交通災害共済組合</t>
    <rPh sb="0" eb="3">
      <t>アオモリケン</t>
    </rPh>
    <rPh sb="3" eb="5">
      <t>コウツウ</t>
    </rPh>
    <rPh sb="5" eb="7">
      <t>サイガイ</t>
    </rPh>
    <rPh sb="7" eb="9">
      <t>キョウサイ</t>
    </rPh>
    <rPh sb="9" eb="11">
      <t>クミアイ</t>
    </rPh>
    <phoneticPr fontId="35"/>
  </si>
  <si>
    <t>青森県市町村総合事務組合</t>
    <rPh sb="0" eb="3">
      <t>アオモリケン</t>
    </rPh>
    <rPh sb="3" eb="6">
      <t>シチョウソン</t>
    </rPh>
    <rPh sb="6" eb="8">
      <t>ソウゴウ</t>
    </rPh>
    <rPh sb="8" eb="10">
      <t>ジム</t>
    </rPh>
    <rPh sb="10" eb="12">
      <t>クミアイ</t>
    </rPh>
    <phoneticPr fontId="35"/>
  </si>
  <si>
    <t>公共施設等整備基金</t>
    <rPh sb="0" eb="2">
      <t>コウキョウ</t>
    </rPh>
    <rPh sb="2" eb="9">
      <t>シセツトウセイビキキン</t>
    </rPh>
    <phoneticPr fontId="2"/>
  </si>
  <si>
    <t>地域づくり特別事業基金</t>
    <rPh sb="0" eb="2">
      <t>チイキ</t>
    </rPh>
    <rPh sb="5" eb="7">
      <t>トクベツ</t>
    </rPh>
    <rPh sb="7" eb="11">
      <t>ジギョウキキン</t>
    </rPh>
    <phoneticPr fontId="2"/>
  </si>
  <si>
    <t>地域福祉基金</t>
    <rPh sb="0" eb="4">
      <t>チイキフクシ</t>
    </rPh>
    <rPh sb="4" eb="6">
      <t>キキン</t>
    </rPh>
    <phoneticPr fontId="2"/>
  </si>
  <si>
    <t>森林環境基金</t>
    <rPh sb="0" eb="4">
      <t>シンリンカンキョウ</t>
    </rPh>
    <rPh sb="4" eb="6">
      <t>キキン</t>
    </rPh>
    <phoneticPr fontId="2"/>
  </si>
  <si>
    <t>下水道事業債償還基金</t>
    <rPh sb="0" eb="3">
      <t>ゲスイドウ</t>
    </rPh>
    <rPh sb="3" eb="6">
      <t>ジギョウサイ</t>
    </rPh>
    <rPh sb="6" eb="8">
      <t>ショウカン</t>
    </rPh>
    <rPh sb="8" eb="10">
      <t>キキン</t>
    </rPh>
    <phoneticPr fontId="2"/>
  </si>
  <si>
    <t>地域づくり特別事業基金</t>
    <phoneticPr fontId="2"/>
  </si>
  <si>
    <t>地域福祉基金</t>
    <phoneticPr fontId="2"/>
  </si>
  <si>
    <t>森林環境基金</t>
    <phoneticPr fontId="2"/>
  </si>
  <si>
    <t>下水道事業債償還基金</t>
    <phoneticPr fontId="2"/>
  </si>
  <si>
    <t>公共施設等整備基金</t>
    <phoneticPr fontId="2"/>
  </si>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</sst>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5" xfId="3"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473F-4343-9799-6BD5230ECD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116094</c:v>
                </c:pt>
                <c:pt idx="1">
                  <c:v>187490</c:v>
                </c:pt>
                <c:pt idx="2">
                  <c:v>102315</c:v>
                </c:pt>
                <c:pt idx="3">
                  <c:v>134163</c:v>
                </c:pt>
                <c:pt idx="4">
                  <c:v>65787</c:v>
                </c:pt>
              </c:numCache>
            </c:numRef>
          </c:val>
          <c:smooth val="0"/>
          <c:extLst>
            <c:ext xmlns:c16="http://schemas.microsoft.com/office/drawing/2014/chart" uri="{C3380CC4-5D6E-409C-BE32-E72D297353CC}">
              <c16:uniqueId val="{00000001-473F-4343-9799-6BD5230ECD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3.93</c:v>
                </c:pt>
                <c:pt idx="1">
                  <c:v>3.6</c:v>
                </c:pt>
                <c:pt idx="2">
                  <c:v>3.64</c:v>
                </c:pt>
                <c:pt idx="3">
                  <c:v>3.43</c:v>
                </c:pt>
                <c:pt idx="4">
                  <c:v>4.46</c:v>
                </c:pt>
              </c:numCache>
            </c:numRef>
          </c:val>
          <c:extLst>
            <c:ext xmlns:c16="http://schemas.microsoft.com/office/drawing/2014/chart" uri="{C3380CC4-5D6E-409C-BE32-E72D297353CC}">
              <c16:uniqueId val="{00000000-1CB2-44AA-81DB-1FD087F6D4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11.94</c:v>
                </c:pt>
                <c:pt idx="1">
                  <c:v>11.65</c:v>
                </c:pt>
                <c:pt idx="2">
                  <c:v>11.84</c:v>
                </c:pt>
                <c:pt idx="3">
                  <c:v>15.57</c:v>
                </c:pt>
                <c:pt idx="4">
                  <c:v>16.63</c:v>
                </c:pt>
              </c:numCache>
            </c:numRef>
          </c:val>
          <c:extLst>
            <c:ext xmlns:c16="http://schemas.microsoft.com/office/drawing/2014/chart" uri="{C3380CC4-5D6E-409C-BE32-E72D297353CC}">
              <c16:uniqueId val="{00000001-1CB2-44AA-81DB-1FD087F6D4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0.23</c:v>
                </c:pt>
                <c:pt idx="1">
                  <c:v>-2.37</c:v>
                </c:pt>
                <c:pt idx="2">
                  <c:v>-0.55000000000000004</c:v>
                </c:pt>
                <c:pt idx="3">
                  <c:v>1.17</c:v>
                </c:pt>
                <c:pt idx="4">
                  <c:v>0.51</c:v>
                </c:pt>
              </c:numCache>
            </c:numRef>
          </c:val>
          <c:smooth val="0"/>
          <c:extLst>
            <c:ext xmlns:c16="http://schemas.microsoft.com/office/drawing/2014/chart" uri="{C3380CC4-5D6E-409C-BE32-E72D297353CC}">
              <c16:uniqueId val="{00000002-1CB2-44AA-81DB-1FD087F6D4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0.02</c:v>
                </c:pt>
                <c:pt idx="4">
                  <c:v>#N/A</c:v>
                </c:pt>
                <c:pt idx="5">
                  <c:v>0.01</c:v>
                </c:pt>
                <c:pt idx="6">
                  <c:v>#N/A</c:v>
                </c:pt>
                <c:pt idx="7">
                  <c:v>0.02</c:v>
                </c:pt>
                <c:pt idx="8">
                  <c:v>#N/A</c:v>
                </c:pt>
                <c:pt idx="9">
                  <c:v>0.08</c:v>
                </c:pt>
              </c:numCache>
            </c:numRef>
          </c:val>
          <c:extLst>
            <c:ext xmlns:c16="http://schemas.microsoft.com/office/drawing/2014/chart" uri="{C3380CC4-5D6E-409C-BE32-E72D297353CC}">
              <c16:uniqueId val="{00000000-D656-42A0-961A-5448FD33A7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56-42A0-961A-5448FD33A706}"/>
            </c:ext>
          </c:extLst>
        </c:ser>
        <c:ser>
          <c:idx val="2"/>
          <c:order val="2"/>
          <c:tx>
            <c:strRef>
              <c:f>データシート!$A$29</c:f>
              <c:strCache>
                <c:ptCount val="1"/>
                <c:pt idx="0">
                  <c:v>平内町農業集落排水事業特別会計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0.03</c:v>
                </c:pt>
                <c:pt idx="8">
                  <c:v>#N/A</c:v>
                </c:pt>
                <c:pt idx="9">
                  <c:v>0.06</c:v>
                </c:pt>
              </c:numCache>
            </c:numRef>
          </c:val>
          <c:extLst>
            <c:ext xmlns:c16="http://schemas.microsoft.com/office/drawing/2014/chart" uri="{C3380CC4-5D6E-409C-BE32-E72D297353CC}">
              <c16:uniqueId val="{00000002-D656-42A0-961A-5448FD33A706}"/>
            </c:ext>
          </c:extLst>
        </c:ser>
        <c:ser>
          <c:idx val="3"/>
          <c:order val="3"/>
          <c:tx>
            <c:strRef>
              <c:f>データシート!$A$30</c:f>
              <c:strCache>
                <c:ptCount val="1"/>
                <c:pt idx="0">
                  <c:v>平内町後期高齢者医療特別会計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0.05</c:v>
                </c:pt>
                <c:pt idx="4">
                  <c:v>#N/A</c:v>
                </c:pt>
                <c:pt idx="5">
                  <c:v>0.04</c:v>
                </c:pt>
                <c:pt idx="6">
                  <c:v>#N/A</c:v>
                </c:pt>
                <c:pt idx="7">
                  <c:v>0.04</c:v>
                </c:pt>
                <c:pt idx="8">
                  <c:v>#N/A</c:v>
                </c:pt>
                <c:pt idx="9">
                  <c:v>0.06</c:v>
                </c:pt>
              </c:numCache>
            </c:numRef>
          </c:val>
          <c:extLst>
            <c:ext xmlns:c16="http://schemas.microsoft.com/office/drawing/2014/chart" uri="{C3380CC4-5D6E-409C-BE32-E72D297353CC}">
              <c16:uniqueId val="{00000003-D656-42A0-961A-5448FD33A706}"/>
            </c:ext>
          </c:extLst>
        </c:ser>
        <c:ser>
          <c:idx val="4"/>
          <c:order val="4"/>
          <c:tx>
            <c:strRef>
              <c:f>データシート!$A$31</c:f>
              <c:strCache>
                <c:ptCount val="1"/>
                <c:pt idx="0">
                  <c:v>平内町国民健康保険特別会計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2.0499999999999998</c:v>
                </c:pt>
                <c:pt idx="2">
                  <c:v>#N/A</c:v>
                </c:pt>
                <c:pt idx="3">
                  <c:v>2.67</c:v>
                </c:pt>
                <c:pt idx="4">
                  <c:v>#N/A</c:v>
                </c:pt>
                <c:pt idx="5">
                  <c:v>1.98</c:v>
                </c:pt>
                <c:pt idx="6">
                  <c:v>#N/A</c:v>
                </c:pt>
                <c:pt idx="7">
                  <c:v>0.6</c:v>
                </c:pt>
                <c:pt idx="8">
                  <c:v>#N/A</c:v>
                </c:pt>
                <c:pt idx="9">
                  <c:v>0.96</c:v>
                </c:pt>
              </c:numCache>
            </c:numRef>
          </c:val>
          <c:extLst>
            <c:ext xmlns:c16="http://schemas.microsoft.com/office/drawing/2014/chart" uri="{C3380CC4-5D6E-409C-BE32-E72D297353CC}">
              <c16:uniqueId val="{00000004-D656-42A0-961A-5448FD33A706}"/>
            </c:ext>
          </c:extLst>
        </c:ser>
        <c:ser>
          <c:idx val="5"/>
          <c:order val="5"/>
          <c:tx>
            <c:strRef>
              <c:f>データシート!$A$32</c:f>
              <c:strCache>
                <c:ptCount val="1"/>
                <c:pt idx="0">
                  <c:v>平内町国民健康保険平内中央病院事業会計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3.64</c:v>
                </c:pt>
                <c:pt idx="2">
                  <c:v>#N/A</c:v>
                </c:pt>
                <c:pt idx="3">
                  <c:v>3.67</c:v>
                </c:pt>
                <c:pt idx="4">
                  <c:v>#N/A</c:v>
                </c:pt>
                <c:pt idx="5">
                  <c:v>3.68</c:v>
                </c:pt>
                <c:pt idx="6">
                  <c:v>#N/A</c:v>
                </c:pt>
                <c:pt idx="7">
                  <c:v>2.81</c:v>
                </c:pt>
                <c:pt idx="8">
                  <c:v>#N/A</c:v>
                </c:pt>
                <c:pt idx="9">
                  <c:v>2.5499999999999998</c:v>
                </c:pt>
              </c:numCache>
            </c:numRef>
          </c:val>
          <c:extLst>
            <c:ext xmlns:c16="http://schemas.microsoft.com/office/drawing/2014/chart" uri="{C3380CC4-5D6E-409C-BE32-E72D297353CC}">
              <c16:uniqueId val="{00000005-D656-42A0-961A-5448FD33A706}"/>
            </c:ext>
          </c:extLst>
        </c:ser>
        <c:ser>
          <c:idx val="6"/>
          <c:order val="6"/>
          <c:tx>
            <c:strRef>
              <c:f>データシート!$A$33</c:f>
              <c:strCache>
                <c:ptCount val="1"/>
                <c:pt idx="0">
                  <c:v>平内町介護保険特別会計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1.02</c:v>
                </c:pt>
                <c:pt idx="2">
                  <c:v>#N/A</c:v>
                </c:pt>
                <c:pt idx="3">
                  <c:v>0.3</c:v>
                </c:pt>
                <c:pt idx="4">
                  <c:v>#N/A</c:v>
                </c:pt>
                <c:pt idx="5">
                  <c:v>0.46</c:v>
                </c:pt>
                <c:pt idx="6">
                  <c:v>#N/A</c:v>
                </c:pt>
                <c:pt idx="7">
                  <c:v>2.34</c:v>
                </c:pt>
                <c:pt idx="8">
                  <c:v>#N/A</c:v>
                </c:pt>
                <c:pt idx="9">
                  <c:v>3.01</c:v>
                </c:pt>
              </c:numCache>
            </c:numRef>
          </c:val>
          <c:extLst>
            <c:ext xmlns:c16="http://schemas.microsoft.com/office/drawing/2014/chart" uri="{C3380CC4-5D6E-409C-BE32-E72D297353CC}">
              <c16:uniqueId val="{00000006-D656-42A0-961A-5448FD33A706}"/>
            </c:ext>
          </c:extLst>
        </c:ser>
        <c:ser>
          <c:idx val="7"/>
          <c:order val="7"/>
          <c:tx>
            <c:strRef>
              <c:f>データシート!$A$34</c:f>
              <c:strCache>
                <c:ptCount val="1"/>
                <c:pt idx="0">
                  <c:v>平内町水道事業会計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2.36</c:v>
                </c:pt>
                <c:pt idx="2">
                  <c:v>#N/A</c:v>
                </c:pt>
                <c:pt idx="3">
                  <c:v>2.69</c:v>
                </c:pt>
                <c:pt idx="4">
                  <c:v>#N/A</c:v>
                </c:pt>
                <c:pt idx="5">
                  <c:v>3.04</c:v>
                </c:pt>
                <c:pt idx="6">
                  <c:v>#N/A</c:v>
                </c:pt>
                <c:pt idx="7">
                  <c:v>3.65</c:v>
                </c:pt>
                <c:pt idx="8">
                  <c:v>#N/A</c:v>
                </c:pt>
                <c:pt idx="9">
                  <c:v>4.1399999999999997</c:v>
                </c:pt>
              </c:numCache>
            </c:numRef>
          </c:val>
          <c:extLst>
            <c:ext xmlns:c16="http://schemas.microsoft.com/office/drawing/2014/chart" uri="{C3380CC4-5D6E-409C-BE32-E72D297353CC}">
              <c16:uniqueId val="{00000007-D656-42A0-961A-5448FD33A70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3.93</c:v>
                </c:pt>
                <c:pt idx="2">
                  <c:v>#N/A</c:v>
                </c:pt>
                <c:pt idx="3">
                  <c:v>3.6</c:v>
                </c:pt>
                <c:pt idx="4">
                  <c:v>#N/A</c:v>
                </c:pt>
                <c:pt idx="5">
                  <c:v>3.64</c:v>
                </c:pt>
                <c:pt idx="6">
                  <c:v>#N/A</c:v>
                </c:pt>
                <c:pt idx="7">
                  <c:v>3.43</c:v>
                </c:pt>
                <c:pt idx="8">
                  <c:v>#N/A</c:v>
                </c:pt>
                <c:pt idx="9">
                  <c:v>4.46</c:v>
                </c:pt>
              </c:numCache>
            </c:numRef>
          </c:val>
          <c:extLst>
            <c:ext xmlns:c16="http://schemas.microsoft.com/office/drawing/2014/chart" uri="{C3380CC4-5D6E-409C-BE32-E72D297353CC}">
              <c16:uniqueId val="{00000008-D656-42A0-961A-5448FD33A706}"/>
            </c:ext>
          </c:extLst>
        </c:ser>
        <c:ser>
          <c:idx val="9"/>
          <c:order val="9"/>
          <c:tx>
            <c:strRef>
              <c:f>データシート!$A$36</c:f>
              <c:strCache>
                <c:ptCount val="1"/>
                <c:pt idx="0">
                  <c:v>平内町漁業集落環境整備事業特別会計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0.01</c:v>
                </c:pt>
                <c:pt idx="2">
                  <c:v>#N/A</c:v>
                </c:pt>
                <c:pt idx="3">
                  <c:v>0.01</c:v>
                </c:pt>
                <c:pt idx="4">
                  <c:v>#N/A</c:v>
                </c:pt>
                <c:pt idx="5">
                  <c:v>0.02</c:v>
                </c:pt>
                <c:pt idx="6">
                  <c:v>#N/A</c:v>
                </c:pt>
                <c:pt idx="7">
                  <c:v>0.03</c:v>
                </c:pt>
                <c:pt idx="8">
                  <c:v>#N/A</c:v>
                </c:pt>
                <c:pt idx="9">
                  <c:v>0</c:v>
                </c:pt>
              </c:numCache>
            </c:numRef>
          </c:val>
          <c:extLst>
            <c:ext xmlns:c16="http://schemas.microsoft.com/office/drawing/2014/chart" uri="{C3380CC4-5D6E-409C-BE32-E72D297353CC}">
              <c16:uniqueId val="{00000009-D656-42A0-961A-5448FD33A7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583</c:v>
                </c:pt>
                <c:pt idx="5">
                  <c:v>574</c:v>
                </c:pt>
                <c:pt idx="8">
                  <c:v>596</c:v>
                </c:pt>
                <c:pt idx="11">
                  <c:v>612</c:v>
                </c:pt>
                <c:pt idx="14">
                  <c:v>646</c:v>
                </c:pt>
              </c:numCache>
            </c:numRef>
          </c:val>
          <c:extLst>
            <c:ext xmlns:c16="http://schemas.microsoft.com/office/drawing/2014/chart" uri="{C3380CC4-5D6E-409C-BE32-E72D297353CC}">
              <c16:uniqueId val="{00000000-02D9-46B3-AE88-8AEBDA84C8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D9-46B3-AE88-8AEBDA84C8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D9-46B3-AE88-8AEBDA84C8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16</c:v>
                </c:pt>
                <c:pt idx="6">
                  <c:v>14</c:v>
                </c:pt>
                <c:pt idx="9">
                  <c:v>16</c:v>
                </c:pt>
                <c:pt idx="12">
                  <c:v>16</c:v>
                </c:pt>
              </c:numCache>
            </c:numRef>
          </c:val>
          <c:extLst>
            <c:ext xmlns:c16="http://schemas.microsoft.com/office/drawing/2014/chart" uri="{C3380CC4-5D6E-409C-BE32-E72D297353CC}">
              <c16:uniqueId val="{00000003-02D9-46B3-AE88-8AEBDA84C8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407</c:v>
                </c:pt>
                <c:pt idx="3">
                  <c:v>404</c:v>
                </c:pt>
                <c:pt idx="6">
                  <c:v>419</c:v>
                </c:pt>
                <c:pt idx="9">
                  <c:v>416</c:v>
                </c:pt>
                <c:pt idx="12">
                  <c:v>417</c:v>
                </c:pt>
              </c:numCache>
            </c:numRef>
          </c:val>
          <c:extLst>
            <c:ext xmlns:c16="http://schemas.microsoft.com/office/drawing/2014/chart" uri="{C3380CC4-5D6E-409C-BE32-E72D297353CC}">
              <c16:uniqueId val="{00000004-02D9-46B3-AE88-8AEBDA84C8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D9-46B3-AE88-8AEBDA84C8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D9-46B3-AE88-8AEBDA84C8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507</c:v>
                </c:pt>
                <c:pt idx="3">
                  <c:v>492</c:v>
                </c:pt>
                <c:pt idx="6">
                  <c:v>548</c:v>
                </c:pt>
                <c:pt idx="9">
                  <c:v>609</c:v>
                </c:pt>
                <c:pt idx="12">
                  <c:v>641</c:v>
                </c:pt>
              </c:numCache>
            </c:numRef>
          </c:val>
          <c:extLst>
            <c:ext xmlns:c16="http://schemas.microsoft.com/office/drawing/2014/chart" uri="{C3380CC4-5D6E-409C-BE32-E72D297353CC}">
              <c16:uniqueId val="{00000007-02D9-46B3-AE88-8AEBDA84C8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344</c:v>
                </c:pt>
                <c:pt idx="2">
                  <c:v>#N/A</c:v>
                </c:pt>
                <c:pt idx="3">
                  <c:v>#N/A</c:v>
                </c:pt>
                <c:pt idx="4">
                  <c:v>338</c:v>
                </c:pt>
                <c:pt idx="5">
                  <c:v>#N/A</c:v>
                </c:pt>
                <c:pt idx="6">
                  <c:v>#N/A</c:v>
                </c:pt>
                <c:pt idx="7">
                  <c:v>385</c:v>
                </c:pt>
                <c:pt idx="8">
                  <c:v>#N/A</c:v>
                </c:pt>
                <c:pt idx="9">
                  <c:v>#N/A</c:v>
                </c:pt>
                <c:pt idx="10">
                  <c:v>429</c:v>
                </c:pt>
                <c:pt idx="11">
                  <c:v>#N/A</c:v>
                </c:pt>
                <c:pt idx="12">
                  <c:v>#N/A</c:v>
                </c:pt>
                <c:pt idx="13">
                  <c:v>428</c:v>
                </c:pt>
                <c:pt idx="14">
                  <c:v>#N/A</c:v>
                </c:pt>
              </c:numCache>
            </c:numRef>
          </c:val>
          <c:smooth val="0"/>
          <c:extLst>
            <c:ext xmlns:c16="http://schemas.microsoft.com/office/drawing/2014/chart" uri="{C3380CC4-5D6E-409C-BE32-E72D297353CC}">
              <c16:uniqueId val="{00000008-02D9-46B3-AE88-8AEBDA84C8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6949</c:v>
                </c:pt>
                <c:pt idx="5">
                  <c:v>7505</c:v>
                </c:pt>
                <c:pt idx="8">
                  <c:v>7425</c:v>
                </c:pt>
                <c:pt idx="11">
                  <c:v>7495</c:v>
                </c:pt>
                <c:pt idx="14">
                  <c:v>7157</c:v>
                </c:pt>
              </c:numCache>
            </c:numRef>
          </c:val>
          <c:extLst>
            <c:ext xmlns:c16="http://schemas.microsoft.com/office/drawing/2014/chart" uri="{C3380CC4-5D6E-409C-BE32-E72D297353CC}">
              <c16:uniqueId val="{00000000-A406-40A0-80B7-06BA6C090B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406-40A0-80B7-06BA6C090B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1812</c:v>
                </c:pt>
                <c:pt idx="5">
                  <c:v>1753</c:v>
                </c:pt>
                <c:pt idx="8">
                  <c:v>2107</c:v>
                </c:pt>
                <c:pt idx="11">
                  <c:v>2297</c:v>
                </c:pt>
                <c:pt idx="14">
                  <c:v>2374</c:v>
                </c:pt>
              </c:numCache>
            </c:numRef>
          </c:val>
          <c:extLst>
            <c:ext xmlns:c16="http://schemas.microsoft.com/office/drawing/2014/chart" uri="{C3380CC4-5D6E-409C-BE32-E72D297353CC}">
              <c16:uniqueId val="{00000002-A406-40A0-80B7-06BA6C090B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06-40A0-80B7-06BA6C090B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406-40A0-80B7-06BA6C090B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06-40A0-80B7-06BA6C090B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468</c:v>
                </c:pt>
                <c:pt idx="3">
                  <c:v>425</c:v>
                </c:pt>
                <c:pt idx="6">
                  <c:v>404</c:v>
                </c:pt>
                <c:pt idx="9">
                  <c:v>366</c:v>
                </c:pt>
                <c:pt idx="12">
                  <c:v>352</c:v>
                </c:pt>
              </c:numCache>
            </c:numRef>
          </c:val>
          <c:extLst>
            <c:ext xmlns:c16="http://schemas.microsoft.com/office/drawing/2014/chart" uri="{C3380CC4-5D6E-409C-BE32-E72D297353CC}">
              <c16:uniqueId val="{00000006-A406-40A0-80B7-06BA6C090B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115</c:v>
                </c:pt>
                <c:pt idx="3">
                  <c:v>126</c:v>
                </c:pt>
                <c:pt idx="6">
                  <c:v>169</c:v>
                </c:pt>
                <c:pt idx="9">
                  <c:v>160</c:v>
                </c:pt>
                <c:pt idx="12">
                  <c:v>144</c:v>
                </c:pt>
              </c:numCache>
            </c:numRef>
          </c:val>
          <c:extLst>
            <c:ext xmlns:c16="http://schemas.microsoft.com/office/drawing/2014/chart" uri="{C3380CC4-5D6E-409C-BE32-E72D297353CC}">
              <c16:uniqueId val="{00000007-A406-40A0-80B7-06BA6C090B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4671</c:v>
                </c:pt>
                <c:pt idx="3">
                  <c:v>4424</c:v>
                </c:pt>
                <c:pt idx="6">
                  <c:v>4210</c:v>
                </c:pt>
                <c:pt idx="9">
                  <c:v>4045</c:v>
                </c:pt>
                <c:pt idx="12">
                  <c:v>3873</c:v>
                </c:pt>
              </c:numCache>
            </c:numRef>
          </c:val>
          <c:extLst>
            <c:ext xmlns:c16="http://schemas.microsoft.com/office/drawing/2014/chart" uri="{C3380CC4-5D6E-409C-BE32-E72D297353CC}">
              <c16:uniqueId val="{00000008-A406-40A0-80B7-06BA6C090B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406-40A0-80B7-06BA6C090B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6163</c:v>
                </c:pt>
                <c:pt idx="3">
                  <c:v>7344</c:v>
                </c:pt>
                <c:pt idx="6">
                  <c:v>7477</c:v>
                </c:pt>
                <c:pt idx="9">
                  <c:v>7940</c:v>
                </c:pt>
                <c:pt idx="12">
                  <c:v>7818</c:v>
                </c:pt>
              </c:numCache>
            </c:numRef>
          </c:val>
          <c:extLst>
            <c:ext xmlns:c16="http://schemas.microsoft.com/office/drawing/2014/chart" uri="{C3380CC4-5D6E-409C-BE32-E72D297353CC}">
              <c16:uniqueId val="{0000000A-A406-40A0-80B7-06BA6C090B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2657</c:v>
                </c:pt>
                <c:pt idx="2">
                  <c:v>#N/A</c:v>
                </c:pt>
                <c:pt idx="3">
                  <c:v>#N/A</c:v>
                </c:pt>
                <c:pt idx="4">
                  <c:v>3062</c:v>
                </c:pt>
                <c:pt idx="5">
                  <c:v>#N/A</c:v>
                </c:pt>
                <c:pt idx="6">
                  <c:v>#N/A</c:v>
                </c:pt>
                <c:pt idx="7">
                  <c:v>2729</c:v>
                </c:pt>
                <c:pt idx="8">
                  <c:v>#N/A</c:v>
                </c:pt>
                <c:pt idx="9">
                  <c:v>#N/A</c:v>
                </c:pt>
                <c:pt idx="10">
                  <c:v>2719</c:v>
                </c:pt>
                <c:pt idx="11">
                  <c:v>#N/A</c:v>
                </c:pt>
                <c:pt idx="12">
                  <c:v>#N/A</c:v>
                </c:pt>
                <c:pt idx="13">
                  <c:v>2656</c:v>
                </c:pt>
                <c:pt idx="14">
                  <c:v>#N/A</c:v>
                </c:pt>
              </c:numCache>
            </c:numRef>
          </c:val>
          <c:smooth val="0"/>
          <c:extLst>
            <c:ext xmlns:c16="http://schemas.microsoft.com/office/drawing/2014/chart" uri="{C3380CC4-5D6E-409C-BE32-E72D297353CC}">
              <c16:uniqueId val="{0000000B-A406-40A0-80B7-06BA6C090B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534</c:v>
                </c:pt>
                <c:pt idx="1">
                  <c:v>688</c:v>
                </c:pt>
                <c:pt idx="2">
                  <c:v>743</c:v>
                </c:pt>
              </c:numCache>
            </c:numRef>
          </c:val>
          <c:extLst>
            <c:ext xmlns:c16="http://schemas.microsoft.com/office/drawing/2014/chart" uri="{C3380CC4-5D6E-409C-BE32-E72D297353CC}">
              <c16:uniqueId val="{00000000-39F0-4013-ABE3-9934CF50BB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346</c:v>
                </c:pt>
                <c:pt idx="1">
                  <c:v>346</c:v>
                </c:pt>
                <c:pt idx="2">
                  <c:v>362</c:v>
                </c:pt>
              </c:numCache>
            </c:numRef>
          </c:val>
          <c:extLst>
            <c:ext xmlns:c16="http://schemas.microsoft.com/office/drawing/2014/chart" uri="{C3380CC4-5D6E-409C-BE32-E72D297353CC}">
              <c16:uniqueId val="{00000001-39F0-4013-ABE3-9934CF50BB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889</c:v>
                </c:pt>
                <c:pt idx="1">
                  <c:v>789</c:v>
                </c:pt>
                <c:pt idx="2">
                  <c:v>794</c:v>
                </c:pt>
              </c:numCache>
            </c:numRef>
          </c:val>
          <c:extLst>
            <c:ext xmlns:c16="http://schemas.microsoft.com/office/drawing/2014/chart" uri="{C3380CC4-5D6E-409C-BE32-E72D297353CC}">
              <c16:uniqueId val="{00000002-39F0-4013-ABE3-9934CF50BB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9,948
9,894
217.09
7,717,177
7,482,144
199,244
4,464,966
7,818,353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年度の指数については昨年度</a:t>
          </a:r>
          <a:r>
            <a:rPr kumimoji="1" lang="ja-JP" altLang="en-US" sz="1050" b="0" i="0" baseline="0">
              <a:solidFill>
                <a:schemeClr val="dk1"/>
              </a:solidFill>
              <a:effectLst/>
              <a:latin typeface="+mn-lt"/>
              <a:ea typeface="+mn-ea"/>
              <a:cs typeface="+mn-cs"/>
            </a:rPr>
            <a:t>と同指数であったが、</a:t>
          </a:r>
          <a:r>
            <a:rPr kumimoji="1" lang="ja-JP" altLang="ja-JP" sz="1050" b="0" i="0" baseline="0">
              <a:solidFill>
                <a:schemeClr val="dk1"/>
              </a:solidFill>
              <a:effectLst/>
              <a:latin typeface="+mn-lt"/>
              <a:ea typeface="+mn-ea"/>
              <a:cs typeface="+mn-cs"/>
            </a:rPr>
            <a:t>類似団体平均と比較すると引き続き下回った状態で推移している。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年度は、町の基幹産業であるホタテ養殖業は、</a:t>
          </a:r>
          <a:r>
            <a:rPr kumimoji="1" lang="ja-JP" altLang="en-US" sz="1050" b="0" i="0" baseline="0">
              <a:solidFill>
                <a:schemeClr val="dk1"/>
              </a:solidFill>
              <a:effectLst/>
              <a:latin typeface="+mn-lt"/>
              <a:ea typeface="+mn-ea"/>
              <a:cs typeface="+mn-cs"/>
            </a:rPr>
            <a:t>へい死による漁獲量の減はあるものの、価格の上昇により税収はやや上昇傾向となっている。</a:t>
          </a:r>
          <a:r>
            <a:rPr kumimoji="1" lang="ja-JP" altLang="ja-JP" sz="1050" b="0" i="0" baseline="0">
              <a:solidFill>
                <a:schemeClr val="dk1"/>
              </a:solidFill>
              <a:effectLst/>
              <a:latin typeface="+mn-lt"/>
              <a:ea typeface="+mn-ea"/>
              <a:cs typeface="+mn-cs"/>
            </a:rPr>
            <a:t>一方で、普通交付税</a:t>
          </a:r>
          <a:r>
            <a:rPr kumimoji="1" lang="ja-JP" altLang="en-US" sz="1050" b="0" i="0" baseline="0">
              <a:solidFill>
                <a:schemeClr val="dk1"/>
              </a:solidFill>
              <a:effectLst/>
              <a:latin typeface="+mn-lt"/>
              <a:ea typeface="+mn-ea"/>
              <a:cs typeface="+mn-cs"/>
            </a:rPr>
            <a:t>については</a:t>
          </a:r>
          <a:r>
            <a:rPr kumimoji="1" lang="ja-JP" altLang="ja-JP" sz="1050" b="0" i="0" baseline="0">
              <a:solidFill>
                <a:schemeClr val="dk1"/>
              </a:solidFill>
              <a:effectLst/>
              <a:latin typeface="+mn-lt"/>
              <a:ea typeface="+mn-ea"/>
              <a:cs typeface="+mn-cs"/>
            </a:rPr>
            <a:t>、基準財政需要額では</a:t>
          </a:r>
          <a:r>
            <a:rPr kumimoji="1" lang="ja-JP" altLang="en-US" sz="1050" b="0" i="0" baseline="0">
              <a:solidFill>
                <a:schemeClr val="dk1"/>
              </a:solidFill>
              <a:effectLst/>
              <a:latin typeface="+mn-lt"/>
              <a:ea typeface="+mn-ea"/>
              <a:cs typeface="+mn-cs"/>
            </a:rPr>
            <a:t>公債費等の算入の増等により昨年度比＋</a:t>
          </a:r>
          <a:r>
            <a:rPr kumimoji="1" lang="en-US" altLang="ja-JP" sz="1050" b="0" i="0" baseline="0">
              <a:solidFill>
                <a:schemeClr val="dk1"/>
              </a:solidFill>
              <a:effectLst/>
              <a:latin typeface="+mn-lt"/>
              <a:ea typeface="+mn-ea"/>
              <a:cs typeface="+mn-cs"/>
            </a:rPr>
            <a:t>156</a:t>
          </a:r>
          <a:r>
            <a:rPr kumimoji="1" lang="ja-JP" altLang="en-US" sz="1050" b="0" i="0" baseline="0">
              <a:solidFill>
                <a:schemeClr val="dk1"/>
              </a:solidFill>
              <a:effectLst/>
              <a:latin typeface="+mn-lt"/>
              <a:ea typeface="+mn-ea"/>
              <a:cs typeface="+mn-cs"/>
            </a:rPr>
            <a:t>百万円</a:t>
          </a:r>
          <a:r>
            <a:rPr kumimoji="1" lang="ja-JP" altLang="ja-JP" sz="1050" b="0" i="0" baseline="0">
              <a:solidFill>
                <a:schemeClr val="dk1"/>
              </a:solidFill>
              <a:effectLst/>
              <a:latin typeface="+mn-lt"/>
              <a:ea typeface="+mn-ea"/>
              <a:cs typeface="+mn-cs"/>
            </a:rPr>
            <a:t>、基準財政収入額では</a:t>
          </a:r>
          <a:r>
            <a:rPr kumimoji="1" lang="ja-JP" altLang="en-US" sz="1050" b="0" i="0" baseline="0">
              <a:solidFill>
                <a:schemeClr val="dk1"/>
              </a:solidFill>
              <a:effectLst/>
              <a:latin typeface="+mn-lt"/>
              <a:ea typeface="+mn-ea"/>
              <a:cs typeface="+mn-cs"/>
            </a:rPr>
            <a:t>税収等の増により</a:t>
          </a:r>
          <a:r>
            <a:rPr kumimoji="1" lang="ja-JP" altLang="ja-JP" sz="1050" b="0" i="0" baseline="0">
              <a:solidFill>
                <a:schemeClr val="dk1"/>
              </a:solidFill>
              <a:effectLst/>
              <a:latin typeface="+mn-lt"/>
              <a:ea typeface="+mn-ea"/>
              <a:cs typeface="+mn-cs"/>
            </a:rPr>
            <a:t>昨年度比</a:t>
          </a:r>
          <a:r>
            <a:rPr kumimoji="1" lang="ja-JP" altLang="en-US"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16</a:t>
          </a:r>
          <a:r>
            <a:rPr kumimoji="1" lang="ja-JP" altLang="ja-JP" sz="1050" b="0" i="0" baseline="0">
              <a:solidFill>
                <a:schemeClr val="dk1"/>
              </a:solidFill>
              <a:effectLst/>
              <a:latin typeface="+mn-lt"/>
              <a:ea typeface="+mn-ea"/>
              <a:cs typeface="+mn-cs"/>
            </a:rPr>
            <a:t>百万円となっており、</a:t>
          </a:r>
          <a:r>
            <a:rPr kumimoji="1" lang="ja-JP" altLang="en-US" sz="1050" b="0" i="0" baseline="0">
              <a:solidFill>
                <a:schemeClr val="dk1"/>
              </a:solidFill>
              <a:effectLst/>
              <a:latin typeface="+mn-lt"/>
              <a:ea typeface="+mn-ea"/>
              <a:cs typeface="+mn-cs"/>
            </a:rPr>
            <a:t>これにより単年度</a:t>
          </a:r>
          <a:r>
            <a:rPr kumimoji="1" lang="ja-JP" altLang="ja-JP" sz="1050" b="0" i="0" baseline="0">
              <a:solidFill>
                <a:schemeClr val="dk1"/>
              </a:solidFill>
              <a:effectLst/>
              <a:latin typeface="+mn-lt"/>
              <a:ea typeface="+mn-ea"/>
              <a:cs typeface="+mn-cs"/>
            </a:rPr>
            <a:t>財政力指数としては</a:t>
          </a:r>
          <a:r>
            <a:rPr kumimoji="1" lang="ja-JP" altLang="en-US" sz="1050" b="0" i="0" baseline="0">
              <a:solidFill>
                <a:schemeClr val="dk1"/>
              </a:solidFill>
              <a:effectLst/>
              <a:latin typeface="+mn-lt"/>
              <a:ea typeface="+mn-ea"/>
              <a:cs typeface="+mn-cs"/>
            </a:rPr>
            <a:t>微減</a:t>
          </a:r>
          <a:r>
            <a:rPr kumimoji="1" lang="ja-JP" altLang="ja-JP" sz="1050" b="0" i="0" baseline="0">
              <a:solidFill>
                <a:schemeClr val="dk1"/>
              </a:solidFill>
              <a:effectLst/>
              <a:latin typeface="+mn-lt"/>
              <a:ea typeface="+mn-ea"/>
              <a:cs typeface="+mn-cs"/>
            </a:rPr>
            <a:t>ではあるが、</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か年平均の影響により</a:t>
          </a:r>
          <a:r>
            <a:rPr kumimoji="1" lang="ja-JP" altLang="en-US" sz="1050" b="0" i="0" baseline="0">
              <a:solidFill>
                <a:schemeClr val="dk1"/>
              </a:solidFill>
              <a:effectLst/>
              <a:latin typeface="+mn-lt"/>
              <a:ea typeface="+mn-ea"/>
              <a:cs typeface="+mn-cs"/>
            </a:rPr>
            <a:t>同数値</a:t>
          </a:r>
          <a:r>
            <a:rPr kumimoji="1" lang="ja-JP" altLang="ja-JP" sz="1050" b="0" i="0" baseline="0">
              <a:solidFill>
                <a:schemeClr val="dk1"/>
              </a:solidFill>
              <a:effectLst/>
              <a:latin typeface="+mn-lt"/>
              <a:ea typeface="+mn-ea"/>
              <a:cs typeface="+mn-cs"/>
            </a:rPr>
            <a:t>になっている。</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710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年度は経常収支比率が</a:t>
          </a:r>
          <a:r>
            <a:rPr kumimoji="1" lang="en-US" altLang="ja-JP" sz="900" b="0" i="0" baseline="0">
              <a:solidFill>
                <a:schemeClr val="dk1"/>
              </a:solidFill>
              <a:effectLst/>
              <a:latin typeface="+mn-lt"/>
              <a:ea typeface="+mn-ea"/>
              <a:cs typeface="+mn-cs"/>
            </a:rPr>
            <a:t>79.7</a:t>
          </a:r>
          <a:r>
            <a:rPr kumimoji="1" lang="ja-JP" altLang="ja-JP" sz="900" b="0" i="0" baseline="0">
              <a:solidFill>
                <a:schemeClr val="dk1"/>
              </a:solidFill>
              <a:effectLst/>
              <a:latin typeface="+mn-lt"/>
              <a:ea typeface="+mn-ea"/>
              <a:cs typeface="+mn-cs"/>
            </a:rPr>
            <a:t>％となり、</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a:t>
          </a:r>
          <a:r>
            <a:rPr kumimoji="1" lang="ja-JP" altLang="en-US" sz="900" b="0" i="0" baseline="0">
              <a:solidFill>
                <a:schemeClr val="dk1"/>
              </a:solidFill>
              <a:effectLst/>
              <a:latin typeface="+mn-lt"/>
              <a:ea typeface="+mn-ea"/>
              <a:cs typeface="+mn-cs"/>
            </a:rPr>
            <a:t>と同比率</a:t>
          </a:r>
          <a:r>
            <a:rPr kumimoji="1" lang="ja-JP" altLang="ja-JP" sz="900" b="0" i="0" baseline="0">
              <a:solidFill>
                <a:schemeClr val="dk1"/>
              </a:solidFill>
              <a:effectLst/>
              <a:latin typeface="+mn-lt"/>
              <a:ea typeface="+mn-ea"/>
              <a:cs typeface="+mn-cs"/>
            </a:rPr>
            <a:t>となっている。歳出面で</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公債費の増＋</a:t>
          </a:r>
          <a:r>
            <a:rPr kumimoji="1" lang="en-US" altLang="ja-JP" sz="900" b="0" i="0" baseline="0">
              <a:solidFill>
                <a:schemeClr val="dk1"/>
              </a:solidFill>
              <a:effectLst/>
              <a:latin typeface="+mn-lt"/>
              <a:ea typeface="+mn-ea"/>
              <a:cs typeface="+mn-cs"/>
            </a:rPr>
            <a:t>32</a:t>
          </a:r>
          <a:r>
            <a:rPr kumimoji="1" lang="ja-JP" altLang="en-US" sz="900" b="0" i="0" baseline="0">
              <a:solidFill>
                <a:schemeClr val="dk1"/>
              </a:solidFill>
              <a:effectLst/>
              <a:latin typeface="+mn-lt"/>
              <a:ea typeface="+mn-ea"/>
              <a:cs typeface="+mn-cs"/>
            </a:rPr>
            <a:t>百万円、職員の退職者増</a:t>
          </a:r>
          <a:r>
            <a:rPr kumimoji="1" lang="ja-JP" altLang="ja-JP" sz="900" b="0" i="0" baseline="0">
              <a:solidFill>
                <a:schemeClr val="dk1"/>
              </a:solidFill>
              <a:effectLst/>
              <a:latin typeface="+mn-lt"/>
              <a:ea typeface="+mn-ea"/>
              <a:cs typeface="+mn-cs"/>
            </a:rPr>
            <a:t>等による人件費で</a:t>
          </a:r>
          <a:r>
            <a:rPr kumimoji="1" lang="ja-JP" altLang="en-US"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15</a:t>
          </a:r>
          <a:r>
            <a:rPr kumimoji="1" lang="ja-JP" altLang="ja-JP" sz="900" b="0" i="0" baseline="0">
              <a:solidFill>
                <a:schemeClr val="dk1"/>
              </a:solidFill>
              <a:effectLst/>
              <a:latin typeface="+mn-lt"/>
              <a:ea typeface="+mn-ea"/>
              <a:cs typeface="+mn-cs"/>
            </a:rPr>
            <a:t>百万円、</a:t>
          </a:r>
          <a:r>
            <a:rPr kumimoji="1" lang="ja-JP" altLang="en-US" sz="900" b="0" i="0" baseline="0">
              <a:solidFill>
                <a:schemeClr val="dk1"/>
              </a:solidFill>
              <a:effectLst/>
              <a:latin typeface="+mn-lt"/>
              <a:ea typeface="+mn-ea"/>
              <a:cs typeface="+mn-cs"/>
            </a:rPr>
            <a:t>コロナ関連備品等の減</a:t>
          </a:r>
          <a:r>
            <a:rPr kumimoji="1" lang="ja-JP" altLang="ja-JP" sz="900" b="0" i="0" baseline="0">
              <a:solidFill>
                <a:schemeClr val="dk1"/>
              </a:solidFill>
              <a:effectLst/>
              <a:latin typeface="+mn-lt"/>
              <a:ea typeface="+mn-ea"/>
              <a:cs typeface="+mn-cs"/>
            </a:rPr>
            <a:t>による物件費の</a:t>
          </a:r>
          <a:r>
            <a:rPr kumimoji="1" lang="ja-JP" altLang="en-US"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百万円、更に歳入で</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臨時財政対策債の△</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百万円</a:t>
          </a:r>
          <a:r>
            <a:rPr kumimoji="1" lang="ja-JP" altLang="en-US" sz="900" b="0" i="0" baseline="0">
              <a:solidFill>
                <a:schemeClr val="dk1"/>
              </a:solidFill>
              <a:effectLst/>
              <a:latin typeface="+mn-lt"/>
              <a:ea typeface="+mn-ea"/>
              <a:cs typeface="+mn-cs"/>
            </a:rPr>
            <a:t>があったことで、</a:t>
          </a:r>
          <a:r>
            <a:rPr kumimoji="1" lang="ja-JP" altLang="ja-JP" sz="900" b="0" i="0" baseline="0">
              <a:solidFill>
                <a:schemeClr val="dk1"/>
              </a:solidFill>
              <a:effectLst/>
              <a:latin typeface="+mn-lt"/>
              <a:ea typeface="+mn-ea"/>
              <a:cs typeface="+mn-cs"/>
            </a:rPr>
            <a:t>分子と分母</a:t>
          </a:r>
          <a:r>
            <a:rPr kumimoji="1" lang="ja-JP" altLang="en-US" sz="900" b="0" i="0" baseline="0">
              <a:solidFill>
                <a:schemeClr val="dk1"/>
              </a:solidFill>
              <a:effectLst/>
              <a:latin typeface="+mn-lt"/>
              <a:ea typeface="+mn-ea"/>
              <a:cs typeface="+mn-cs"/>
            </a:rPr>
            <a:t>が共に増となり、</a:t>
          </a:r>
          <a:r>
            <a:rPr kumimoji="1" lang="ja-JP" altLang="ja-JP" sz="900" b="0" i="0" baseline="0">
              <a:solidFill>
                <a:schemeClr val="dk1"/>
              </a:solidFill>
              <a:effectLst/>
              <a:latin typeface="+mn-lt"/>
              <a:ea typeface="+mn-ea"/>
              <a:cs typeface="+mn-cs"/>
            </a:rPr>
            <a:t>結果</a:t>
          </a:r>
          <a:r>
            <a:rPr kumimoji="1" lang="ja-JP" altLang="en-US" sz="900" b="0" i="0" baseline="0">
              <a:solidFill>
                <a:schemeClr val="dk1"/>
              </a:solidFill>
              <a:effectLst/>
              <a:latin typeface="+mn-lt"/>
              <a:ea typeface="+mn-ea"/>
              <a:cs typeface="+mn-cs"/>
            </a:rPr>
            <a:t>的に比率が同比率</a:t>
          </a:r>
          <a:r>
            <a:rPr kumimoji="1" lang="ja-JP" altLang="ja-JP" sz="900" b="0" i="0" baseline="0">
              <a:solidFill>
                <a:schemeClr val="dk1"/>
              </a:solidFill>
              <a:effectLst/>
              <a:latin typeface="+mn-lt"/>
              <a:ea typeface="+mn-ea"/>
              <a:cs typeface="+mn-cs"/>
            </a:rPr>
            <a:t>となった。類似団体比較においては、引き続き良好な状態を保っているものの、新庁舎へ更新後に発生する</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年間のリース料による物件費の増、過疎債・緊防債等の借入額が大きな事業の償還が始まることで公債費の増や、下水道事業の法適化後の繰出金の増</a:t>
          </a:r>
          <a:r>
            <a:rPr kumimoji="1" lang="ja-JP" altLang="en-US" sz="900" b="0" i="0" baseline="0">
              <a:solidFill>
                <a:schemeClr val="dk1"/>
              </a:solidFill>
              <a:effectLst/>
              <a:latin typeface="+mn-lt"/>
              <a:ea typeface="+mn-ea"/>
              <a:cs typeface="+mn-cs"/>
            </a:rPr>
            <a:t>等、</a:t>
          </a:r>
          <a:r>
            <a:rPr kumimoji="1" lang="ja-JP" altLang="ja-JP" sz="900" b="0" i="0" baseline="0">
              <a:solidFill>
                <a:schemeClr val="dk1"/>
              </a:solidFill>
              <a:effectLst/>
              <a:latin typeface="+mn-lt"/>
              <a:ea typeface="+mn-ea"/>
              <a:cs typeface="+mn-cs"/>
            </a:rPr>
            <a:t>比率</a:t>
          </a:r>
          <a:r>
            <a:rPr kumimoji="1" lang="ja-JP" altLang="en-US" sz="900" b="0" i="0" baseline="0">
              <a:solidFill>
                <a:schemeClr val="dk1"/>
              </a:solidFill>
              <a:effectLst/>
              <a:latin typeface="+mn-lt"/>
              <a:ea typeface="+mn-ea"/>
              <a:cs typeface="+mn-cs"/>
            </a:rPr>
            <a:t>の上昇が</a:t>
          </a:r>
          <a:r>
            <a:rPr kumimoji="1" lang="ja-JP" altLang="ja-JP" sz="900" b="0" i="0" baseline="0">
              <a:solidFill>
                <a:schemeClr val="dk1"/>
              </a:solidFill>
              <a:effectLst/>
              <a:latin typeface="+mn-lt"/>
              <a:ea typeface="+mn-ea"/>
              <a:cs typeface="+mn-cs"/>
            </a:rPr>
            <a:t>予想されるため、義務的経費の削減</a:t>
          </a:r>
          <a:r>
            <a:rPr kumimoji="1" lang="ja-JP" altLang="en-US" sz="900" b="0" i="0" baseline="0">
              <a:solidFill>
                <a:schemeClr val="dk1"/>
              </a:solidFill>
              <a:effectLst/>
              <a:latin typeface="+mn-lt"/>
              <a:ea typeface="+mn-ea"/>
              <a:cs typeface="+mn-cs"/>
            </a:rPr>
            <a:t>等により</a:t>
          </a:r>
          <a:r>
            <a:rPr kumimoji="1" lang="ja-JP" altLang="ja-JP" sz="900" b="0" i="0" baseline="0">
              <a:solidFill>
                <a:schemeClr val="dk1"/>
              </a:solidFill>
              <a:effectLst/>
              <a:latin typeface="+mn-lt"/>
              <a:ea typeface="+mn-ea"/>
              <a:cs typeface="+mn-cs"/>
            </a:rPr>
            <a:t>現在の水準を維持するよう努めていく。</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34502</xdr:rowOff>
    </xdr:from>
    <xdr:to>
      <xdr:col>23</xdr:col>
      <xdr:colOff>133350</xdr:colOff>
      <xdr:row>58</xdr:row>
      <xdr:rowOff>34502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99786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7002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9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121496</xdr:rowOff>
    </xdr:from>
    <xdr:to>
      <xdr:col>19</xdr:col>
      <xdr:colOff>133350</xdr:colOff>
      <xdr:row>58</xdr:row>
      <xdr:rowOff>34502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894146"/>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48912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121496</xdr:rowOff>
    </xdr:from>
    <xdr:to>
      <xdr:col>15</xdr:col>
      <xdr:colOff>82550</xdr:colOff>
      <xdr:row>58</xdr:row>
      <xdr:rowOff>135044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89414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135044</xdr:rowOff>
    </xdr:from>
    <xdr:to>
      <xdr:col>11</xdr:col>
      <xdr:colOff>31750</xdr:colOff>
      <xdr:row>58</xdr:row>
      <xdr:rowOff>151130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0791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117281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155152</xdr:rowOff>
    </xdr:from>
    <xdr:to>
      <xdr:col>23</xdr:col>
      <xdr:colOff>184150</xdr:colOff>
      <xdr:row>58</xdr:row>
      <xdr:rowOff>85302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76429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4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155152</xdr:rowOff>
    </xdr:from>
    <xdr:to>
      <xdr:col>19</xdr:col>
      <xdr:colOff>184150</xdr:colOff>
      <xdr:row>58</xdr:row>
      <xdr:rowOff>85302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95479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696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70696</xdr:rowOff>
    </xdr:from>
    <xdr:to>
      <xdr:col>15</xdr:col>
      <xdr:colOff>133350</xdr:colOff>
      <xdr:row>58</xdr:row>
      <xdr:rowOff>846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8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11023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61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84244</xdr:rowOff>
    </xdr:from>
    <xdr:to>
      <xdr:col>11</xdr:col>
      <xdr:colOff>82550</xdr:colOff>
      <xdr:row>59</xdr:row>
      <xdr:rowOff>14394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24571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dk1"/>
              </a:solidFill>
              <a:effectLst/>
              <a:latin typeface="+mn-lt"/>
              <a:ea typeface="+mn-ea"/>
              <a:cs typeface="+mn-cs"/>
            </a:rPr>
            <a:t>　人件費は、令和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年度決算額ベースで約</a:t>
          </a:r>
          <a:r>
            <a:rPr kumimoji="1" lang="en-US" altLang="ja-JP" sz="900" b="0" i="0" baseline="0">
              <a:solidFill>
                <a:schemeClr val="dk1"/>
              </a:solidFill>
              <a:effectLst/>
              <a:latin typeface="+mn-lt"/>
              <a:ea typeface="+mn-ea"/>
              <a:cs typeface="+mn-cs"/>
            </a:rPr>
            <a:t>1,024</a:t>
          </a:r>
          <a:r>
            <a:rPr kumimoji="1" lang="ja-JP" altLang="ja-JP" sz="900" b="0" i="0" baseline="0">
              <a:solidFill>
                <a:schemeClr val="dk1"/>
              </a:solidFill>
              <a:effectLst/>
              <a:latin typeface="+mn-lt"/>
              <a:ea typeface="+mn-ea"/>
              <a:cs typeface="+mn-cs"/>
            </a:rPr>
            <a:t>百万円となり、</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年度比約</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百万円の</a:t>
          </a:r>
          <a:r>
            <a:rPr kumimoji="1" lang="ja-JP" altLang="en-US" sz="900" b="0" i="0" baseline="0">
              <a:solidFill>
                <a:schemeClr val="dk1"/>
              </a:solidFill>
              <a:effectLst/>
              <a:latin typeface="+mn-lt"/>
              <a:ea typeface="+mn-ea"/>
              <a:cs typeface="+mn-cs"/>
            </a:rPr>
            <a:t>減</a:t>
          </a:r>
          <a:r>
            <a:rPr kumimoji="1" lang="ja-JP" altLang="ja-JP" sz="900" b="0" i="0" baseline="0">
              <a:solidFill>
                <a:schemeClr val="dk1"/>
              </a:solidFill>
              <a:effectLst/>
              <a:latin typeface="+mn-lt"/>
              <a:ea typeface="+mn-ea"/>
              <a:cs typeface="+mn-cs"/>
            </a:rPr>
            <a:t>。対して物件費は</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年度比</a:t>
          </a:r>
          <a:r>
            <a:rPr kumimoji="1" lang="en-US" altLang="ja-JP" sz="900" b="0" i="0" baseline="0">
              <a:solidFill>
                <a:schemeClr val="dk1"/>
              </a:solidFill>
              <a:effectLst/>
              <a:latin typeface="+mn-lt"/>
              <a:ea typeface="+mn-ea"/>
              <a:cs typeface="+mn-cs"/>
            </a:rPr>
            <a:t>+25</a:t>
          </a:r>
          <a:r>
            <a:rPr kumimoji="1" lang="ja-JP" altLang="ja-JP" sz="900" b="0" i="0" baseline="0">
              <a:solidFill>
                <a:schemeClr val="dk1"/>
              </a:solidFill>
              <a:effectLst/>
              <a:latin typeface="+mn-lt"/>
              <a:ea typeface="+mn-ea"/>
              <a:cs typeface="+mn-cs"/>
            </a:rPr>
            <a:t>百万円の増のため、物件費の増が影響される形となった。物件費は、主なものとして</a:t>
          </a:r>
          <a:r>
            <a:rPr kumimoji="1" lang="ja-JP" altLang="en-US" sz="900" b="0" i="0" baseline="0">
              <a:solidFill>
                <a:schemeClr val="dk1"/>
              </a:solidFill>
              <a:effectLst/>
              <a:latin typeface="+mn-lt"/>
              <a:ea typeface="+mn-ea"/>
              <a:cs typeface="+mn-cs"/>
            </a:rPr>
            <a:t>ホタテ残渣処理業務委託料</a:t>
          </a:r>
          <a:r>
            <a:rPr kumimoji="1" lang="ja-JP" altLang="ja-JP" sz="900" b="0" i="0" baseline="0">
              <a:solidFill>
                <a:schemeClr val="dk1"/>
              </a:solidFill>
              <a:effectLst/>
              <a:latin typeface="+mn-lt"/>
              <a:ea typeface="+mn-ea"/>
              <a:cs typeface="+mn-cs"/>
            </a:rPr>
            <a:t>の増、</a:t>
          </a:r>
          <a:r>
            <a:rPr kumimoji="1" lang="ja-JP" altLang="en-US" sz="900" b="0" i="0" baseline="0">
              <a:solidFill>
                <a:schemeClr val="dk1"/>
              </a:solidFill>
              <a:effectLst/>
              <a:latin typeface="+mn-lt"/>
              <a:ea typeface="+mn-ea"/>
              <a:cs typeface="+mn-cs"/>
            </a:rPr>
            <a:t>スクールバス運行委託料の増、</a:t>
          </a:r>
          <a:r>
            <a:rPr kumimoji="1" lang="ja-JP" altLang="ja-JP" sz="900" b="0" i="0" baseline="0">
              <a:solidFill>
                <a:schemeClr val="dk1"/>
              </a:solidFill>
              <a:effectLst/>
              <a:latin typeface="+mn-lt"/>
              <a:ea typeface="+mn-ea"/>
              <a:cs typeface="+mn-cs"/>
            </a:rPr>
            <a:t>電気料の高騰により</a:t>
          </a:r>
          <a:r>
            <a:rPr kumimoji="1" lang="en-US" altLang="ja-JP" sz="900" b="0" i="0" baseline="0">
              <a:solidFill>
                <a:schemeClr val="dk1"/>
              </a:solidFill>
              <a:effectLst/>
              <a:latin typeface="+mn-lt"/>
              <a:ea typeface="+mn-ea"/>
              <a:cs typeface="+mn-cs"/>
            </a:rPr>
            <a:t>25</a:t>
          </a:r>
          <a:r>
            <a:rPr kumimoji="1" lang="ja-JP" altLang="ja-JP" sz="900" b="0" i="0" baseline="0">
              <a:solidFill>
                <a:schemeClr val="dk1"/>
              </a:solidFill>
              <a:effectLst/>
              <a:latin typeface="+mn-lt"/>
              <a:ea typeface="+mn-ea"/>
              <a:cs typeface="+mn-cs"/>
            </a:rPr>
            <a:t>百万円の増となった。物件費</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増</a:t>
          </a:r>
          <a:r>
            <a:rPr kumimoji="1" lang="ja-JP" altLang="en-US" sz="900" b="0" i="0" baseline="0">
              <a:solidFill>
                <a:schemeClr val="dk1"/>
              </a:solidFill>
              <a:effectLst/>
              <a:latin typeface="+mn-lt"/>
              <a:ea typeface="+mn-ea"/>
              <a:cs typeface="+mn-cs"/>
            </a:rPr>
            <a:t>であったが</a:t>
          </a:r>
          <a:r>
            <a:rPr kumimoji="1" lang="ja-JP" altLang="ja-JP" sz="900" b="0" i="0" baseline="0">
              <a:solidFill>
                <a:schemeClr val="dk1"/>
              </a:solidFill>
              <a:effectLst/>
              <a:latin typeface="+mn-lt"/>
              <a:ea typeface="+mn-ea"/>
              <a:cs typeface="+mn-cs"/>
            </a:rPr>
            <a:t>人口減少の影響</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あ</a:t>
          </a:r>
          <a:r>
            <a:rPr kumimoji="1" lang="ja-JP" altLang="en-US" sz="900" b="0" i="0" baseline="0">
              <a:solidFill>
                <a:schemeClr val="dk1"/>
              </a:solidFill>
              <a:effectLst/>
              <a:latin typeface="+mn-lt"/>
              <a:ea typeface="+mn-ea"/>
              <a:cs typeface="+mn-cs"/>
            </a:rPr>
            <a:t>り</a:t>
          </a:r>
          <a:r>
            <a:rPr kumimoji="1" lang="ja-JP" altLang="ja-JP" sz="900" b="0" i="0" baseline="0">
              <a:solidFill>
                <a:schemeClr val="dk1"/>
              </a:solidFill>
              <a:effectLst/>
              <a:latin typeface="+mn-lt"/>
              <a:ea typeface="+mn-ea"/>
              <a:cs typeface="+mn-cs"/>
            </a:rPr>
            <a:t>、人口一人当たりの決算額は</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年度に比べて</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となり、</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年度は類似団体平均を下回る水準となった。人口減少やその年の動向等により左右されるが、適正な人員配置に努めながら、行政コストの圧縮を図り、現在の水準を維持していかなければならない。</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49101</xdr:rowOff>
    </xdr:from>
    <xdr:to>
      <xdr:col>23</xdr:col>
      <xdr:colOff>133350</xdr:colOff>
      <xdr:row>81</xdr:row>
      <xdr:rowOff>54738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36551"/>
          <a:ext cx="8382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30122</xdr:rowOff>
    </xdr:from>
    <xdr:to>
      <xdr:col>19</xdr:col>
      <xdr:colOff>133350</xdr:colOff>
      <xdr:row>81</xdr:row>
      <xdr:rowOff>54738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7572"/>
          <a:ext cx="8890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148644</xdr:rowOff>
    </xdr:from>
    <xdr:to>
      <xdr:col>15</xdr:col>
      <xdr:colOff>82550</xdr:colOff>
      <xdr:row>81</xdr:row>
      <xdr:rowOff>30122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64644"/>
          <a:ext cx="889000" cy="5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65833</xdr:rowOff>
    </xdr:from>
    <xdr:to>
      <xdr:col>11</xdr:col>
      <xdr:colOff>31750</xdr:colOff>
      <xdr:row>80</xdr:row>
      <xdr:rowOff>148644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1833"/>
          <a:ext cx="88900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169751</xdr:rowOff>
    </xdr:from>
    <xdr:to>
      <xdr:col>23</xdr:col>
      <xdr:colOff>184150</xdr:colOff>
      <xdr:row>81</xdr:row>
      <xdr:rowOff>99901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3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3938</xdr:rowOff>
    </xdr:from>
    <xdr:to>
      <xdr:col>19</xdr:col>
      <xdr:colOff>184150</xdr:colOff>
      <xdr:row>81</xdr:row>
      <xdr:rowOff>105538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115715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150772</xdr:rowOff>
    </xdr:from>
    <xdr:to>
      <xdr:col>15</xdr:col>
      <xdr:colOff>133350</xdr:colOff>
      <xdr:row>81</xdr:row>
      <xdr:rowOff>80922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65699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97844</xdr:rowOff>
    </xdr:from>
    <xdr:to>
      <xdr:col>11</xdr:col>
      <xdr:colOff>82550</xdr:colOff>
      <xdr:row>81</xdr:row>
      <xdr:rowOff>27994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38171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15033</xdr:rowOff>
    </xdr:from>
    <xdr:to>
      <xdr:col>7</xdr:col>
      <xdr:colOff>31750</xdr:colOff>
      <xdr:row>80</xdr:row>
      <xdr:rowOff>116633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126810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　ラスパイレス指数は、</a:t>
          </a:r>
          <a:r>
            <a:rPr kumimoji="1" lang="ja-JP" altLang="ja-JP" sz="900" b="0" i="0" baseline="0">
              <a:solidFill>
                <a:schemeClr val="dk1"/>
              </a:solidFill>
              <a:effectLst/>
              <a:latin typeface="+mn-lt"/>
              <a:ea typeface="+mn-ea"/>
              <a:cs typeface="+mn-cs"/>
            </a:rPr>
            <a:t>類似団体に比べ高い傾向が続いている。独自の給与カットはしていないものの、給与構造の見直しについては完全実施済みであり、</a:t>
          </a:r>
          <a:r>
            <a:rPr kumimoji="1" lang="en-US" altLang="ja-JP" sz="900" b="0" i="0" baseline="0">
              <a:solidFill>
                <a:schemeClr val="dk1"/>
              </a:solidFill>
              <a:effectLst/>
              <a:latin typeface="+mn-lt"/>
              <a:ea typeface="+mn-ea"/>
              <a:cs typeface="+mn-cs"/>
            </a:rPr>
            <a:t>15</a:t>
          </a:r>
          <a:r>
            <a:rPr kumimoji="1" lang="ja-JP" altLang="ja-JP" sz="900" b="0" i="0" baseline="0">
              <a:solidFill>
                <a:schemeClr val="dk1"/>
              </a:solidFill>
              <a:effectLst/>
              <a:latin typeface="+mn-lt"/>
              <a:ea typeface="+mn-ea"/>
              <a:cs typeface="+mn-cs"/>
            </a:rPr>
            <a:t>年度からは管理職手当の定額化</a:t>
          </a:r>
          <a:r>
            <a:rPr kumimoji="1" lang="ja-JP" altLang="en-US" sz="900" b="0" i="0" baseline="0">
              <a:solidFill>
                <a:schemeClr val="dk1"/>
              </a:solidFill>
              <a:effectLst/>
              <a:latin typeface="+mn-lt"/>
              <a:ea typeface="+mn-ea"/>
              <a:cs typeface="+mn-cs"/>
            </a:rPr>
            <a:t>を実施、さらに</a:t>
          </a:r>
          <a:r>
            <a:rPr kumimoji="1" lang="ja-JP" altLang="ja-JP" sz="900" b="0" i="0" baseline="0">
              <a:solidFill>
                <a:schemeClr val="dk1"/>
              </a:solidFill>
              <a:effectLst/>
              <a:latin typeface="+mn-lt"/>
              <a:ea typeface="+mn-ea"/>
              <a:cs typeface="+mn-cs"/>
            </a:rPr>
            <a:t>特別昇給の是正も</a:t>
          </a:r>
          <a:r>
            <a:rPr kumimoji="1" lang="en-US" altLang="ja-JP" sz="900" b="0" i="0" baseline="0">
              <a:solidFill>
                <a:schemeClr val="dk1"/>
              </a:solidFill>
              <a:effectLst/>
              <a:latin typeface="+mn-lt"/>
              <a:ea typeface="+mn-ea"/>
              <a:cs typeface="+mn-cs"/>
            </a:rPr>
            <a:t>17</a:t>
          </a:r>
          <a:r>
            <a:rPr kumimoji="1" lang="ja-JP" altLang="ja-JP" sz="900" b="0" i="0" baseline="0">
              <a:solidFill>
                <a:schemeClr val="dk1"/>
              </a:solidFill>
              <a:effectLst/>
              <a:latin typeface="+mn-lt"/>
              <a:ea typeface="+mn-ea"/>
              <a:cs typeface="+mn-cs"/>
            </a:rPr>
            <a:t>年度に実施</a:t>
          </a:r>
          <a:r>
            <a:rPr kumimoji="1" lang="ja-JP" altLang="en-US" sz="900" b="0" i="0" baseline="0">
              <a:solidFill>
                <a:schemeClr val="dk1"/>
              </a:solidFill>
              <a:effectLst/>
              <a:latin typeface="+mn-lt"/>
              <a:ea typeface="+mn-ea"/>
              <a:cs typeface="+mn-cs"/>
            </a:rPr>
            <a:t>し、</a:t>
          </a:r>
          <a:r>
            <a:rPr kumimoji="1" lang="ja-JP" altLang="ja-JP" sz="900" b="0" i="0" baseline="0">
              <a:solidFill>
                <a:schemeClr val="dk1"/>
              </a:solidFill>
              <a:effectLst/>
              <a:latin typeface="+mn-lt"/>
              <a:ea typeface="+mn-ea"/>
              <a:cs typeface="+mn-cs"/>
            </a:rPr>
            <a:t>人件費を抑制している。また</a:t>
          </a:r>
          <a:r>
            <a:rPr kumimoji="1" lang="en-US" altLang="ja-JP" sz="900" b="0" i="0" baseline="0">
              <a:solidFill>
                <a:schemeClr val="dk1"/>
              </a:solidFill>
              <a:effectLst/>
              <a:latin typeface="+mn-lt"/>
              <a:ea typeface="+mn-ea"/>
              <a:cs typeface="+mn-cs"/>
            </a:rPr>
            <a:t>27</a:t>
          </a:r>
          <a:r>
            <a:rPr kumimoji="1" lang="ja-JP" altLang="ja-JP" sz="900" b="0" i="0" baseline="0">
              <a:solidFill>
                <a:schemeClr val="dk1"/>
              </a:solidFill>
              <a:effectLst/>
              <a:latin typeface="+mn-lt"/>
              <a:ea typeface="+mn-ea"/>
              <a:cs typeface="+mn-cs"/>
            </a:rPr>
            <a:t>年度からは給与制度の総合的見直しを実施しており、人件費抑制のために様々な取組を行っている。一方で高卒・短大卒採用者の昇格が他団体に比して早め（学歴等関係なく個人の能力により早まる場合がある）</a:t>
          </a:r>
          <a:r>
            <a:rPr kumimoji="1" lang="ja-JP" altLang="en-US" sz="900" b="0" i="0" baseline="0">
              <a:solidFill>
                <a:schemeClr val="dk1"/>
              </a:solidFill>
              <a:effectLst/>
              <a:latin typeface="+mn-lt"/>
              <a:ea typeface="+mn-ea"/>
              <a:cs typeface="+mn-cs"/>
            </a:rPr>
            <a:t>であ</a:t>
          </a:r>
          <a:r>
            <a:rPr kumimoji="1" lang="ja-JP" altLang="ja-JP" sz="900" b="0" i="0" baseline="0">
              <a:solidFill>
                <a:schemeClr val="dk1"/>
              </a:solidFill>
              <a:effectLst/>
              <a:latin typeface="+mn-lt"/>
              <a:ea typeface="+mn-ea"/>
              <a:cs typeface="+mn-cs"/>
            </a:rPr>
            <a:t>ることや、昇格が早まることで</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級（指導監及び副指導監）職員の割合が年々増加傾向にあることが</a:t>
          </a:r>
          <a:r>
            <a:rPr kumimoji="1" lang="ja-JP" altLang="en-US" sz="900" b="0" i="0" baseline="0">
              <a:solidFill>
                <a:schemeClr val="dk1"/>
              </a:solidFill>
              <a:effectLst/>
              <a:latin typeface="+mn-lt"/>
              <a:ea typeface="+mn-ea"/>
              <a:cs typeface="+mn-cs"/>
            </a:rPr>
            <a:t>当該</a:t>
          </a:r>
          <a:r>
            <a:rPr kumimoji="1" lang="ja-JP" altLang="ja-JP" sz="900" b="0" i="0" baseline="0">
              <a:solidFill>
                <a:schemeClr val="dk1"/>
              </a:solidFill>
              <a:effectLst/>
              <a:latin typeface="+mn-lt"/>
              <a:ea typeface="+mn-ea"/>
              <a:cs typeface="+mn-cs"/>
            </a:rPr>
            <a:t>指数を高止まりさせている要因</a:t>
          </a:r>
          <a:r>
            <a:rPr kumimoji="1" lang="ja-JP" altLang="en-US" sz="900" b="0" i="0" baseline="0">
              <a:solidFill>
                <a:schemeClr val="dk1"/>
              </a:solidFill>
              <a:effectLst/>
              <a:latin typeface="+mn-lt"/>
              <a:ea typeface="+mn-ea"/>
              <a:cs typeface="+mn-cs"/>
            </a:rPr>
            <a:t>であ</a:t>
          </a:r>
          <a:r>
            <a:rPr kumimoji="1" lang="ja-JP" altLang="ja-JP" sz="900" b="0" i="0" baseline="0">
              <a:solidFill>
                <a:schemeClr val="dk1"/>
              </a:solidFill>
              <a:effectLst/>
              <a:latin typeface="+mn-lt"/>
              <a:ea typeface="+mn-ea"/>
              <a:cs typeface="+mn-cs"/>
            </a:rPr>
            <a:t>り、全体の職層のバランスを適正に調整</a:t>
          </a:r>
          <a:r>
            <a:rPr kumimoji="1" lang="ja-JP" altLang="en-US" sz="900" b="0" i="0" baseline="0">
              <a:solidFill>
                <a:schemeClr val="dk1"/>
              </a:solidFill>
              <a:effectLst/>
              <a:latin typeface="+mn-lt"/>
              <a:ea typeface="+mn-ea"/>
              <a:cs typeface="+mn-cs"/>
            </a:rPr>
            <a:t>すべきである</a:t>
          </a:r>
          <a:r>
            <a:rPr kumimoji="1" lang="ja-JP" altLang="ja-JP" sz="900" b="0" i="0" baseline="0">
              <a:solidFill>
                <a:schemeClr val="dk1"/>
              </a:solidFill>
              <a:effectLst/>
              <a:latin typeface="+mn-lt"/>
              <a:ea typeface="+mn-ea"/>
              <a:cs typeface="+mn-cs"/>
            </a:rPr>
            <a:t>。</a:t>
          </a:r>
          <a:endParaRPr lang="ja-JP" altLang="ja-JP" sz="9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131234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8705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151341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473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151341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151341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21</a:t>
          </a:r>
          <a:r>
            <a:rPr kumimoji="1" lang="ja-JP" altLang="ja-JP" sz="900" b="0" i="0" baseline="0">
              <a:solidFill>
                <a:schemeClr val="dk1"/>
              </a:solidFill>
              <a:effectLst/>
              <a:latin typeface="+mn-lt"/>
              <a:ea typeface="+mn-ea"/>
              <a:cs typeface="+mn-cs"/>
            </a:rPr>
            <a:t>年度以降は毎年度</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名程度の新規採用を行って</a:t>
          </a:r>
          <a:r>
            <a:rPr kumimoji="1" lang="ja-JP" altLang="en-US" sz="900" b="0" i="0" baseline="0">
              <a:solidFill>
                <a:schemeClr val="dk1"/>
              </a:solidFill>
              <a:effectLst/>
              <a:latin typeface="+mn-lt"/>
              <a:ea typeface="+mn-ea"/>
              <a:cs typeface="+mn-cs"/>
            </a:rPr>
            <a:t>いるが、</a:t>
          </a:r>
          <a:r>
            <a:rPr kumimoji="1" lang="ja-JP" altLang="ja-JP" sz="900" b="0" i="0" baseline="0">
              <a:solidFill>
                <a:schemeClr val="dk1"/>
              </a:solidFill>
              <a:effectLst/>
              <a:latin typeface="+mn-lt"/>
              <a:ea typeface="+mn-ea"/>
              <a:cs typeface="+mn-cs"/>
            </a:rPr>
            <a:t>近年は病院事業</a:t>
          </a:r>
          <a:r>
            <a:rPr kumimoji="1" lang="ja-JP" altLang="en-US" sz="900" b="0" i="0" baseline="0">
              <a:solidFill>
                <a:schemeClr val="dk1"/>
              </a:solidFill>
              <a:effectLst/>
              <a:latin typeface="+mn-lt"/>
              <a:ea typeface="+mn-ea"/>
              <a:cs typeface="+mn-cs"/>
            </a:rPr>
            <a:t>の経</a:t>
          </a:r>
          <a:r>
            <a:rPr kumimoji="1" lang="ja-JP" altLang="ja-JP" sz="900" b="0" i="0" baseline="0">
              <a:solidFill>
                <a:schemeClr val="dk1"/>
              </a:solidFill>
              <a:effectLst/>
              <a:latin typeface="+mn-lt"/>
              <a:ea typeface="+mn-ea"/>
              <a:cs typeface="+mn-cs"/>
            </a:rPr>
            <a:t>営状況改善のための職員採用等により、職員数は増加傾向</a:t>
          </a:r>
          <a:r>
            <a:rPr kumimoji="1" lang="ja-JP" altLang="en-US" sz="900" b="0" i="0" baseline="0">
              <a:solidFill>
                <a:schemeClr val="dk1"/>
              </a:solidFill>
              <a:effectLst/>
              <a:latin typeface="+mn-lt"/>
              <a:ea typeface="+mn-ea"/>
              <a:cs typeface="+mn-cs"/>
            </a:rPr>
            <a:t>である</a:t>
          </a:r>
          <a:r>
            <a:rPr kumimoji="1" lang="ja-JP" altLang="ja-JP" sz="900" b="0" i="0" baseline="0">
              <a:solidFill>
                <a:schemeClr val="dk1"/>
              </a:solidFill>
              <a:effectLst/>
              <a:latin typeface="+mn-lt"/>
              <a:ea typeface="+mn-ea"/>
              <a:cs typeface="+mn-cs"/>
            </a:rPr>
            <a:t>。令和</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年度末に策定した定員管理計画（</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7</a:t>
          </a:r>
          <a:r>
            <a:rPr kumimoji="1" lang="ja-JP" altLang="ja-JP" sz="900" b="0" i="0" baseline="0">
              <a:solidFill>
                <a:schemeClr val="dk1"/>
              </a:solidFill>
              <a:effectLst/>
              <a:latin typeface="+mn-lt"/>
              <a:ea typeface="+mn-ea"/>
              <a:cs typeface="+mn-cs"/>
            </a:rPr>
            <a:t>年度の</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ヶ年）においては、定年の段階的引上げによる定年退職者がいない年度があることを考慮し、最終年度における目標値を</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年度職員数から＋</a:t>
          </a:r>
          <a:r>
            <a:rPr kumimoji="1" lang="en-US" altLang="ja-JP" sz="900" b="0" i="0" baseline="0">
              <a:solidFill>
                <a:schemeClr val="dk1"/>
              </a:solidFill>
              <a:effectLst/>
              <a:latin typeface="+mn-lt"/>
              <a:ea typeface="+mn-ea"/>
              <a:cs typeface="+mn-cs"/>
            </a:rPr>
            <a:t>7</a:t>
          </a:r>
          <a:r>
            <a:rPr kumimoji="1" lang="ja-JP" altLang="ja-JP" sz="900" b="0" i="0" baseline="0">
              <a:solidFill>
                <a:schemeClr val="dk1"/>
              </a:solidFill>
              <a:effectLst/>
              <a:latin typeface="+mn-lt"/>
              <a:ea typeface="+mn-ea"/>
              <a:cs typeface="+mn-cs"/>
            </a:rPr>
            <a:t>名とした</a:t>
          </a:r>
          <a:r>
            <a:rPr kumimoji="1" lang="en-US" altLang="ja-JP" sz="900" b="0" i="0" baseline="0">
              <a:solidFill>
                <a:schemeClr val="dk1"/>
              </a:solidFill>
              <a:effectLst/>
              <a:latin typeface="+mn-lt"/>
              <a:ea typeface="+mn-ea"/>
              <a:cs typeface="+mn-cs"/>
            </a:rPr>
            <a:t>234</a:t>
          </a:r>
          <a:r>
            <a:rPr kumimoji="1" lang="ja-JP" altLang="ja-JP" sz="900" b="0" i="0" baseline="0">
              <a:solidFill>
                <a:schemeClr val="dk1"/>
              </a:solidFill>
              <a:effectLst/>
              <a:latin typeface="+mn-lt"/>
              <a:ea typeface="+mn-ea"/>
              <a:cs typeface="+mn-cs"/>
            </a:rPr>
            <a:t>名（＋</a:t>
          </a:r>
          <a:r>
            <a:rPr kumimoji="1" lang="en-US" altLang="ja-JP" sz="900" b="0" i="0" baseline="0">
              <a:solidFill>
                <a:schemeClr val="dk1"/>
              </a:solidFill>
              <a:effectLst/>
              <a:latin typeface="+mn-lt"/>
              <a:ea typeface="+mn-ea"/>
              <a:cs typeface="+mn-cs"/>
            </a:rPr>
            <a:t>3.1</a:t>
          </a:r>
          <a:r>
            <a:rPr kumimoji="1" lang="ja-JP" altLang="ja-JP" sz="900" b="0" i="0" baseline="0">
              <a:solidFill>
                <a:schemeClr val="dk1"/>
              </a:solidFill>
              <a:effectLst/>
              <a:latin typeface="+mn-lt"/>
              <a:ea typeface="+mn-ea"/>
              <a:cs typeface="+mn-cs"/>
            </a:rPr>
            <a:t>％）で掲げている。類似団体平均に比べ</a:t>
          </a:r>
          <a:r>
            <a:rPr kumimoji="1" lang="ja-JP" altLang="en-US" sz="900" b="0" i="0" baseline="0">
              <a:solidFill>
                <a:schemeClr val="dk1"/>
              </a:solidFill>
              <a:effectLst/>
              <a:latin typeface="+mn-lt"/>
              <a:ea typeface="+mn-ea"/>
              <a:cs typeface="+mn-cs"/>
            </a:rPr>
            <a:t>ると下回るため、</a:t>
          </a:r>
          <a:r>
            <a:rPr kumimoji="1" lang="ja-JP" altLang="ja-JP" sz="900" b="0" i="0" baseline="0">
              <a:solidFill>
                <a:schemeClr val="dk1"/>
              </a:solidFill>
              <a:effectLst/>
              <a:latin typeface="+mn-lt"/>
              <a:ea typeface="+mn-ea"/>
              <a:cs typeface="+mn-cs"/>
            </a:rPr>
            <a:t>増調整はやむを得ないものと考えるが、一方で、全国平均や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59630</xdr:rowOff>
    </xdr:from>
    <xdr:to>
      <xdr:col>81</xdr:col>
      <xdr:colOff>44450</xdr:colOff>
      <xdr:row>61</xdr:row>
      <xdr:rowOff>67673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80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30904</xdr:rowOff>
    </xdr:from>
    <xdr:to>
      <xdr:col>77</xdr:col>
      <xdr:colOff>44450</xdr:colOff>
      <xdr:row>61</xdr:row>
      <xdr:rowOff>59630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935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5624</xdr:rowOff>
    </xdr:from>
    <xdr:to>
      <xdr:col>72</xdr:col>
      <xdr:colOff>203200</xdr:colOff>
      <xdr:row>61</xdr:row>
      <xdr:rowOff>30904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4074"/>
          <a:ext cx="889000" cy="2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150646</xdr:rowOff>
    </xdr:from>
    <xdr:to>
      <xdr:col>68</xdr:col>
      <xdr:colOff>152400</xdr:colOff>
      <xdr:row>61</xdr:row>
      <xdr:rowOff>5624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764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33400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8830</xdr:rowOff>
    </xdr:from>
    <xdr:to>
      <xdr:col>77</xdr:col>
      <xdr:colOff>95250</xdr:colOff>
      <xdr:row>61</xdr:row>
      <xdr:rowOff>110430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120607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151554</xdr:rowOff>
    </xdr:from>
    <xdr:to>
      <xdr:col>73</xdr:col>
      <xdr:colOff>44450</xdr:colOff>
      <xdr:row>61</xdr:row>
      <xdr:rowOff>81704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91881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126274</xdr:rowOff>
    </xdr:from>
    <xdr:to>
      <xdr:col>68</xdr:col>
      <xdr:colOff>203200</xdr:colOff>
      <xdr:row>61</xdr:row>
      <xdr:rowOff>56424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66601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99846</xdr:rowOff>
    </xdr:from>
    <xdr:to>
      <xdr:col>64</xdr:col>
      <xdr:colOff>152400</xdr:colOff>
      <xdr:row>61</xdr:row>
      <xdr:rowOff>29996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40173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実質公債費比率は、令和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年度において</a:t>
          </a:r>
          <a:r>
            <a:rPr kumimoji="1" lang="en-US" altLang="ja-JP" sz="900" b="0" i="0" baseline="0">
              <a:solidFill>
                <a:schemeClr val="dk1"/>
              </a:solidFill>
              <a:effectLst/>
              <a:latin typeface="+mn-lt"/>
              <a:ea typeface="+mn-ea"/>
              <a:cs typeface="+mn-cs"/>
            </a:rPr>
            <a:t>10.6</a:t>
          </a:r>
          <a:r>
            <a:rPr kumimoji="1" lang="ja-JP" altLang="ja-JP" sz="900" b="0" i="0" baseline="0">
              <a:solidFill>
                <a:schemeClr val="dk1"/>
              </a:solidFill>
              <a:effectLst/>
              <a:latin typeface="+mn-lt"/>
              <a:ea typeface="+mn-ea"/>
              <a:cs typeface="+mn-cs"/>
            </a:rPr>
            <a:t>％となり、</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年度比</a:t>
          </a:r>
          <a:r>
            <a:rPr kumimoji="1" lang="en-US" altLang="ja-JP" sz="900" b="0" i="0" baseline="0">
              <a:solidFill>
                <a:schemeClr val="dk1"/>
              </a:solidFill>
              <a:effectLst/>
              <a:latin typeface="+mn-lt"/>
              <a:ea typeface="+mn-ea"/>
              <a:cs typeface="+mn-cs"/>
            </a:rPr>
            <a:t>0.5</a:t>
          </a:r>
          <a:r>
            <a:rPr kumimoji="1" lang="ja-JP" altLang="ja-JP" sz="900" b="0" i="0" baseline="0">
              <a:solidFill>
                <a:schemeClr val="dk1"/>
              </a:solidFill>
              <a:effectLst/>
              <a:latin typeface="+mn-lt"/>
              <a:ea typeface="+mn-ea"/>
              <a:cs typeface="+mn-cs"/>
            </a:rPr>
            <a:t>％の悪化となった。これは、分子の元利償還金の増＋</a:t>
          </a:r>
          <a:r>
            <a:rPr kumimoji="1" lang="en-US" altLang="ja-JP" sz="900" b="0" i="0" baseline="0">
              <a:solidFill>
                <a:schemeClr val="dk1"/>
              </a:solidFill>
              <a:effectLst/>
              <a:latin typeface="+mn-lt"/>
              <a:ea typeface="+mn-ea"/>
              <a:cs typeface="+mn-cs"/>
            </a:rPr>
            <a:t>32</a:t>
          </a:r>
          <a:r>
            <a:rPr kumimoji="1" lang="ja-JP" altLang="ja-JP" sz="900" b="0" i="0" baseline="0">
              <a:solidFill>
                <a:schemeClr val="dk1"/>
              </a:solidFill>
              <a:effectLst/>
              <a:latin typeface="+mn-lt"/>
              <a:ea typeface="+mn-ea"/>
              <a:cs typeface="+mn-cs"/>
            </a:rPr>
            <a:t>百万円も大きいが、分母の臨時財政対策債振替相当額の減△</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百万円が大きく比率を下げる要因となっている。類似団体比較においても、</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年度は平均値を上回る数値となった。これまでの元利償還金の減少傾向は</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年度を境に増加傾向へと転じている。過疎債・緊防債等の借入額の大きな事業の元金償還が</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年度から始まっており、その他の老朽化した公共施設等の更新にかかる起債発行が見込まれていることから、当面の間、比率の悪化が懸念されるため、中長期的な財政見通しに基づき、公債費の動向を注視する必要があ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103011</xdr:rowOff>
    </xdr:from>
    <xdr:to>
      <xdr:col>81</xdr:col>
      <xdr:colOff>44450</xdr:colOff>
      <xdr:row>41</xdr:row>
      <xdr:rowOff>170039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13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103011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654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62795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62795</xdr:rowOff>
    </xdr:from>
    <xdr:to>
      <xdr:col>68</xdr:col>
      <xdr:colOff>152400</xdr:colOff>
      <xdr:row>41</xdr:row>
      <xdr:rowOff>143228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119239</xdr:rowOff>
    </xdr:from>
    <xdr:to>
      <xdr:col>81</xdr:col>
      <xdr:colOff>95250</xdr:colOff>
      <xdr:row>42</xdr:row>
      <xdr:rowOff>49389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91316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52211</xdr:rowOff>
    </xdr:from>
    <xdr:to>
      <xdr:col>77</xdr:col>
      <xdr:colOff>95250</xdr:colOff>
      <xdr:row>41</xdr:row>
      <xdr:rowOff>153811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11995</xdr:rowOff>
    </xdr:from>
    <xdr:to>
      <xdr:col>68</xdr:col>
      <xdr:colOff>203200</xdr:colOff>
      <xdr:row>41</xdr:row>
      <xdr:rowOff>113595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7355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将来負担比率は、</a:t>
          </a:r>
          <a:r>
            <a:rPr kumimoji="1" lang="en-US" altLang="ja-JP" sz="1100" b="0" i="0" baseline="0">
              <a:solidFill>
                <a:schemeClr val="dk1"/>
              </a:solidFill>
              <a:effectLst/>
              <a:latin typeface="+mn-lt"/>
              <a:ea typeface="+mn-ea"/>
              <a:cs typeface="+mn-cs"/>
            </a:rPr>
            <a:t>69.5</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年度比約</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これは、地方債の現在高の</a:t>
          </a:r>
          <a:r>
            <a:rPr kumimoji="1" lang="ja-JP" altLang="en-US" sz="1100" b="0" i="0" baseline="0">
              <a:solidFill>
                <a:schemeClr val="dk1"/>
              </a:solidFill>
              <a:effectLst/>
              <a:latin typeface="+mn-lt"/>
              <a:ea typeface="+mn-ea"/>
              <a:cs typeface="+mn-cs"/>
            </a:rPr>
            <a:t>減により比率算定の分子が減となり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普通交付税額の増等による</a:t>
          </a:r>
          <a:r>
            <a:rPr kumimoji="1" lang="ja-JP" altLang="ja-JP" sz="1100" b="0" i="0" baseline="0">
              <a:solidFill>
                <a:schemeClr val="dk1"/>
              </a:solidFill>
              <a:effectLst/>
              <a:latin typeface="+mn-lt"/>
              <a:ea typeface="+mn-ea"/>
              <a:cs typeface="+mn-cs"/>
            </a:rPr>
            <a:t>標準財政規模</a:t>
          </a:r>
          <a:r>
            <a:rPr kumimoji="1" lang="ja-JP" altLang="en-US" sz="1100" b="0" i="0" baseline="0">
              <a:solidFill>
                <a:schemeClr val="dk1"/>
              </a:solidFill>
              <a:effectLst/>
              <a:latin typeface="+mn-lt"/>
              <a:ea typeface="+mn-ea"/>
              <a:cs typeface="+mn-cs"/>
            </a:rPr>
            <a:t>の増によって</a:t>
          </a:r>
          <a:r>
            <a:rPr kumimoji="1" lang="ja-JP" altLang="ja-JP" sz="1100" b="0" i="0" baseline="0">
              <a:solidFill>
                <a:schemeClr val="dk1"/>
              </a:solidFill>
              <a:effectLst/>
              <a:latin typeface="+mn-lt"/>
              <a:ea typeface="+mn-ea"/>
              <a:cs typeface="+mn-cs"/>
            </a:rPr>
            <a:t>分母が</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となったことによるものである。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しかしながら、</a:t>
          </a:r>
          <a:r>
            <a:rPr kumimoji="1" lang="ja-JP" altLang="ja-JP" sz="1100" b="0" i="0" baseline="0">
              <a:solidFill>
                <a:schemeClr val="dk1"/>
              </a:solidFill>
              <a:effectLst/>
              <a:latin typeface="+mn-lt"/>
              <a:ea typeface="+mn-ea"/>
              <a:cs typeface="+mn-cs"/>
            </a:rPr>
            <a:t>類似団体比較において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、引き続き高い水準で推移していることから、今後も事業の必要性、優先順位を考慮しながら事業を取捨選択し、公債費残高の減と基金積立額の増の両面から将来負担を軽減できるよう努める。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44803</xdr:rowOff>
    </xdr:from>
    <xdr:to>
      <xdr:col>81</xdr:col>
      <xdr:colOff>44450</xdr:colOff>
      <xdr:row>19</xdr:row>
      <xdr:rowOff>70273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02353"/>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47484</xdr:rowOff>
    </xdr:from>
    <xdr:to>
      <xdr:col>77</xdr:col>
      <xdr:colOff>44450</xdr:colOff>
      <xdr:row>19</xdr:row>
      <xdr:rowOff>70273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305034"/>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47484</xdr:rowOff>
    </xdr:from>
    <xdr:to>
      <xdr:col>72</xdr:col>
      <xdr:colOff>203200</xdr:colOff>
      <xdr:row>20</xdr:row>
      <xdr:rowOff>69074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0503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122555</xdr:rowOff>
    </xdr:from>
    <xdr:to>
      <xdr:col>68</xdr:col>
      <xdr:colOff>152400</xdr:colOff>
      <xdr:row>20</xdr:row>
      <xdr:rowOff>69074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80105"/>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165453</xdr:rowOff>
    </xdr:from>
    <xdr:to>
      <xdr:col>81</xdr:col>
      <xdr:colOff>95250</xdr:colOff>
      <xdr:row>19</xdr:row>
      <xdr:rowOff>95603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137530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2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19473</xdr:rowOff>
    </xdr:from>
    <xdr:to>
      <xdr:col>77</xdr:col>
      <xdr:colOff>95250</xdr:colOff>
      <xdr:row>19</xdr:row>
      <xdr:rowOff>121073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105850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6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168134</xdr:rowOff>
    </xdr:from>
    <xdr:to>
      <xdr:col>73</xdr:col>
      <xdr:colOff>44450</xdr:colOff>
      <xdr:row>19</xdr:row>
      <xdr:rowOff>98284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83061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18274</xdr:rowOff>
    </xdr:from>
    <xdr:to>
      <xdr:col>68</xdr:col>
      <xdr:colOff>203200</xdr:colOff>
      <xdr:row>20</xdr:row>
      <xdr:rowOff>119874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104651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3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71755</xdr:rowOff>
    </xdr:from>
    <xdr:to>
      <xdr:col>64</xdr:col>
      <xdr:colOff>152400</xdr:colOff>
      <xdr:row>20</xdr:row>
      <xdr:rowOff>1905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158132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9,948
9,894
217.09
7,717,177
7,482,144
199,244
4,464,966
7,818,353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類似団体比較では、人口</a:t>
          </a:r>
          <a:r>
            <a:rPr kumimoji="1" lang="en-US" altLang="ja-JP" sz="1050" b="0" i="0" baseline="0">
              <a:solidFill>
                <a:schemeClr val="dk1"/>
              </a:solidFill>
              <a:effectLst/>
              <a:latin typeface="+mn-lt"/>
              <a:ea typeface="+mn-ea"/>
              <a:cs typeface="+mn-cs"/>
            </a:rPr>
            <a:t>1,000</a:t>
          </a:r>
          <a:r>
            <a:rPr kumimoji="1" lang="ja-JP" altLang="ja-JP" sz="1050" b="0" i="0" baseline="0">
              <a:solidFill>
                <a:schemeClr val="dk1"/>
              </a:solidFill>
              <a:effectLst/>
              <a:latin typeface="+mn-lt"/>
              <a:ea typeface="+mn-ea"/>
              <a:cs typeface="+mn-cs"/>
            </a:rPr>
            <a:t>人当たりの職員数及び人件費の経常収支比率ともに下回っている状態が続いている。経常的な人件費は、</a:t>
          </a:r>
          <a:r>
            <a:rPr kumimoji="1" lang="ja-JP" altLang="en-US"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年度決算ベース</a:t>
          </a:r>
          <a:r>
            <a:rPr kumimoji="1" lang="ja-JP" altLang="en-US" sz="1050" b="0" i="0" baseline="0">
              <a:solidFill>
                <a:schemeClr val="dk1"/>
              </a:solidFill>
              <a:effectLst/>
              <a:latin typeface="+mn-lt"/>
              <a:ea typeface="+mn-ea"/>
              <a:cs typeface="+mn-cs"/>
            </a:rPr>
            <a:t>で</a:t>
          </a:r>
          <a:r>
            <a:rPr kumimoji="1" lang="ja-JP" altLang="ja-JP"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794</a:t>
          </a:r>
          <a:r>
            <a:rPr kumimoji="1" lang="ja-JP" altLang="ja-JP" sz="1050" b="0" i="0" baseline="0">
              <a:solidFill>
                <a:schemeClr val="dk1"/>
              </a:solidFill>
              <a:effectLst/>
              <a:latin typeface="+mn-lt"/>
              <a:ea typeface="+mn-ea"/>
              <a:cs typeface="+mn-cs"/>
            </a:rPr>
            <a:t>百万円で、</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年度比約</a:t>
          </a:r>
          <a:r>
            <a:rPr kumimoji="1" lang="en-US" altLang="ja-JP" sz="1050" b="0" i="0" baseline="0">
              <a:solidFill>
                <a:schemeClr val="dk1"/>
              </a:solidFill>
              <a:effectLst/>
              <a:latin typeface="+mn-lt"/>
              <a:ea typeface="+mn-ea"/>
              <a:cs typeface="+mn-cs"/>
            </a:rPr>
            <a:t>15</a:t>
          </a:r>
          <a:r>
            <a:rPr kumimoji="1" lang="ja-JP" altLang="ja-JP" sz="1050" b="0" i="0" baseline="0">
              <a:solidFill>
                <a:schemeClr val="dk1"/>
              </a:solidFill>
              <a:effectLst/>
              <a:latin typeface="+mn-lt"/>
              <a:ea typeface="+mn-ea"/>
              <a:cs typeface="+mn-cs"/>
            </a:rPr>
            <a:t>百万円の</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となった。主な要因としては</a:t>
          </a:r>
          <a:r>
            <a:rPr kumimoji="1" lang="ja-JP" altLang="en-US" sz="1050" b="0" i="0" baseline="0">
              <a:solidFill>
                <a:schemeClr val="dk1"/>
              </a:solidFill>
              <a:effectLst/>
              <a:latin typeface="+mn-lt"/>
              <a:ea typeface="+mn-ea"/>
              <a:cs typeface="+mn-cs"/>
            </a:rPr>
            <a:t>議員報酬及び議員期末手当の減が挙げられる</a:t>
          </a:r>
          <a:r>
            <a:rPr kumimoji="1" lang="ja-JP" altLang="ja-JP" sz="105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今後も人件費は大きな割合を占める経費であることから、適正な人員配置や再任用制度の運用、指定管理者制度の活用等を検討し、不断の努力により、行政コストの圧縮を図らなければならない。</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2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9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191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166387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物件費に係る経常収支比率は、経常的な物件費が令和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年度より約</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百万円</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額し、比率としては</a:t>
          </a:r>
          <a:r>
            <a:rPr kumimoji="1" lang="en-US" altLang="ja-JP" sz="1050" b="0" i="0" baseline="0">
              <a:solidFill>
                <a:schemeClr val="dk1"/>
              </a:solidFill>
              <a:effectLst/>
              <a:latin typeface="+mn-lt"/>
              <a:ea typeface="+mn-ea"/>
              <a:cs typeface="+mn-cs"/>
            </a:rPr>
            <a:t>0.2</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下落</a:t>
          </a:r>
          <a:r>
            <a:rPr kumimoji="1" lang="ja-JP" altLang="ja-JP" sz="1050" b="0" i="0" baseline="0">
              <a:solidFill>
                <a:schemeClr val="dk1"/>
              </a:solidFill>
              <a:effectLst/>
              <a:latin typeface="+mn-lt"/>
              <a:ea typeface="+mn-ea"/>
              <a:cs typeface="+mn-cs"/>
            </a:rPr>
            <a:t>する結果となっている。これは</a:t>
          </a:r>
          <a:r>
            <a:rPr kumimoji="1" lang="en-US" altLang="ja-JP" sz="1050" b="0" i="0" baseline="0">
              <a:solidFill>
                <a:schemeClr val="dk1"/>
              </a:solidFill>
              <a:effectLst/>
              <a:latin typeface="+mn-lt"/>
              <a:ea typeface="+mn-ea"/>
              <a:cs typeface="+mn-cs"/>
            </a:rPr>
            <a:t>QR</a:t>
          </a:r>
          <a:r>
            <a:rPr kumimoji="1" lang="ja-JP" altLang="en-US" sz="1050" b="0" i="0" baseline="0">
              <a:solidFill>
                <a:schemeClr val="dk1"/>
              </a:solidFill>
              <a:effectLst/>
              <a:latin typeface="+mn-lt"/>
              <a:ea typeface="+mn-ea"/>
              <a:cs typeface="+mn-cs"/>
            </a:rPr>
            <a:t>及びコンビニ収納システム導入、改修費の減等</a:t>
          </a:r>
          <a:r>
            <a:rPr kumimoji="1" lang="ja-JP" altLang="ja-JP" sz="1050" b="0" i="0" baseline="0">
              <a:solidFill>
                <a:schemeClr val="dk1"/>
              </a:solidFill>
              <a:effectLst/>
              <a:latin typeface="+mn-lt"/>
              <a:ea typeface="+mn-ea"/>
              <a:cs typeface="+mn-cs"/>
            </a:rPr>
            <a:t>のためである。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物件費に係る経常収支比率は類似団体の中で特に良好な状態ではあるが、専門的かつ細分化した業務に対応するために増加する外部委託経費など、今後も物件費を増大させる要因が数多くあるため、引き続き経費削減に努めていかなければならない。</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20</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6728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38117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66040</xdr:rowOff>
    </xdr:from>
    <xdr:to>
      <xdr:col>82</xdr:col>
      <xdr:colOff>196850</xdr:colOff>
      <xdr:row>20</xdr:row>
      <xdr:rowOff>66040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9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13</xdr:row>
      <xdr:rowOff>153670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6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78757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13</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4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100330</xdr:rowOff>
    </xdr:from>
    <xdr:to>
      <xdr:col>73</xdr:col>
      <xdr:colOff>180975</xdr:colOff>
      <xdr:row>13</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2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100330</xdr:rowOff>
    </xdr:from>
    <xdr:to>
      <xdr:col>69</xdr:col>
      <xdr:colOff>92075</xdr:colOff>
      <xdr:row>14</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2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68580</xdr:rowOff>
    </xdr:from>
    <xdr:to>
      <xdr:col>69</xdr:col>
      <xdr:colOff>142875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87630</xdr:rowOff>
    </xdr:from>
    <xdr:to>
      <xdr:col>82</xdr:col>
      <xdr:colOff>158750</xdr:colOff>
      <xdr:row>14</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167657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102870</xdr:rowOff>
    </xdr:from>
    <xdr:to>
      <xdr:col>78</xdr:col>
      <xdr:colOff>120650</xdr:colOff>
      <xdr:row>14</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43197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64770</xdr:rowOff>
    </xdr:from>
    <xdr:to>
      <xdr:col>74</xdr:col>
      <xdr:colOff>31750</xdr:colOff>
      <xdr:row>13</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49530</xdr:rowOff>
    </xdr:from>
    <xdr:to>
      <xdr:col>69</xdr:col>
      <xdr:colOff>142875</xdr:colOff>
      <xdr:row>13</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扶助費については、昨年に比べやや上回ったものの類似団体平均とほぼ同水準の比率で推移している。経常的な経費は令和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年度決算ベース約</a:t>
          </a:r>
          <a:r>
            <a:rPr kumimoji="1" lang="en-US" altLang="ja-JP" sz="900" b="0" i="0" baseline="0">
              <a:solidFill>
                <a:schemeClr val="dk1"/>
              </a:solidFill>
              <a:effectLst/>
              <a:latin typeface="+mn-lt"/>
              <a:ea typeface="+mn-ea"/>
              <a:cs typeface="+mn-cs"/>
            </a:rPr>
            <a:t>241</a:t>
          </a:r>
          <a:r>
            <a:rPr kumimoji="1" lang="ja-JP" altLang="ja-JP" sz="900" b="0" i="0" baseline="0">
              <a:solidFill>
                <a:schemeClr val="dk1"/>
              </a:solidFill>
              <a:effectLst/>
              <a:latin typeface="+mn-lt"/>
              <a:ea typeface="+mn-ea"/>
              <a:cs typeface="+mn-cs"/>
            </a:rPr>
            <a:t>百万円で、令和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年度に比べ約</a:t>
          </a:r>
          <a:r>
            <a:rPr kumimoji="1" lang="en-US" altLang="ja-JP" sz="900" b="0" i="0" baseline="0">
              <a:solidFill>
                <a:schemeClr val="dk1"/>
              </a:solidFill>
              <a:effectLst/>
              <a:latin typeface="+mn-lt"/>
              <a:ea typeface="+mn-ea"/>
              <a:cs typeface="+mn-cs"/>
            </a:rPr>
            <a:t>11</a:t>
          </a:r>
          <a:r>
            <a:rPr kumimoji="1" lang="ja-JP" altLang="ja-JP" sz="900" b="0" i="0" baseline="0">
              <a:solidFill>
                <a:schemeClr val="dk1"/>
              </a:solidFill>
              <a:effectLst/>
              <a:latin typeface="+mn-lt"/>
              <a:ea typeface="+mn-ea"/>
              <a:cs typeface="+mn-cs"/>
            </a:rPr>
            <a:t>百万円増加し比率として</a:t>
          </a:r>
          <a:r>
            <a:rPr kumimoji="1" lang="ja-JP" altLang="en-US"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0.2</a:t>
          </a:r>
          <a:r>
            <a:rPr kumimoji="1" lang="ja-JP" altLang="ja-JP" sz="900" b="0" i="0" baseline="0">
              <a:solidFill>
                <a:schemeClr val="dk1"/>
              </a:solidFill>
              <a:effectLst/>
              <a:latin typeface="+mn-lt"/>
              <a:ea typeface="+mn-ea"/>
              <a:cs typeface="+mn-cs"/>
            </a:rPr>
            <a:t>％の増となっている。主な要因としては、</a:t>
          </a:r>
          <a:r>
            <a:rPr kumimoji="1" lang="ja-JP" altLang="en-US" sz="900" b="0" i="0" baseline="0">
              <a:solidFill>
                <a:schemeClr val="dk1"/>
              </a:solidFill>
              <a:effectLst/>
              <a:latin typeface="+mn-lt"/>
              <a:ea typeface="+mn-ea"/>
              <a:cs typeface="+mn-cs"/>
            </a:rPr>
            <a:t>保育所等入所措置</a:t>
          </a:r>
          <a:r>
            <a:rPr kumimoji="1" lang="en-US" altLang="ja-JP" sz="900" b="0" i="0" baseline="0">
              <a:solidFill>
                <a:schemeClr val="dk1"/>
              </a:solidFill>
              <a:effectLst/>
              <a:latin typeface="+mn-lt"/>
              <a:ea typeface="+mn-ea"/>
              <a:cs typeface="+mn-cs"/>
            </a:rPr>
            <a:t>+15</a:t>
          </a:r>
          <a:r>
            <a:rPr kumimoji="1" lang="ja-JP" altLang="ja-JP" sz="900" b="0" i="0" baseline="0">
              <a:solidFill>
                <a:schemeClr val="dk1"/>
              </a:solidFill>
              <a:effectLst/>
              <a:latin typeface="+mn-lt"/>
              <a:ea typeface="+mn-ea"/>
              <a:cs typeface="+mn-cs"/>
            </a:rPr>
            <a:t>百万円、</a:t>
          </a:r>
          <a:r>
            <a:rPr kumimoji="1" lang="ja-JP" altLang="en-US" sz="900" b="0" i="0" baseline="0">
              <a:solidFill>
                <a:schemeClr val="dk1"/>
              </a:solidFill>
              <a:effectLst/>
              <a:latin typeface="+mn-lt"/>
              <a:ea typeface="+mn-ea"/>
              <a:cs typeface="+mn-cs"/>
            </a:rPr>
            <a:t>乳幼児・子ども医療給付</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百万円</a:t>
          </a:r>
          <a:r>
            <a:rPr kumimoji="1" lang="ja-JP" altLang="en-US" sz="900" b="0" i="0" baseline="0">
              <a:solidFill>
                <a:schemeClr val="dk1"/>
              </a:solidFill>
              <a:effectLst/>
              <a:latin typeface="+mn-lt"/>
              <a:ea typeface="+mn-ea"/>
              <a:cs typeface="+mn-cs"/>
            </a:rPr>
            <a:t>に</a:t>
          </a:r>
          <a:r>
            <a:rPr kumimoji="1" lang="ja-JP" altLang="ja-JP" sz="900" b="0" i="0" baseline="0">
              <a:solidFill>
                <a:schemeClr val="dk1"/>
              </a:solidFill>
              <a:effectLst/>
              <a:latin typeface="+mn-lt"/>
              <a:ea typeface="+mn-ea"/>
              <a:cs typeface="+mn-cs"/>
            </a:rPr>
            <a:t>よるものである。今後も人口減少対策は継続的に実施する予定としており、扶助費に対する町負担は今後は増加傾向の見通しではあるが、必要経費と住民サービスとの費用対効果を見極めたうえで事業を実施していきたい。</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138430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5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59</xdr:row>
      <xdr:rowOff>1270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59707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年度は</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例年よりやや雪の</a:t>
          </a:r>
          <a:r>
            <a:rPr kumimoji="1" lang="ja-JP" altLang="en-US" sz="900" b="0" i="0" baseline="0">
              <a:solidFill>
                <a:schemeClr val="dk1"/>
              </a:solidFill>
              <a:effectLst/>
              <a:latin typeface="+mn-lt"/>
              <a:ea typeface="+mn-ea"/>
              <a:cs typeface="+mn-cs"/>
            </a:rPr>
            <a:t>少ない</a:t>
          </a:r>
          <a:r>
            <a:rPr kumimoji="1" lang="ja-JP" altLang="ja-JP" sz="900" b="0" i="0" baseline="0">
              <a:solidFill>
                <a:schemeClr val="dk1"/>
              </a:solidFill>
              <a:effectLst/>
              <a:latin typeface="+mn-lt"/>
              <a:ea typeface="+mn-ea"/>
              <a:cs typeface="+mn-cs"/>
            </a:rPr>
            <a:t>年であったことから、維持補修費に係る経常経費は除排雪経費の減により、令和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年度に比べ約</a:t>
          </a:r>
          <a:r>
            <a:rPr kumimoji="1" lang="en-US" altLang="ja-JP" sz="900" b="0" i="0" baseline="0">
              <a:solidFill>
                <a:schemeClr val="dk1"/>
              </a:solidFill>
              <a:effectLst/>
              <a:latin typeface="+mn-lt"/>
              <a:ea typeface="+mn-ea"/>
              <a:cs typeface="+mn-cs"/>
            </a:rPr>
            <a:t>102</a:t>
          </a:r>
          <a:r>
            <a:rPr kumimoji="1" lang="ja-JP" altLang="ja-JP" sz="900" b="0" i="0" baseline="0">
              <a:solidFill>
                <a:schemeClr val="dk1"/>
              </a:solidFill>
              <a:effectLst/>
              <a:latin typeface="+mn-lt"/>
              <a:ea typeface="+mn-ea"/>
              <a:cs typeface="+mn-cs"/>
            </a:rPr>
            <a:t>百万円減して</a:t>
          </a:r>
          <a:r>
            <a:rPr kumimoji="1" lang="ja-JP" altLang="en-US" sz="900" b="0" i="0" baseline="0">
              <a:solidFill>
                <a:schemeClr val="dk1"/>
              </a:solidFill>
              <a:effectLst/>
              <a:latin typeface="+mn-lt"/>
              <a:ea typeface="+mn-ea"/>
              <a:cs typeface="+mn-cs"/>
            </a:rPr>
            <a:t>おり</a:t>
          </a:r>
          <a:r>
            <a:rPr kumimoji="1" lang="ja-JP" altLang="ja-JP" sz="900" b="0" i="0" baseline="0">
              <a:solidFill>
                <a:schemeClr val="dk1"/>
              </a:solidFill>
              <a:effectLst/>
              <a:latin typeface="+mn-lt"/>
              <a:ea typeface="+mn-ea"/>
              <a:cs typeface="+mn-cs"/>
            </a:rPr>
            <a:t>経常収支比率は</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％増</a:t>
          </a:r>
          <a:r>
            <a:rPr kumimoji="1" lang="ja-JP" altLang="en-US" sz="900" b="0" i="0" baseline="0">
              <a:solidFill>
                <a:schemeClr val="dk1"/>
              </a:solidFill>
              <a:effectLst/>
              <a:latin typeface="+mn-lt"/>
              <a:ea typeface="+mn-ea"/>
              <a:cs typeface="+mn-cs"/>
            </a:rPr>
            <a:t>となっている</a:t>
          </a:r>
          <a:r>
            <a:rPr kumimoji="1" lang="ja-JP" altLang="ja-JP" sz="900" b="0" i="0" baseline="0">
              <a:solidFill>
                <a:schemeClr val="dk1"/>
              </a:solidFill>
              <a:effectLst/>
              <a:latin typeface="+mn-lt"/>
              <a:ea typeface="+mn-ea"/>
              <a:cs typeface="+mn-cs"/>
            </a:rPr>
            <a:t>。繰出金については、主に後期高齢者医療特別</a:t>
          </a:r>
          <a:r>
            <a:rPr kumimoji="1" lang="ja-JP" altLang="en-US" sz="900" b="0" i="0" baseline="0">
              <a:solidFill>
                <a:schemeClr val="dk1"/>
              </a:solidFill>
              <a:effectLst/>
              <a:latin typeface="+mn-lt"/>
              <a:ea typeface="+mn-ea"/>
              <a:cs typeface="+mn-cs"/>
            </a:rPr>
            <a:t>会計</a:t>
          </a:r>
          <a:r>
            <a:rPr kumimoji="1" lang="ja-JP" altLang="ja-JP" sz="900" b="0" i="0" baseline="0">
              <a:solidFill>
                <a:schemeClr val="dk1"/>
              </a:solidFill>
              <a:effectLst/>
              <a:latin typeface="+mn-lt"/>
              <a:ea typeface="+mn-ea"/>
              <a:cs typeface="+mn-cs"/>
            </a:rPr>
            <a:t>への繰出金が増額し、経常経費ベースで約</a:t>
          </a:r>
          <a:r>
            <a:rPr kumimoji="1" lang="en-US" altLang="ja-JP" sz="900" b="0" i="0" baseline="0">
              <a:solidFill>
                <a:schemeClr val="dk1"/>
              </a:solidFill>
              <a:effectLst/>
              <a:latin typeface="+mn-lt"/>
              <a:ea typeface="+mn-ea"/>
              <a:cs typeface="+mn-cs"/>
            </a:rPr>
            <a:t>17</a:t>
          </a:r>
          <a:r>
            <a:rPr kumimoji="1" lang="ja-JP" altLang="ja-JP" sz="900" b="0" i="0" baseline="0">
              <a:solidFill>
                <a:schemeClr val="dk1"/>
              </a:solidFill>
              <a:effectLst/>
              <a:latin typeface="+mn-lt"/>
              <a:ea typeface="+mn-ea"/>
              <a:cs typeface="+mn-cs"/>
            </a:rPr>
            <a:t>百万円の増であり、</a:t>
          </a:r>
          <a:r>
            <a:rPr kumimoji="1" lang="ja-JP" altLang="en-US" sz="900" b="0" i="0" baseline="0">
              <a:solidFill>
                <a:schemeClr val="dk1"/>
              </a:solidFill>
              <a:effectLst/>
              <a:latin typeface="+mn-lt"/>
              <a:ea typeface="+mn-ea"/>
              <a:cs typeface="+mn-cs"/>
            </a:rPr>
            <a:t>比率</a:t>
          </a:r>
          <a:r>
            <a:rPr kumimoji="1" lang="en-US" altLang="ja-JP" sz="900" b="0" i="0" baseline="0">
              <a:solidFill>
                <a:schemeClr val="dk1"/>
              </a:solidFill>
              <a:effectLst/>
              <a:latin typeface="+mn-lt"/>
              <a:ea typeface="+mn-ea"/>
              <a:cs typeface="+mn-cs"/>
            </a:rPr>
            <a:t>0.2</a:t>
          </a:r>
          <a:r>
            <a:rPr kumimoji="1" lang="ja-JP" altLang="ja-JP" sz="900" b="0" i="0" baseline="0">
              <a:solidFill>
                <a:schemeClr val="dk1"/>
              </a:solidFill>
              <a:effectLst/>
              <a:latin typeface="+mn-lt"/>
              <a:ea typeface="+mn-ea"/>
              <a:cs typeface="+mn-cs"/>
            </a:rPr>
            <a:t>％の増となっている。今後</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交付税・臨時財政対策債等の国の動向を注視していく</a:t>
          </a:r>
          <a:r>
            <a:rPr kumimoji="1" lang="ja-JP" altLang="en-US" sz="900" b="0" i="0" baseline="0">
              <a:solidFill>
                <a:schemeClr val="dk1"/>
              </a:solidFill>
              <a:effectLst/>
              <a:latin typeface="+mn-lt"/>
              <a:ea typeface="+mn-ea"/>
              <a:cs typeface="+mn-cs"/>
            </a:rPr>
            <a:t>とともに、</a:t>
          </a:r>
          <a:r>
            <a:rPr kumimoji="1" lang="ja-JP" altLang="ja-JP" sz="900" b="0" i="0" baseline="0">
              <a:solidFill>
                <a:schemeClr val="dk1"/>
              </a:solidFill>
              <a:effectLst/>
              <a:latin typeface="+mn-lt"/>
              <a:ea typeface="+mn-ea"/>
              <a:cs typeface="+mn-cs"/>
            </a:rPr>
            <a:t>公営企業会計</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独立採算の原則に基づいた収入確保や適切な会計処理を求めながら繰出金を精査していく必要がある。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60</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83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31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1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76200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85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経常的な補助費等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総額で令和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年度より約</a:t>
          </a:r>
          <a:r>
            <a:rPr kumimoji="1" lang="en-US" altLang="ja-JP" sz="1100" b="0" i="0" baseline="0">
              <a:solidFill>
                <a:schemeClr val="dk1"/>
              </a:solidFill>
              <a:effectLst/>
              <a:latin typeface="+mn-lt"/>
              <a:ea typeface="+mn-ea"/>
              <a:cs typeface="+mn-cs"/>
            </a:rPr>
            <a:t>121</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増額</a:t>
          </a:r>
          <a:r>
            <a:rPr kumimoji="1" lang="ja-JP" altLang="ja-JP" sz="1100" b="0" i="0" baseline="0">
              <a:solidFill>
                <a:schemeClr val="dk1"/>
              </a:solidFill>
              <a:effectLst/>
              <a:latin typeface="+mn-lt"/>
              <a:ea typeface="+mn-ea"/>
              <a:cs typeface="+mn-cs"/>
            </a:rPr>
            <a:t>し、令和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年度の補助費等に係る</a:t>
          </a:r>
          <a:r>
            <a:rPr kumimoji="1" lang="ja-JP" altLang="ja-JP" sz="1050" b="0" i="0" baseline="0">
              <a:solidFill>
                <a:schemeClr val="dk1"/>
              </a:solidFill>
              <a:effectLst/>
              <a:latin typeface="+mn-lt"/>
              <a:ea typeface="+mn-ea"/>
              <a:cs typeface="+mn-cs"/>
            </a:rPr>
            <a:t>経常</a:t>
          </a:r>
          <a:r>
            <a:rPr kumimoji="1" lang="ja-JP" altLang="ja-JP" sz="1100" b="0" i="0" baseline="0">
              <a:solidFill>
                <a:schemeClr val="dk1"/>
              </a:solidFill>
              <a:effectLst/>
              <a:latin typeface="+mn-lt"/>
              <a:ea typeface="+mn-ea"/>
              <a:cs typeface="+mn-cs"/>
            </a:rPr>
            <a:t>収支比率は</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により、類似団体平均を下回った。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主な要因として、青森地域広域事務組合への負担金（衛生費・消防費合わせて）</a:t>
          </a:r>
          <a:r>
            <a:rPr kumimoji="1" lang="en-US" altLang="ja-JP" sz="1100" b="0" i="0" baseline="0">
              <a:solidFill>
                <a:schemeClr val="dk1"/>
              </a:solidFill>
              <a:effectLst/>
              <a:latin typeface="+mn-lt"/>
              <a:ea typeface="+mn-ea"/>
              <a:cs typeface="+mn-cs"/>
            </a:rPr>
            <a:t>103</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である。経常経費の総額に大きな変動がない限り、今後も同水準を辿る見込みである。補助費は事業自体の精査から経費の圧縮に努めていく必要がある。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41275</xdr:rowOff>
    </xdr:from>
    <xdr:to>
      <xdr:col>82</xdr:col>
      <xdr:colOff>107950</xdr:colOff>
      <xdr:row>37</xdr:row>
      <xdr:rowOff>6985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1347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41275</xdr:rowOff>
    </xdr:from>
    <xdr:to>
      <xdr:col>78</xdr:col>
      <xdr:colOff>69850</xdr:colOff>
      <xdr:row>36</xdr:row>
      <xdr:rowOff>144145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134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144145</xdr:rowOff>
    </xdr:from>
    <xdr:to>
      <xdr:col>73</xdr:col>
      <xdr:colOff>180975</xdr:colOff>
      <xdr:row>37</xdr:row>
      <xdr:rowOff>75565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163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132715</xdr:rowOff>
    </xdr:from>
    <xdr:to>
      <xdr:col>69</xdr:col>
      <xdr:colOff>92075</xdr:colOff>
      <xdr:row>37</xdr:row>
      <xdr:rowOff>75565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0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127635</xdr:rowOff>
    </xdr:from>
    <xdr:to>
      <xdr:col>82</xdr:col>
      <xdr:colOff>158750</xdr:colOff>
      <xdr:row>37</xdr:row>
      <xdr:rowOff>57785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99712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161925</xdr:rowOff>
    </xdr:from>
    <xdr:to>
      <xdr:col>78</xdr:col>
      <xdr:colOff>120650</xdr:colOff>
      <xdr:row>36</xdr:row>
      <xdr:rowOff>92075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93345</xdr:rowOff>
    </xdr:from>
    <xdr:to>
      <xdr:col>74</xdr:col>
      <xdr:colOff>31750</xdr:colOff>
      <xdr:row>37</xdr:row>
      <xdr:rowOff>23495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8272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24765</xdr:rowOff>
    </xdr:from>
    <xdr:to>
      <xdr:col>69</xdr:col>
      <xdr:colOff>142875</xdr:colOff>
      <xdr:row>37</xdr:row>
      <xdr:rowOff>126365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81915</xdr:rowOff>
    </xdr:from>
    <xdr:to>
      <xdr:col>65</xdr:col>
      <xdr:colOff>53975</xdr:colOff>
      <xdr:row>37</xdr:row>
      <xdr:rowOff>12065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168292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dk1"/>
              </a:solidFill>
              <a:effectLst/>
              <a:latin typeface="+mn-lt"/>
              <a:ea typeface="+mn-ea"/>
              <a:cs typeface="+mn-cs"/>
            </a:rPr>
            <a:t>　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しかしながら、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年度から新たに過疎地域指定を受け</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23</a:t>
          </a:r>
          <a:r>
            <a:rPr kumimoji="1" lang="ja-JP" altLang="ja-JP" sz="900" b="0" i="0" baseline="0">
              <a:solidFill>
                <a:schemeClr val="dk1"/>
              </a:solidFill>
              <a:effectLst/>
              <a:latin typeface="+mn-lt"/>
              <a:ea typeface="+mn-ea"/>
              <a:cs typeface="+mn-cs"/>
            </a:rPr>
            <a:t>年度からは過疎対策事業債を活用し始めたことや、大規模な更新事業が行われたことにより、令和</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年度以降</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公債費は増加</a:t>
          </a:r>
          <a:r>
            <a:rPr kumimoji="1" lang="ja-JP" altLang="en-US" sz="900" b="0" i="0" baseline="0">
              <a:solidFill>
                <a:schemeClr val="dk1"/>
              </a:solidFill>
              <a:effectLst/>
              <a:latin typeface="+mn-lt"/>
              <a:ea typeface="+mn-ea"/>
              <a:cs typeface="+mn-cs"/>
            </a:rPr>
            <a:t>の一途をたどって</a:t>
          </a:r>
          <a:r>
            <a:rPr kumimoji="1" lang="ja-JP" altLang="ja-JP" sz="900" b="0" i="0" baseline="0">
              <a:solidFill>
                <a:schemeClr val="dk1"/>
              </a:solidFill>
              <a:effectLst/>
              <a:latin typeface="+mn-lt"/>
              <a:ea typeface="+mn-ea"/>
              <a:cs typeface="+mn-cs"/>
            </a:rPr>
            <a:t>いることから、中長期的なスパンで注視していく必要がある。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52705</xdr:rowOff>
    </xdr:from>
    <xdr:to>
      <xdr:col>24</xdr:col>
      <xdr:colOff>25400</xdr:colOff>
      <xdr:row>75</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9114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52705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28143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791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104140</xdr:rowOff>
    </xdr:from>
    <xdr:to>
      <xdr:col>11</xdr:col>
      <xdr:colOff>9525</xdr:colOff>
      <xdr:row>74</xdr:row>
      <xdr:rowOff>167005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7914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47007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113682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決算においては、経費別の経常収支比率が扶助費、補助費等とその他（維持補修費・繰出金）で類似団体平均を超えているものの、人件費や物件費では下回る状況にあり、特に物件費の比率が類似団体平均に比べ良好なことが大きく影響し、全体（公債費除き）の比率としても類似団体平均より低い水準（良好な状態）で推移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今後も経常経費のより一層の削減をめざし良好な状態を維持できるよう努めたい。</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2837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2841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80281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1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76</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84173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40132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038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148271</xdr:rowOff>
    </xdr:from>
    <xdr:to>
      <xdr:col>29</xdr:col>
      <xdr:colOff>127000</xdr:colOff>
      <xdr:row>18</xdr:row>
      <xdr:rowOff>33296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0546"/>
          <a:ext cx="647700" cy="56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5984</xdr:rowOff>
    </xdr:from>
    <xdr:to>
      <xdr:col>26</xdr:col>
      <xdr:colOff>50800</xdr:colOff>
      <xdr:row>18</xdr:row>
      <xdr:rowOff>33296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39709"/>
          <a:ext cx="698500" cy="27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5984</xdr:rowOff>
    </xdr:from>
    <xdr:to>
      <xdr:col>22</xdr:col>
      <xdr:colOff>114300</xdr:colOff>
      <xdr:row>18</xdr:row>
      <xdr:rowOff>130037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9709"/>
          <a:ext cx="698500" cy="12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130037</xdr:rowOff>
    </xdr:from>
    <xdr:to>
      <xdr:col>18</xdr:col>
      <xdr:colOff>177800</xdr:colOff>
      <xdr:row>19</xdr:row>
      <xdr:rowOff>18459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63762"/>
          <a:ext cx="698500" cy="5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89004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97471</xdr:rowOff>
    </xdr:from>
    <xdr:to>
      <xdr:col>29</xdr:col>
      <xdr:colOff>177800</xdr:colOff>
      <xdr:row>18</xdr:row>
      <xdr:rowOff>27621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69548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153946</xdr:rowOff>
    </xdr:from>
    <xdr:to>
      <xdr:col>26</xdr:col>
      <xdr:colOff>101600</xdr:colOff>
      <xdr:row>18</xdr:row>
      <xdr:rowOff>84096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6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68873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2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126634</xdr:rowOff>
    </xdr:from>
    <xdr:to>
      <xdr:col>22</xdr:col>
      <xdr:colOff>165100</xdr:colOff>
      <xdr:row>18</xdr:row>
      <xdr:rowOff>56784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41561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7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79237</xdr:rowOff>
    </xdr:from>
    <xdr:to>
      <xdr:col>19</xdr:col>
      <xdr:colOff>38100</xdr:colOff>
      <xdr:row>19</xdr:row>
      <xdr:rowOff>9387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165614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139109</xdr:rowOff>
    </xdr:from>
    <xdr:to>
      <xdr:col>15</xdr:col>
      <xdr:colOff>101600</xdr:colOff>
      <xdr:row>19</xdr:row>
      <xdr:rowOff>69259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7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54036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127457</xdr:rowOff>
    </xdr:from>
    <xdr:to>
      <xdr:col>29</xdr:col>
      <xdr:colOff>127000</xdr:colOff>
      <xdr:row>35</xdr:row>
      <xdr:rowOff>145364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37807"/>
          <a:ext cx="6477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145364</xdr:rowOff>
    </xdr:from>
    <xdr:to>
      <xdr:col>26</xdr:col>
      <xdr:colOff>50800</xdr:colOff>
      <xdr:row>35</xdr:row>
      <xdr:rowOff>241853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5714"/>
          <a:ext cx="698500" cy="96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241853</xdr:rowOff>
    </xdr:from>
    <xdr:to>
      <xdr:col>22</xdr:col>
      <xdr:colOff>114300</xdr:colOff>
      <xdr:row>35</xdr:row>
      <xdr:rowOff>340493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52203"/>
          <a:ext cx="698500" cy="9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340493</xdr:rowOff>
    </xdr:from>
    <xdr:to>
      <xdr:col>18</xdr:col>
      <xdr:colOff>177800</xdr:colOff>
      <xdr:row>35</xdr:row>
      <xdr:rowOff>342341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50843"/>
          <a:ext cx="6985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76657</xdr:rowOff>
    </xdr:from>
    <xdr:to>
      <xdr:col>29</xdr:col>
      <xdr:colOff>177800</xdr:colOff>
      <xdr:row>35</xdr:row>
      <xdr:rowOff>178257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8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264634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3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94564</xdr:rowOff>
    </xdr:from>
    <xdr:to>
      <xdr:col>26</xdr:col>
      <xdr:colOff>101600</xdr:colOff>
      <xdr:row>35</xdr:row>
      <xdr:rowOff>196164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206341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191053</xdr:rowOff>
    </xdr:from>
    <xdr:to>
      <xdr:col>22</xdr:col>
      <xdr:colOff>165100</xdr:colOff>
      <xdr:row>35</xdr:row>
      <xdr:rowOff>292653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0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302830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7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289693</xdr:rowOff>
    </xdr:from>
    <xdr:to>
      <xdr:col>19</xdr:col>
      <xdr:colOff>38100</xdr:colOff>
      <xdr:row>36</xdr:row>
      <xdr:rowOff>48393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0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33170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8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291541</xdr:rowOff>
    </xdr:from>
    <xdr:to>
      <xdr:col>15</xdr:col>
      <xdr:colOff>101600</xdr:colOff>
      <xdr:row>36</xdr:row>
      <xdr:rowOff>50241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35018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8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9,948
9,894
217.09
7,717,177
7,482,144
199,244
4,464,966
7,818,353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13716</xdr:rowOff>
    </xdr:from>
    <xdr:to>
      <xdr:col>24</xdr:col>
      <xdr:colOff>63500</xdr:colOff>
      <xdr:row>36</xdr:row>
      <xdr:rowOff>43053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5916"/>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43053</xdr:rowOff>
    </xdr:from>
    <xdr:to>
      <xdr:col>19</xdr:col>
      <xdr:colOff>177800</xdr:colOff>
      <xdr:row>36</xdr:row>
      <xdr:rowOff>97218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5253"/>
          <a:ext cx="889000" cy="5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97218</xdr:rowOff>
    </xdr:from>
    <xdr:to>
      <xdr:col>15</xdr:col>
      <xdr:colOff>50800</xdr:colOff>
      <xdr:row>36</xdr:row>
      <xdr:rowOff>123698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9418"/>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37</xdr:row>
      <xdr:rowOff>130010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5898"/>
          <a:ext cx="889000" cy="1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134366</xdr:rowOff>
    </xdr:from>
    <xdr:to>
      <xdr:col>24</xdr:col>
      <xdr:colOff>114300</xdr:colOff>
      <xdr:row>36</xdr:row>
      <xdr:rowOff>64516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112793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163703</xdr:rowOff>
    </xdr:from>
    <xdr:to>
      <xdr:col>20</xdr:col>
      <xdr:colOff>38100</xdr:colOff>
      <xdr:row>36</xdr:row>
      <xdr:rowOff>93853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84980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46418</xdr:rowOff>
    </xdr:from>
    <xdr:to>
      <xdr:col>15</xdr:col>
      <xdr:colOff>101600</xdr:colOff>
      <xdr:row>36</xdr:row>
      <xdr:rowOff>148018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139145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72898</xdr:rowOff>
    </xdr:from>
    <xdr:to>
      <xdr:col>10</xdr:col>
      <xdr:colOff>165100</xdr:colOff>
      <xdr:row>37</xdr:row>
      <xdr:rowOff>3048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165625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79210</xdr:rowOff>
    </xdr:from>
    <xdr:to>
      <xdr:col>6</xdr:col>
      <xdr:colOff>38100</xdr:colOff>
      <xdr:row>38</xdr:row>
      <xdr:rowOff>9360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88638</xdr:rowOff>
    </xdr:from>
    <xdr:to>
      <xdr:col>24</xdr:col>
      <xdr:colOff>63500</xdr:colOff>
      <xdr:row>57</xdr:row>
      <xdr:rowOff>100306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61288"/>
          <a:ext cx="8382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100306</xdr:rowOff>
    </xdr:from>
    <xdr:to>
      <xdr:col>19</xdr:col>
      <xdr:colOff>177800</xdr:colOff>
      <xdr:row>57</xdr:row>
      <xdr:rowOff>129569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72956"/>
          <a:ext cx="889000" cy="2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129569</xdr:rowOff>
    </xdr:from>
    <xdr:to>
      <xdr:col>15</xdr:col>
      <xdr:colOff>50800</xdr:colOff>
      <xdr:row>57</xdr:row>
      <xdr:rowOff>152419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2219"/>
          <a:ext cx="889000" cy="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152419</xdr:rowOff>
    </xdr:from>
    <xdr:to>
      <xdr:col>10</xdr:col>
      <xdr:colOff>114300</xdr:colOff>
      <xdr:row>58</xdr:row>
      <xdr:rowOff>4449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5069"/>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37838</xdr:rowOff>
    </xdr:from>
    <xdr:to>
      <xdr:col>24</xdr:col>
      <xdr:colOff>114300</xdr:colOff>
      <xdr:row>57</xdr:row>
      <xdr:rowOff>139438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16265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49506</xdr:rowOff>
    </xdr:from>
    <xdr:to>
      <xdr:col>20</xdr:col>
      <xdr:colOff>38100</xdr:colOff>
      <xdr:row>57</xdr:row>
      <xdr:rowOff>151106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167633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9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78769</xdr:rowOff>
    </xdr:from>
    <xdr:to>
      <xdr:col>15</xdr:col>
      <xdr:colOff>101600</xdr:colOff>
      <xdr:row>58</xdr:row>
      <xdr:rowOff>8919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25446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2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101619</xdr:rowOff>
    </xdr:from>
    <xdr:to>
      <xdr:col>10</xdr:col>
      <xdr:colOff>165100</xdr:colOff>
      <xdr:row>58</xdr:row>
      <xdr:rowOff>31769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48296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125099</xdr:rowOff>
    </xdr:from>
    <xdr:to>
      <xdr:col>6</xdr:col>
      <xdr:colOff>38100</xdr:colOff>
      <xdr:row>58</xdr:row>
      <xdr:rowOff>55249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46376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9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82741</xdr:rowOff>
    </xdr:from>
    <xdr:to>
      <xdr:col>24</xdr:col>
      <xdr:colOff>63500</xdr:colOff>
      <xdr:row>77</xdr:row>
      <xdr:rowOff>7074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770041"/>
          <a:ext cx="838200" cy="4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133642</xdr:rowOff>
    </xdr:from>
    <xdr:to>
      <xdr:col>19</xdr:col>
      <xdr:colOff>177800</xdr:colOff>
      <xdr:row>74</xdr:row>
      <xdr:rowOff>82741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478042"/>
          <a:ext cx="889000" cy="2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28770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133642</xdr:rowOff>
    </xdr:from>
    <xdr:to>
      <xdr:col>15</xdr:col>
      <xdr:colOff>50800</xdr:colOff>
      <xdr:row>74</xdr:row>
      <xdr:rowOff>134975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478042"/>
          <a:ext cx="889000" cy="3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66679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134975</xdr:rowOff>
    </xdr:from>
    <xdr:to>
      <xdr:col>10</xdr:col>
      <xdr:colOff>114300</xdr:colOff>
      <xdr:row>78</xdr:row>
      <xdr:rowOff>54584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22275"/>
          <a:ext cx="889000" cy="6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165053</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127724</xdr:rowOff>
    </xdr:from>
    <xdr:to>
      <xdr:col>24</xdr:col>
      <xdr:colOff>114300</xdr:colOff>
      <xdr:row>77</xdr:row>
      <xdr:rowOff>57874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106151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31941</xdr:rowOff>
    </xdr:from>
    <xdr:to>
      <xdr:col>20</xdr:col>
      <xdr:colOff>38100</xdr:colOff>
      <xdr:row>74</xdr:row>
      <xdr:rowOff>133541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7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150068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4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82842</xdr:rowOff>
    </xdr:from>
    <xdr:to>
      <xdr:col>15</xdr:col>
      <xdr:colOff>101600</xdr:colOff>
      <xdr:row>73</xdr:row>
      <xdr:rowOff>12992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4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29519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2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84175</xdr:rowOff>
    </xdr:from>
    <xdr:to>
      <xdr:col>10</xdr:col>
      <xdr:colOff>165100</xdr:colOff>
      <xdr:row>75</xdr:row>
      <xdr:rowOff>14325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7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30852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4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3784</xdr:rowOff>
    </xdr:from>
    <xdr:to>
      <xdr:col>6</xdr:col>
      <xdr:colOff>38100</xdr:colOff>
      <xdr:row>78</xdr:row>
      <xdr:rowOff>105384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96511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54214</xdr:rowOff>
    </xdr:from>
    <xdr:to>
      <xdr:col>24</xdr:col>
      <xdr:colOff>63500</xdr:colOff>
      <xdr:row>94</xdr:row>
      <xdr:rowOff>93174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70514"/>
          <a:ext cx="8382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91715</xdr:rowOff>
    </xdr:from>
    <xdr:to>
      <xdr:col>19</xdr:col>
      <xdr:colOff>177800</xdr:colOff>
      <xdr:row>94</xdr:row>
      <xdr:rowOff>93174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08015"/>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91715</xdr:rowOff>
    </xdr:from>
    <xdr:to>
      <xdr:col>15</xdr:col>
      <xdr:colOff>50800</xdr:colOff>
      <xdr:row>95</xdr:row>
      <xdr:rowOff>144456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08015"/>
          <a:ext cx="889000" cy="2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144456</xdr:rowOff>
    </xdr:from>
    <xdr:to>
      <xdr:col>10</xdr:col>
      <xdr:colOff>114300</xdr:colOff>
      <xdr:row>95</xdr:row>
      <xdr:rowOff>165750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32206"/>
          <a:ext cx="889000" cy="2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3414</xdr:rowOff>
    </xdr:from>
    <xdr:to>
      <xdr:col>24</xdr:col>
      <xdr:colOff>114300</xdr:colOff>
      <xdr:row>94</xdr:row>
      <xdr:rowOff>105014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26291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7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42374</xdr:rowOff>
    </xdr:from>
    <xdr:to>
      <xdr:col>20</xdr:col>
      <xdr:colOff>38100</xdr:colOff>
      <xdr:row>94</xdr:row>
      <xdr:rowOff>143974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160501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3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40915</xdr:rowOff>
    </xdr:from>
    <xdr:to>
      <xdr:col>15</xdr:col>
      <xdr:colOff>101600</xdr:colOff>
      <xdr:row>94</xdr:row>
      <xdr:rowOff>142515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159042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3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93656</xdr:rowOff>
    </xdr:from>
    <xdr:to>
      <xdr:col>10</xdr:col>
      <xdr:colOff>165100</xdr:colOff>
      <xdr:row>96</xdr:row>
      <xdr:rowOff>23806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40333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114950</xdr:rowOff>
    </xdr:from>
    <xdr:to>
      <xdr:col>6</xdr:col>
      <xdr:colOff>38100</xdr:colOff>
      <xdr:row>96</xdr:row>
      <xdr:rowOff>45100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61627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43772</xdr:rowOff>
    </xdr:from>
    <xdr:to>
      <xdr:col>55</xdr:col>
      <xdr:colOff>0</xdr:colOff>
      <xdr:row>36</xdr:row>
      <xdr:rowOff>59774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1597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40625</xdr:rowOff>
    </xdr:from>
    <xdr:to>
      <xdr:col>50</xdr:col>
      <xdr:colOff>114300</xdr:colOff>
      <xdr:row>36</xdr:row>
      <xdr:rowOff>59774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12825"/>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81319</xdr:rowOff>
    </xdr:from>
    <xdr:to>
      <xdr:col>45</xdr:col>
      <xdr:colOff>177800</xdr:colOff>
      <xdr:row>36</xdr:row>
      <xdr:rowOff>40625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10619"/>
          <a:ext cx="889000" cy="30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81319</xdr:rowOff>
    </xdr:from>
    <xdr:to>
      <xdr:col>41</xdr:col>
      <xdr:colOff>50800</xdr:colOff>
      <xdr:row>37</xdr:row>
      <xdr:rowOff>21205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10619"/>
          <a:ext cx="889000" cy="4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164422</xdr:rowOff>
    </xdr:from>
    <xdr:to>
      <xdr:col>55</xdr:col>
      <xdr:colOff>50800</xdr:colOff>
      <xdr:row>36</xdr:row>
      <xdr:rowOff>94572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142849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8974</xdr:rowOff>
    </xdr:from>
    <xdr:to>
      <xdr:col>50</xdr:col>
      <xdr:colOff>165100</xdr:colOff>
      <xdr:row>36</xdr:row>
      <xdr:rowOff>110574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8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101701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7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161275</xdr:rowOff>
    </xdr:from>
    <xdr:to>
      <xdr:col>46</xdr:col>
      <xdr:colOff>38100</xdr:colOff>
      <xdr:row>36</xdr:row>
      <xdr:rowOff>91425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82552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25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30519</xdr:rowOff>
    </xdr:from>
    <xdr:to>
      <xdr:col>41</xdr:col>
      <xdr:colOff>101600</xdr:colOff>
      <xdr:row>34</xdr:row>
      <xdr:rowOff>132119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123246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5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141855</xdr:rowOff>
    </xdr:from>
    <xdr:to>
      <xdr:col>36</xdr:col>
      <xdr:colOff>165100</xdr:colOff>
      <xdr:row>37</xdr:row>
      <xdr:rowOff>72005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63132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0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47639</xdr:rowOff>
    </xdr:from>
    <xdr:to>
      <xdr:col>55</xdr:col>
      <xdr:colOff>0</xdr:colOff>
      <xdr:row>57</xdr:row>
      <xdr:rowOff>136702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48839"/>
          <a:ext cx="838200" cy="26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47639</xdr:rowOff>
    </xdr:from>
    <xdr:to>
      <xdr:col>50</xdr:col>
      <xdr:colOff>114300</xdr:colOff>
      <xdr:row>56</xdr:row>
      <xdr:rowOff>168980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48839"/>
          <a:ext cx="889000" cy="1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15913</xdr:rowOff>
    </xdr:from>
    <xdr:to>
      <xdr:col>45</xdr:col>
      <xdr:colOff>177800</xdr:colOff>
      <xdr:row>56</xdr:row>
      <xdr:rowOff>168980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45663"/>
          <a:ext cx="889000" cy="3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15913</xdr:rowOff>
    </xdr:from>
    <xdr:to>
      <xdr:col>41</xdr:col>
      <xdr:colOff>50800</xdr:colOff>
      <xdr:row>56</xdr:row>
      <xdr:rowOff>116482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45663"/>
          <a:ext cx="889000" cy="2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85902</xdr:rowOff>
    </xdr:from>
    <xdr:to>
      <xdr:col>55</xdr:col>
      <xdr:colOff>50800</xdr:colOff>
      <xdr:row>58</xdr:row>
      <xdr:rowOff>16052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168289</xdr:rowOff>
    </xdr:from>
    <xdr:to>
      <xdr:col>50</xdr:col>
      <xdr:colOff>165100</xdr:colOff>
      <xdr:row>56</xdr:row>
      <xdr:rowOff>98439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114966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7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118180</xdr:rowOff>
    </xdr:from>
    <xdr:to>
      <xdr:col>46</xdr:col>
      <xdr:colOff>38100</xdr:colOff>
      <xdr:row>57</xdr:row>
      <xdr:rowOff>48330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39457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81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136563</xdr:rowOff>
    </xdr:from>
    <xdr:to>
      <xdr:col>41</xdr:col>
      <xdr:colOff>101600</xdr:colOff>
      <xdr:row>55</xdr:row>
      <xdr:rowOff>66713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83240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7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65682</xdr:rowOff>
    </xdr:from>
    <xdr:to>
      <xdr:col>36</xdr:col>
      <xdr:colOff>165100</xdr:colOff>
      <xdr:row>56</xdr:row>
      <xdr:rowOff>167282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158409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142557</xdr:rowOff>
    </xdr:from>
    <xdr:to>
      <xdr:col>55</xdr:col>
      <xdr:colOff>0</xdr:colOff>
      <xdr:row>77</xdr:row>
      <xdr:rowOff>159491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44207"/>
          <a:ext cx="8382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89928</xdr:rowOff>
    </xdr:from>
    <xdr:to>
      <xdr:col>50</xdr:col>
      <xdr:colOff>114300</xdr:colOff>
      <xdr:row>77</xdr:row>
      <xdr:rowOff>142557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291578"/>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89928</xdr:rowOff>
    </xdr:from>
    <xdr:to>
      <xdr:col>45</xdr:col>
      <xdr:colOff>177800</xdr:colOff>
      <xdr:row>78</xdr:row>
      <xdr:rowOff>16816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91578"/>
          <a:ext cx="889000" cy="9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14393</xdr:rowOff>
    </xdr:from>
    <xdr:to>
      <xdr:col>41</xdr:col>
      <xdr:colOff>50800</xdr:colOff>
      <xdr:row>78</xdr:row>
      <xdr:rowOff>16816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87493"/>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108691</xdr:rowOff>
    </xdr:from>
    <xdr:to>
      <xdr:col>55</xdr:col>
      <xdr:colOff>50800</xdr:colOff>
      <xdr:row>78</xdr:row>
      <xdr:rowOff>38841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1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23618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91757</xdr:rowOff>
    </xdr:from>
    <xdr:to>
      <xdr:col>50</xdr:col>
      <xdr:colOff>165100</xdr:colOff>
      <xdr:row>78</xdr:row>
      <xdr:rowOff>21907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13034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38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39128</xdr:rowOff>
    </xdr:from>
    <xdr:to>
      <xdr:col>46</xdr:col>
      <xdr:colOff>38100</xdr:colOff>
      <xdr:row>77</xdr:row>
      <xdr:rowOff>140728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131855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137466</xdr:rowOff>
    </xdr:from>
    <xdr:to>
      <xdr:col>41</xdr:col>
      <xdr:colOff>101600</xdr:colOff>
      <xdr:row>78</xdr:row>
      <xdr:rowOff>67616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58743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135043</xdr:rowOff>
    </xdr:from>
    <xdr:to>
      <xdr:col>36</xdr:col>
      <xdr:colOff>165100</xdr:colOff>
      <xdr:row>78</xdr:row>
      <xdr:rowOff>65193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56320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2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106105</xdr:rowOff>
    </xdr:from>
    <xdr:to>
      <xdr:col>55</xdr:col>
      <xdr:colOff>0</xdr:colOff>
      <xdr:row>97</xdr:row>
      <xdr:rowOff>61995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93855"/>
          <a:ext cx="838200" cy="29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106105</xdr:rowOff>
    </xdr:from>
    <xdr:to>
      <xdr:col>50</xdr:col>
      <xdr:colOff>114300</xdr:colOff>
      <xdr:row>96</xdr:row>
      <xdr:rowOff>113776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93855"/>
          <a:ext cx="889000" cy="1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167860</xdr:rowOff>
    </xdr:from>
    <xdr:to>
      <xdr:col>45</xdr:col>
      <xdr:colOff>177800</xdr:colOff>
      <xdr:row>96</xdr:row>
      <xdr:rowOff>113776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112710"/>
          <a:ext cx="889000" cy="46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57400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167860</xdr:rowOff>
    </xdr:from>
    <xdr:to>
      <xdr:col>41</xdr:col>
      <xdr:colOff>50800</xdr:colOff>
      <xdr:row>95</xdr:row>
      <xdr:rowOff>149937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112710"/>
          <a:ext cx="889000" cy="3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24589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11195</xdr:rowOff>
    </xdr:from>
    <xdr:to>
      <xdr:col>55</xdr:col>
      <xdr:colOff>50800</xdr:colOff>
      <xdr:row>97</xdr:row>
      <xdr:rowOff>112795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161072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2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55305</xdr:rowOff>
    </xdr:from>
    <xdr:to>
      <xdr:col>50</xdr:col>
      <xdr:colOff>165100</xdr:colOff>
      <xdr:row>95</xdr:row>
      <xdr:rowOff>156905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1982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11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62976</xdr:rowOff>
    </xdr:from>
    <xdr:to>
      <xdr:col>46</xdr:col>
      <xdr:colOff>38100</xdr:colOff>
      <xdr:row>96</xdr:row>
      <xdr:rowOff>164576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9653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117060</xdr:rowOff>
    </xdr:from>
    <xdr:to>
      <xdr:col>41</xdr:col>
      <xdr:colOff>101600</xdr:colOff>
      <xdr:row>94</xdr:row>
      <xdr:rowOff>47210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0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63737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8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99137</xdr:rowOff>
    </xdr:from>
    <xdr:to>
      <xdr:col>36</xdr:col>
      <xdr:colOff>165100</xdr:colOff>
      <xdr:row>96</xdr:row>
      <xdr:rowOff>29287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45814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16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76051</xdr:rowOff>
    </xdr:from>
    <xdr:to>
      <xdr:col>85</xdr:col>
      <xdr:colOff>127000</xdr:colOff>
      <xdr:row>39</xdr:row>
      <xdr:rowOff>98748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2601"/>
          <a:ext cx="8382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76051</xdr:rowOff>
    </xdr:from>
    <xdr:to>
      <xdr:col>81</xdr:col>
      <xdr:colOff>50800</xdr:colOff>
      <xdr:row>39</xdr:row>
      <xdr:rowOff>98748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2601"/>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98748</xdr:rowOff>
    </xdr:from>
    <xdr:to>
      <xdr:col>76</xdr:col>
      <xdr:colOff>114300</xdr:colOff>
      <xdr:row>39</xdr:row>
      <xdr:rowOff>98759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529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98748</xdr:rowOff>
    </xdr:from>
    <xdr:to>
      <xdr:col>71</xdr:col>
      <xdr:colOff>177800</xdr:colOff>
      <xdr:row>39</xdr:row>
      <xdr:rowOff>98759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29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47948</xdr:rowOff>
    </xdr:from>
    <xdr:to>
      <xdr:col>85</xdr:col>
      <xdr:colOff>177800</xdr:colOff>
      <xdr:row>39</xdr:row>
      <xdr:rowOff>149548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134325</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25251</xdr:rowOff>
    </xdr:from>
    <xdr:to>
      <xdr:col>81</xdr:col>
      <xdr:colOff>101600</xdr:colOff>
      <xdr:row>39</xdr:row>
      <xdr:rowOff>126851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117978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0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47948</xdr:rowOff>
    </xdr:from>
    <xdr:to>
      <xdr:col>76</xdr:col>
      <xdr:colOff>165100</xdr:colOff>
      <xdr:row>39</xdr:row>
      <xdr:rowOff>149548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140675</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82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47959</xdr:rowOff>
    </xdr:from>
    <xdr:to>
      <xdr:col>72</xdr:col>
      <xdr:colOff>38100</xdr:colOff>
      <xdr:row>39</xdr:row>
      <xdr:rowOff>149559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140686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827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47948</xdr:rowOff>
    </xdr:from>
    <xdr:to>
      <xdr:col>67</xdr:col>
      <xdr:colOff>101600</xdr:colOff>
      <xdr:row>39</xdr:row>
      <xdr:rowOff>149548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140675</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82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66374</xdr:rowOff>
    </xdr:from>
    <xdr:to>
      <xdr:col>85</xdr:col>
      <xdr:colOff>127000</xdr:colOff>
      <xdr:row>77</xdr:row>
      <xdr:rowOff>117156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68024"/>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117156</xdr:rowOff>
    </xdr:from>
    <xdr:to>
      <xdr:col>81</xdr:col>
      <xdr:colOff>50800</xdr:colOff>
      <xdr:row>78</xdr:row>
      <xdr:rowOff>24791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18806"/>
          <a:ext cx="889000" cy="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24791</xdr:rowOff>
    </xdr:from>
    <xdr:to>
      <xdr:col>76</xdr:col>
      <xdr:colOff>114300</xdr:colOff>
      <xdr:row>78</xdr:row>
      <xdr:rowOff>93360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97891"/>
          <a:ext cx="8890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89322</xdr:rowOff>
    </xdr:from>
    <xdr:to>
      <xdr:col>71</xdr:col>
      <xdr:colOff>177800</xdr:colOff>
      <xdr:row>78</xdr:row>
      <xdr:rowOff>93360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6242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15574</xdr:rowOff>
    </xdr:from>
    <xdr:to>
      <xdr:col>85</xdr:col>
      <xdr:colOff>177800</xdr:colOff>
      <xdr:row>77</xdr:row>
      <xdr:rowOff>117174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165451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66356</xdr:rowOff>
    </xdr:from>
    <xdr:to>
      <xdr:col>81</xdr:col>
      <xdr:colOff>101600</xdr:colOff>
      <xdr:row>77</xdr:row>
      <xdr:rowOff>167956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159083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145441</xdr:rowOff>
    </xdr:from>
    <xdr:to>
      <xdr:col>76</xdr:col>
      <xdr:colOff>165100</xdr:colOff>
      <xdr:row>78</xdr:row>
      <xdr:rowOff>75591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66718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42560</xdr:rowOff>
    </xdr:from>
    <xdr:to>
      <xdr:col>72</xdr:col>
      <xdr:colOff>38100</xdr:colOff>
      <xdr:row>78</xdr:row>
      <xdr:rowOff>144160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135287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5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38522</xdr:rowOff>
    </xdr:from>
    <xdr:to>
      <xdr:col>67</xdr:col>
      <xdr:colOff>101600</xdr:colOff>
      <xdr:row>78</xdr:row>
      <xdr:rowOff>140122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131249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5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123679</xdr:rowOff>
    </xdr:from>
    <xdr:to>
      <xdr:col>85</xdr:col>
      <xdr:colOff>127000</xdr:colOff>
      <xdr:row>98</xdr:row>
      <xdr:rowOff>133986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25779"/>
          <a:ext cx="8382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78076</xdr:rowOff>
    </xdr:from>
    <xdr:to>
      <xdr:col>81</xdr:col>
      <xdr:colOff>50800</xdr:colOff>
      <xdr:row>98</xdr:row>
      <xdr:rowOff>123679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80176"/>
          <a:ext cx="889000" cy="4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78076</xdr:rowOff>
    </xdr:from>
    <xdr:to>
      <xdr:col>76</xdr:col>
      <xdr:colOff>114300</xdr:colOff>
      <xdr:row>98</xdr:row>
      <xdr:rowOff>127989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0176"/>
          <a:ext cx="889000" cy="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127989</xdr:rowOff>
    </xdr:from>
    <xdr:to>
      <xdr:col>71</xdr:col>
      <xdr:colOff>177800</xdr:colOff>
      <xdr:row>98</xdr:row>
      <xdr:rowOff>137387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30089"/>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83186</xdr:rowOff>
    </xdr:from>
    <xdr:to>
      <xdr:col>85</xdr:col>
      <xdr:colOff>177800</xdr:colOff>
      <xdr:row>99</xdr:row>
      <xdr:rowOff>13336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169563</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72879</xdr:rowOff>
    </xdr:from>
    <xdr:to>
      <xdr:col>81</xdr:col>
      <xdr:colOff>101600</xdr:colOff>
      <xdr:row>99</xdr:row>
      <xdr:rowOff>3029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165606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27276</xdr:rowOff>
    </xdr:from>
    <xdr:to>
      <xdr:col>76</xdr:col>
      <xdr:colOff>165100</xdr:colOff>
      <xdr:row>98</xdr:row>
      <xdr:rowOff>128876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120003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77189</xdr:rowOff>
    </xdr:from>
    <xdr:to>
      <xdr:col>72</xdr:col>
      <xdr:colOff>38100</xdr:colOff>
      <xdr:row>99</xdr:row>
      <xdr:rowOff>7339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169916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86587</xdr:rowOff>
    </xdr:from>
    <xdr:to>
      <xdr:col>67</xdr:col>
      <xdr:colOff>101600</xdr:colOff>
      <xdr:row>99</xdr:row>
      <xdr:rowOff>16737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7864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8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22257</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3735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142907</xdr:rowOff>
    </xdr:from>
    <xdr:to>
      <xdr:col>98</xdr:col>
      <xdr:colOff>38100</xdr:colOff>
      <xdr:row>38</xdr:row>
      <xdr:rowOff>73057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64184</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579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50088</xdr:rowOff>
    </xdr:from>
    <xdr:to>
      <xdr:col>116</xdr:col>
      <xdr:colOff>63500</xdr:colOff>
      <xdr:row>58</xdr:row>
      <xdr:rowOff>55758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994188"/>
          <a:ext cx="8382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55758</xdr:rowOff>
    </xdr:from>
    <xdr:to>
      <xdr:col>111</xdr:col>
      <xdr:colOff>177800</xdr:colOff>
      <xdr:row>58</xdr:row>
      <xdr:rowOff>57679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999858"/>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57679</xdr:rowOff>
    </xdr:from>
    <xdr:to>
      <xdr:col>107</xdr:col>
      <xdr:colOff>50800</xdr:colOff>
      <xdr:row>58</xdr:row>
      <xdr:rowOff>59324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01779"/>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59324</xdr:rowOff>
    </xdr:from>
    <xdr:to>
      <xdr:col>102</xdr:col>
      <xdr:colOff>114300</xdr:colOff>
      <xdr:row>58</xdr:row>
      <xdr:rowOff>62342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0342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170738</xdr:rowOff>
    </xdr:from>
    <xdr:to>
      <xdr:col>116</xdr:col>
      <xdr:colOff>114300</xdr:colOff>
      <xdr:row>58</xdr:row>
      <xdr:rowOff>100888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90552</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4958</xdr:rowOff>
    </xdr:from>
    <xdr:to>
      <xdr:col>112</xdr:col>
      <xdr:colOff>38100</xdr:colOff>
      <xdr:row>58</xdr:row>
      <xdr:rowOff>106558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97685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4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6879</xdr:rowOff>
    </xdr:from>
    <xdr:to>
      <xdr:col>107</xdr:col>
      <xdr:colOff>101600</xdr:colOff>
      <xdr:row>58</xdr:row>
      <xdr:rowOff>108479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99606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4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8524</xdr:rowOff>
    </xdr:from>
    <xdr:to>
      <xdr:col>102</xdr:col>
      <xdr:colOff>165100</xdr:colOff>
      <xdr:row>58</xdr:row>
      <xdr:rowOff>110124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101251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4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11542</xdr:rowOff>
    </xdr:from>
    <xdr:to>
      <xdr:col>98</xdr:col>
      <xdr:colOff>38100</xdr:colOff>
      <xdr:row>58</xdr:row>
      <xdr:rowOff>113142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104269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153677</xdr:rowOff>
    </xdr:from>
    <xdr:to>
      <xdr:col>116</xdr:col>
      <xdr:colOff>63500</xdr:colOff>
      <xdr:row>74</xdr:row>
      <xdr:rowOff>43117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69527"/>
          <a:ext cx="838200" cy="6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43117</xdr:rowOff>
    </xdr:from>
    <xdr:to>
      <xdr:col>111</xdr:col>
      <xdr:colOff>177800</xdr:colOff>
      <xdr:row>74</xdr:row>
      <xdr:rowOff>93866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3041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93866</xdr:rowOff>
    </xdr:from>
    <xdr:to>
      <xdr:col>107</xdr:col>
      <xdr:colOff>50800</xdr:colOff>
      <xdr:row>75</xdr:row>
      <xdr:rowOff>28829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781166"/>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8908</xdr:rowOff>
    </xdr:from>
    <xdr:to>
      <xdr:col>102</xdr:col>
      <xdr:colOff>114300</xdr:colOff>
      <xdr:row>75</xdr:row>
      <xdr:rowOff>28829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67658"/>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102877</xdr:rowOff>
    </xdr:from>
    <xdr:to>
      <xdr:col>116</xdr:col>
      <xdr:colOff>114300</xdr:colOff>
      <xdr:row>74</xdr:row>
      <xdr:rowOff>33027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125754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163767</xdr:rowOff>
    </xdr:from>
    <xdr:to>
      <xdr:col>112</xdr:col>
      <xdr:colOff>38100</xdr:colOff>
      <xdr:row>74</xdr:row>
      <xdr:rowOff>93917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110444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43066</xdr:rowOff>
    </xdr:from>
    <xdr:to>
      <xdr:col>107</xdr:col>
      <xdr:colOff>101600</xdr:colOff>
      <xdr:row>74</xdr:row>
      <xdr:rowOff>144666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161193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149479</xdr:rowOff>
    </xdr:from>
    <xdr:to>
      <xdr:col>102</xdr:col>
      <xdr:colOff>165100</xdr:colOff>
      <xdr:row>75</xdr:row>
      <xdr:rowOff>79629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96156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129558</xdr:rowOff>
    </xdr:from>
    <xdr:to>
      <xdr:col>98</xdr:col>
      <xdr:colOff>38100</xdr:colOff>
      <xdr:row>75</xdr:row>
      <xdr:rowOff>59708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76235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・人件費は</a:t>
          </a:r>
          <a:r>
            <a:rPr kumimoji="1" lang="ja-JP" altLang="en-US" sz="800" b="0" i="0" baseline="0">
              <a:solidFill>
                <a:schemeClr val="dk1"/>
              </a:solidFill>
              <a:effectLst/>
              <a:latin typeface="+mn-lt"/>
              <a:ea typeface="+mn-ea"/>
              <a:cs typeface="+mn-cs"/>
            </a:rPr>
            <a:t>人口減少及び最低賃金上昇等</a:t>
          </a:r>
          <a:r>
            <a:rPr kumimoji="1" lang="ja-JP" altLang="ja-JP" sz="800" b="0" i="0" baseline="0">
              <a:solidFill>
                <a:schemeClr val="dk1"/>
              </a:solidFill>
              <a:effectLst/>
              <a:latin typeface="+mn-lt"/>
              <a:ea typeface="+mn-ea"/>
              <a:cs typeface="+mn-cs"/>
            </a:rPr>
            <a:t>の影響で住民１人あたりの金額は若干の微増で推移している。類似団体平均との比較においても、ほぼ同様の経年変化をしていることから、当町特有の要因はほとんどないと考えている。また、全国平均や青森県平均よりは高水準であるものの類似団体比較ではコストを抑えている状況にあるといえ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・物件費や扶助費について</a:t>
          </a:r>
          <a:r>
            <a:rPr kumimoji="1" lang="ja-JP" altLang="en-US" sz="800" b="0" i="0" baseline="0">
              <a:solidFill>
                <a:schemeClr val="dk1"/>
              </a:solidFill>
              <a:effectLst/>
              <a:latin typeface="+mn-lt"/>
              <a:ea typeface="+mn-ea"/>
              <a:cs typeface="+mn-cs"/>
            </a:rPr>
            <a:t>は</a:t>
          </a:r>
          <a:r>
            <a:rPr kumimoji="1" lang="ja-JP" altLang="ja-JP" sz="800" b="0" i="0" baseline="0">
              <a:solidFill>
                <a:schemeClr val="dk1"/>
              </a:solidFill>
              <a:effectLst/>
              <a:latin typeface="+mn-lt"/>
              <a:ea typeface="+mn-ea"/>
              <a:cs typeface="+mn-cs"/>
            </a:rPr>
            <a:t>人口減少等の影響もあり、住民一人当たりの金額が増加傾向にある。扶助費は類似団体平均より上回ったものの、県や全国平均</a:t>
          </a:r>
          <a:r>
            <a:rPr kumimoji="1" lang="ja-JP" altLang="en-US" sz="800" b="0" i="0" baseline="0">
              <a:solidFill>
                <a:schemeClr val="dk1"/>
              </a:solidFill>
              <a:effectLst/>
              <a:latin typeface="+mn-lt"/>
              <a:ea typeface="+mn-ea"/>
              <a:cs typeface="+mn-cs"/>
            </a:rPr>
            <a:t>を</a:t>
          </a:r>
          <a:r>
            <a:rPr kumimoji="1" lang="ja-JP" altLang="ja-JP" sz="800" b="0" i="0" baseline="0">
              <a:solidFill>
                <a:schemeClr val="dk1"/>
              </a:solidFill>
              <a:effectLst/>
              <a:latin typeface="+mn-lt"/>
              <a:ea typeface="+mn-ea"/>
              <a:cs typeface="+mn-cs"/>
            </a:rPr>
            <a:t>下回っている。人口減少・少子化対策として</a:t>
          </a:r>
          <a:r>
            <a:rPr kumimoji="1" lang="ja-JP" altLang="en-US" sz="800" b="0" i="0" baseline="0">
              <a:solidFill>
                <a:schemeClr val="dk1"/>
              </a:solidFill>
              <a:effectLst/>
              <a:latin typeface="+mn-lt"/>
              <a:ea typeface="+mn-ea"/>
              <a:cs typeface="+mn-cs"/>
            </a:rPr>
            <a:t>の</a:t>
          </a:r>
          <a:r>
            <a:rPr kumimoji="1" lang="ja-JP" altLang="ja-JP" sz="800" b="0" i="0" baseline="0">
              <a:solidFill>
                <a:schemeClr val="dk1"/>
              </a:solidFill>
              <a:effectLst/>
              <a:latin typeface="+mn-lt"/>
              <a:ea typeface="+mn-ea"/>
              <a:cs typeface="+mn-cs"/>
            </a:rPr>
            <a:t>保育料</a:t>
          </a:r>
          <a:r>
            <a:rPr kumimoji="1" lang="ja-JP" altLang="en-US" sz="800" b="0" i="0" baseline="0">
              <a:solidFill>
                <a:schemeClr val="dk1"/>
              </a:solidFill>
              <a:effectLst/>
              <a:latin typeface="+mn-lt"/>
              <a:ea typeface="+mn-ea"/>
              <a:cs typeface="+mn-cs"/>
            </a:rPr>
            <a:t>及び副食費</a:t>
          </a:r>
          <a:r>
            <a:rPr kumimoji="1" lang="ja-JP" altLang="ja-JP" sz="800" b="0" i="0" baseline="0">
              <a:solidFill>
                <a:schemeClr val="dk1"/>
              </a:solidFill>
              <a:effectLst/>
              <a:latin typeface="+mn-lt"/>
              <a:ea typeface="+mn-ea"/>
              <a:cs typeface="+mn-cs"/>
            </a:rPr>
            <a:t>の完全無償化</a:t>
          </a:r>
          <a:r>
            <a:rPr kumimoji="1" lang="ja-JP" altLang="en-US" sz="800" b="0" i="0" baseline="0">
              <a:solidFill>
                <a:schemeClr val="dk1"/>
              </a:solidFill>
              <a:effectLst/>
              <a:latin typeface="+mn-lt"/>
              <a:ea typeface="+mn-ea"/>
              <a:cs typeface="+mn-cs"/>
            </a:rPr>
            <a:t>、</a:t>
          </a:r>
          <a:r>
            <a:rPr kumimoji="1" lang="ja-JP" altLang="ja-JP" sz="800" b="0" i="0" baseline="0">
              <a:solidFill>
                <a:schemeClr val="dk1"/>
              </a:solidFill>
              <a:effectLst/>
              <a:latin typeface="+mn-lt"/>
              <a:ea typeface="+mn-ea"/>
              <a:cs typeface="+mn-cs"/>
            </a:rPr>
            <a:t>医療費の無償化等、町独自事業</a:t>
          </a:r>
          <a:r>
            <a:rPr kumimoji="1" lang="ja-JP" altLang="en-US" sz="800" b="0" i="0" baseline="0">
              <a:solidFill>
                <a:schemeClr val="dk1"/>
              </a:solidFill>
              <a:effectLst/>
              <a:latin typeface="+mn-lt"/>
              <a:ea typeface="+mn-ea"/>
              <a:cs typeface="+mn-cs"/>
            </a:rPr>
            <a:t>については</a:t>
          </a:r>
          <a:r>
            <a:rPr kumimoji="1" lang="ja-JP" altLang="ja-JP" sz="800" b="0" i="0" baseline="0">
              <a:solidFill>
                <a:schemeClr val="dk1"/>
              </a:solidFill>
              <a:effectLst/>
              <a:latin typeface="+mn-lt"/>
              <a:ea typeface="+mn-ea"/>
              <a:cs typeface="+mn-cs"/>
            </a:rPr>
            <a:t>事業効果、国</a:t>
          </a:r>
          <a:r>
            <a:rPr kumimoji="1" lang="ja-JP" altLang="en-US" sz="800" b="0" i="0" baseline="0">
              <a:solidFill>
                <a:schemeClr val="dk1"/>
              </a:solidFill>
              <a:effectLst/>
              <a:latin typeface="+mn-lt"/>
              <a:ea typeface="+mn-ea"/>
              <a:cs typeface="+mn-cs"/>
            </a:rPr>
            <a:t>県</a:t>
          </a:r>
          <a:r>
            <a:rPr kumimoji="1" lang="ja-JP" altLang="ja-JP" sz="800" b="0" i="0" baseline="0">
              <a:solidFill>
                <a:schemeClr val="dk1"/>
              </a:solidFill>
              <a:effectLst/>
              <a:latin typeface="+mn-lt"/>
              <a:ea typeface="+mn-ea"/>
              <a:cs typeface="+mn-cs"/>
            </a:rPr>
            <a:t>の動向等を見極めて事業を実施していく必要がある。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普通建設事業費を主とした投資的経費は当町において、これまで対症療法型の維持管理を主体とし、新設・更新・大規模改修等を控えてきたためこれまで低水準で推移してきたが、昨今問題が顕在化している公共施設等の老朽化は当町においても喫緊の課題であり、更新整備を中心に経費が増加している状況であり、令和元年～２年にかけて、消防庁舎と防災無線の更新</a:t>
          </a:r>
          <a:r>
            <a:rPr kumimoji="1" lang="ja-JP" altLang="en-US"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4</a:t>
          </a:r>
          <a:r>
            <a:rPr kumimoji="1" lang="ja-JP" altLang="ja-JP" sz="800" b="0" i="0" baseline="0">
              <a:solidFill>
                <a:schemeClr val="dk1"/>
              </a:solidFill>
              <a:effectLst/>
              <a:latin typeface="+mn-lt"/>
              <a:ea typeface="+mn-ea"/>
              <a:cs typeface="+mn-cs"/>
            </a:rPr>
            <a:t>年度は平内中学校の更新</a:t>
          </a:r>
          <a:r>
            <a:rPr kumimoji="1" lang="ja-JP" altLang="en-US" sz="800" b="0" i="0" baseline="0">
              <a:solidFill>
                <a:schemeClr val="dk1"/>
              </a:solidFill>
              <a:effectLst/>
              <a:latin typeface="+mn-lt"/>
              <a:ea typeface="+mn-ea"/>
              <a:cs typeface="+mn-cs"/>
            </a:rPr>
            <a:t>、令和</a:t>
          </a:r>
          <a:r>
            <a:rPr kumimoji="1" lang="en-US" altLang="ja-JP" sz="800" b="0" i="0" baseline="0">
              <a:solidFill>
                <a:schemeClr val="dk1"/>
              </a:solidFill>
              <a:effectLst/>
              <a:latin typeface="+mn-lt"/>
              <a:ea typeface="+mn-ea"/>
              <a:cs typeface="+mn-cs"/>
            </a:rPr>
            <a:t>5</a:t>
          </a:r>
          <a:r>
            <a:rPr kumimoji="1" lang="ja-JP" altLang="en-US" sz="800" b="0" i="0" baseline="0">
              <a:solidFill>
                <a:schemeClr val="dk1"/>
              </a:solidFill>
              <a:effectLst/>
              <a:latin typeface="+mn-lt"/>
              <a:ea typeface="+mn-ea"/>
              <a:cs typeface="+mn-cs"/>
            </a:rPr>
            <a:t>年度は新庁舎整備に先駆けて道路及び水道管等を整備すること</a:t>
          </a:r>
          <a:r>
            <a:rPr kumimoji="1" lang="ja-JP" altLang="ja-JP" sz="800" b="0" i="0" baseline="0">
              <a:solidFill>
                <a:schemeClr val="dk1"/>
              </a:solidFill>
              <a:effectLst/>
              <a:latin typeface="+mn-lt"/>
              <a:ea typeface="+mn-ea"/>
              <a:cs typeface="+mn-cs"/>
            </a:rPr>
            <a:t>により再び増加となり、大型の更新事業が相次いでいることから、公共施設等総合管理計画等を踏まえた中長期的な視点から安全とコストのバランスを考えた投資が必要であると考える。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・繰出金については特別会計</a:t>
          </a:r>
          <a:r>
            <a:rPr kumimoji="1" lang="ja-JP" altLang="en-US" sz="800" b="0" i="0" baseline="0">
              <a:solidFill>
                <a:schemeClr val="dk1"/>
              </a:solidFill>
              <a:effectLst/>
              <a:latin typeface="+mn-lt"/>
              <a:ea typeface="+mn-ea"/>
              <a:cs typeface="+mn-cs"/>
            </a:rPr>
            <a:t>である</a:t>
          </a:r>
          <a:r>
            <a:rPr kumimoji="1" lang="ja-JP" altLang="ja-JP" sz="800" b="0" i="0" baseline="0">
              <a:solidFill>
                <a:schemeClr val="dk1"/>
              </a:solidFill>
              <a:effectLst/>
              <a:latin typeface="+mn-lt"/>
              <a:ea typeface="+mn-ea"/>
              <a:cs typeface="+mn-cs"/>
            </a:rPr>
            <a:t>介護保険や後期高齢医療保険事業を中心に社会保障に係る繰出金や整備が進む下水道事業への繰出金等が増加傾向にあり、また補助費等においては、</a:t>
          </a:r>
          <a:r>
            <a:rPr kumimoji="1" lang="ja-JP" altLang="en-US" sz="800" b="0" i="0" baseline="0">
              <a:solidFill>
                <a:schemeClr val="dk1"/>
              </a:solidFill>
              <a:effectLst/>
              <a:latin typeface="+mn-lt"/>
              <a:ea typeface="+mn-ea"/>
              <a:cs typeface="+mn-cs"/>
            </a:rPr>
            <a:t>物価高騰関連補助金</a:t>
          </a:r>
          <a:r>
            <a:rPr kumimoji="1" lang="ja-JP" altLang="ja-JP" sz="800" b="0" i="0" baseline="0">
              <a:solidFill>
                <a:schemeClr val="dk1"/>
              </a:solidFill>
              <a:effectLst/>
              <a:latin typeface="+mn-lt"/>
              <a:ea typeface="+mn-ea"/>
              <a:cs typeface="+mn-cs"/>
            </a:rPr>
            <a:t>、ホタテ残渣の運営助成金の増等により高止まり傾向にある。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・公債費については</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年度まで減少傾向であったが、過疎債や緊防債などの借入額の大きな起債の償還が始まることから、</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年度を境に上昇に転じてい</a:t>
          </a:r>
          <a:r>
            <a:rPr kumimoji="1" lang="ja-JP" altLang="en-US" sz="800" b="0" i="0" baseline="0">
              <a:solidFill>
                <a:schemeClr val="dk1"/>
              </a:solidFill>
              <a:effectLst/>
              <a:latin typeface="+mn-lt"/>
              <a:ea typeface="+mn-ea"/>
              <a:cs typeface="+mn-cs"/>
            </a:rPr>
            <a:t>おり、</a:t>
          </a:r>
          <a:r>
            <a:rPr kumimoji="1" lang="ja-JP" altLang="ja-JP" sz="800" b="0" i="0" baseline="0">
              <a:solidFill>
                <a:schemeClr val="dk1"/>
              </a:solidFill>
              <a:effectLst/>
              <a:latin typeface="+mn-lt"/>
              <a:ea typeface="+mn-ea"/>
              <a:cs typeface="+mn-cs"/>
            </a:rPr>
            <a:t>維持補修費については、</a:t>
          </a:r>
          <a:r>
            <a:rPr kumimoji="1" lang="en-US" altLang="ja-JP" sz="800" b="0" i="0" baseline="0">
              <a:solidFill>
                <a:schemeClr val="dk1"/>
              </a:solidFill>
              <a:effectLst/>
              <a:latin typeface="+mn-lt"/>
              <a:ea typeface="+mn-ea"/>
              <a:cs typeface="+mn-cs"/>
            </a:rPr>
            <a:t>5</a:t>
          </a:r>
          <a:r>
            <a:rPr kumimoji="1" lang="ja-JP" altLang="ja-JP" sz="800" b="0" i="0" baseline="0">
              <a:solidFill>
                <a:schemeClr val="dk1"/>
              </a:solidFill>
              <a:effectLst/>
              <a:latin typeface="+mn-lt"/>
              <a:ea typeface="+mn-ea"/>
              <a:cs typeface="+mn-cs"/>
            </a:rPr>
            <a:t>年度は雪の量が前年より</a:t>
          </a:r>
          <a:r>
            <a:rPr kumimoji="1" lang="ja-JP" altLang="en-US" sz="800" b="0" i="0" baseline="0">
              <a:solidFill>
                <a:schemeClr val="dk1"/>
              </a:solidFill>
              <a:effectLst/>
              <a:latin typeface="+mn-lt"/>
              <a:ea typeface="+mn-ea"/>
              <a:cs typeface="+mn-cs"/>
            </a:rPr>
            <a:t>少なく大幅に減となったが</a:t>
          </a:r>
          <a:r>
            <a:rPr kumimoji="1" lang="ja-JP" altLang="ja-JP" sz="800" b="0" i="0" baseline="0">
              <a:solidFill>
                <a:schemeClr val="dk1"/>
              </a:solidFill>
              <a:effectLst/>
              <a:latin typeface="+mn-lt"/>
              <a:ea typeface="+mn-ea"/>
              <a:cs typeface="+mn-cs"/>
            </a:rPr>
            <a:t>、今後も天候に左右されるものである。</a:t>
          </a:r>
          <a:endParaRPr lang="ja-JP" altLang="ja-JP" sz="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9,948
9,894
217.09
7,717,177
7,482,144
199,244
4,464,966
7,818,353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51308</xdr:rowOff>
    </xdr:from>
    <xdr:to>
      <xdr:col>24</xdr:col>
      <xdr:colOff>63500</xdr:colOff>
      <xdr:row>35</xdr:row>
      <xdr:rowOff>41402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80608"/>
          <a:ext cx="8382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36068</xdr:rowOff>
    </xdr:from>
    <xdr:to>
      <xdr:col>19</xdr:col>
      <xdr:colOff>177800</xdr:colOff>
      <xdr:row>34</xdr:row>
      <xdr:rowOff>51308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536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1778</xdr:rowOff>
    </xdr:from>
    <xdr:to>
      <xdr:col>15</xdr:col>
      <xdr:colOff>50800</xdr:colOff>
      <xdr:row>34</xdr:row>
      <xdr:rowOff>36068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310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29972</xdr:rowOff>
    </xdr:from>
    <xdr:to>
      <xdr:col>10</xdr:col>
      <xdr:colOff>114300</xdr:colOff>
      <xdr:row>34</xdr:row>
      <xdr:rowOff>1778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16372"/>
          <a:ext cx="8890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61993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45991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162052</xdr:rowOff>
    </xdr:from>
    <xdr:to>
      <xdr:col>24</xdr:col>
      <xdr:colOff>114300</xdr:colOff>
      <xdr:row>35</xdr:row>
      <xdr:rowOff>92202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140479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508</xdr:rowOff>
    </xdr:from>
    <xdr:to>
      <xdr:col>20</xdr:col>
      <xdr:colOff>38100</xdr:colOff>
      <xdr:row>34</xdr:row>
      <xdr:rowOff>102108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118635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156718</xdr:rowOff>
    </xdr:from>
    <xdr:to>
      <xdr:col>15</xdr:col>
      <xdr:colOff>101600</xdr:colOff>
      <xdr:row>34</xdr:row>
      <xdr:rowOff>86868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103395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122428</xdr:rowOff>
    </xdr:from>
    <xdr:to>
      <xdr:col>10</xdr:col>
      <xdr:colOff>165100</xdr:colOff>
      <xdr:row>34</xdr:row>
      <xdr:rowOff>52578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69105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150622</xdr:rowOff>
    </xdr:from>
    <xdr:to>
      <xdr:col>6</xdr:col>
      <xdr:colOff>38100</xdr:colOff>
      <xdr:row>32</xdr:row>
      <xdr:rowOff>80772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97299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64672</xdr:rowOff>
    </xdr:from>
    <xdr:to>
      <xdr:col>24</xdr:col>
      <xdr:colOff>63500</xdr:colOff>
      <xdr:row>58</xdr:row>
      <xdr:rowOff>65163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8772"/>
          <a:ext cx="8382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64672</xdr:rowOff>
    </xdr:from>
    <xdr:to>
      <xdr:col>19</xdr:col>
      <xdr:colOff>177800</xdr:colOff>
      <xdr:row>58</xdr:row>
      <xdr:rowOff>70405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8772"/>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114067</xdr:rowOff>
    </xdr:from>
    <xdr:to>
      <xdr:col>15</xdr:col>
      <xdr:colOff>50800</xdr:colOff>
      <xdr:row>58</xdr:row>
      <xdr:rowOff>70405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6717"/>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114067</xdr:rowOff>
    </xdr:from>
    <xdr:to>
      <xdr:col>10</xdr:col>
      <xdr:colOff>114300</xdr:colOff>
      <xdr:row>58</xdr:row>
      <xdr:rowOff>94442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6717"/>
          <a:ext cx="889000" cy="15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14363</xdr:rowOff>
    </xdr:from>
    <xdr:to>
      <xdr:col>24</xdr:col>
      <xdr:colOff>114300</xdr:colOff>
      <xdr:row>58</xdr:row>
      <xdr:rowOff>115963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100740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13872</xdr:rowOff>
    </xdr:from>
    <xdr:to>
      <xdr:col>20</xdr:col>
      <xdr:colOff>38100</xdr:colOff>
      <xdr:row>58</xdr:row>
      <xdr:rowOff>115472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106599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19605</xdr:rowOff>
    </xdr:from>
    <xdr:to>
      <xdr:col>15</xdr:col>
      <xdr:colOff>101600</xdr:colOff>
      <xdr:row>58</xdr:row>
      <xdr:rowOff>121205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112332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63267</xdr:rowOff>
    </xdr:from>
    <xdr:to>
      <xdr:col>10</xdr:col>
      <xdr:colOff>165100</xdr:colOff>
      <xdr:row>57</xdr:row>
      <xdr:rowOff>164867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155994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43642</xdr:rowOff>
    </xdr:from>
    <xdr:to>
      <xdr:col>6</xdr:col>
      <xdr:colOff>38100</xdr:colOff>
      <xdr:row>58</xdr:row>
      <xdr:rowOff>145242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136369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46348</xdr:rowOff>
    </xdr:from>
    <xdr:to>
      <xdr:col>24</xdr:col>
      <xdr:colOff>63500</xdr:colOff>
      <xdr:row>77</xdr:row>
      <xdr:rowOff>99794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47998"/>
          <a:ext cx="8382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99794</xdr:rowOff>
    </xdr:from>
    <xdr:to>
      <xdr:col>19</xdr:col>
      <xdr:colOff>177800</xdr:colOff>
      <xdr:row>77</xdr:row>
      <xdr:rowOff>143518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01444"/>
          <a:ext cx="889000" cy="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143518</xdr:rowOff>
    </xdr:from>
    <xdr:to>
      <xdr:col>15</xdr:col>
      <xdr:colOff>50800</xdr:colOff>
      <xdr:row>78</xdr:row>
      <xdr:rowOff>152059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5168"/>
          <a:ext cx="889000" cy="17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152059</xdr:rowOff>
    </xdr:from>
    <xdr:to>
      <xdr:col>10</xdr:col>
      <xdr:colOff>114300</xdr:colOff>
      <xdr:row>79</xdr:row>
      <xdr:rowOff>16332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25159"/>
          <a:ext cx="889000" cy="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45956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118170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166998</xdr:rowOff>
    </xdr:from>
    <xdr:to>
      <xdr:col>24</xdr:col>
      <xdr:colOff>114300</xdr:colOff>
      <xdr:row>77</xdr:row>
      <xdr:rowOff>97148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145425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48994</xdr:rowOff>
    </xdr:from>
    <xdr:to>
      <xdr:col>20</xdr:col>
      <xdr:colOff>38100</xdr:colOff>
      <xdr:row>77</xdr:row>
      <xdr:rowOff>150594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141721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4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92718</xdr:rowOff>
    </xdr:from>
    <xdr:to>
      <xdr:col>15</xdr:col>
      <xdr:colOff>101600</xdr:colOff>
      <xdr:row>78</xdr:row>
      <xdr:rowOff>22868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101259</xdr:rowOff>
    </xdr:from>
    <xdr:to>
      <xdr:col>10</xdr:col>
      <xdr:colOff>165100</xdr:colOff>
      <xdr:row>79</xdr:row>
      <xdr:rowOff>31409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22536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136982</xdr:rowOff>
    </xdr:from>
    <xdr:to>
      <xdr:col>6</xdr:col>
      <xdr:colOff>38100</xdr:colOff>
      <xdr:row>79</xdr:row>
      <xdr:rowOff>67132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58259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87699</xdr:rowOff>
    </xdr:from>
    <xdr:to>
      <xdr:col>24</xdr:col>
      <xdr:colOff>63500</xdr:colOff>
      <xdr:row>95</xdr:row>
      <xdr:rowOff>140066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75449"/>
          <a:ext cx="838200" cy="5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83927</xdr:rowOff>
    </xdr:from>
    <xdr:to>
      <xdr:col>19</xdr:col>
      <xdr:colOff>177800</xdr:colOff>
      <xdr:row>95</xdr:row>
      <xdr:rowOff>140066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371677"/>
          <a:ext cx="889000" cy="5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83927</xdr:rowOff>
    </xdr:from>
    <xdr:to>
      <xdr:col>15</xdr:col>
      <xdr:colOff>50800</xdr:colOff>
      <xdr:row>96</xdr:row>
      <xdr:rowOff>47675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71677"/>
          <a:ext cx="8890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47675</xdr:rowOff>
    </xdr:from>
    <xdr:to>
      <xdr:col>10</xdr:col>
      <xdr:colOff>114300</xdr:colOff>
      <xdr:row>96</xdr:row>
      <xdr:rowOff>107074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06875"/>
          <a:ext cx="889000" cy="5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53415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36899</xdr:rowOff>
    </xdr:from>
    <xdr:to>
      <xdr:col>24</xdr:col>
      <xdr:colOff>114300</xdr:colOff>
      <xdr:row>95</xdr:row>
      <xdr:rowOff>138499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59776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89266</xdr:rowOff>
    </xdr:from>
    <xdr:to>
      <xdr:col>20</xdr:col>
      <xdr:colOff>38100</xdr:colOff>
      <xdr:row>96</xdr:row>
      <xdr:rowOff>19416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35943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5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33127</xdr:rowOff>
    </xdr:from>
    <xdr:to>
      <xdr:col>15</xdr:col>
      <xdr:colOff>101600</xdr:colOff>
      <xdr:row>95</xdr:row>
      <xdr:rowOff>134727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151254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09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168325</xdr:rowOff>
    </xdr:from>
    <xdr:to>
      <xdr:col>10</xdr:col>
      <xdr:colOff>165100</xdr:colOff>
      <xdr:row>96</xdr:row>
      <xdr:rowOff>98475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115002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56274</xdr:rowOff>
    </xdr:from>
    <xdr:to>
      <xdr:col>6</xdr:col>
      <xdr:colOff>38100</xdr:colOff>
      <xdr:row>96</xdr:row>
      <xdr:rowOff>157874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100838</xdr:rowOff>
    </xdr:from>
    <xdr:to>
      <xdr:col>55</xdr:col>
      <xdr:colOff>0</xdr:colOff>
      <xdr:row>37</xdr:row>
      <xdr:rowOff>55575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273038"/>
          <a:ext cx="8382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76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115240</xdr:rowOff>
    </xdr:from>
    <xdr:to>
      <xdr:col>50</xdr:col>
      <xdr:colOff>114300</xdr:colOff>
      <xdr:row>37</xdr:row>
      <xdr:rowOff>55575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115990"/>
          <a:ext cx="889000" cy="28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66641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115240</xdr:rowOff>
    </xdr:from>
    <xdr:to>
      <xdr:col>45</xdr:col>
      <xdr:colOff>177800</xdr:colOff>
      <xdr:row>37</xdr:row>
      <xdr:rowOff>9627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115990"/>
          <a:ext cx="889000" cy="2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63213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9627</xdr:rowOff>
    </xdr:from>
    <xdr:to>
      <xdr:col>41</xdr:col>
      <xdr:colOff>50800</xdr:colOff>
      <xdr:row>37</xdr:row>
      <xdr:rowOff>44374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35327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43781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165625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50038</xdr:rowOff>
    </xdr:from>
    <xdr:to>
      <xdr:col>55</xdr:col>
      <xdr:colOff>50800</xdr:colOff>
      <xdr:row>36</xdr:row>
      <xdr:rowOff>151638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72915</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0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4775</xdr:rowOff>
    </xdr:from>
    <xdr:to>
      <xdr:col>50</xdr:col>
      <xdr:colOff>165100</xdr:colOff>
      <xdr:row>37</xdr:row>
      <xdr:rowOff>106375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122902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64440</xdr:rowOff>
    </xdr:from>
    <xdr:to>
      <xdr:col>46</xdr:col>
      <xdr:colOff>38100</xdr:colOff>
      <xdr:row>35</xdr:row>
      <xdr:rowOff>166040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0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11117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8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130277</xdr:rowOff>
    </xdr:from>
    <xdr:to>
      <xdr:col>41</xdr:col>
      <xdr:colOff>101600</xdr:colOff>
      <xdr:row>37</xdr:row>
      <xdr:rowOff>60427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76954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07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165024</xdr:rowOff>
    </xdr:from>
    <xdr:to>
      <xdr:col>36</xdr:col>
      <xdr:colOff>165100</xdr:colOff>
      <xdr:row>37</xdr:row>
      <xdr:rowOff>95174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111701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51811</xdr:rowOff>
    </xdr:from>
    <xdr:to>
      <xdr:col>55</xdr:col>
      <xdr:colOff>0</xdr:colOff>
      <xdr:row>56</xdr:row>
      <xdr:rowOff>91542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653011"/>
          <a:ext cx="8382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22794</xdr:rowOff>
    </xdr:from>
    <xdr:to>
      <xdr:col>50</xdr:col>
      <xdr:colOff>114300</xdr:colOff>
      <xdr:row>56</xdr:row>
      <xdr:rowOff>91542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23994"/>
          <a:ext cx="889000" cy="6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22794</xdr:rowOff>
    </xdr:from>
    <xdr:to>
      <xdr:col>45</xdr:col>
      <xdr:colOff>177800</xdr:colOff>
      <xdr:row>56</xdr:row>
      <xdr:rowOff>54646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23994"/>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54646</xdr:rowOff>
    </xdr:from>
    <xdr:to>
      <xdr:col>41</xdr:col>
      <xdr:colOff>50800</xdr:colOff>
      <xdr:row>56</xdr:row>
      <xdr:rowOff>113571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55846"/>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xdr:rowOff>
    </xdr:from>
    <xdr:to>
      <xdr:col>55</xdr:col>
      <xdr:colOff>50800</xdr:colOff>
      <xdr:row>56</xdr:row>
      <xdr:rowOff>102611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150888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40742</xdr:rowOff>
    </xdr:from>
    <xdr:to>
      <xdr:col>50</xdr:col>
      <xdr:colOff>165100</xdr:colOff>
      <xdr:row>56</xdr:row>
      <xdr:rowOff>142342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4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133469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143444</xdr:rowOff>
    </xdr:from>
    <xdr:to>
      <xdr:col>46</xdr:col>
      <xdr:colOff>38100</xdr:colOff>
      <xdr:row>56</xdr:row>
      <xdr:rowOff>73594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64721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6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3846</xdr:rowOff>
    </xdr:from>
    <xdr:to>
      <xdr:col>41</xdr:col>
      <xdr:colOff>101600</xdr:colOff>
      <xdr:row>56</xdr:row>
      <xdr:rowOff>105446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96573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62771</xdr:rowOff>
    </xdr:from>
    <xdr:to>
      <xdr:col>36</xdr:col>
      <xdr:colOff>165100</xdr:colOff>
      <xdr:row>56</xdr:row>
      <xdr:rowOff>164371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155498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121740</xdr:rowOff>
    </xdr:from>
    <xdr:to>
      <xdr:col>55</xdr:col>
      <xdr:colOff>0</xdr:colOff>
      <xdr:row>78</xdr:row>
      <xdr:rowOff>125085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94840"/>
          <a:ext cx="838200" cy="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91306</xdr:rowOff>
    </xdr:from>
    <xdr:to>
      <xdr:col>50</xdr:col>
      <xdr:colOff>114300</xdr:colOff>
      <xdr:row>78</xdr:row>
      <xdr:rowOff>121740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64406"/>
          <a:ext cx="8890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91306</xdr:rowOff>
    </xdr:from>
    <xdr:to>
      <xdr:col>45</xdr:col>
      <xdr:colOff>177800</xdr:colOff>
      <xdr:row>78</xdr:row>
      <xdr:rowOff>129341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64406"/>
          <a:ext cx="8890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114847</xdr:rowOff>
    </xdr:from>
    <xdr:to>
      <xdr:col>41</xdr:col>
      <xdr:colOff>50800</xdr:colOff>
      <xdr:row>78</xdr:row>
      <xdr:rowOff>129341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87947"/>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74285</xdr:rowOff>
    </xdr:from>
    <xdr:to>
      <xdr:col>55</xdr:col>
      <xdr:colOff>50800</xdr:colOff>
      <xdr:row>79</xdr:row>
      <xdr:rowOff>4435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160662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70940</xdr:rowOff>
    </xdr:from>
    <xdr:to>
      <xdr:col>50</xdr:col>
      <xdr:colOff>165100</xdr:colOff>
      <xdr:row>79</xdr:row>
      <xdr:rowOff>1090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163667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40506</xdr:rowOff>
    </xdr:from>
    <xdr:to>
      <xdr:col>46</xdr:col>
      <xdr:colOff>38100</xdr:colOff>
      <xdr:row>78</xdr:row>
      <xdr:rowOff>142106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78541</xdr:rowOff>
    </xdr:from>
    <xdr:to>
      <xdr:col>41</xdr:col>
      <xdr:colOff>101600</xdr:colOff>
      <xdr:row>79</xdr:row>
      <xdr:rowOff>8691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171268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64047</xdr:rowOff>
    </xdr:from>
    <xdr:to>
      <xdr:col>36</xdr:col>
      <xdr:colOff>165100</xdr:colOff>
      <xdr:row>78</xdr:row>
      <xdr:rowOff>165647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156774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31028</xdr:rowOff>
    </xdr:from>
    <xdr:to>
      <xdr:col>55</xdr:col>
      <xdr:colOff>0</xdr:colOff>
      <xdr:row>98</xdr:row>
      <xdr:rowOff>6753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61678"/>
          <a:ext cx="838200" cy="14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55924</xdr:rowOff>
    </xdr:from>
    <xdr:to>
      <xdr:col>50</xdr:col>
      <xdr:colOff>114300</xdr:colOff>
      <xdr:row>97</xdr:row>
      <xdr:rowOff>31028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43674"/>
          <a:ext cx="889000" cy="3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55924</xdr:rowOff>
    </xdr:from>
    <xdr:to>
      <xdr:col>45</xdr:col>
      <xdr:colOff>177800</xdr:colOff>
      <xdr:row>96</xdr:row>
      <xdr:rowOff>119365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43674"/>
          <a:ext cx="889000" cy="23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119365</xdr:rowOff>
    </xdr:from>
    <xdr:to>
      <xdr:col>41</xdr:col>
      <xdr:colOff>50800</xdr:colOff>
      <xdr:row>97</xdr:row>
      <xdr:rowOff>155518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78565"/>
          <a:ext cx="889000" cy="20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127403</xdr:rowOff>
    </xdr:from>
    <xdr:to>
      <xdr:col>55</xdr:col>
      <xdr:colOff>50800</xdr:colOff>
      <xdr:row>98</xdr:row>
      <xdr:rowOff>57553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105830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151678</xdr:rowOff>
    </xdr:from>
    <xdr:to>
      <xdr:col>50</xdr:col>
      <xdr:colOff>165100</xdr:colOff>
      <xdr:row>97</xdr:row>
      <xdr:rowOff>81828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72955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5124</xdr:rowOff>
    </xdr:from>
    <xdr:to>
      <xdr:col>46</xdr:col>
      <xdr:colOff>38100</xdr:colOff>
      <xdr:row>95</xdr:row>
      <xdr:rowOff>106724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123251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68565</xdr:rowOff>
    </xdr:from>
    <xdr:to>
      <xdr:col>41</xdr:col>
      <xdr:colOff>101600</xdr:colOff>
      <xdr:row>96</xdr:row>
      <xdr:rowOff>170165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161292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2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104718</xdr:rowOff>
    </xdr:from>
    <xdr:to>
      <xdr:col>36</xdr:col>
      <xdr:colOff>165100</xdr:colOff>
      <xdr:row>98</xdr:row>
      <xdr:rowOff>34868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25995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2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6459</xdr:rowOff>
    </xdr:from>
    <xdr:to>
      <xdr:col>85</xdr:col>
      <xdr:colOff>126364</xdr:colOff>
      <xdr:row>39</xdr:row>
      <xdr:rowOff>125396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6007209"/>
          <a:ext cx="1269" cy="80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129223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125396</xdr:rowOff>
    </xdr:from>
    <xdr:to>
      <xdr:col>86</xdr:col>
      <xdr:colOff>25400</xdr:colOff>
      <xdr:row>39</xdr:row>
      <xdr:rowOff>125396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124586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78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6459</xdr:rowOff>
    </xdr:from>
    <xdr:to>
      <xdr:col>86</xdr:col>
      <xdr:colOff>25400</xdr:colOff>
      <xdr:row>35</xdr:row>
      <xdr:rowOff>6459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007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146395</xdr:rowOff>
    </xdr:from>
    <xdr:to>
      <xdr:col>85</xdr:col>
      <xdr:colOff>127000</xdr:colOff>
      <xdr:row>38</xdr:row>
      <xdr:rowOff>12762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90045"/>
          <a:ext cx="8382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112459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56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134032</xdr:rowOff>
    </xdr:from>
    <xdr:to>
      <xdr:col>85</xdr:col>
      <xdr:colOff>177800</xdr:colOff>
      <xdr:row>38</xdr:row>
      <xdr:rowOff>64182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7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9496</xdr:rowOff>
    </xdr:from>
    <xdr:to>
      <xdr:col>81</xdr:col>
      <xdr:colOff>50800</xdr:colOff>
      <xdr:row>38</xdr:row>
      <xdr:rowOff>12762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53146"/>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2015</xdr:rowOff>
    </xdr:from>
    <xdr:to>
      <xdr:col>81</xdr:col>
      <xdr:colOff>101600</xdr:colOff>
      <xdr:row>38</xdr:row>
      <xdr:rowOff>103615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94742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0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128303</xdr:rowOff>
    </xdr:from>
    <xdr:to>
      <xdr:col>76</xdr:col>
      <xdr:colOff>114300</xdr:colOff>
      <xdr:row>37</xdr:row>
      <xdr:rowOff>9496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271803"/>
          <a:ext cx="889000" cy="10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154998</xdr:rowOff>
    </xdr:from>
    <xdr:to>
      <xdr:col>76</xdr:col>
      <xdr:colOff>165100</xdr:colOff>
      <xdr:row>38</xdr:row>
      <xdr:rowOff>85148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76275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128303</xdr:rowOff>
    </xdr:from>
    <xdr:to>
      <xdr:col>71</xdr:col>
      <xdr:colOff>177800</xdr:colOff>
      <xdr:row>36</xdr:row>
      <xdr:rowOff>65324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271803"/>
          <a:ext cx="889000" cy="9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75837</xdr:rowOff>
    </xdr:from>
    <xdr:to>
      <xdr:col>72</xdr:col>
      <xdr:colOff>38100</xdr:colOff>
      <xdr:row>38</xdr:row>
      <xdr:rowOff>5987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23223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95595</xdr:rowOff>
    </xdr:from>
    <xdr:to>
      <xdr:col>85</xdr:col>
      <xdr:colOff>177800</xdr:colOff>
      <xdr:row>38</xdr:row>
      <xdr:rowOff>25744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392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118472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9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133412</xdr:rowOff>
    </xdr:from>
    <xdr:to>
      <xdr:col>81</xdr:col>
      <xdr:colOff>101600</xdr:colOff>
      <xdr:row>38</xdr:row>
      <xdr:rowOff>63562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80089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5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130146</xdr:rowOff>
    </xdr:from>
    <xdr:to>
      <xdr:col>76</xdr:col>
      <xdr:colOff>165100</xdr:colOff>
      <xdr:row>37</xdr:row>
      <xdr:rowOff>60296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76823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77503</xdr:rowOff>
    </xdr:from>
    <xdr:to>
      <xdr:col>72</xdr:col>
      <xdr:colOff>38100</xdr:colOff>
      <xdr:row>31</xdr:row>
      <xdr:rowOff>7653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2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24180</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499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14524</xdr:rowOff>
    </xdr:from>
    <xdr:to>
      <xdr:col>67</xdr:col>
      <xdr:colOff>101600</xdr:colOff>
      <xdr:row>36</xdr:row>
      <xdr:rowOff>116124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132651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6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37594</xdr:rowOff>
    </xdr:from>
    <xdr:to>
      <xdr:col>85</xdr:col>
      <xdr:colOff>127000</xdr:colOff>
      <xdr:row>57</xdr:row>
      <xdr:rowOff>40661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467344"/>
          <a:ext cx="838200" cy="3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37594</xdr:rowOff>
    </xdr:from>
    <xdr:to>
      <xdr:col>81</xdr:col>
      <xdr:colOff>50800</xdr:colOff>
      <xdr:row>57</xdr:row>
      <xdr:rowOff>69968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467344"/>
          <a:ext cx="889000" cy="3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155347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170859</xdr:rowOff>
    </xdr:from>
    <xdr:to>
      <xdr:col>76</xdr:col>
      <xdr:colOff>114300</xdr:colOff>
      <xdr:row>57</xdr:row>
      <xdr:rowOff>69968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72059"/>
          <a:ext cx="889000" cy="7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170859</xdr:rowOff>
    </xdr:from>
    <xdr:to>
      <xdr:col>71</xdr:col>
      <xdr:colOff>177800</xdr:colOff>
      <xdr:row>57</xdr:row>
      <xdr:rowOff>86226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72059"/>
          <a:ext cx="889000" cy="8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161311</xdr:rowOff>
    </xdr:from>
    <xdr:to>
      <xdr:col>85</xdr:col>
      <xdr:colOff>177800</xdr:colOff>
      <xdr:row>57</xdr:row>
      <xdr:rowOff>91461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76238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158244</xdr:rowOff>
    </xdr:from>
    <xdr:to>
      <xdr:col>81</xdr:col>
      <xdr:colOff>101600</xdr:colOff>
      <xdr:row>55</xdr:row>
      <xdr:rowOff>88394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41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104921</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19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19168</xdr:rowOff>
    </xdr:from>
    <xdr:to>
      <xdr:col>76</xdr:col>
      <xdr:colOff>165100</xdr:colOff>
      <xdr:row>57</xdr:row>
      <xdr:rowOff>120768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111895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8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120059</xdr:rowOff>
    </xdr:from>
    <xdr:to>
      <xdr:col>72</xdr:col>
      <xdr:colOff>38100</xdr:colOff>
      <xdr:row>57</xdr:row>
      <xdr:rowOff>50209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41336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35426</xdr:rowOff>
    </xdr:from>
    <xdr:to>
      <xdr:col>67</xdr:col>
      <xdr:colOff>101600</xdr:colOff>
      <xdr:row>57</xdr:row>
      <xdr:rowOff>137026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128153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76051</xdr:rowOff>
    </xdr:from>
    <xdr:to>
      <xdr:col>85</xdr:col>
      <xdr:colOff>127000</xdr:colOff>
      <xdr:row>79</xdr:row>
      <xdr:rowOff>98747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20601"/>
          <a:ext cx="8382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76051</xdr:rowOff>
    </xdr:from>
    <xdr:to>
      <xdr:col>81</xdr:col>
      <xdr:colOff>50800</xdr:colOff>
      <xdr:row>79</xdr:row>
      <xdr:rowOff>98747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20601"/>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98747</xdr:rowOff>
    </xdr:from>
    <xdr:to>
      <xdr:col>76</xdr:col>
      <xdr:colOff>114300</xdr:colOff>
      <xdr:row>79</xdr:row>
      <xdr:rowOff>98758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43297"/>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98747</xdr:rowOff>
    </xdr:from>
    <xdr:to>
      <xdr:col>71</xdr:col>
      <xdr:colOff>177800</xdr:colOff>
      <xdr:row>79</xdr:row>
      <xdr:rowOff>98758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297"/>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47947</xdr:rowOff>
    </xdr:from>
    <xdr:to>
      <xdr:col>85</xdr:col>
      <xdr:colOff>177800</xdr:colOff>
      <xdr:row>79</xdr:row>
      <xdr:rowOff>149547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134324</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25251</xdr:rowOff>
    </xdr:from>
    <xdr:to>
      <xdr:col>81</xdr:col>
      <xdr:colOff>101600</xdr:colOff>
      <xdr:row>79</xdr:row>
      <xdr:rowOff>126851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117978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6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47947</xdr:rowOff>
    </xdr:from>
    <xdr:to>
      <xdr:col>76</xdr:col>
      <xdr:colOff>165100</xdr:colOff>
      <xdr:row>79</xdr:row>
      <xdr:rowOff>149547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140674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8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47958</xdr:rowOff>
    </xdr:from>
    <xdr:to>
      <xdr:col>72</xdr:col>
      <xdr:colOff>38100</xdr:colOff>
      <xdr:row>79</xdr:row>
      <xdr:rowOff>149558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140685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8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47947</xdr:rowOff>
    </xdr:from>
    <xdr:to>
      <xdr:col>67</xdr:col>
      <xdr:colOff>101600</xdr:colOff>
      <xdr:row>79</xdr:row>
      <xdr:rowOff>149547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140674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8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66374</xdr:rowOff>
    </xdr:from>
    <xdr:to>
      <xdr:col>85</xdr:col>
      <xdr:colOff>127000</xdr:colOff>
      <xdr:row>97</xdr:row>
      <xdr:rowOff>117156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97024"/>
          <a:ext cx="8382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117156</xdr:rowOff>
    </xdr:from>
    <xdr:to>
      <xdr:col>81</xdr:col>
      <xdr:colOff>50800</xdr:colOff>
      <xdr:row>98</xdr:row>
      <xdr:rowOff>24791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747806"/>
          <a:ext cx="889000" cy="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24791</xdr:rowOff>
    </xdr:from>
    <xdr:to>
      <xdr:col>76</xdr:col>
      <xdr:colOff>114300</xdr:colOff>
      <xdr:row>98</xdr:row>
      <xdr:rowOff>93360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826891"/>
          <a:ext cx="8890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89322</xdr:rowOff>
    </xdr:from>
    <xdr:to>
      <xdr:col>71</xdr:col>
      <xdr:colOff>177800</xdr:colOff>
      <xdr:row>98</xdr:row>
      <xdr:rowOff>93360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89142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15574</xdr:rowOff>
    </xdr:from>
    <xdr:to>
      <xdr:col>85</xdr:col>
      <xdr:colOff>177800</xdr:colOff>
      <xdr:row>97</xdr:row>
      <xdr:rowOff>117174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165451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2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66356</xdr:rowOff>
    </xdr:from>
    <xdr:to>
      <xdr:col>81</xdr:col>
      <xdr:colOff>101600</xdr:colOff>
      <xdr:row>97</xdr:row>
      <xdr:rowOff>167956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159083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8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145441</xdr:rowOff>
    </xdr:from>
    <xdr:to>
      <xdr:col>76</xdr:col>
      <xdr:colOff>165100</xdr:colOff>
      <xdr:row>98</xdr:row>
      <xdr:rowOff>75591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42560</xdr:rowOff>
    </xdr:from>
    <xdr:to>
      <xdr:col>72</xdr:col>
      <xdr:colOff>38100</xdr:colOff>
      <xdr:row>98</xdr:row>
      <xdr:rowOff>144160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135287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38522</xdr:rowOff>
    </xdr:from>
    <xdr:to>
      <xdr:col>67</xdr:col>
      <xdr:colOff>101600</xdr:colOff>
      <xdr:row>98</xdr:row>
      <xdr:rowOff>140122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8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131249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決算額全体で、住民一人当たり約</a:t>
          </a:r>
          <a:r>
            <a:rPr kumimoji="1" lang="en-US" altLang="ja-JP" sz="1050" b="0" i="0" baseline="0">
              <a:solidFill>
                <a:schemeClr val="dk1"/>
              </a:solidFill>
              <a:effectLst/>
              <a:latin typeface="+mn-lt"/>
              <a:ea typeface="+mn-ea"/>
              <a:cs typeface="+mn-cs"/>
            </a:rPr>
            <a:t>752</a:t>
          </a:r>
          <a:r>
            <a:rPr kumimoji="1" lang="ja-JP" altLang="ja-JP" sz="1050" b="0" i="0" baseline="0">
              <a:solidFill>
                <a:schemeClr val="dk1"/>
              </a:solidFill>
              <a:effectLst/>
              <a:latin typeface="+mn-lt"/>
              <a:ea typeface="+mn-ea"/>
              <a:cs typeface="+mn-cs"/>
            </a:rPr>
            <a:t>千円（令和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年度比</a:t>
          </a:r>
          <a:r>
            <a:rPr kumimoji="1" lang="ja-JP" altLang="en-US"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62</a:t>
          </a:r>
          <a:r>
            <a:rPr kumimoji="1" lang="ja-JP" altLang="ja-JP" sz="1050" b="0" i="0" baseline="0">
              <a:solidFill>
                <a:schemeClr val="dk1"/>
              </a:solidFill>
              <a:effectLst/>
              <a:latin typeface="+mn-lt"/>
              <a:ea typeface="+mn-ea"/>
              <a:cs typeface="+mn-cs"/>
            </a:rPr>
            <a:t>千円）となっている（人口の前年度比△</a:t>
          </a:r>
          <a:r>
            <a:rPr kumimoji="1" lang="en-US" altLang="ja-JP" sz="1050" b="0" i="0" baseline="0">
              <a:solidFill>
                <a:schemeClr val="dk1"/>
              </a:solidFill>
              <a:effectLst/>
              <a:latin typeface="+mn-lt"/>
              <a:ea typeface="+mn-ea"/>
              <a:cs typeface="+mn-cs"/>
            </a:rPr>
            <a:t>239</a:t>
          </a:r>
          <a:r>
            <a:rPr kumimoji="1" lang="ja-JP" altLang="ja-JP" sz="1050" b="0" i="0" baseline="0">
              <a:solidFill>
                <a:schemeClr val="dk1"/>
              </a:solidFill>
              <a:effectLst/>
              <a:latin typeface="+mn-lt"/>
              <a:ea typeface="+mn-ea"/>
              <a:cs typeface="+mn-cs"/>
            </a:rPr>
            <a:t>人）</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主な増減理由</a:t>
          </a:r>
          <a:r>
            <a:rPr kumimoji="1" lang="ja-JP" altLang="ja-JP" sz="1050" b="0" i="0" baseline="0">
              <a:solidFill>
                <a:schemeClr val="dk1"/>
              </a:solidFill>
              <a:effectLst/>
              <a:latin typeface="+mn-lt"/>
              <a:ea typeface="+mn-ea"/>
              <a:cs typeface="+mn-cs"/>
            </a:rPr>
            <a:t>としては、総務費についてはプレミアム商品券</a:t>
          </a:r>
          <a:r>
            <a:rPr kumimoji="1" lang="ja-JP" altLang="en-US" sz="1050" b="0" i="0" baseline="0">
              <a:solidFill>
                <a:schemeClr val="dk1"/>
              </a:solidFill>
              <a:effectLst/>
              <a:latin typeface="+mn-lt"/>
              <a:ea typeface="+mn-ea"/>
              <a:cs typeface="+mn-cs"/>
            </a:rPr>
            <a:t>及び令和</a:t>
          </a:r>
          <a:r>
            <a:rPr kumimoji="1" lang="en-US" altLang="ja-JP" sz="1050" b="0" i="0" baseline="0">
              <a:solidFill>
                <a:schemeClr val="dk1"/>
              </a:solidFill>
              <a:effectLst/>
              <a:latin typeface="+mn-lt"/>
              <a:ea typeface="+mn-ea"/>
              <a:cs typeface="+mn-cs"/>
            </a:rPr>
            <a:t>5</a:t>
          </a:r>
          <a:r>
            <a:rPr kumimoji="1" lang="ja-JP" altLang="en-US" sz="1050" b="0" i="0" baseline="0">
              <a:solidFill>
                <a:schemeClr val="dk1"/>
              </a:solidFill>
              <a:effectLst/>
              <a:latin typeface="+mn-lt"/>
              <a:ea typeface="+mn-ea"/>
              <a:cs typeface="+mn-cs"/>
            </a:rPr>
            <a:t>年度は実施しなかった</a:t>
          </a:r>
          <a:r>
            <a:rPr kumimoji="1" lang="ja-JP" altLang="ja-JP" sz="1050" b="0" i="0" baseline="0">
              <a:solidFill>
                <a:schemeClr val="dk1"/>
              </a:solidFill>
              <a:effectLst/>
              <a:latin typeface="+mn-lt"/>
              <a:ea typeface="+mn-ea"/>
              <a:cs typeface="+mn-cs"/>
            </a:rPr>
            <a:t>水ヶ沢山無線中継局用電気設備改修事業、町民生活応援券発行助成事業等による</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。民生費については</a:t>
          </a:r>
          <a:r>
            <a:rPr kumimoji="1" lang="ja-JP" altLang="en-US" sz="1050" b="0" i="0" baseline="0">
              <a:solidFill>
                <a:schemeClr val="dk1"/>
              </a:solidFill>
              <a:effectLst/>
              <a:latin typeface="+mn-lt"/>
              <a:ea typeface="+mn-ea"/>
              <a:cs typeface="+mn-cs"/>
            </a:rPr>
            <a:t>物価高騰対応支援給付金、電力・ガス・食料品等価格高騰緊急支援給付金</a:t>
          </a:r>
          <a:r>
            <a:rPr kumimoji="1" lang="ja-JP" altLang="ja-JP" sz="1050" b="0" i="0" baseline="0">
              <a:solidFill>
                <a:schemeClr val="dk1"/>
              </a:solidFill>
              <a:effectLst/>
              <a:latin typeface="+mn-lt"/>
              <a:ea typeface="+mn-ea"/>
              <a:cs typeface="+mn-cs"/>
            </a:rPr>
            <a:t>で増。衛生費についてはホタテ残渣</a:t>
          </a:r>
          <a:r>
            <a:rPr kumimoji="1" lang="ja-JP" altLang="en-US" sz="1050" b="0" i="0" baseline="0">
              <a:solidFill>
                <a:schemeClr val="dk1"/>
              </a:solidFill>
              <a:effectLst/>
              <a:latin typeface="+mn-lt"/>
              <a:ea typeface="+mn-ea"/>
              <a:cs typeface="+mn-cs"/>
            </a:rPr>
            <a:t>収集運搬及び</a:t>
          </a:r>
          <a:r>
            <a:rPr kumimoji="1" lang="ja-JP" altLang="ja-JP" sz="1050" b="0" i="0" baseline="0">
              <a:solidFill>
                <a:schemeClr val="dk1"/>
              </a:solidFill>
              <a:effectLst/>
              <a:latin typeface="+mn-lt"/>
              <a:ea typeface="+mn-ea"/>
              <a:cs typeface="+mn-cs"/>
            </a:rPr>
            <a:t>焼却業務の委託料、中央病院事業会計繰出金の減である。労働費については、</a:t>
          </a:r>
          <a:r>
            <a:rPr kumimoji="1" lang="ja-JP" altLang="en-US" sz="1050" b="0" i="0" baseline="0">
              <a:solidFill>
                <a:schemeClr val="dk1"/>
              </a:solidFill>
              <a:effectLst/>
              <a:latin typeface="+mn-lt"/>
              <a:ea typeface="+mn-ea"/>
              <a:cs typeface="+mn-cs"/>
            </a:rPr>
            <a:t>消耗資材、暖房用白灯油費</a:t>
          </a:r>
          <a:r>
            <a:rPr kumimoji="1" lang="ja-JP" altLang="ja-JP" sz="1050" b="0" i="0" baseline="0">
              <a:solidFill>
                <a:schemeClr val="dk1"/>
              </a:solidFill>
              <a:effectLst/>
              <a:latin typeface="+mn-lt"/>
              <a:ea typeface="+mn-ea"/>
              <a:cs typeface="+mn-cs"/>
            </a:rPr>
            <a:t>により</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。農林水産業費については、廃棄物処理施設等管理運営事業補助金の</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。商工費においては、</a:t>
          </a:r>
          <a:r>
            <a:rPr kumimoji="1" lang="ja-JP" altLang="en-US" sz="1050" b="0" i="0" baseline="0">
              <a:solidFill>
                <a:schemeClr val="dk1"/>
              </a:solidFill>
              <a:effectLst/>
              <a:latin typeface="+mn-lt"/>
              <a:ea typeface="+mn-ea"/>
              <a:cs typeface="+mn-cs"/>
            </a:rPr>
            <a:t>平内町事業復活支援金、平内町地域活性化住宅リフォーム支援事業補助金の</a:t>
          </a:r>
          <a:r>
            <a:rPr kumimoji="1" lang="ja-JP" altLang="ja-JP" sz="1050" b="0" i="0" baseline="0">
              <a:solidFill>
                <a:schemeClr val="dk1"/>
              </a:solidFill>
              <a:effectLst/>
              <a:latin typeface="+mn-lt"/>
              <a:ea typeface="+mn-ea"/>
              <a:cs typeface="+mn-cs"/>
            </a:rPr>
            <a:t>減。</a:t>
          </a:r>
          <a:r>
            <a:rPr kumimoji="1" lang="ja-JP" altLang="en-US" sz="1050" b="0" i="0" baseline="0">
              <a:solidFill>
                <a:schemeClr val="dk1"/>
              </a:solidFill>
              <a:effectLst/>
              <a:latin typeface="+mn-lt"/>
              <a:ea typeface="+mn-ea"/>
              <a:cs typeface="+mn-cs"/>
            </a:rPr>
            <a:t>土木費については、除排雪委託料、除雪機械購入費の減。</a:t>
          </a:r>
          <a:r>
            <a:rPr kumimoji="1" lang="ja-JP" altLang="ja-JP" sz="1050" b="0" i="0" baseline="0">
              <a:solidFill>
                <a:schemeClr val="dk1"/>
              </a:solidFill>
              <a:effectLst/>
              <a:latin typeface="+mn-lt"/>
              <a:ea typeface="+mn-ea"/>
              <a:cs typeface="+mn-cs"/>
            </a:rPr>
            <a:t>消防費については青森地域広域事務組合負担金（消防）の</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。教育費は平内中学校整備事業の</a:t>
          </a:r>
          <a:r>
            <a:rPr kumimoji="1" lang="ja-JP" altLang="en-US" sz="1050" b="0" i="0" baseline="0">
              <a:solidFill>
                <a:schemeClr val="dk1"/>
              </a:solidFill>
              <a:effectLst/>
              <a:latin typeface="+mn-lt"/>
              <a:ea typeface="+mn-ea"/>
              <a:cs typeface="+mn-cs"/>
            </a:rPr>
            <a:t>皆減</a:t>
          </a:r>
          <a:r>
            <a:rPr kumimoji="1" lang="ja-JP" altLang="ja-JP" sz="1050" b="0" i="0" baseline="0">
              <a:solidFill>
                <a:schemeClr val="dk1"/>
              </a:solidFill>
              <a:effectLst/>
              <a:latin typeface="+mn-lt"/>
              <a:ea typeface="+mn-ea"/>
              <a:cs typeface="+mn-cs"/>
            </a:rPr>
            <a:t>。</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財政調整基金については、運用利子以外の積立は</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百万円の剰余金処分を積み立て、</a:t>
          </a:r>
          <a:r>
            <a:rPr kumimoji="1" lang="en-US" altLang="ja-JP" sz="1050" b="0" i="0" baseline="0">
              <a:solidFill>
                <a:schemeClr val="dk1"/>
              </a:solidFill>
              <a:effectLst/>
              <a:latin typeface="+mn-lt"/>
              <a:ea typeface="+mn-ea"/>
              <a:cs typeface="+mn-cs"/>
            </a:rPr>
            <a:t>7.4</a:t>
          </a:r>
          <a:r>
            <a:rPr kumimoji="1" lang="ja-JP" altLang="ja-JP" sz="1050" b="0" i="0" baseline="0">
              <a:solidFill>
                <a:schemeClr val="dk1"/>
              </a:solidFill>
              <a:effectLst/>
              <a:latin typeface="+mn-lt"/>
              <a:ea typeface="+mn-ea"/>
              <a:cs typeface="+mn-cs"/>
            </a:rPr>
            <a:t>億円の残高規模とな</a:t>
          </a:r>
          <a:r>
            <a:rPr kumimoji="1" lang="ja-JP" altLang="en-US" sz="1050" b="0" i="0" baseline="0">
              <a:solidFill>
                <a:schemeClr val="dk1"/>
              </a:solidFill>
              <a:effectLst/>
              <a:latin typeface="+mn-lt"/>
              <a:ea typeface="+mn-ea"/>
              <a:cs typeface="+mn-cs"/>
            </a:rPr>
            <a:t>り、</a:t>
          </a:r>
          <a:r>
            <a:rPr kumimoji="1" lang="ja-JP" altLang="ja-JP" sz="1050" b="0" i="0" baseline="0">
              <a:solidFill>
                <a:schemeClr val="dk1"/>
              </a:solidFill>
              <a:effectLst/>
              <a:latin typeface="+mn-lt"/>
              <a:ea typeface="+mn-ea"/>
              <a:cs typeface="+mn-cs"/>
            </a:rPr>
            <a:t>標準財政規模は</a:t>
          </a:r>
          <a:r>
            <a:rPr kumimoji="1" lang="ja-JP" altLang="en-US" sz="1050" b="0" i="0" baseline="0">
              <a:solidFill>
                <a:schemeClr val="dk1"/>
              </a:solidFill>
              <a:effectLst/>
              <a:latin typeface="+mn-lt"/>
              <a:ea typeface="+mn-ea"/>
              <a:cs typeface="+mn-cs"/>
            </a:rPr>
            <a:t>普通交付税額増等</a:t>
          </a:r>
          <a:r>
            <a:rPr kumimoji="1" lang="ja-JP" altLang="ja-JP" sz="1050" b="0" i="0" baseline="0">
              <a:solidFill>
                <a:schemeClr val="dk1"/>
              </a:solidFill>
              <a:effectLst/>
              <a:latin typeface="+mn-lt"/>
              <a:ea typeface="+mn-ea"/>
              <a:cs typeface="+mn-cs"/>
            </a:rPr>
            <a:t>の影響により</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年度比約</a:t>
          </a:r>
          <a:r>
            <a:rPr kumimoji="1" lang="en-US" altLang="ja-JP" sz="1050" b="0" i="0" baseline="0">
              <a:solidFill>
                <a:schemeClr val="dk1"/>
              </a:solidFill>
              <a:effectLst/>
              <a:latin typeface="+mn-lt"/>
              <a:ea typeface="+mn-ea"/>
              <a:cs typeface="+mn-cs"/>
            </a:rPr>
            <a:t>49</a:t>
          </a:r>
          <a:r>
            <a:rPr kumimoji="1" lang="ja-JP" altLang="ja-JP" sz="1050" b="0" i="0" baseline="0">
              <a:solidFill>
                <a:schemeClr val="dk1"/>
              </a:solidFill>
              <a:effectLst/>
              <a:latin typeface="+mn-lt"/>
              <a:ea typeface="+mn-ea"/>
              <a:cs typeface="+mn-cs"/>
            </a:rPr>
            <a:t>百万円</a:t>
          </a:r>
          <a:r>
            <a:rPr kumimoji="1" lang="ja-JP" altLang="en-US" sz="1050" b="0" i="0" baseline="0">
              <a:solidFill>
                <a:schemeClr val="dk1"/>
              </a:solidFill>
              <a:effectLst/>
              <a:latin typeface="+mn-lt"/>
              <a:ea typeface="+mn-ea"/>
              <a:cs typeface="+mn-cs"/>
            </a:rPr>
            <a:t>増</a:t>
          </a:r>
          <a:r>
            <a:rPr kumimoji="1" lang="ja-JP" altLang="ja-JP" sz="1050" b="0" i="0" baseline="0">
              <a:solidFill>
                <a:schemeClr val="dk1"/>
              </a:solidFill>
              <a:effectLst/>
              <a:latin typeface="+mn-lt"/>
              <a:ea typeface="+mn-ea"/>
              <a:cs typeface="+mn-cs"/>
            </a:rPr>
            <a:t>額とな</a:t>
          </a:r>
          <a:r>
            <a:rPr kumimoji="1" lang="ja-JP" altLang="en-US" sz="1050" b="0" i="0" baseline="0">
              <a:solidFill>
                <a:schemeClr val="dk1"/>
              </a:solidFill>
              <a:effectLst/>
              <a:latin typeface="+mn-lt"/>
              <a:ea typeface="+mn-ea"/>
              <a:cs typeface="+mn-cs"/>
            </a:rPr>
            <a:t>った。</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分母の増</a:t>
          </a:r>
          <a:r>
            <a:rPr kumimoji="1" lang="ja-JP" altLang="en-US" sz="1050" b="0" i="0" baseline="0">
              <a:solidFill>
                <a:schemeClr val="dk1"/>
              </a:solidFill>
              <a:effectLst/>
              <a:latin typeface="+mn-lt"/>
              <a:ea typeface="+mn-ea"/>
              <a:cs typeface="+mn-cs"/>
            </a:rPr>
            <a:t>を</a:t>
          </a:r>
          <a:r>
            <a:rPr kumimoji="1" lang="ja-JP" altLang="ja-JP" sz="1050" b="0" i="0" baseline="0">
              <a:solidFill>
                <a:schemeClr val="dk1"/>
              </a:solidFill>
              <a:effectLst/>
              <a:latin typeface="+mn-lt"/>
              <a:ea typeface="+mn-ea"/>
              <a:cs typeface="+mn-cs"/>
            </a:rPr>
            <a:t>分子の</a:t>
          </a:r>
          <a:r>
            <a:rPr kumimoji="1" lang="ja-JP" altLang="en-US" sz="1050" b="0" i="0" baseline="0">
              <a:solidFill>
                <a:schemeClr val="dk1"/>
              </a:solidFill>
              <a:effectLst/>
              <a:latin typeface="+mn-lt"/>
              <a:ea typeface="+mn-ea"/>
              <a:cs typeface="+mn-cs"/>
            </a:rPr>
            <a:t>増が下回ったため</a:t>
          </a:r>
          <a:r>
            <a:rPr kumimoji="1" lang="ja-JP" altLang="ja-JP" sz="1050" b="0" i="0" baseline="0">
              <a:solidFill>
                <a:schemeClr val="dk1"/>
              </a:solidFill>
              <a:effectLst/>
              <a:latin typeface="+mn-lt"/>
              <a:ea typeface="+mn-ea"/>
              <a:cs typeface="+mn-cs"/>
            </a:rPr>
            <a:t>、残高の標準財政規模比は増加している。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実質収支額については、</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年度も</a:t>
          </a:r>
          <a:r>
            <a:rPr kumimoji="1" lang="ja-JP" altLang="en-US" sz="1050" b="0" i="0" baseline="0">
              <a:solidFill>
                <a:schemeClr val="dk1"/>
              </a:solidFill>
              <a:effectLst/>
              <a:latin typeface="+mn-lt"/>
              <a:ea typeface="+mn-ea"/>
              <a:cs typeface="+mn-cs"/>
            </a:rPr>
            <a:t>物価高騰</a:t>
          </a:r>
          <a:r>
            <a:rPr kumimoji="1" lang="ja-JP" altLang="ja-JP" sz="1050" b="0" i="0" baseline="0">
              <a:solidFill>
                <a:schemeClr val="dk1"/>
              </a:solidFill>
              <a:effectLst/>
              <a:latin typeface="+mn-lt"/>
              <a:ea typeface="+mn-ea"/>
              <a:cs typeface="+mn-cs"/>
            </a:rPr>
            <a:t>関連の事業費の膨らみにより歳出抑制とはならなかったものの約</a:t>
          </a:r>
          <a:r>
            <a:rPr kumimoji="1" lang="en-US" altLang="ja-JP" sz="1050" b="0" i="0" baseline="0">
              <a:solidFill>
                <a:schemeClr val="dk1"/>
              </a:solidFill>
              <a:effectLst/>
              <a:latin typeface="+mn-lt"/>
              <a:ea typeface="+mn-ea"/>
              <a:cs typeface="+mn-cs"/>
            </a:rPr>
            <a:t>199</a:t>
          </a:r>
          <a:r>
            <a:rPr kumimoji="1" lang="ja-JP" altLang="ja-JP" sz="1050" b="0" i="0" baseline="0">
              <a:solidFill>
                <a:schemeClr val="dk1"/>
              </a:solidFill>
              <a:effectLst/>
              <a:latin typeface="+mn-lt"/>
              <a:ea typeface="+mn-ea"/>
              <a:cs typeface="+mn-cs"/>
            </a:rPr>
            <a:t>百万円の黒字となっている。また実質単年度収支については</a:t>
          </a:r>
          <a:r>
            <a:rPr kumimoji="1" lang="ja-JP" altLang="en-US"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4</a:t>
          </a:r>
          <a:r>
            <a:rPr kumimoji="1" lang="ja-JP" altLang="en-US" sz="1050" b="0" i="0" baseline="0">
              <a:solidFill>
                <a:schemeClr val="dk1"/>
              </a:solidFill>
              <a:effectLst/>
              <a:latin typeface="+mn-lt"/>
              <a:ea typeface="+mn-ea"/>
              <a:cs typeface="+mn-cs"/>
            </a:rPr>
            <a:t>年度にあった</a:t>
          </a:r>
          <a:r>
            <a:rPr lang="ja-JP" altLang="ja-JP" sz="1050" b="0" i="0" baseline="0">
              <a:solidFill>
                <a:schemeClr val="dk1"/>
              </a:solidFill>
              <a:effectLst/>
              <a:latin typeface="+mn-lt"/>
              <a:ea typeface="+mn-ea"/>
              <a:cs typeface="+mn-cs"/>
            </a:rPr>
            <a:t>剰余金処分以外の財政調整基金の積</a:t>
          </a:r>
          <a:r>
            <a:rPr lang="ja-JP" altLang="en-US" sz="1050" b="0" i="0" baseline="0">
              <a:solidFill>
                <a:schemeClr val="dk1"/>
              </a:solidFill>
              <a:effectLst/>
              <a:latin typeface="+mn-lt"/>
              <a:ea typeface="+mn-ea"/>
              <a:cs typeface="+mn-cs"/>
            </a:rPr>
            <a:t>み立て（運用利子除く）が令和</a:t>
          </a:r>
          <a:r>
            <a:rPr lang="en-US" altLang="ja-JP" sz="1050" b="0" i="0" baseline="0">
              <a:solidFill>
                <a:schemeClr val="dk1"/>
              </a:solidFill>
              <a:effectLst/>
              <a:latin typeface="+mn-lt"/>
              <a:ea typeface="+mn-ea"/>
              <a:cs typeface="+mn-cs"/>
            </a:rPr>
            <a:t>5</a:t>
          </a:r>
          <a:r>
            <a:rPr lang="ja-JP" altLang="en-US" sz="1050" b="0" i="0" baseline="0">
              <a:solidFill>
                <a:schemeClr val="dk1"/>
              </a:solidFill>
              <a:effectLst/>
              <a:latin typeface="+mn-lt"/>
              <a:ea typeface="+mn-ea"/>
              <a:cs typeface="+mn-cs"/>
            </a:rPr>
            <a:t>年度はなかったため、前年度比△</a:t>
          </a:r>
          <a:r>
            <a:rPr lang="en-US" altLang="ja-JP" sz="1050" b="0" i="0" baseline="0">
              <a:solidFill>
                <a:schemeClr val="dk1"/>
              </a:solidFill>
              <a:effectLst/>
              <a:latin typeface="+mn-lt"/>
              <a:ea typeface="+mn-ea"/>
              <a:cs typeface="+mn-cs"/>
            </a:rPr>
            <a:t>29</a:t>
          </a:r>
          <a:r>
            <a:rPr lang="ja-JP" altLang="en-US" sz="1050" b="0" i="0" baseline="0">
              <a:solidFill>
                <a:schemeClr val="dk1"/>
              </a:solidFill>
              <a:effectLst/>
              <a:latin typeface="+mn-lt"/>
              <a:ea typeface="+mn-ea"/>
              <a:cs typeface="+mn-cs"/>
            </a:rPr>
            <a:t>百万円となっている</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年度決算に基づく連結実質収支額は約</a:t>
          </a:r>
          <a:r>
            <a:rPr kumimoji="1" lang="en-US" altLang="ja-JP" sz="1050" b="0" i="0" baseline="0">
              <a:solidFill>
                <a:schemeClr val="dk1"/>
              </a:solidFill>
              <a:effectLst/>
              <a:latin typeface="+mn-lt"/>
              <a:ea typeface="+mn-ea"/>
              <a:cs typeface="+mn-cs"/>
            </a:rPr>
            <a:t>573</a:t>
          </a:r>
          <a:r>
            <a:rPr kumimoji="1" lang="ja-JP" altLang="ja-JP" sz="1050" b="0" i="0" baseline="0">
              <a:solidFill>
                <a:schemeClr val="dk1"/>
              </a:solidFill>
              <a:effectLst/>
              <a:latin typeface="+mn-lt"/>
              <a:ea typeface="+mn-ea"/>
              <a:cs typeface="+mn-cs"/>
            </a:rPr>
            <a:t>百万円の黒字となったため、連結実質赤字比率は算定されなかった。また令和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年度に引き続き全会計で黒字となっている。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一方で</a:t>
          </a:r>
          <a:r>
            <a:rPr kumimoji="1" lang="ja-JP" altLang="en-US" sz="1050" b="0" i="0" baseline="0">
              <a:solidFill>
                <a:schemeClr val="dk1"/>
              </a:solidFill>
              <a:effectLst/>
              <a:latin typeface="+mn-lt"/>
              <a:ea typeface="+mn-ea"/>
              <a:cs typeface="+mn-cs"/>
            </a:rPr>
            <a:t>３下水道事業が令和</a:t>
          </a:r>
          <a:r>
            <a:rPr kumimoji="1" lang="en-US" altLang="ja-JP" sz="1050" b="0" i="0" baseline="0">
              <a:solidFill>
                <a:schemeClr val="dk1"/>
              </a:solidFill>
              <a:effectLst/>
              <a:latin typeface="+mn-lt"/>
              <a:ea typeface="+mn-ea"/>
              <a:cs typeface="+mn-cs"/>
            </a:rPr>
            <a:t>6</a:t>
          </a:r>
          <a:r>
            <a:rPr lang="ja-JP" altLang="ja-JP" sz="1050">
              <a:solidFill>
                <a:schemeClr val="dk1"/>
              </a:solidFill>
              <a:effectLst/>
              <a:latin typeface="+mn-lt"/>
              <a:ea typeface="+mn-ea"/>
              <a:cs typeface="+mn-cs"/>
            </a:rPr>
            <a:t>年</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月から地方公営企業法が適用されることに伴い、</a:t>
          </a:r>
          <a:r>
            <a:rPr lang="en-US" altLang="ja-JP" sz="1050">
              <a:solidFill>
                <a:schemeClr val="dk1"/>
              </a:solidFill>
              <a:effectLst/>
              <a:latin typeface="+mn-lt"/>
              <a:ea typeface="+mn-ea"/>
              <a:cs typeface="+mn-cs"/>
            </a:rPr>
            <a:t>R5</a:t>
          </a:r>
          <a:r>
            <a:rPr lang="ja-JP" altLang="en-US" sz="1050">
              <a:solidFill>
                <a:schemeClr val="dk1"/>
              </a:solidFill>
              <a:effectLst/>
              <a:latin typeface="+mn-lt"/>
              <a:ea typeface="+mn-ea"/>
              <a:cs typeface="+mn-cs"/>
            </a:rPr>
            <a:t>年度が</a:t>
          </a:r>
          <a:r>
            <a:rPr lang="ja-JP" altLang="ja-JP" sz="1050">
              <a:solidFill>
                <a:schemeClr val="dk1"/>
              </a:solidFill>
              <a:effectLst/>
              <a:latin typeface="+mn-lt"/>
              <a:ea typeface="+mn-ea"/>
              <a:cs typeface="+mn-cs"/>
            </a:rPr>
            <a:t>打ち切り決算となったこ</a:t>
          </a:r>
          <a:r>
            <a:rPr lang="ja-JP" altLang="en-US" sz="1050">
              <a:solidFill>
                <a:schemeClr val="dk1"/>
              </a:solidFill>
              <a:effectLst/>
              <a:latin typeface="+mn-lt"/>
              <a:ea typeface="+mn-ea"/>
              <a:cs typeface="+mn-cs"/>
            </a:rPr>
            <a:t>とで、</a:t>
          </a:r>
          <a:r>
            <a:rPr kumimoji="1" lang="ja-JP" altLang="ja-JP" sz="1050" b="0" i="0" baseline="0">
              <a:solidFill>
                <a:schemeClr val="dk1"/>
              </a:solidFill>
              <a:effectLst/>
              <a:latin typeface="+mn-lt"/>
              <a:ea typeface="+mn-ea"/>
              <a:cs typeface="+mn-cs"/>
            </a:rPr>
            <a:t>漁業集落環境整備事業特別会計において</a:t>
          </a:r>
          <a:r>
            <a:rPr kumimoji="1" lang="ja-JP" altLang="en-US" sz="1050" b="0" i="0" baseline="0">
              <a:solidFill>
                <a:schemeClr val="dk1"/>
              </a:solidFill>
              <a:effectLst/>
              <a:latin typeface="+mn-lt"/>
              <a:ea typeface="+mn-ea"/>
              <a:cs typeface="+mn-cs"/>
            </a:rPr>
            <a:t>微小な</a:t>
          </a:r>
          <a:r>
            <a:rPr kumimoji="1" lang="ja-JP" altLang="ja-JP" sz="1050" b="0" i="0" baseline="0">
              <a:solidFill>
                <a:schemeClr val="dk1"/>
              </a:solidFill>
              <a:effectLst/>
              <a:latin typeface="+mn-lt"/>
              <a:ea typeface="+mn-ea"/>
              <a:cs typeface="+mn-cs"/>
            </a:rPr>
            <a:t>資金不足</a:t>
          </a:r>
          <a:r>
            <a:rPr kumimoji="1" lang="ja-JP" altLang="en-US" sz="1050" b="0" i="0" baseline="0">
              <a:solidFill>
                <a:schemeClr val="dk1"/>
              </a:solidFill>
              <a:effectLst/>
              <a:latin typeface="+mn-lt"/>
              <a:ea typeface="+mn-ea"/>
              <a:cs typeface="+mn-cs"/>
            </a:rPr>
            <a:t>が発生しており、標準財政規模比が▲</a:t>
          </a:r>
          <a:r>
            <a:rPr kumimoji="1" lang="en-US" altLang="ja-JP" sz="1050" b="0" i="0" baseline="0">
              <a:solidFill>
                <a:schemeClr val="dk1"/>
              </a:solidFill>
              <a:effectLst/>
              <a:latin typeface="+mn-lt"/>
              <a:ea typeface="+mn-ea"/>
              <a:cs typeface="+mn-cs"/>
            </a:rPr>
            <a:t>0.00</a:t>
          </a:r>
          <a:r>
            <a:rPr kumimoji="1" lang="ja-JP" altLang="en-US" sz="1050" b="0" i="0" baseline="0">
              <a:solidFill>
                <a:schemeClr val="dk1"/>
              </a:solidFill>
              <a:effectLst/>
              <a:latin typeface="+mn-lt"/>
              <a:ea typeface="+mn-ea"/>
              <a:cs typeface="+mn-cs"/>
            </a:rPr>
            <a:t>で標記されている</a:t>
          </a:r>
          <a:r>
            <a:rPr kumimoji="1" lang="ja-JP" altLang="ja-JP" sz="1050" b="0" i="0" baseline="0">
              <a:solidFill>
                <a:schemeClr val="dk1"/>
              </a:solidFill>
              <a:effectLst/>
              <a:latin typeface="+mn-lt"/>
              <a:ea typeface="+mn-ea"/>
              <a:cs typeface="+mn-cs"/>
            </a:rPr>
            <a:t>ものの、一般会計からの繰入により収支均衡を図っている状況にある。特に公共下水道は未整備地区の建設事業を行っており、供用開始地域の加入率引き上げによる収入の確保に努めるとともに、中・長期的な事業計画の策定や使用料等の見直し（前回平成</a:t>
          </a:r>
          <a:r>
            <a:rPr kumimoji="1" lang="en-US" altLang="ja-JP" sz="1050" b="0" i="0" baseline="0">
              <a:solidFill>
                <a:schemeClr val="dk1"/>
              </a:solidFill>
              <a:effectLst/>
              <a:latin typeface="+mn-lt"/>
              <a:ea typeface="+mn-ea"/>
              <a:cs typeface="+mn-cs"/>
            </a:rPr>
            <a:t>18</a:t>
          </a:r>
          <a:r>
            <a:rPr kumimoji="1" lang="ja-JP" altLang="ja-JP" sz="1050" b="0" i="0" baseline="0">
              <a:solidFill>
                <a:schemeClr val="dk1"/>
              </a:solidFill>
              <a:effectLst/>
              <a:latin typeface="+mn-lt"/>
              <a:ea typeface="+mn-ea"/>
              <a:cs typeface="+mn-cs"/>
            </a:rPr>
            <a:t>年度改定）についても、水道事業とともに段階的に再検討する必要がある。</a:t>
          </a:r>
          <a:br>
            <a:rPr kumimoji="1" lang="ja-JP" altLang="ja-JP" sz="1050" b="0" i="0" baseline="0">
              <a:solidFill>
                <a:schemeClr val="dk1"/>
              </a:solidFill>
              <a:effectLst/>
              <a:latin typeface="+mn-lt"/>
              <a:ea typeface="+mn-ea"/>
              <a:cs typeface="+mn-cs"/>
            </a:rPr>
          </a:br>
          <a:r>
            <a:rPr kumimoji="1" lang="ja-JP" altLang="ja-JP" sz="1050" b="0" i="0" baseline="0">
              <a:solidFill>
                <a:schemeClr val="dk1"/>
              </a:solidFill>
              <a:effectLst/>
              <a:latin typeface="+mn-lt"/>
              <a:ea typeface="+mn-ea"/>
              <a:cs typeface="+mn-cs"/>
            </a:rPr>
            <a:t>　索道事業については、平成</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国保、介護、後期高齢の</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事業についても黒字となっているが、保険税、保険料を改正することで収支を均衡させている。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今後も公営企業に</a:t>
          </a:r>
          <a:r>
            <a:rPr kumimoji="1" lang="ja-JP" altLang="en-US" sz="1050" b="0" i="0" baseline="0">
              <a:solidFill>
                <a:schemeClr val="dk1"/>
              </a:solidFill>
              <a:effectLst/>
              <a:latin typeface="+mn-lt"/>
              <a:ea typeface="+mn-ea"/>
              <a:cs typeface="+mn-cs"/>
            </a:rPr>
            <a:t>ついて</a:t>
          </a:r>
          <a:r>
            <a:rPr kumimoji="1" lang="ja-JP" altLang="ja-JP" sz="1050" b="0" i="0" baseline="0">
              <a:solidFill>
                <a:schemeClr val="dk1"/>
              </a:solidFill>
              <a:effectLst/>
              <a:latin typeface="+mn-lt"/>
              <a:ea typeface="+mn-ea"/>
              <a:cs typeface="+mn-cs"/>
            </a:rPr>
            <a:t>は独立採算の原則に基づいた適正な繰出での対応に努め、その他の特別会計についても適正な事業運営に努めたい。</a:t>
          </a:r>
          <a:endParaRPr lang="ja-JP" altLang="ja-JP" sz="105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令和</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年度を境に元利償還金が増加に転じ</a:t>
          </a:r>
          <a:r>
            <a:rPr kumimoji="1" lang="ja-JP" altLang="en-US" sz="1050" b="0" i="0" baseline="0">
              <a:solidFill>
                <a:schemeClr val="dk1"/>
              </a:solidFill>
              <a:effectLst/>
              <a:latin typeface="+mn-lt"/>
              <a:ea typeface="+mn-ea"/>
              <a:cs typeface="+mn-cs"/>
            </a:rPr>
            <a:t>ているが、令和</a:t>
          </a:r>
          <a:r>
            <a:rPr kumimoji="1" lang="en-US" altLang="ja-JP" sz="1050" b="0" i="0" baseline="0">
              <a:solidFill>
                <a:schemeClr val="dk1"/>
              </a:solidFill>
              <a:effectLst/>
              <a:latin typeface="+mn-lt"/>
              <a:ea typeface="+mn-ea"/>
              <a:cs typeface="+mn-cs"/>
            </a:rPr>
            <a:t>5</a:t>
          </a:r>
          <a:r>
            <a:rPr kumimoji="1" lang="ja-JP" altLang="en-US" sz="1050" b="0" i="0" baseline="0">
              <a:solidFill>
                <a:schemeClr val="dk1"/>
              </a:solidFill>
              <a:effectLst/>
              <a:latin typeface="+mn-lt"/>
              <a:ea typeface="+mn-ea"/>
              <a:cs typeface="+mn-cs"/>
            </a:rPr>
            <a:t>年度は算入公債費等が増加したことが影響し、</a:t>
          </a:r>
          <a:r>
            <a:rPr kumimoji="1" lang="ja-JP" altLang="ja-JP" sz="1050" b="0" i="0" baseline="0">
              <a:solidFill>
                <a:schemeClr val="dk1"/>
              </a:solidFill>
              <a:effectLst/>
              <a:latin typeface="+mn-lt"/>
              <a:ea typeface="+mn-ea"/>
              <a:cs typeface="+mn-cs"/>
            </a:rPr>
            <a:t>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年度の実質公債費比率の分子は令和</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年度比</a:t>
          </a:r>
          <a:r>
            <a:rPr kumimoji="1" lang="ja-JP" altLang="en-US"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1</a:t>
          </a:r>
          <a:r>
            <a:rPr kumimoji="1" lang="ja-JP" altLang="ja-JP" sz="1050" b="0" i="0" baseline="0">
              <a:solidFill>
                <a:schemeClr val="dk1"/>
              </a:solidFill>
              <a:effectLst/>
              <a:latin typeface="+mn-lt"/>
              <a:ea typeface="+mn-ea"/>
              <a:cs typeface="+mn-cs"/>
            </a:rPr>
            <a:t>百万円となった。　</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は緊防債や過疎対策事業債などの借入額の大きな事業の償還の増や、老朽化した公共施設等の更新にかかる起債発行が見込まれており、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満期一括償還債の借入なし。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年度は剰余金処分</a:t>
          </a:r>
          <a:r>
            <a:rPr kumimoji="1" lang="ja-JP" altLang="en-US" sz="1100" b="0" i="0" baseline="0">
              <a:solidFill>
                <a:schemeClr val="dk1"/>
              </a:solidFill>
              <a:effectLst/>
              <a:latin typeface="+mn-lt"/>
              <a:ea typeface="+mn-ea"/>
              <a:cs typeface="+mn-cs"/>
            </a:rPr>
            <a:t>による</a:t>
          </a:r>
          <a:r>
            <a:rPr kumimoji="1" lang="ja-JP" altLang="ja-JP" sz="1100" b="0" i="0" baseline="0">
              <a:solidFill>
                <a:schemeClr val="dk1"/>
              </a:solidFill>
              <a:effectLst/>
              <a:latin typeface="+mn-lt"/>
              <a:ea typeface="+mn-ea"/>
              <a:cs typeface="+mn-cs"/>
            </a:rPr>
            <a:t>財政調整基金へ積み</a:t>
          </a:r>
          <a:r>
            <a:rPr kumimoji="1" lang="ja-JP" altLang="en-US" sz="1100" b="0" i="0" baseline="0">
              <a:solidFill>
                <a:schemeClr val="dk1"/>
              </a:solidFill>
              <a:effectLst/>
              <a:latin typeface="+mn-lt"/>
              <a:ea typeface="+mn-ea"/>
              <a:cs typeface="+mn-cs"/>
            </a:rPr>
            <a:t>増し</a:t>
          </a:r>
          <a:r>
            <a:rPr kumimoji="1" lang="ja-JP" altLang="ja-JP" sz="1100" b="0" i="0" baseline="0">
              <a:solidFill>
                <a:schemeClr val="dk1"/>
              </a:solidFill>
              <a:effectLst/>
              <a:latin typeface="+mn-lt"/>
              <a:ea typeface="+mn-ea"/>
              <a:cs typeface="+mn-cs"/>
            </a:rPr>
            <a:t>等の結果、充当可能</a:t>
          </a:r>
          <a:r>
            <a:rPr kumimoji="1" lang="ja-JP" altLang="en-US" sz="1100" b="0" i="0" baseline="0">
              <a:solidFill>
                <a:schemeClr val="dk1"/>
              </a:solidFill>
              <a:effectLst/>
              <a:latin typeface="+mn-lt"/>
              <a:ea typeface="+mn-ea"/>
              <a:cs typeface="+mn-cs"/>
            </a:rPr>
            <a:t>基金は</a:t>
          </a:r>
          <a:r>
            <a:rPr kumimoji="1" lang="ja-JP" altLang="ja-JP" sz="1100" b="0" i="0" baseline="0">
              <a:solidFill>
                <a:schemeClr val="dk1"/>
              </a:solidFill>
              <a:effectLst/>
              <a:latin typeface="+mn-lt"/>
              <a:ea typeface="+mn-ea"/>
              <a:cs typeface="+mn-cs"/>
            </a:rPr>
            <a:t>増となった</a:t>
          </a:r>
          <a:r>
            <a:rPr kumimoji="1" lang="ja-JP" altLang="en-US" sz="1100" b="0" i="0" baseline="0">
              <a:solidFill>
                <a:schemeClr val="dk1"/>
              </a:solidFill>
              <a:effectLst/>
              <a:latin typeface="+mn-lt"/>
              <a:ea typeface="+mn-ea"/>
              <a:cs typeface="+mn-cs"/>
            </a:rPr>
            <a:t>が、公債費の減等による基準財政需要額算入見込額の減により、充当可能財源等（</a:t>
          </a:r>
          <a:r>
            <a:rPr kumimoji="1" lang="en-US" altLang="ja-JP" sz="1100" b="0" i="0" baseline="0">
              <a:solidFill>
                <a:schemeClr val="dk1"/>
              </a:solidFill>
              <a:effectLst/>
              <a:latin typeface="+mn-lt"/>
              <a:ea typeface="+mn-ea"/>
              <a:cs typeface="+mn-cs"/>
            </a:rPr>
            <a:t>B</a:t>
          </a:r>
          <a:r>
            <a:rPr kumimoji="1" lang="ja-JP" altLang="en-US" sz="1100" b="0" i="0" baseline="0">
              <a:solidFill>
                <a:schemeClr val="dk1"/>
              </a:solidFill>
              <a:effectLst/>
              <a:latin typeface="+mn-lt"/>
              <a:ea typeface="+mn-ea"/>
              <a:cs typeface="+mn-cs"/>
            </a:rPr>
            <a:t>）としては△</a:t>
          </a:r>
          <a:r>
            <a:rPr kumimoji="1" lang="en-US" altLang="ja-JP" sz="1100" b="0" i="0" baseline="0">
              <a:solidFill>
                <a:schemeClr val="dk1"/>
              </a:solidFill>
              <a:effectLst/>
              <a:latin typeface="+mn-lt"/>
              <a:ea typeface="+mn-ea"/>
              <a:cs typeface="+mn-cs"/>
            </a:rPr>
            <a:t>261</a:t>
          </a:r>
          <a:r>
            <a:rPr kumimoji="1" lang="ja-JP" altLang="en-US" sz="1100" b="0" i="0" baseline="0">
              <a:solidFill>
                <a:schemeClr val="dk1"/>
              </a:solidFill>
              <a:effectLst/>
              <a:latin typeface="+mn-lt"/>
              <a:ea typeface="+mn-ea"/>
              <a:cs typeface="+mn-cs"/>
            </a:rPr>
            <a:t>百万円となっており、さらに、</a:t>
          </a:r>
          <a:r>
            <a:rPr kumimoji="1" lang="ja-JP" altLang="ja-JP" sz="1100" b="0" i="0" baseline="0">
              <a:solidFill>
                <a:schemeClr val="dk1"/>
              </a:solidFill>
              <a:effectLst/>
              <a:latin typeface="+mn-lt"/>
              <a:ea typeface="+mn-ea"/>
              <a:cs typeface="+mn-cs"/>
            </a:rPr>
            <a:t>地方債現在高の</a:t>
          </a:r>
          <a:r>
            <a:rPr kumimoji="1" lang="ja-JP" altLang="en-US" sz="1100" b="0" i="0" baseline="0">
              <a:solidFill>
                <a:schemeClr val="dk1"/>
              </a:solidFill>
              <a:effectLst/>
              <a:latin typeface="+mn-lt"/>
              <a:ea typeface="+mn-ea"/>
              <a:cs typeface="+mn-cs"/>
            </a:rPr>
            <a:t>減等</a:t>
          </a:r>
          <a:r>
            <a:rPr kumimoji="1" lang="ja-JP" altLang="ja-JP" sz="1100" b="0" i="0" baseline="0">
              <a:solidFill>
                <a:schemeClr val="dk1"/>
              </a:solidFill>
              <a:effectLst/>
              <a:latin typeface="+mn-lt"/>
              <a:ea typeface="+mn-ea"/>
              <a:cs typeface="+mn-cs"/>
            </a:rPr>
            <a:t>により、将来負担額</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a:t>
          </a:r>
          <a:r>
            <a:rPr kumimoji="1" lang="ja-JP" altLang="en-US" sz="1100" b="0" i="0" baseline="0">
              <a:solidFill>
                <a:schemeClr val="dk1"/>
              </a:solidFill>
              <a:effectLst/>
              <a:latin typeface="+mn-lt"/>
              <a:ea typeface="+mn-ea"/>
              <a:cs typeface="+mn-cs"/>
            </a:rPr>
            <a:t>）としては△</a:t>
          </a:r>
          <a:r>
            <a:rPr kumimoji="1" lang="en-US" altLang="ja-JP" sz="1100" b="0" i="0" baseline="0">
              <a:solidFill>
                <a:schemeClr val="dk1"/>
              </a:solidFill>
              <a:effectLst/>
              <a:latin typeface="+mn-lt"/>
              <a:ea typeface="+mn-ea"/>
              <a:cs typeface="+mn-cs"/>
            </a:rPr>
            <a:t>324</a:t>
          </a:r>
          <a:r>
            <a:rPr kumimoji="1" lang="ja-JP" altLang="ja-JP" sz="1100" b="0" i="0" baseline="0">
              <a:solidFill>
                <a:schemeClr val="dk1"/>
              </a:solidFill>
              <a:effectLst/>
              <a:latin typeface="+mn-lt"/>
              <a:ea typeface="+mn-ea"/>
              <a:cs typeface="+mn-cs"/>
            </a:rPr>
            <a:t>百万円となったことに伴い、将来負担比率の分子は</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63</a:t>
          </a:r>
          <a:r>
            <a:rPr kumimoji="1" lang="ja-JP" altLang="ja-JP" sz="1100" b="0" i="0" baseline="0">
              <a:solidFill>
                <a:schemeClr val="dk1"/>
              </a:solidFill>
              <a:effectLst/>
              <a:latin typeface="+mn-lt"/>
              <a:ea typeface="+mn-ea"/>
              <a:cs typeface="+mn-cs"/>
            </a:rPr>
            <a:t>百万円となった。更に標準財政規模が</a:t>
          </a:r>
          <a:r>
            <a:rPr kumimoji="1" lang="ja-JP" altLang="en-US" sz="1100" b="0" i="0" baseline="0">
              <a:solidFill>
                <a:schemeClr val="dk1"/>
              </a:solidFill>
              <a:effectLst/>
              <a:latin typeface="+mn-lt"/>
              <a:ea typeface="+mn-ea"/>
              <a:cs typeface="+mn-cs"/>
            </a:rPr>
            <a:t>普通交付税額＋</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により、分母が</a:t>
          </a:r>
          <a:r>
            <a:rPr kumimoji="1" lang="ja-JP" altLang="en-US" sz="1100" b="0" i="0" baseline="0">
              <a:solidFill>
                <a:schemeClr val="dk1"/>
              </a:solidFill>
              <a:effectLst/>
              <a:latin typeface="+mn-lt"/>
              <a:ea typeface="+mn-ea"/>
              <a:cs typeface="+mn-cs"/>
            </a:rPr>
            <a:t>増え</a:t>
          </a:r>
          <a:r>
            <a:rPr kumimoji="1" lang="ja-JP" altLang="ja-JP" sz="1100" b="0" i="0" baseline="0">
              <a:solidFill>
                <a:schemeClr val="dk1"/>
              </a:solidFill>
              <a:effectLst/>
              <a:latin typeface="+mn-lt"/>
              <a:ea typeface="+mn-ea"/>
              <a:cs typeface="+mn-cs"/>
            </a:rPr>
            <a:t>る形となったため相対的に比率が</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がる結果となった。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公営企業債等繰出金見込額は減少</a:t>
          </a:r>
          <a:r>
            <a:rPr kumimoji="1" lang="ja-JP" altLang="en-US" sz="1100" b="0" i="0" baseline="0">
              <a:solidFill>
                <a:schemeClr val="dk1"/>
              </a:solidFill>
              <a:effectLst/>
              <a:latin typeface="+mn-lt"/>
              <a:ea typeface="+mn-ea"/>
              <a:cs typeface="+mn-cs"/>
            </a:rPr>
            <a:t>しているが</a:t>
          </a:r>
          <a:r>
            <a:rPr kumimoji="1" lang="ja-JP" altLang="ja-JP" sz="1100" b="0" i="0" baseline="0">
              <a:solidFill>
                <a:schemeClr val="dk1"/>
              </a:solidFill>
              <a:effectLst/>
              <a:latin typeface="+mn-lt"/>
              <a:ea typeface="+mn-ea"/>
              <a:cs typeface="+mn-cs"/>
            </a:rPr>
            <a:t>、依然として高い水準にあり、地方債現在高も徐々に増加していく見通しであることから、今後とも地方債発行の抑制や公営企業会計事業の抜本的見直しによる基準外繰出金の抑制に努めて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主な増要因は、財政調整基金へ歳計剰余金処分として</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百万円、</a:t>
          </a:r>
          <a:r>
            <a:rPr kumimoji="1" lang="ja-JP" altLang="en-US" sz="1050" b="0" i="0" baseline="0">
              <a:solidFill>
                <a:schemeClr val="dk1"/>
              </a:solidFill>
              <a:effectLst/>
              <a:latin typeface="+mn-lt"/>
              <a:ea typeface="+mn-ea"/>
              <a:cs typeface="+mn-cs"/>
            </a:rPr>
            <a:t>減債基金へ臨時財政対策債償還に係る交付税措置の前倒し分として約</a:t>
          </a:r>
          <a:r>
            <a:rPr kumimoji="1" lang="en-US" altLang="ja-JP" sz="1050" b="0" i="0" baseline="0">
              <a:solidFill>
                <a:schemeClr val="dk1"/>
              </a:solidFill>
              <a:effectLst/>
              <a:latin typeface="+mn-lt"/>
              <a:ea typeface="+mn-ea"/>
              <a:cs typeface="+mn-cs"/>
            </a:rPr>
            <a:t>16</a:t>
          </a:r>
          <a:r>
            <a:rPr kumimoji="1" lang="ja-JP" altLang="ja-JP" sz="1050" b="0" i="0" baseline="0">
              <a:solidFill>
                <a:schemeClr val="dk1"/>
              </a:solidFill>
              <a:effectLst/>
              <a:latin typeface="+mn-lt"/>
              <a:ea typeface="+mn-ea"/>
              <a:cs typeface="+mn-cs"/>
            </a:rPr>
            <a:t>百万円、特定目的基金である森林環境基金</a:t>
          </a:r>
          <a:r>
            <a:rPr kumimoji="1" lang="ja-JP" altLang="en-US" sz="1050" b="0" i="0" baseline="0">
              <a:solidFill>
                <a:schemeClr val="dk1"/>
              </a:solidFill>
              <a:effectLst/>
              <a:latin typeface="+mn-lt"/>
              <a:ea typeface="+mn-ea"/>
              <a:cs typeface="+mn-cs"/>
            </a:rPr>
            <a:t>へ約</a:t>
          </a:r>
          <a:r>
            <a:rPr kumimoji="1" lang="en-US" altLang="ja-JP" sz="1050" b="0" i="0" baseline="0">
              <a:solidFill>
                <a:schemeClr val="dk1"/>
              </a:solidFill>
              <a:effectLst/>
              <a:latin typeface="+mn-lt"/>
              <a:ea typeface="+mn-ea"/>
              <a:cs typeface="+mn-cs"/>
            </a:rPr>
            <a:t>7</a:t>
          </a:r>
          <a:r>
            <a:rPr kumimoji="1" lang="ja-JP" altLang="ja-JP" sz="1050" b="0" i="0" baseline="0">
              <a:solidFill>
                <a:schemeClr val="dk1"/>
              </a:solidFill>
              <a:effectLst/>
              <a:latin typeface="+mn-lt"/>
              <a:ea typeface="+mn-ea"/>
              <a:cs typeface="+mn-cs"/>
            </a:rPr>
            <a:t>百万円</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下水道事業債償還基金へ</a:t>
          </a:r>
          <a:r>
            <a:rPr kumimoji="1" lang="ja-JP" altLang="en-US"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2</a:t>
          </a:r>
          <a:r>
            <a:rPr kumimoji="1" lang="ja-JP" altLang="ja-JP" sz="1050" b="0" i="0" baseline="0">
              <a:solidFill>
                <a:schemeClr val="dk1"/>
              </a:solidFill>
              <a:effectLst/>
              <a:latin typeface="+mn-lt"/>
              <a:ea typeface="+mn-ea"/>
              <a:cs typeface="+mn-cs"/>
            </a:rPr>
            <a:t>百万円積み立てたことであ</a:t>
          </a:r>
          <a:r>
            <a:rPr kumimoji="1" lang="ja-JP" altLang="en-US" sz="1050" b="0" i="0" baseline="0">
              <a:solidFill>
                <a:schemeClr val="dk1"/>
              </a:solidFill>
              <a:effectLst/>
              <a:latin typeface="+mn-lt"/>
              <a:ea typeface="+mn-ea"/>
              <a:cs typeface="+mn-cs"/>
            </a:rPr>
            <a:t>る。</a:t>
          </a:r>
          <a:endParaRPr kumimoji="1" lang="en-US" altLang="ja-JP" sz="105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一方</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主な減要因は、財政調整基金</a:t>
          </a:r>
          <a:r>
            <a:rPr kumimoji="1" lang="ja-JP" altLang="en-US" sz="1050" b="0" i="0" baseline="0">
              <a:solidFill>
                <a:schemeClr val="dk1"/>
              </a:solidFill>
              <a:effectLst/>
              <a:latin typeface="+mn-lt"/>
              <a:ea typeface="+mn-ea"/>
              <a:cs typeface="+mn-cs"/>
            </a:rPr>
            <a:t>のうち約</a:t>
          </a:r>
          <a:r>
            <a:rPr kumimoji="1" lang="en-US" altLang="ja-JP" sz="1050" b="0" i="0" baseline="0">
              <a:solidFill>
                <a:schemeClr val="dk1"/>
              </a:solidFill>
              <a:effectLst/>
              <a:latin typeface="+mn-lt"/>
              <a:ea typeface="+mn-ea"/>
              <a:cs typeface="+mn-cs"/>
            </a:rPr>
            <a:t>25</a:t>
          </a:r>
          <a:r>
            <a:rPr kumimoji="1" lang="ja-JP" altLang="ja-JP" sz="1050" b="0" i="0" baseline="0">
              <a:solidFill>
                <a:schemeClr val="dk1"/>
              </a:solidFill>
              <a:effectLst/>
              <a:latin typeface="+mn-lt"/>
              <a:ea typeface="+mn-ea"/>
              <a:cs typeface="+mn-cs"/>
            </a:rPr>
            <a:t>百万円を財源</a:t>
          </a:r>
          <a:r>
            <a:rPr kumimoji="1" lang="ja-JP" altLang="en-US" sz="1050" b="0" i="0" baseline="0">
              <a:solidFill>
                <a:schemeClr val="dk1"/>
              </a:solidFill>
              <a:effectLst/>
              <a:latin typeface="+mn-lt"/>
              <a:ea typeface="+mn-ea"/>
              <a:cs typeface="+mn-cs"/>
            </a:rPr>
            <a:t>不足</a:t>
          </a:r>
          <a:r>
            <a:rPr kumimoji="1" lang="ja-JP" altLang="ja-JP" sz="1050" b="0" i="0" baseline="0">
              <a:solidFill>
                <a:schemeClr val="dk1"/>
              </a:solidFill>
              <a:effectLst/>
              <a:latin typeface="+mn-lt"/>
              <a:ea typeface="+mn-ea"/>
              <a:cs typeface="+mn-cs"/>
            </a:rPr>
            <a:t>分として、下水道事業債償還基金のうち</a:t>
          </a:r>
          <a:r>
            <a:rPr kumimoji="1" lang="ja-JP" altLang="en-US"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百万円を償還財源として取り崩したことである。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財政調整基金は、地方交付税の減や災害発生時の対応、社会保障関係経費の増大に備え、</a:t>
          </a:r>
          <a:r>
            <a:rPr kumimoji="1" lang="ja-JP" altLang="en-US" sz="1050" b="0" i="0" baseline="0">
              <a:solidFill>
                <a:schemeClr val="dk1"/>
              </a:solidFill>
              <a:effectLst/>
              <a:latin typeface="+mn-lt"/>
              <a:ea typeface="+mn-ea"/>
              <a:cs typeface="+mn-cs"/>
            </a:rPr>
            <a:t>取り崩し等に配慮しながらには</a:t>
          </a:r>
          <a:r>
            <a:rPr kumimoji="1" lang="ja-JP" altLang="ja-JP" sz="1050" b="0" i="0" baseline="0">
              <a:solidFill>
                <a:schemeClr val="dk1"/>
              </a:solidFill>
              <a:effectLst/>
              <a:latin typeface="+mn-lt"/>
              <a:ea typeface="+mn-ea"/>
              <a:cs typeface="+mn-cs"/>
            </a:rPr>
            <a:t>積み立てを考えたい。</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減債基金は、将来の公債費負担を勘案し、経費削減等により捻出した財源を長期的に積み立てを行い、公債費負担の平準化のため、財政状況を見ながら徐々に取り崩しを行う見通しである。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その他特定目的基金については、公共施設等整備基金は公共施設等の整備にかかる需要が増大</a:t>
          </a:r>
          <a:r>
            <a:rPr kumimoji="1" lang="ja-JP" altLang="en-US" sz="1050" b="0" i="0" baseline="0">
              <a:solidFill>
                <a:schemeClr val="dk1"/>
              </a:solidFill>
              <a:effectLst/>
              <a:latin typeface="+mn-lt"/>
              <a:ea typeface="+mn-ea"/>
              <a:cs typeface="+mn-cs"/>
            </a:rPr>
            <a:t>する</a:t>
          </a:r>
          <a:r>
            <a:rPr kumimoji="1" lang="ja-JP" altLang="ja-JP" sz="1050" b="0" i="0" baseline="0">
              <a:solidFill>
                <a:schemeClr val="dk1"/>
              </a:solidFill>
              <a:effectLst/>
              <a:latin typeface="+mn-lt"/>
              <a:ea typeface="+mn-ea"/>
              <a:cs typeface="+mn-cs"/>
            </a:rPr>
            <a:t>際に取り崩しを行う考えであ</a:t>
          </a:r>
          <a:r>
            <a:rPr kumimoji="1" lang="ja-JP" altLang="en-US" sz="1050" b="0" i="0" baseline="0">
              <a:solidFill>
                <a:schemeClr val="dk1"/>
              </a:solidFill>
              <a:effectLst/>
              <a:latin typeface="+mn-lt"/>
              <a:ea typeface="+mn-ea"/>
              <a:cs typeface="+mn-cs"/>
            </a:rPr>
            <a:t>り、それ</a:t>
          </a:r>
          <a:r>
            <a:rPr kumimoji="1" lang="ja-JP" altLang="ja-JP" sz="1050" b="0" i="0" baseline="0">
              <a:solidFill>
                <a:schemeClr val="dk1"/>
              </a:solidFill>
              <a:effectLst/>
              <a:latin typeface="+mn-lt"/>
              <a:ea typeface="+mn-ea"/>
              <a:cs typeface="+mn-cs"/>
            </a:rPr>
            <a:t>以外の基金は現状を維持する見通しで</a:t>
          </a:r>
          <a:r>
            <a:rPr kumimoji="1" lang="ja-JP" altLang="en-US" sz="1050" b="0" i="0" baseline="0">
              <a:solidFill>
                <a:schemeClr val="dk1"/>
              </a:solidFill>
              <a:effectLst/>
              <a:latin typeface="+mn-lt"/>
              <a:ea typeface="+mn-ea"/>
              <a:cs typeface="+mn-cs"/>
            </a:rPr>
            <a:t>あ</a:t>
          </a:r>
          <a:r>
            <a:rPr kumimoji="1" lang="ja-JP" altLang="ja-JP" sz="1050" b="0" i="0" baseline="0">
              <a:solidFill>
                <a:schemeClr val="dk1"/>
              </a:solidFill>
              <a:effectLst/>
              <a:latin typeface="+mn-lt"/>
              <a:ea typeface="+mn-ea"/>
              <a:cs typeface="+mn-cs"/>
            </a:rPr>
            <a:t>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・公共施設等整備基金：町が行う公共施設、その他の施設の整備に要する経費の財源に充てる。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・地域づくり特別事業基金：地域の実情をふまえ、個性豊かな魅力ある地域づくりを行い、町の活性化を推進する。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・地域福祉基金：高齢者の居宅における福祉の増進に関する事業等を行う団体に対する補助等を行い、高齢者福祉の増進を図る。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・森林環境基金：森林環境譲与税を森林経営管理のための経費の財源に充てる。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・下水道事業債償還基金：公共用水域の水質保全と町民の生活環境の向上を図るために生活排水等の処理施設を整備する事業に関する下水道事業債の元利償還に要する経費の財源に充てる。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・公共施設等整備基金：</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年度は、基金運用益のみを積み立てたため増となっている。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・森林環境基金：森林環境譲与税のうち森林経営管理のための経費へ充当した残りを積み立てたため増となっている。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・下水道事業債償還基金：県からの補助金を原資に約</a:t>
          </a:r>
          <a:r>
            <a:rPr kumimoji="1" lang="en-US" altLang="ja-JP" sz="1050" b="0" i="0" baseline="0">
              <a:solidFill>
                <a:schemeClr val="dk1"/>
              </a:solidFill>
              <a:effectLst/>
              <a:latin typeface="+mn-lt"/>
              <a:ea typeface="+mn-ea"/>
              <a:cs typeface="+mn-cs"/>
            </a:rPr>
            <a:t>4</a:t>
          </a:r>
          <a:r>
            <a:rPr kumimoji="1" lang="ja-JP" altLang="ja-JP" sz="1050" b="0" i="0" baseline="0">
              <a:solidFill>
                <a:schemeClr val="dk1"/>
              </a:solidFill>
              <a:effectLst/>
              <a:latin typeface="+mn-lt"/>
              <a:ea typeface="+mn-ea"/>
              <a:cs typeface="+mn-cs"/>
            </a:rPr>
            <a:t>百万円を積み立てる一方で、前年度積み立て分を取り崩して下水道事業債の償還財源に充てていることから、ほぼ横ばいで推移するものであるが、</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年度中の積み立てと取崩しで</a:t>
          </a:r>
          <a:r>
            <a:rPr kumimoji="1" lang="ja-JP" altLang="en-US" sz="1050" b="0" i="0" baseline="0">
              <a:solidFill>
                <a:schemeClr val="dk1"/>
              </a:solidFill>
              <a:effectLst/>
              <a:latin typeface="+mn-lt"/>
              <a:ea typeface="+mn-ea"/>
              <a:cs typeface="+mn-cs"/>
            </a:rPr>
            <a:t>減</a:t>
          </a:r>
          <a:r>
            <a:rPr kumimoji="1" lang="ja-JP" altLang="ja-JP" sz="1050" b="0" i="0" baseline="0">
              <a:solidFill>
                <a:schemeClr val="dk1"/>
              </a:solidFill>
              <a:effectLst/>
              <a:latin typeface="+mn-lt"/>
              <a:ea typeface="+mn-ea"/>
              <a:cs typeface="+mn-cs"/>
            </a:rPr>
            <a:t>となっている。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・公共施設等整備基金：前述の増減理由に記載のあるとおり、将来の財政需要を見極め、引き続き経費削減等により捻出した財源を積み立てしながら、公共施設等の整備にかかる需要が増大</a:t>
          </a:r>
          <a:r>
            <a:rPr kumimoji="1" lang="ja-JP" altLang="en-US" sz="1050" b="0" i="0" baseline="0">
              <a:solidFill>
                <a:schemeClr val="dk1"/>
              </a:solidFill>
              <a:effectLst/>
              <a:latin typeface="+mn-lt"/>
              <a:ea typeface="+mn-ea"/>
              <a:cs typeface="+mn-cs"/>
            </a:rPr>
            <a:t>する</a:t>
          </a:r>
          <a:r>
            <a:rPr kumimoji="1" lang="ja-JP" altLang="ja-JP" sz="1050" b="0" i="0" baseline="0">
              <a:solidFill>
                <a:schemeClr val="dk1"/>
              </a:solidFill>
              <a:effectLst/>
              <a:latin typeface="+mn-lt"/>
              <a:ea typeface="+mn-ea"/>
              <a:cs typeface="+mn-cs"/>
            </a:rPr>
            <a:t>際に取り崩しを行う見通しである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・その他の特定目的基金：前述の増減理由に記載のあるとおり、今後も推移していく見通しであることから、基金残高は特段の理由がない限り、ほぼ横ばいになると見込んでいる。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地方交付税額の減や災害発生時の対応、社会保障関係経費の増大などに備え積み立てを行っており、令和</a:t>
          </a:r>
          <a:r>
            <a:rPr kumimoji="1" lang="en-US" altLang="ja-JP" sz="1050" b="0" i="0" baseline="0">
              <a:solidFill>
                <a:schemeClr val="dk1"/>
              </a:solidFill>
              <a:effectLst/>
              <a:latin typeface="+mn-lt"/>
              <a:ea typeface="+mn-ea"/>
              <a:cs typeface="+mn-cs"/>
            </a:rPr>
            <a:t>5</a:t>
          </a:r>
          <a:r>
            <a:rPr kumimoji="1" lang="ja-JP" altLang="ja-JP" sz="1050" b="0" i="0" baseline="0">
              <a:solidFill>
                <a:schemeClr val="dk1"/>
              </a:solidFill>
              <a:effectLst/>
              <a:latin typeface="+mn-lt"/>
              <a:ea typeface="+mn-ea"/>
              <a:cs typeface="+mn-cs"/>
            </a:rPr>
            <a:t>年度は</a:t>
          </a:r>
          <a:r>
            <a:rPr kumimoji="1" lang="ja-JP" altLang="en-US" sz="1050" b="0" i="0" baseline="0">
              <a:solidFill>
                <a:schemeClr val="dk1"/>
              </a:solidFill>
              <a:effectLst/>
              <a:latin typeface="+mn-lt"/>
              <a:ea typeface="+mn-ea"/>
              <a:cs typeface="+mn-cs"/>
            </a:rPr>
            <a:t>財源不足分として</a:t>
          </a:r>
          <a:r>
            <a:rPr kumimoji="1" lang="ja-JP" altLang="ja-JP"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25</a:t>
          </a:r>
          <a:r>
            <a:rPr kumimoji="1" lang="ja-JP" altLang="ja-JP" sz="1050" b="0" i="0" baseline="0">
              <a:solidFill>
                <a:schemeClr val="dk1"/>
              </a:solidFill>
              <a:effectLst/>
              <a:latin typeface="+mn-lt"/>
              <a:ea typeface="+mn-ea"/>
              <a:cs typeface="+mn-cs"/>
            </a:rPr>
            <a:t>百万円を</a:t>
          </a:r>
          <a:r>
            <a:rPr kumimoji="1" lang="ja-JP" altLang="en-US" sz="1050" b="0" i="0" baseline="0">
              <a:solidFill>
                <a:schemeClr val="dk1"/>
              </a:solidFill>
              <a:effectLst/>
              <a:latin typeface="+mn-lt"/>
              <a:ea typeface="+mn-ea"/>
              <a:cs typeface="+mn-cs"/>
            </a:rPr>
            <a:t>取り崩したものの、</a:t>
          </a:r>
          <a:r>
            <a:rPr kumimoji="1" lang="ja-JP" altLang="ja-JP" sz="1050" b="0" i="0" baseline="0">
              <a:solidFill>
                <a:schemeClr val="dk1"/>
              </a:solidFill>
              <a:effectLst/>
              <a:latin typeface="+mn-lt"/>
              <a:ea typeface="+mn-ea"/>
              <a:cs typeface="+mn-cs"/>
            </a:rPr>
            <a:t>基金運用益と剰余金処分の</a:t>
          </a:r>
          <a:r>
            <a:rPr kumimoji="1" lang="ja-JP" altLang="en-US"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百万円を積み立てたため増となっている。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将来需要が見込まれる減債基金や公共施設等整備基金（特定目的基金）を重点的に積み増し、基金運用益のみの積み立てをしてきたところであるが、公債費の増や、老朽化した施設の更新についての財源等を考慮し、財政調整基金に積み立てることも検討していきたい。</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老朽化した消防庁舎や防災</a:t>
          </a:r>
          <a:r>
            <a:rPr kumimoji="1" lang="ja-JP" altLang="en-US" sz="1050" b="0" i="0" baseline="0">
              <a:solidFill>
                <a:schemeClr val="dk1"/>
              </a:solidFill>
              <a:effectLst/>
              <a:latin typeface="+mn-lt"/>
              <a:ea typeface="+mn-ea"/>
              <a:cs typeface="+mn-cs"/>
            </a:rPr>
            <a:t>行政用</a:t>
          </a:r>
          <a:r>
            <a:rPr kumimoji="1" lang="ja-JP" altLang="ja-JP" sz="1050" b="0" i="0" baseline="0">
              <a:solidFill>
                <a:schemeClr val="dk1"/>
              </a:solidFill>
              <a:effectLst/>
              <a:latin typeface="+mn-lt"/>
              <a:ea typeface="+mn-ea"/>
              <a:cs typeface="+mn-cs"/>
            </a:rPr>
            <a:t>無線</a:t>
          </a:r>
          <a:r>
            <a:rPr kumimoji="1" lang="ja-JP" altLang="en-US" sz="1050" b="0" i="0" baseline="0">
              <a:solidFill>
                <a:schemeClr val="dk1"/>
              </a:solidFill>
              <a:effectLst/>
              <a:latin typeface="+mn-lt"/>
              <a:ea typeface="+mn-ea"/>
              <a:cs typeface="+mn-cs"/>
            </a:rPr>
            <a:t>等</a:t>
          </a:r>
          <a:r>
            <a:rPr kumimoji="1" lang="ja-JP" altLang="ja-JP" sz="1050" b="0" i="0" baseline="0">
              <a:solidFill>
                <a:schemeClr val="dk1"/>
              </a:solidFill>
              <a:effectLst/>
              <a:latin typeface="+mn-lt"/>
              <a:ea typeface="+mn-ea"/>
              <a:cs typeface="+mn-cs"/>
            </a:rPr>
            <a:t>の</a:t>
          </a:r>
          <a:r>
            <a:rPr kumimoji="1" lang="ja-JP" altLang="en-US" sz="1050" b="0" i="0" baseline="0">
              <a:solidFill>
                <a:schemeClr val="dk1"/>
              </a:solidFill>
              <a:effectLst/>
              <a:latin typeface="+mn-lt"/>
              <a:ea typeface="+mn-ea"/>
              <a:cs typeface="+mn-cs"/>
            </a:rPr>
            <a:t>公共施設の</a:t>
          </a:r>
          <a:r>
            <a:rPr kumimoji="1" lang="ja-JP" altLang="ja-JP" sz="1050" b="0" i="0" baseline="0">
              <a:solidFill>
                <a:schemeClr val="dk1"/>
              </a:solidFill>
              <a:effectLst/>
              <a:latin typeface="+mn-lt"/>
              <a:ea typeface="+mn-ea"/>
              <a:cs typeface="+mn-cs"/>
            </a:rPr>
            <a:t>更新</a:t>
          </a:r>
          <a:r>
            <a:rPr kumimoji="1" lang="ja-JP" altLang="en-US" sz="1050" b="0" i="0" baseline="0">
              <a:solidFill>
                <a:schemeClr val="dk1"/>
              </a:solidFill>
              <a:effectLst/>
              <a:latin typeface="+mn-lt"/>
              <a:ea typeface="+mn-ea"/>
              <a:cs typeface="+mn-cs"/>
            </a:rPr>
            <a:t>等</a:t>
          </a:r>
          <a:r>
            <a:rPr kumimoji="1" lang="ja-JP" altLang="ja-JP" sz="1050" b="0" i="0" baseline="0">
              <a:solidFill>
                <a:schemeClr val="dk1"/>
              </a:solidFill>
              <a:effectLst/>
              <a:latin typeface="+mn-lt"/>
              <a:ea typeface="+mn-ea"/>
              <a:cs typeface="+mn-cs"/>
            </a:rPr>
            <a:t>により、地方債残高が増加していることから、本庁舎の更新工事等による将来の更なる公債費負担に備えて積み立てを行っており、</a:t>
          </a:r>
          <a:r>
            <a:rPr kumimoji="1" lang="ja-JP" altLang="en-US" sz="1050" b="0" i="0" baseline="0">
              <a:solidFill>
                <a:schemeClr val="dk1"/>
              </a:solidFill>
              <a:effectLst/>
              <a:latin typeface="+mn-lt"/>
              <a:ea typeface="+mn-ea"/>
              <a:cs typeface="+mn-cs"/>
            </a:rPr>
            <a:t>５</a:t>
          </a:r>
          <a:r>
            <a:rPr kumimoji="1" lang="ja-JP" altLang="ja-JP" sz="1050" b="0" i="0" baseline="0">
              <a:solidFill>
                <a:schemeClr val="dk1"/>
              </a:solidFill>
              <a:effectLst/>
              <a:latin typeface="+mn-lt"/>
              <a:ea typeface="+mn-ea"/>
              <a:cs typeface="+mn-cs"/>
            </a:rPr>
            <a:t>年度は、基金運用益</a:t>
          </a:r>
          <a:r>
            <a:rPr kumimoji="1" lang="ja-JP" altLang="en-US" sz="1050" b="0" i="0" baseline="0">
              <a:solidFill>
                <a:schemeClr val="dk1"/>
              </a:solidFill>
              <a:effectLst/>
              <a:latin typeface="+mn-lt"/>
              <a:ea typeface="+mn-ea"/>
              <a:cs typeface="+mn-cs"/>
            </a:rPr>
            <a:t>と</a:t>
          </a:r>
          <a:r>
            <a:rPr kumimoji="1" lang="ja-JP" altLang="ja-JP" sz="1050" b="0" i="0" baseline="0">
              <a:solidFill>
                <a:schemeClr val="dk1"/>
              </a:solidFill>
              <a:effectLst/>
              <a:latin typeface="+mn-lt"/>
              <a:ea typeface="+mn-ea"/>
              <a:cs typeface="+mn-cs"/>
            </a:rPr>
            <a:t>臨時財政対策債償還に係る交付税措置の前倒し分として約</a:t>
          </a:r>
          <a:r>
            <a:rPr kumimoji="1" lang="en-US" altLang="ja-JP" sz="1050" b="0" i="0" baseline="0">
              <a:solidFill>
                <a:schemeClr val="dk1"/>
              </a:solidFill>
              <a:effectLst/>
              <a:latin typeface="+mn-lt"/>
              <a:ea typeface="+mn-ea"/>
              <a:cs typeface="+mn-cs"/>
            </a:rPr>
            <a:t>16</a:t>
          </a:r>
          <a:r>
            <a:rPr kumimoji="1" lang="ja-JP" altLang="ja-JP" sz="1050" b="0" i="0" baseline="0">
              <a:solidFill>
                <a:schemeClr val="dk1"/>
              </a:solidFill>
              <a:effectLst/>
              <a:latin typeface="+mn-lt"/>
              <a:ea typeface="+mn-ea"/>
              <a:cs typeface="+mn-cs"/>
            </a:rPr>
            <a:t>百万円を積み立てたため増となっている。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mn-lt"/>
              <a:ea typeface="+mn-ea"/>
              <a:cs typeface="+mn-cs"/>
            </a:rPr>
            <a:t>今後の公債費の増と財政状況を見極めて、必要な分歳計剰余金処分に伴う積み増し等を考慮していきたい。その後、中長期的に公債費の伸びと財政状況を勘案して基金の取り崩しを行う見通しである。</a:t>
          </a:r>
          <a:endParaRPr lang="ja-JP" altLang="ja-JP" sz="1050">
            <a:effectLst/>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0"/>
      <c r="DK1" s="180"/>
      <c r="DL1" s="180"/>
      <c r="DM1" s="180"/>
      <c r="DN1" s="180"/>
      <c r="DO1" s="180"/>
    </row>
    <row r="2" spans="1:119" ht="24.75" thickBot="1" x14ac:dyDescent="0.2">
      <c r="B2" s="181" t="s">
        <v>79</v>
      </c>
      <c r="C2" s="181"/>
      <c r="D2" s="182"/>
    </row>
    <row r="3" spans="1:119" ht="18.75" customHeight="1" thickBot="1" x14ac:dyDescent="0.2">
      <c r="A3" s="180"/>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15">
      <c r="A4" s="180"/>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89</v>
      </c>
      <c r="AZ4" s="446"/>
      <c r="BA4" s="446"/>
      <c r="BB4" s="446"/>
      <c r="BC4" s="446"/>
      <c r="BD4" s="446"/>
      <c r="BE4" s="446"/>
      <c r="BF4" s="446"/>
      <c r="BG4" s="446"/>
      <c r="BH4" s="446"/>
      <c r="BI4" s="446"/>
      <c r="BJ4" s="446"/>
      <c r="BK4" s="446"/>
      <c r="BL4" s="446"/>
      <c r="BM4" s="447"/>
      <c r="BN4" s="448">
        <v>7717177</v>
      </c>
      <c r="BO4" s="449"/>
      <c r="BP4" s="449"/>
      <c r="BQ4" s="449"/>
      <c r="BR4" s="449"/>
      <c r="BS4" s="449"/>
      <c r="BT4" s="449"/>
      <c r="BU4" s="450"/>
      <c r="BV4" s="448">
        <v>8462727</v>
      </c>
      <c r="BW4" s="449"/>
      <c r="BX4" s="449"/>
      <c r="BY4" s="449"/>
      <c r="BZ4" s="449"/>
      <c r="CA4" s="449"/>
      <c r="CB4" s="449"/>
      <c r="CC4" s="450"/>
      <c r="CD4" s="585" t="s">
        <v>90</v>
      </c>
      <c r="CE4" s="586"/>
      <c r="CF4" s="586"/>
      <c r="CG4" s="586"/>
      <c r="CH4" s="586"/>
      <c r="CI4" s="586"/>
      <c r="CJ4" s="586"/>
      <c r="CK4" s="586"/>
      <c r="CL4" s="586"/>
      <c r="CM4" s="586"/>
      <c r="CN4" s="586"/>
      <c r="CO4" s="586"/>
      <c r="CP4" s="586"/>
      <c r="CQ4" s="586"/>
      <c r="CR4" s="586"/>
      <c r="CS4" s="587"/>
      <c r="CT4" s="588">
        <v>4.5</v>
      </c>
      <c r="CU4" s="589"/>
      <c r="CV4" s="589"/>
      <c r="CW4" s="589"/>
      <c r="CX4" s="589"/>
      <c r="CY4" s="589"/>
      <c r="CZ4" s="589"/>
      <c r="DA4" s="590"/>
      <c r="DB4" s="588">
        <v>3.4</v>
      </c>
      <c r="DC4" s="589"/>
      <c r="DD4" s="589"/>
      <c r="DE4" s="589"/>
      <c r="DF4" s="589"/>
      <c r="DG4" s="589"/>
      <c r="DH4" s="589"/>
      <c r="DI4" s="590"/>
    </row>
    <row r="5" spans="1:119" ht="18.75" customHeight="1" x14ac:dyDescent="0.15">
      <c r="A5" s="180"/>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91</v>
      </c>
      <c r="AN5" s="376"/>
      <c r="AO5" s="376"/>
      <c r="AP5" s="376"/>
      <c r="AQ5" s="376"/>
      <c r="AR5" s="376"/>
      <c r="AS5" s="376"/>
      <c r="AT5" s="377"/>
      <c r="AU5" s="477" t="s">
        <v>92</v>
      </c>
      <c r="AV5" s="478"/>
      <c r="AW5" s="478"/>
      <c r="AX5" s="478"/>
      <c r="AY5" s="433" t="s">
        <v>93</v>
      </c>
      <c r="AZ5" s="434"/>
      <c r="BA5" s="434"/>
      <c r="BB5" s="434"/>
      <c r="BC5" s="434"/>
      <c r="BD5" s="434"/>
      <c r="BE5" s="434"/>
      <c r="BF5" s="434"/>
      <c r="BG5" s="434"/>
      <c r="BH5" s="434"/>
      <c r="BI5" s="434"/>
      <c r="BJ5" s="434"/>
      <c r="BK5" s="434"/>
      <c r="BL5" s="434"/>
      <c r="BM5" s="435"/>
      <c r="BN5" s="419">
        <v>7482144</v>
      </c>
      <c r="BO5" s="420"/>
      <c r="BP5" s="420"/>
      <c r="BQ5" s="420"/>
      <c r="BR5" s="420"/>
      <c r="BS5" s="420"/>
      <c r="BT5" s="420"/>
      <c r="BU5" s="421"/>
      <c r="BV5" s="419">
        <v>8290957</v>
      </c>
      <c r="BW5" s="420"/>
      <c r="BX5" s="420"/>
      <c r="BY5" s="420"/>
      <c r="BZ5" s="420"/>
      <c r="CA5" s="420"/>
      <c r="CB5" s="420"/>
      <c r="CC5" s="421"/>
      <c r="CD5" s="459" t="s">
        <v>94</v>
      </c>
      <c r="CE5" s="379"/>
      <c r="CF5" s="379"/>
      <c r="CG5" s="379"/>
      <c r="CH5" s="379"/>
      <c r="CI5" s="379"/>
      <c r="CJ5" s="379"/>
      <c r="CK5" s="379"/>
      <c r="CL5" s="379"/>
      <c r="CM5" s="379"/>
      <c r="CN5" s="379"/>
      <c r="CO5" s="379"/>
      <c r="CP5" s="379"/>
      <c r="CQ5" s="379"/>
      <c r="CR5" s="379"/>
      <c r="CS5" s="460"/>
      <c r="CT5" s="416">
        <v>79.7</v>
      </c>
      <c r="CU5" s="417"/>
      <c r="CV5" s="417"/>
      <c r="CW5" s="417"/>
      <c r="CX5" s="417"/>
      <c r="CY5" s="417"/>
      <c r="CZ5" s="417"/>
      <c r="DA5" s="418"/>
      <c r="DB5" s="416">
        <v>79.7</v>
      </c>
      <c r="DC5" s="417"/>
      <c r="DD5" s="417"/>
      <c r="DE5" s="417"/>
      <c r="DF5" s="417"/>
      <c r="DG5" s="417"/>
      <c r="DH5" s="417"/>
      <c r="DI5" s="418"/>
    </row>
    <row r="6" spans="1:119" ht="18.75" customHeight="1" x14ac:dyDescent="0.15">
      <c r="A6" s="180"/>
      <c r="B6" s="565" t="s">
        <v>95</v>
      </c>
      <c r="C6" s="406"/>
      <c r="D6" s="406"/>
      <c r="E6" s="566"/>
      <c r="F6" s="566"/>
      <c r="G6" s="566"/>
      <c r="H6" s="566"/>
      <c r="I6" s="566"/>
      <c r="J6" s="566"/>
      <c r="K6" s="566"/>
      <c r="L6" s="566" t="s">
        <v>96</v>
      </c>
      <c r="M6" s="566"/>
      <c r="N6" s="566"/>
      <c r="O6" s="566"/>
      <c r="P6" s="566"/>
      <c r="Q6" s="566"/>
      <c r="R6" s="404"/>
      <c r="S6" s="404"/>
      <c r="T6" s="404"/>
      <c r="U6" s="404"/>
      <c r="V6" s="572"/>
      <c r="W6" s="509" t="s">
        <v>97</v>
      </c>
      <c r="X6" s="405"/>
      <c r="Y6" s="405"/>
      <c r="Z6" s="405"/>
      <c r="AA6" s="405"/>
      <c r="AB6" s="406"/>
      <c r="AC6" s="577" t="s">
        <v>98</v>
      </c>
      <c r="AD6" s="578"/>
      <c r="AE6" s="578"/>
      <c r="AF6" s="578"/>
      <c r="AG6" s="578"/>
      <c r="AH6" s="578"/>
      <c r="AI6" s="578"/>
      <c r="AJ6" s="578"/>
      <c r="AK6" s="578"/>
      <c r="AL6" s="579"/>
      <c r="AM6" s="476" t="s">
        <v>99</v>
      </c>
      <c r="AN6" s="376"/>
      <c r="AO6" s="376"/>
      <c r="AP6" s="376"/>
      <c r="AQ6" s="376"/>
      <c r="AR6" s="376"/>
      <c r="AS6" s="376"/>
      <c r="AT6" s="377"/>
      <c r="AU6" s="477" t="s">
        <v>92</v>
      </c>
      <c r="AV6" s="478"/>
      <c r="AW6" s="478"/>
      <c r="AX6" s="478"/>
      <c r="AY6" s="433" t="s">
        <v>100</v>
      </c>
      <c r="AZ6" s="434"/>
      <c r="BA6" s="434"/>
      <c r="BB6" s="434"/>
      <c r="BC6" s="434"/>
      <c r="BD6" s="434"/>
      <c r="BE6" s="434"/>
      <c r="BF6" s="434"/>
      <c r="BG6" s="434"/>
      <c r="BH6" s="434"/>
      <c r="BI6" s="434"/>
      <c r="BJ6" s="434"/>
      <c r="BK6" s="434"/>
      <c r="BL6" s="434"/>
      <c r="BM6" s="435"/>
      <c r="BN6" s="419">
        <v>235033</v>
      </c>
      <c r="BO6" s="420"/>
      <c r="BP6" s="420"/>
      <c r="BQ6" s="420"/>
      <c r="BR6" s="420"/>
      <c r="BS6" s="420"/>
      <c r="BT6" s="420"/>
      <c r="BU6" s="421"/>
      <c r="BV6" s="419">
        <v>171770</v>
      </c>
      <c r="BW6" s="420"/>
      <c r="BX6" s="420"/>
      <c r="BY6" s="420"/>
      <c r="BZ6" s="420"/>
      <c r="CA6" s="420"/>
      <c r="CB6" s="420"/>
      <c r="CC6" s="421"/>
      <c r="CD6" s="459" t="s">
        <v>101</v>
      </c>
      <c r="CE6" s="379"/>
      <c r="CF6" s="379"/>
      <c r="CG6" s="379"/>
      <c r="CH6" s="379"/>
      <c r="CI6" s="379"/>
      <c r="CJ6" s="379"/>
      <c r="CK6" s="379"/>
      <c r="CL6" s="379"/>
      <c r="CM6" s="379"/>
      <c r="CN6" s="379"/>
      <c r="CO6" s="379"/>
      <c r="CP6" s="379"/>
      <c r="CQ6" s="379"/>
      <c r="CR6" s="379"/>
      <c r="CS6" s="460"/>
      <c r="CT6" s="562">
        <v>80.099999999999994</v>
      </c>
      <c r="CU6" s="563"/>
      <c r="CV6" s="563"/>
      <c r="CW6" s="563"/>
      <c r="CX6" s="563"/>
      <c r="CY6" s="563"/>
      <c r="CZ6" s="563"/>
      <c r="DA6" s="564"/>
      <c r="DB6" s="562">
        <v>80.5</v>
      </c>
      <c r="DC6" s="563"/>
      <c r="DD6" s="563"/>
      <c r="DE6" s="563"/>
      <c r="DF6" s="563"/>
      <c r="DG6" s="563"/>
      <c r="DH6" s="563"/>
      <c r="DI6" s="564"/>
    </row>
    <row r="7" spans="1:119" ht="18.75" customHeight="1" x14ac:dyDescent="0.15">
      <c r="A7" s="180"/>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102</v>
      </c>
      <c r="AN7" s="376"/>
      <c r="AO7" s="376"/>
      <c r="AP7" s="376"/>
      <c r="AQ7" s="376"/>
      <c r="AR7" s="376"/>
      <c r="AS7" s="376"/>
      <c r="AT7" s="377"/>
      <c r="AU7" s="477" t="s">
        <v>92</v>
      </c>
      <c r="AV7" s="478"/>
      <c r="AW7" s="478"/>
      <c r="AX7" s="478"/>
      <c r="AY7" s="433" t="s">
        <v>103</v>
      </c>
      <c r="AZ7" s="434"/>
      <c r="BA7" s="434"/>
      <c r="BB7" s="434"/>
      <c r="BC7" s="434"/>
      <c r="BD7" s="434"/>
      <c r="BE7" s="434"/>
      <c r="BF7" s="434"/>
      <c r="BG7" s="434"/>
      <c r="BH7" s="434"/>
      <c r="BI7" s="434"/>
      <c r="BJ7" s="434"/>
      <c r="BK7" s="434"/>
      <c r="BL7" s="434"/>
      <c r="BM7" s="435"/>
      <c r="BN7" s="419">
        <v>35789</v>
      </c>
      <c r="BO7" s="420"/>
      <c r="BP7" s="420"/>
      <c r="BQ7" s="420"/>
      <c r="BR7" s="420"/>
      <c r="BS7" s="420"/>
      <c r="BT7" s="420"/>
      <c r="BU7" s="421"/>
      <c r="BV7" s="419">
        <v>20099</v>
      </c>
      <c r="BW7" s="420"/>
      <c r="BX7" s="420"/>
      <c r="BY7" s="420"/>
      <c r="BZ7" s="420"/>
      <c r="CA7" s="420"/>
      <c r="CB7" s="420"/>
      <c r="CC7" s="421"/>
      <c r="CD7" s="459" t="s">
        <v>104</v>
      </c>
      <c r="CE7" s="379"/>
      <c r="CF7" s="379"/>
      <c r="CG7" s="379"/>
      <c r="CH7" s="379"/>
      <c r="CI7" s="379"/>
      <c r="CJ7" s="379"/>
      <c r="CK7" s="379"/>
      <c r="CL7" s="379"/>
      <c r="CM7" s="379"/>
      <c r="CN7" s="379"/>
      <c r="CO7" s="379"/>
      <c r="CP7" s="379"/>
      <c r="CQ7" s="379"/>
      <c r="CR7" s="379"/>
      <c r="CS7" s="460"/>
      <c r="CT7" s="419">
        <v>4464966</v>
      </c>
      <c r="CU7" s="420"/>
      <c r="CV7" s="420"/>
      <c r="CW7" s="420"/>
      <c r="CX7" s="420"/>
      <c r="CY7" s="420"/>
      <c r="CZ7" s="420"/>
      <c r="DA7" s="421"/>
      <c r="DB7" s="419">
        <v>4416134</v>
      </c>
      <c r="DC7" s="420"/>
      <c r="DD7" s="420"/>
      <c r="DE7" s="420"/>
      <c r="DF7" s="420"/>
      <c r="DG7" s="420"/>
      <c r="DH7" s="420"/>
      <c r="DI7" s="421"/>
    </row>
    <row r="8" spans="1:119" ht="18.75" customHeight="1" thickBot="1" x14ac:dyDescent="0.2">
      <c r="A8" s="180"/>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105</v>
      </c>
      <c r="AN8" s="376"/>
      <c r="AO8" s="376"/>
      <c r="AP8" s="376"/>
      <c r="AQ8" s="376"/>
      <c r="AR8" s="376"/>
      <c r="AS8" s="376"/>
      <c r="AT8" s="377"/>
      <c r="AU8" s="477" t="s">
        <v>92</v>
      </c>
      <c r="AV8" s="478"/>
      <c r="AW8" s="478"/>
      <c r="AX8" s="478"/>
      <c r="AY8" s="433" t="s">
        <v>106</v>
      </c>
      <c r="AZ8" s="434"/>
      <c r="BA8" s="434"/>
      <c r="BB8" s="434"/>
      <c r="BC8" s="434"/>
      <c r="BD8" s="434"/>
      <c r="BE8" s="434"/>
      <c r="BF8" s="434"/>
      <c r="BG8" s="434"/>
      <c r="BH8" s="434"/>
      <c r="BI8" s="434"/>
      <c r="BJ8" s="434"/>
      <c r="BK8" s="434"/>
      <c r="BL8" s="434"/>
      <c r="BM8" s="435"/>
      <c r="BN8" s="419">
        <v>199244</v>
      </c>
      <c r="BO8" s="420"/>
      <c r="BP8" s="420"/>
      <c r="BQ8" s="420"/>
      <c r="BR8" s="420"/>
      <c r="BS8" s="420"/>
      <c r="BT8" s="420"/>
      <c r="BU8" s="421"/>
      <c r="BV8" s="419">
        <v>151671</v>
      </c>
      <c r="BW8" s="420"/>
      <c r="BX8" s="420"/>
      <c r="BY8" s="420"/>
      <c r="BZ8" s="420"/>
      <c r="CA8" s="420"/>
      <c r="CB8" s="420"/>
      <c r="CC8" s="421"/>
      <c r="CD8" s="459" t="s">
        <v>107</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0"/>
      <c r="B9" s="551" t="s">
        <v>108</v>
      </c>
      <c r="C9" s="552"/>
      <c r="D9" s="552"/>
      <c r="E9" s="552"/>
      <c r="F9" s="552"/>
      <c r="G9" s="552"/>
      <c r="H9" s="552"/>
      <c r="I9" s="552"/>
      <c r="J9" s="552"/>
      <c r="K9" s="470"/>
      <c r="L9" s="553" t="s">
        <v>109</v>
      </c>
      <c r="M9" s="554"/>
      <c r="N9" s="554"/>
      <c r="O9" s="554"/>
      <c r="P9" s="554"/>
      <c r="Q9" s="555"/>
      <c r="R9" s="556">
        <v>10126</v>
      </c>
      <c r="S9" s="557"/>
      <c r="T9" s="557"/>
      <c r="U9" s="557"/>
      <c r="V9" s="558"/>
      <c r="W9" s="488" t="s">
        <v>110</v>
      </c>
      <c r="X9" s="489"/>
      <c r="Y9" s="489"/>
      <c r="Z9" s="489"/>
      <c r="AA9" s="489"/>
      <c r="AB9" s="489"/>
      <c r="AC9" s="489"/>
      <c r="AD9" s="489"/>
      <c r="AE9" s="489"/>
      <c r="AF9" s="489"/>
      <c r="AG9" s="489"/>
      <c r="AH9" s="489"/>
      <c r="AI9" s="489"/>
      <c r="AJ9" s="489"/>
      <c r="AK9" s="489"/>
      <c r="AL9" s="559"/>
      <c r="AM9" s="476" t="s">
        <v>111</v>
      </c>
      <c r="AN9" s="376"/>
      <c r="AO9" s="376"/>
      <c r="AP9" s="376"/>
      <c r="AQ9" s="376"/>
      <c r="AR9" s="376"/>
      <c r="AS9" s="376"/>
      <c r="AT9" s="377"/>
      <c r="AU9" s="477" t="s">
        <v>92</v>
      </c>
      <c r="AV9" s="478"/>
      <c r="AW9" s="478"/>
      <c r="AX9" s="478"/>
      <c r="AY9" s="433" t="s">
        <v>112</v>
      </c>
      <c r="AZ9" s="434"/>
      <c r="BA9" s="434"/>
      <c r="BB9" s="434"/>
      <c r="BC9" s="434"/>
      <c r="BD9" s="434"/>
      <c r="BE9" s="434"/>
      <c r="BF9" s="434"/>
      <c r="BG9" s="434"/>
      <c r="BH9" s="434"/>
      <c r="BI9" s="434"/>
      <c r="BJ9" s="434"/>
      <c r="BK9" s="434"/>
      <c r="BL9" s="434"/>
      <c r="BM9" s="435"/>
      <c r="BN9" s="419">
        <v>47573</v>
      </c>
      <c r="BO9" s="420"/>
      <c r="BP9" s="420"/>
      <c r="BQ9" s="420"/>
      <c r="BR9" s="420"/>
      <c r="BS9" s="420"/>
      <c r="BT9" s="420"/>
      <c r="BU9" s="421"/>
      <c r="BV9" s="419">
        <v>-12379</v>
      </c>
      <c r="BW9" s="420"/>
      <c r="BX9" s="420"/>
      <c r="BY9" s="420"/>
      <c r="BZ9" s="420"/>
      <c r="CA9" s="420"/>
      <c r="CB9" s="420"/>
      <c r="CC9" s="421"/>
      <c r="CD9" s="459" t="s">
        <v>113</v>
      </c>
      <c r="CE9" s="379"/>
      <c r="CF9" s="379"/>
      <c r="CG9" s="379"/>
      <c r="CH9" s="379"/>
      <c r="CI9" s="379"/>
      <c r="CJ9" s="379"/>
      <c r="CK9" s="379"/>
      <c r="CL9" s="379"/>
      <c r="CM9" s="379"/>
      <c r="CN9" s="379"/>
      <c r="CO9" s="379"/>
      <c r="CP9" s="379"/>
      <c r="CQ9" s="379"/>
      <c r="CR9" s="379"/>
      <c r="CS9" s="460"/>
      <c r="CT9" s="416">
        <v>11.7</v>
      </c>
      <c r="CU9" s="417"/>
      <c r="CV9" s="417"/>
      <c r="CW9" s="417"/>
      <c r="CX9" s="417"/>
      <c r="CY9" s="417"/>
      <c r="CZ9" s="417"/>
      <c r="DA9" s="418"/>
      <c r="DB9" s="416">
        <v>11.3</v>
      </c>
      <c r="DC9" s="417"/>
      <c r="DD9" s="417"/>
      <c r="DE9" s="417"/>
      <c r="DF9" s="417"/>
      <c r="DG9" s="417"/>
      <c r="DH9" s="417"/>
      <c r="DI9" s="418"/>
    </row>
    <row r="10" spans="1:119" ht="18.75" customHeight="1" thickBot="1" x14ac:dyDescent="0.2">
      <c r="A10" s="180"/>
      <c r="B10" s="551"/>
      <c r="C10" s="552"/>
      <c r="D10" s="552"/>
      <c r="E10" s="552"/>
      <c r="F10" s="552"/>
      <c r="G10" s="552"/>
      <c r="H10" s="552"/>
      <c r="I10" s="552"/>
      <c r="J10" s="552"/>
      <c r="K10" s="470"/>
      <c r="L10" s="375" t="s">
        <v>114</v>
      </c>
      <c r="M10" s="376"/>
      <c r="N10" s="376"/>
      <c r="O10" s="376"/>
      <c r="P10" s="376"/>
      <c r="Q10" s="377"/>
      <c r="R10" s="372">
        <v>11142</v>
      </c>
      <c r="S10" s="373"/>
      <c r="T10" s="373"/>
      <c r="U10" s="373"/>
      <c r="V10" s="432"/>
      <c r="W10" s="560"/>
      <c r="X10" s="370"/>
      <c r="Y10" s="370"/>
      <c r="Z10" s="370"/>
      <c r="AA10" s="370"/>
      <c r="AB10" s="370"/>
      <c r="AC10" s="370"/>
      <c r="AD10" s="370"/>
      <c r="AE10" s="370"/>
      <c r="AF10" s="370"/>
      <c r="AG10" s="370"/>
      <c r="AH10" s="370"/>
      <c r="AI10" s="370"/>
      <c r="AJ10" s="370"/>
      <c r="AK10" s="370"/>
      <c r="AL10" s="561"/>
      <c r="AM10" s="476" t="s">
        <v>115</v>
      </c>
      <c r="AN10" s="376"/>
      <c r="AO10" s="376"/>
      <c r="AP10" s="376"/>
      <c r="AQ10" s="376"/>
      <c r="AR10" s="376"/>
      <c r="AS10" s="376"/>
      <c r="AT10" s="377"/>
      <c r="AU10" s="477" t="s">
        <v>116</v>
      </c>
      <c r="AV10" s="478"/>
      <c r="AW10" s="478"/>
      <c r="AX10" s="478"/>
      <c r="AY10" s="433" t="s">
        <v>117</v>
      </c>
      <c r="AZ10" s="434"/>
      <c r="BA10" s="434"/>
      <c r="BB10" s="434"/>
      <c r="BC10" s="434"/>
      <c r="BD10" s="434"/>
      <c r="BE10" s="434"/>
      <c r="BF10" s="434"/>
      <c r="BG10" s="434"/>
      <c r="BH10" s="434"/>
      <c r="BI10" s="434"/>
      <c r="BJ10" s="434"/>
      <c r="BK10" s="434"/>
      <c r="BL10" s="434"/>
      <c r="BM10" s="435"/>
      <c r="BN10" s="419">
        <v>15</v>
      </c>
      <c r="BO10" s="420"/>
      <c r="BP10" s="420"/>
      <c r="BQ10" s="420"/>
      <c r="BR10" s="420"/>
      <c r="BS10" s="420"/>
      <c r="BT10" s="420"/>
      <c r="BU10" s="421"/>
      <c r="BV10" s="419">
        <v>64081</v>
      </c>
      <c r="BW10" s="420"/>
      <c r="BX10" s="420"/>
      <c r="BY10" s="420"/>
      <c r="BZ10" s="420"/>
      <c r="CA10" s="420"/>
      <c r="CB10" s="420"/>
      <c r="CC10" s="421"/>
      <c r="CD10" s="183" t="s">
        <v>118</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551"/>
      <c r="C11" s="552"/>
      <c r="D11" s="552"/>
      <c r="E11" s="552"/>
      <c r="F11" s="552"/>
      <c r="G11" s="552"/>
      <c r="H11" s="552"/>
      <c r="I11" s="552"/>
      <c r="J11" s="552"/>
      <c r="K11" s="470"/>
      <c r="L11" s="380" t="s">
        <v>119</v>
      </c>
      <c r="M11" s="381"/>
      <c r="N11" s="381"/>
      <c r="O11" s="381"/>
      <c r="P11" s="381"/>
      <c r="Q11" s="382"/>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6" t="s">
        <v>121</v>
      </c>
      <c r="AN11" s="376"/>
      <c r="AO11" s="376"/>
      <c r="AP11" s="376"/>
      <c r="AQ11" s="376"/>
      <c r="AR11" s="376"/>
      <c r="AS11" s="376"/>
      <c r="AT11" s="377"/>
      <c r="AU11" s="477" t="s">
        <v>116</v>
      </c>
      <c r="AV11" s="478"/>
      <c r="AW11" s="478"/>
      <c r="AX11" s="478"/>
      <c r="AY11" s="433" t="s">
        <v>122</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123</v>
      </c>
      <c r="CE11" s="379"/>
      <c r="CF11" s="379"/>
      <c r="CG11" s="379"/>
      <c r="CH11" s="379"/>
      <c r="CI11" s="379"/>
      <c r="CJ11" s="379"/>
      <c r="CK11" s="379"/>
      <c r="CL11" s="379"/>
      <c r="CM11" s="379"/>
      <c r="CN11" s="379"/>
      <c r="CO11" s="379"/>
      <c r="CP11" s="379"/>
      <c r="CQ11" s="379"/>
      <c r="CR11" s="379"/>
      <c r="CS11" s="460"/>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15">
      <c r="A12" s="180"/>
      <c r="B12" s="525" t="s">
        <v>125</v>
      </c>
      <c r="C12" s="526"/>
      <c r="D12" s="526"/>
      <c r="E12" s="526"/>
      <c r="F12" s="526"/>
      <c r="G12" s="526"/>
      <c r="H12" s="526"/>
      <c r="I12" s="526"/>
      <c r="J12" s="526"/>
      <c r="K12" s="527"/>
      <c r="L12" s="534" t="s">
        <v>126</v>
      </c>
      <c r="M12" s="535"/>
      <c r="N12" s="535"/>
      <c r="O12" s="535"/>
      <c r="P12" s="535"/>
      <c r="Q12" s="536"/>
      <c r="R12" s="537">
        <v>9948</v>
      </c>
      <c r="S12" s="538"/>
      <c r="T12" s="538"/>
      <c r="U12" s="538"/>
      <c r="V12" s="539"/>
      <c r="W12" s="540" t="s">
        <v>1</v>
      </c>
      <c r="X12" s="478"/>
      <c r="Y12" s="478"/>
      <c r="Z12" s="478"/>
      <c r="AA12" s="478"/>
      <c r="AB12" s="541"/>
      <c r="AC12" s="542" t="s">
        <v>127</v>
      </c>
      <c r="AD12" s="543"/>
      <c r="AE12" s="543"/>
      <c r="AF12" s="543"/>
      <c r="AG12" s="544"/>
      <c r="AH12" s="542" t="s">
        <v>128</v>
      </c>
      <c r="AI12" s="543"/>
      <c r="AJ12" s="543"/>
      <c r="AK12" s="543"/>
      <c r="AL12" s="545"/>
      <c r="AM12" s="476" t="s">
        <v>129</v>
      </c>
      <c r="AN12" s="376"/>
      <c r="AO12" s="376"/>
      <c r="AP12" s="376"/>
      <c r="AQ12" s="376"/>
      <c r="AR12" s="376"/>
      <c r="AS12" s="376"/>
      <c r="AT12" s="377"/>
      <c r="AU12" s="477" t="s">
        <v>92</v>
      </c>
      <c r="AV12" s="478"/>
      <c r="AW12" s="478"/>
      <c r="AX12" s="478"/>
      <c r="AY12" s="433" t="s">
        <v>130</v>
      </c>
      <c r="AZ12" s="434"/>
      <c r="BA12" s="434"/>
      <c r="BB12" s="434"/>
      <c r="BC12" s="434"/>
      <c r="BD12" s="434"/>
      <c r="BE12" s="434"/>
      <c r="BF12" s="434"/>
      <c r="BG12" s="434"/>
      <c r="BH12" s="434"/>
      <c r="BI12" s="434"/>
      <c r="BJ12" s="434"/>
      <c r="BK12" s="434"/>
      <c r="BL12" s="434"/>
      <c r="BM12" s="435"/>
      <c r="BN12" s="419">
        <v>24871</v>
      </c>
      <c r="BO12" s="420"/>
      <c r="BP12" s="420"/>
      <c r="BQ12" s="420"/>
      <c r="BR12" s="420"/>
      <c r="BS12" s="420"/>
      <c r="BT12" s="420"/>
      <c r="BU12" s="421"/>
      <c r="BV12" s="419">
        <v>0</v>
      </c>
      <c r="BW12" s="420"/>
      <c r="BX12" s="420"/>
      <c r="BY12" s="420"/>
      <c r="BZ12" s="420"/>
      <c r="CA12" s="420"/>
      <c r="CB12" s="420"/>
      <c r="CC12" s="421"/>
      <c r="CD12" s="459" t="s">
        <v>131</v>
      </c>
      <c r="CE12" s="379"/>
      <c r="CF12" s="379"/>
      <c r="CG12" s="379"/>
      <c r="CH12" s="379"/>
      <c r="CI12" s="379"/>
      <c r="CJ12" s="379"/>
      <c r="CK12" s="379"/>
      <c r="CL12" s="379"/>
      <c r="CM12" s="379"/>
      <c r="CN12" s="379"/>
      <c r="CO12" s="379"/>
      <c r="CP12" s="379"/>
      <c r="CQ12" s="379"/>
      <c r="CR12" s="379"/>
      <c r="CS12" s="460"/>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15">
      <c r="A13" s="180"/>
      <c r="B13" s="528"/>
      <c r="C13" s="529"/>
      <c r="D13" s="529"/>
      <c r="E13" s="529"/>
      <c r="F13" s="529"/>
      <c r="G13" s="529"/>
      <c r="H13" s="529"/>
      <c r="I13" s="529"/>
      <c r="J13" s="529"/>
      <c r="K13" s="530"/>
      <c r="L13" s="189"/>
      <c r="M13" s="503" t="s">
        <v>132</v>
      </c>
      <c r="N13" s="504"/>
      <c r="O13" s="504"/>
      <c r="P13" s="504"/>
      <c r="Q13" s="505"/>
      <c r="R13" s="506">
        <v>9894</v>
      </c>
      <c r="S13" s="507"/>
      <c r="T13" s="507"/>
      <c r="U13" s="507"/>
      <c r="V13" s="508"/>
      <c r="W13" s="509" t="s">
        <v>133</v>
      </c>
      <c r="X13" s="405"/>
      <c r="Y13" s="405"/>
      <c r="Z13" s="405"/>
      <c r="AA13" s="405"/>
      <c r="AB13" s="406"/>
      <c r="AC13" s="372">
        <v>1391</v>
      </c>
      <c r="AD13" s="373"/>
      <c r="AE13" s="373"/>
      <c r="AF13" s="373"/>
      <c r="AG13" s="374"/>
      <c r="AH13" s="372">
        <v>1591</v>
      </c>
      <c r="AI13" s="373"/>
      <c r="AJ13" s="373"/>
      <c r="AK13" s="373"/>
      <c r="AL13" s="432"/>
      <c r="AM13" s="476" t="s">
        <v>134</v>
      </c>
      <c r="AN13" s="376"/>
      <c r="AO13" s="376"/>
      <c r="AP13" s="376"/>
      <c r="AQ13" s="376"/>
      <c r="AR13" s="376"/>
      <c r="AS13" s="376"/>
      <c r="AT13" s="377"/>
      <c r="AU13" s="477" t="s">
        <v>116</v>
      </c>
      <c r="AV13" s="478"/>
      <c r="AW13" s="478"/>
      <c r="AX13" s="478"/>
      <c r="AY13" s="433" t="s">
        <v>135</v>
      </c>
      <c r="AZ13" s="434"/>
      <c r="BA13" s="434"/>
      <c r="BB13" s="434"/>
      <c r="BC13" s="434"/>
      <c r="BD13" s="434"/>
      <c r="BE13" s="434"/>
      <c r="BF13" s="434"/>
      <c r="BG13" s="434"/>
      <c r="BH13" s="434"/>
      <c r="BI13" s="434"/>
      <c r="BJ13" s="434"/>
      <c r="BK13" s="434"/>
      <c r="BL13" s="434"/>
      <c r="BM13" s="435"/>
      <c r="BN13" s="419">
        <v>22717</v>
      </c>
      <c r="BO13" s="420"/>
      <c r="BP13" s="420"/>
      <c r="BQ13" s="420"/>
      <c r="BR13" s="420"/>
      <c r="BS13" s="420"/>
      <c r="BT13" s="420"/>
      <c r="BU13" s="421"/>
      <c r="BV13" s="419">
        <v>51702</v>
      </c>
      <c r="BW13" s="420"/>
      <c r="BX13" s="420"/>
      <c r="BY13" s="420"/>
      <c r="BZ13" s="420"/>
      <c r="CA13" s="420"/>
      <c r="CB13" s="420"/>
      <c r="CC13" s="421"/>
      <c r="CD13" s="459" t="s">
        <v>136</v>
      </c>
      <c r="CE13" s="379"/>
      <c r="CF13" s="379"/>
      <c r="CG13" s="379"/>
      <c r="CH13" s="379"/>
      <c r="CI13" s="379"/>
      <c r="CJ13" s="379"/>
      <c r="CK13" s="379"/>
      <c r="CL13" s="379"/>
      <c r="CM13" s="379"/>
      <c r="CN13" s="379"/>
      <c r="CO13" s="379"/>
      <c r="CP13" s="379"/>
      <c r="CQ13" s="379"/>
      <c r="CR13" s="379"/>
      <c r="CS13" s="460"/>
      <c r="CT13" s="416">
        <v>10.6</v>
      </c>
      <c r="CU13" s="417"/>
      <c r="CV13" s="417"/>
      <c r="CW13" s="417"/>
      <c r="CX13" s="417"/>
      <c r="CY13" s="417"/>
      <c r="CZ13" s="417"/>
      <c r="DA13" s="418"/>
      <c r="DB13" s="416">
        <v>10.1</v>
      </c>
      <c r="DC13" s="417"/>
      <c r="DD13" s="417"/>
      <c r="DE13" s="417"/>
      <c r="DF13" s="417"/>
      <c r="DG13" s="417"/>
      <c r="DH13" s="417"/>
      <c r="DI13" s="418"/>
    </row>
    <row r="14" spans="1:119" ht="18.75" customHeight="1" thickBot="1" x14ac:dyDescent="0.2">
      <c r="A14" s="180"/>
      <c r="B14" s="528"/>
      <c r="C14" s="529"/>
      <c r="D14" s="529"/>
      <c r="E14" s="529"/>
      <c r="F14" s="529"/>
      <c r="G14" s="529"/>
      <c r="H14" s="529"/>
      <c r="I14" s="529"/>
      <c r="J14" s="529"/>
      <c r="K14" s="530"/>
      <c r="L14" s="493" t="s">
        <v>137</v>
      </c>
      <c r="M14" s="546"/>
      <c r="N14" s="546"/>
      <c r="O14" s="546"/>
      <c r="P14" s="546"/>
      <c r="Q14" s="547"/>
      <c r="R14" s="506">
        <v>10187</v>
      </c>
      <c r="S14" s="507"/>
      <c r="T14" s="507"/>
      <c r="U14" s="507"/>
      <c r="V14" s="508"/>
      <c r="W14" s="510"/>
      <c r="X14" s="408"/>
      <c r="Y14" s="408"/>
      <c r="Z14" s="408"/>
      <c r="AA14" s="408"/>
      <c r="AB14" s="409"/>
      <c r="AC14" s="499">
        <v>27.3</v>
      </c>
      <c r="AD14" s="500"/>
      <c r="AE14" s="500"/>
      <c r="AF14" s="500"/>
      <c r="AG14" s="501"/>
      <c r="AH14" s="499">
        <v>27.9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138</v>
      </c>
      <c r="CE14" s="457"/>
      <c r="CF14" s="457"/>
      <c r="CG14" s="457"/>
      <c r="CH14" s="457"/>
      <c r="CI14" s="457"/>
      <c r="CJ14" s="457"/>
      <c r="CK14" s="457"/>
      <c r="CL14" s="457"/>
      <c r="CM14" s="457"/>
      <c r="CN14" s="457"/>
      <c r="CO14" s="457"/>
      <c r="CP14" s="457"/>
      <c r="CQ14" s="457"/>
      <c r="CR14" s="457"/>
      <c r="CS14" s="458"/>
      <c r="CT14" s="516">
        <v>69.5</v>
      </c>
      <c r="CU14" s="517"/>
      <c r="CV14" s="517"/>
      <c r="CW14" s="517"/>
      <c r="CX14" s="517"/>
      <c r="CY14" s="517"/>
      <c r="CZ14" s="517"/>
      <c r="DA14" s="518"/>
      <c r="DB14" s="516">
        <v>71.400000000000006</v>
      </c>
      <c r="DC14" s="517"/>
      <c r="DD14" s="517"/>
      <c r="DE14" s="517"/>
      <c r="DF14" s="517"/>
      <c r="DG14" s="517"/>
      <c r="DH14" s="517"/>
      <c r="DI14" s="518"/>
    </row>
    <row r="15" spans="1:119" ht="18.75" customHeight="1" x14ac:dyDescent="0.15">
      <c r="A15" s="180"/>
      <c r="B15" s="528"/>
      <c r="C15" s="529"/>
      <c r="D15" s="529"/>
      <c r="E15" s="529"/>
      <c r="F15" s="529"/>
      <c r="G15" s="529"/>
      <c r="H15" s="529"/>
      <c r="I15" s="529"/>
      <c r="J15" s="529"/>
      <c r="K15" s="530"/>
      <c r="L15" s="189"/>
      <c r="M15" s="503" t="s">
        <v>132</v>
      </c>
      <c r="N15" s="504"/>
      <c r="O15" s="504"/>
      <c r="P15" s="504"/>
      <c r="Q15" s="505"/>
      <c r="R15" s="506">
        <v>10141</v>
      </c>
      <c r="S15" s="507"/>
      <c r="T15" s="507"/>
      <c r="U15" s="507"/>
      <c r="V15" s="508"/>
      <c r="W15" s="509" t="s">
        <v>139</v>
      </c>
      <c r="X15" s="405"/>
      <c r="Y15" s="405"/>
      <c r="Z15" s="405"/>
      <c r="AA15" s="405"/>
      <c r="AB15" s="406"/>
      <c r="AC15" s="372">
        <v>1004</v>
      </c>
      <c r="AD15" s="373"/>
      <c r="AE15" s="373"/>
      <c r="AF15" s="373"/>
      <c r="AG15" s="374"/>
      <c r="AH15" s="372">
        <v>1174</v>
      </c>
      <c r="AI15" s="373"/>
      <c r="AJ15" s="373"/>
      <c r="AK15" s="373"/>
      <c r="AL15" s="432"/>
      <c r="AM15" s="476"/>
      <c r="AN15" s="376"/>
      <c r="AO15" s="376"/>
      <c r="AP15" s="376"/>
      <c r="AQ15" s="376"/>
      <c r="AR15" s="376"/>
      <c r="AS15" s="376"/>
      <c r="AT15" s="377"/>
      <c r="AU15" s="477"/>
      <c r="AV15" s="478"/>
      <c r="AW15" s="478"/>
      <c r="AX15" s="478"/>
      <c r="AY15" s="445" t="s">
        <v>140</v>
      </c>
      <c r="AZ15" s="446"/>
      <c r="BA15" s="446"/>
      <c r="BB15" s="446"/>
      <c r="BC15" s="446"/>
      <c r="BD15" s="446"/>
      <c r="BE15" s="446"/>
      <c r="BF15" s="446"/>
      <c r="BG15" s="446"/>
      <c r="BH15" s="446"/>
      <c r="BI15" s="446"/>
      <c r="BJ15" s="446"/>
      <c r="BK15" s="446"/>
      <c r="BL15" s="446"/>
      <c r="BM15" s="447"/>
      <c r="BN15" s="448">
        <v>1006017</v>
      </c>
      <c r="BO15" s="449"/>
      <c r="BP15" s="449"/>
      <c r="BQ15" s="449"/>
      <c r="BR15" s="449"/>
      <c r="BS15" s="449"/>
      <c r="BT15" s="449"/>
      <c r="BU15" s="450"/>
      <c r="BV15" s="448">
        <v>990109</v>
      </c>
      <c r="BW15" s="449"/>
      <c r="BX15" s="449"/>
      <c r="BY15" s="449"/>
      <c r="BZ15" s="449"/>
      <c r="CA15" s="449"/>
      <c r="CB15" s="449"/>
      <c r="CC15" s="450"/>
      <c r="CD15" s="519" t="s">
        <v>141</v>
      </c>
      <c r="CE15" s="520"/>
      <c r="CF15" s="520"/>
      <c r="CG15" s="520"/>
      <c r="CH15" s="520"/>
      <c r="CI15" s="520"/>
      <c r="CJ15" s="520"/>
      <c r="CK15" s="520"/>
      <c r="CL15" s="520"/>
      <c r="CM15" s="520"/>
      <c r="CN15" s="520"/>
      <c r="CO15" s="520"/>
      <c r="CP15" s="520"/>
      <c r="CQ15" s="520"/>
      <c r="CR15" s="520"/>
      <c r="CS15" s="521"/>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528"/>
      <c r="C16" s="529"/>
      <c r="D16" s="529"/>
      <c r="E16" s="529"/>
      <c r="F16" s="529"/>
      <c r="G16" s="529"/>
      <c r="H16" s="529"/>
      <c r="I16" s="529"/>
      <c r="J16" s="529"/>
      <c r="K16" s="530"/>
      <c r="L16" s="493" t="s">
        <v>142</v>
      </c>
      <c r="M16" s="494"/>
      <c r="N16" s="494"/>
      <c r="O16" s="494"/>
      <c r="P16" s="494"/>
      <c r="Q16" s="495"/>
      <c r="R16" s="496" t="s">
        <v>143</v>
      </c>
      <c r="S16" s="497"/>
      <c r="T16" s="497"/>
      <c r="U16" s="497"/>
      <c r="V16" s="498"/>
      <c r="W16" s="510"/>
      <c r="X16" s="408"/>
      <c r="Y16" s="408"/>
      <c r="Z16" s="408"/>
      <c r="AA16" s="408"/>
      <c r="AB16" s="409"/>
      <c r="AC16" s="499">
        <v>19.7</v>
      </c>
      <c r="AD16" s="500"/>
      <c r="AE16" s="500"/>
      <c r="AF16" s="500"/>
      <c r="AG16" s="501"/>
      <c r="AH16" s="499">
        <v>20.6</v>
      </c>
      <c r="AI16" s="500"/>
      <c r="AJ16" s="500"/>
      <c r="AK16" s="500"/>
      <c r="AL16" s="502"/>
      <c r="AM16" s="476"/>
      <c r="AN16" s="376"/>
      <c r="AO16" s="376"/>
      <c r="AP16" s="376"/>
      <c r="AQ16" s="376"/>
      <c r="AR16" s="376"/>
      <c r="AS16" s="376"/>
      <c r="AT16" s="377"/>
      <c r="AU16" s="477"/>
      <c r="AV16" s="478"/>
      <c r="AW16" s="478"/>
      <c r="AX16" s="478"/>
      <c r="AY16" s="433" t="s">
        <v>144</v>
      </c>
      <c r="AZ16" s="434"/>
      <c r="BA16" s="434"/>
      <c r="BB16" s="434"/>
      <c r="BC16" s="434"/>
      <c r="BD16" s="434"/>
      <c r="BE16" s="434"/>
      <c r="BF16" s="434"/>
      <c r="BG16" s="434"/>
      <c r="BH16" s="434"/>
      <c r="BI16" s="434"/>
      <c r="BJ16" s="434"/>
      <c r="BK16" s="434"/>
      <c r="BL16" s="434"/>
      <c r="BM16" s="435"/>
      <c r="BN16" s="419">
        <v>4210328</v>
      </c>
      <c r="BO16" s="420"/>
      <c r="BP16" s="420"/>
      <c r="BQ16" s="420"/>
      <c r="BR16" s="420"/>
      <c r="BS16" s="420"/>
      <c r="BT16" s="420"/>
      <c r="BU16" s="421"/>
      <c r="BV16" s="419">
        <v>4125595</v>
      </c>
      <c r="BW16" s="420"/>
      <c r="BX16" s="420"/>
      <c r="BY16" s="420"/>
      <c r="BZ16" s="420"/>
      <c r="CA16" s="420"/>
      <c r="CB16" s="420"/>
      <c r="CC16" s="421"/>
      <c r="CD16" s="193"/>
      <c r="CE16" s="451" t="s">
        <v>145</v>
      </c>
      <c r="CF16" s="451"/>
      <c r="CG16" s="451"/>
      <c r="CH16" s="451"/>
      <c r="CI16" s="451"/>
      <c r="CJ16" s="451"/>
      <c r="CK16" s="451"/>
      <c r="CL16" s="451"/>
      <c r="CM16" s="451"/>
      <c r="CN16" s="451"/>
      <c r="CO16" s="451"/>
      <c r="CP16" s="451"/>
      <c r="CQ16" s="451"/>
      <c r="CR16" s="451"/>
      <c r="CS16" s="452"/>
      <c r="CT16" s="416">
        <v>2.6</v>
      </c>
      <c r="CU16" s="417"/>
      <c r="CV16" s="417"/>
      <c r="CW16" s="417"/>
      <c r="CX16" s="417"/>
      <c r="CY16" s="417"/>
      <c r="CZ16" s="417"/>
      <c r="DA16" s="418"/>
      <c r="DB16" s="416" t="s">
        <v>124</v>
      </c>
      <c r="DC16" s="417"/>
      <c r="DD16" s="417"/>
      <c r="DE16" s="417"/>
      <c r="DF16" s="417"/>
      <c r="DG16" s="417"/>
      <c r="DH16" s="417"/>
      <c r="DI16" s="418"/>
    </row>
    <row r="17" spans="1:113" ht="18.75" customHeight="1" thickBot="1" x14ac:dyDescent="0.2">
      <c r="A17" s="180"/>
      <c r="B17" s="531"/>
      <c r="C17" s="532"/>
      <c r="D17" s="532"/>
      <c r="E17" s="532"/>
      <c r="F17" s="532"/>
      <c r="G17" s="532"/>
      <c r="H17" s="532"/>
      <c r="I17" s="532"/>
      <c r="J17" s="532"/>
      <c r="K17" s="533"/>
      <c r="L17" s="194"/>
      <c r="M17" s="512" t="s">
        <v>146</v>
      </c>
      <c r="N17" s="513"/>
      <c r="O17" s="513"/>
      <c r="P17" s="513"/>
      <c r="Q17" s="514"/>
      <c r="R17" s="496" t="s">
        <v>147</v>
      </c>
      <c r="S17" s="497"/>
      <c r="T17" s="497"/>
      <c r="U17" s="497"/>
      <c r="V17" s="498"/>
      <c r="W17" s="509" t="s">
        <v>148</v>
      </c>
      <c r="X17" s="405"/>
      <c r="Y17" s="405"/>
      <c r="Z17" s="405"/>
      <c r="AA17" s="405"/>
      <c r="AB17" s="406"/>
      <c r="AC17" s="372">
        <v>2696</v>
      </c>
      <c r="AD17" s="373"/>
      <c r="AE17" s="373"/>
      <c r="AF17" s="373"/>
      <c r="AG17" s="374"/>
      <c r="AH17" s="372">
        <v>2931</v>
      </c>
      <c r="AI17" s="373"/>
      <c r="AJ17" s="373"/>
      <c r="AK17" s="373"/>
      <c r="AL17" s="432"/>
      <c r="AM17" s="476"/>
      <c r="AN17" s="376"/>
      <c r="AO17" s="376"/>
      <c r="AP17" s="376"/>
      <c r="AQ17" s="376"/>
      <c r="AR17" s="376"/>
      <c r="AS17" s="376"/>
      <c r="AT17" s="377"/>
      <c r="AU17" s="477"/>
      <c r="AV17" s="478"/>
      <c r="AW17" s="478"/>
      <c r="AX17" s="478"/>
      <c r="AY17" s="433" t="s">
        <v>149</v>
      </c>
      <c r="AZ17" s="434"/>
      <c r="BA17" s="434"/>
      <c r="BB17" s="434"/>
      <c r="BC17" s="434"/>
      <c r="BD17" s="434"/>
      <c r="BE17" s="434"/>
      <c r="BF17" s="434"/>
      <c r="BG17" s="434"/>
      <c r="BH17" s="434"/>
      <c r="BI17" s="434"/>
      <c r="BJ17" s="434"/>
      <c r="BK17" s="434"/>
      <c r="BL17" s="434"/>
      <c r="BM17" s="435"/>
      <c r="BN17" s="419">
        <v>1243422</v>
      </c>
      <c r="BO17" s="420"/>
      <c r="BP17" s="420"/>
      <c r="BQ17" s="420"/>
      <c r="BR17" s="420"/>
      <c r="BS17" s="420"/>
      <c r="BT17" s="420"/>
      <c r="BU17" s="421"/>
      <c r="BV17" s="419">
        <v>1221201</v>
      </c>
      <c r="BW17" s="420"/>
      <c r="BX17" s="420"/>
      <c r="BY17" s="420"/>
      <c r="BZ17" s="420"/>
      <c r="CA17" s="420"/>
      <c r="CB17" s="420"/>
      <c r="CC17" s="421"/>
      <c r="CD17" s="193"/>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0"/>
      <c r="B18" s="469" t="s">
        <v>150</v>
      </c>
      <c r="C18" s="470"/>
      <c r="D18" s="470"/>
      <c r="E18" s="471"/>
      <c r="F18" s="471"/>
      <c r="G18" s="471"/>
      <c r="H18" s="471"/>
      <c r="I18" s="471"/>
      <c r="J18" s="471"/>
      <c r="K18" s="471"/>
      <c r="L18" s="472">
        <v>217.09</v>
      </c>
      <c r="M18" s="472"/>
      <c r="N18" s="472"/>
      <c r="O18" s="472"/>
      <c r="P18" s="472"/>
      <c r="Q18" s="472"/>
      <c r="R18" s="473"/>
      <c r="S18" s="473"/>
      <c r="T18" s="473"/>
      <c r="U18" s="473"/>
      <c r="V18" s="474"/>
      <c r="W18" s="490"/>
      <c r="X18" s="491"/>
      <c r="Y18" s="491"/>
      <c r="Z18" s="491"/>
      <c r="AA18" s="491"/>
      <c r="AB18" s="515"/>
      <c r="AC18" s="389">
        <v>53</v>
      </c>
      <c r="AD18" s="390"/>
      <c r="AE18" s="390"/>
      <c r="AF18" s="390"/>
      <c r="AG18" s="475"/>
      <c r="AH18" s="389">
        <v>51.5</v>
      </c>
      <c r="AI18" s="390"/>
      <c r="AJ18" s="390"/>
      <c r="AK18" s="390"/>
      <c r="AL18" s="391"/>
      <c r="AM18" s="476"/>
      <c r="AN18" s="376"/>
      <c r="AO18" s="376"/>
      <c r="AP18" s="376"/>
      <c r="AQ18" s="376"/>
      <c r="AR18" s="376"/>
      <c r="AS18" s="376"/>
      <c r="AT18" s="377"/>
      <c r="AU18" s="477"/>
      <c r="AV18" s="478"/>
      <c r="AW18" s="478"/>
      <c r="AX18" s="478"/>
      <c r="AY18" s="433" t="s">
        <v>151</v>
      </c>
      <c r="AZ18" s="434"/>
      <c r="BA18" s="434"/>
      <c r="BB18" s="434"/>
      <c r="BC18" s="434"/>
      <c r="BD18" s="434"/>
      <c r="BE18" s="434"/>
      <c r="BF18" s="434"/>
      <c r="BG18" s="434"/>
      <c r="BH18" s="434"/>
      <c r="BI18" s="434"/>
      <c r="BJ18" s="434"/>
      <c r="BK18" s="434"/>
      <c r="BL18" s="434"/>
      <c r="BM18" s="435"/>
      <c r="BN18" s="419">
        <v>3611988</v>
      </c>
      <c r="BO18" s="420"/>
      <c r="BP18" s="420"/>
      <c r="BQ18" s="420"/>
      <c r="BR18" s="420"/>
      <c r="BS18" s="420"/>
      <c r="BT18" s="420"/>
      <c r="BU18" s="421"/>
      <c r="BV18" s="419">
        <v>3553050</v>
      </c>
      <c r="BW18" s="420"/>
      <c r="BX18" s="420"/>
      <c r="BY18" s="420"/>
      <c r="BZ18" s="420"/>
      <c r="CA18" s="420"/>
      <c r="CB18" s="420"/>
      <c r="CC18" s="421"/>
      <c r="CD18" s="193"/>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0"/>
      <c r="B19" s="469" t="s">
        <v>152</v>
      </c>
      <c r="C19" s="470"/>
      <c r="D19" s="470"/>
      <c r="E19" s="471"/>
      <c r="F19" s="471"/>
      <c r="G19" s="471"/>
      <c r="H19" s="471"/>
      <c r="I19" s="471"/>
      <c r="J19" s="471"/>
      <c r="K19" s="471"/>
      <c r="L19" s="479">
        <v>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153</v>
      </c>
      <c r="AZ19" s="434"/>
      <c r="BA19" s="434"/>
      <c r="BB19" s="434"/>
      <c r="BC19" s="434"/>
      <c r="BD19" s="434"/>
      <c r="BE19" s="434"/>
      <c r="BF19" s="434"/>
      <c r="BG19" s="434"/>
      <c r="BH19" s="434"/>
      <c r="BI19" s="434"/>
      <c r="BJ19" s="434"/>
      <c r="BK19" s="434"/>
      <c r="BL19" s="434"/>
      <c r="BM19" s="435"/>
      <c r="BN19" s="419">
        <v>5486515</v>
      </c>
      <c r="BO19" s="420"/>
      <c r="BP19" s="420"/>
      <c r="BQ19" s="420"/>
      <c r="BR19" s="420"/>
      <c r="BS19" s="420"/>
      <c r="BT19" s="420"/>
      <c r="BU19" s="421"/>
      <c r="BV19" s="419">
        <v>5413530</v>
      </c>
      <c r="BW19" s="420"/>
      <c r="BX19" s="420"/>
      <c r="BY19" s="420"/>
      <c r="BZ19" s="420"/>
      <c r="CA19" s="420"/>
      <c r="CB19" s="420"/>
      <c r="CC19" s="421"/>
      <c r="CD19" s="193"/>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0"/>
      <c r="B20" s="469" t="s">
        <v>154</v>
      </c>
      <c r="C20" s="470"/>
      <c r="D20" s="470"/>
      <c r="E20" s="471"/>
      <c r="F20" s="471"/>
      <c r="G20" s="471"/>
      <c r="H20" s="471"/>
      <c r="I20" s="471"/>
      <c r="J20" s="471"/>
      <c r="K20" s="471"/>
      <c r="L20" s="479">
        <v>3796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3"/>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0"/>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3"/>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0"/>
      <c r="B22" s="395" t="s">
        <v>156</v>
      </c>
      <c r="C22" s="396"/>
      <c r="D22" s="397"/>
      <c r="E22" s="404" t="s">
        <v>1</v>
      </c>
      <c r="F22" s="405"/>
      <c r="G22" s="405"/>
      <c r="H22" s="405"/>
      <c r="I22" s="405"/>
      <c r="J22" s="405"/>
      <c r="K22" s="406"/>
      <c r="L22" s="404" t="s">
        <v>157</v>
      </c>
      <c r="M22" s="405"/>
      <c r="N22" s="405"/>
      <c r="O22" s="405"/>
      <c r="P22" s="406"/>
      <c r="Q22" s="410" t="s">
        <v>158</v>
      </c>
      <c r="R22" s="411"/>
      <c r="S22" s="411"/>
      <c r="T22" s="411"/>
      <c r="U22" s="411"/>
      <c r="V22" s="412"/>
      <c r="W22" s="461" t="s">
        <v>159</v>
      </c>
      <c r="X22" s="396"/>
      <c r="Y22" s="397"/>
      <c r="Z22" s="404" t="s">
        <v>1</v>
      </c>
      <c r="AA22" s="405"/>
      <c r="AB22" s="405"/>
      <c r="AC22" s="405"/>
      <c r="AD22" s="405"/>
      <c r="AE22" s="405"/>
      <c r="AF22" s="405"/>
      <c r="AG22" s="406"/>
      <c r="AH22" s="422" t="s">
        <v>160</v>
      </c>
      <c r="AI22" s="405"/>
      <c r="AJ22" s="405"/>
      <c r="AK22" s="405"/>
      <c r="AL22" s="406"/>
      <c r="AM22" s="422" t="s">
        <v>161</v>
      </c>
      <c r="AN22" s="423"/>
      <c r="AO22" s="423"/>
      <c r="AP22" s="423"/>
      <c r="AQ22" s="423"/>
      <c r="AR22" s="424"/>
      <c r="AS22" s="410" t="s">
        <v>158</v>
      </c>
      <c r="AT22" s="411"/>
      <c r="AU22" s="411"/>
      <c r="AV22" s="411"/>
      <c r="AW22" s="411"/>
      <c r="AX22" s="428"/>
      <c r="AY22" s="445" t="s">
        <v>162</v>
      </c>
      <c r="AZ22" s="446"/>
      <c r="BA22" s="446"/>
      <c r="BB22" s="446"/>
      <c r="BC22" s="446"/>
      <c r="BD22" s="446"/>
      <c r="BE22" s="446"/>
      <c r="BF22" s="446"/>
      <c r="BG22" s="446"/>
      <c r="BH22" s="446"/>
      <c r="BI22" s="446"/>
      <c r="BJ22" s="446"/>
      <c r="BK22" s="446"/>
      <c r="BL22" s="446"/>
      <c r="BM22" s="447"/>
      <c r="BN22" s="448">
        <v>7818353</v>
      </c>
      <c r="BO22" s="449"/>
      <c r="BP22" s="449"/>
      <c r="BQ22" s="449"/>
      <c r="BR22" s="449"/>
      <c r="BS22" s="449"/>
      <c r="BT22" s="449"/>
      <c r="BU22" s="450"/>
      <c r="BV22" s="448">
        <v>7939918</v>
      </c>
      <c r="BW22" s="449"/>
      <c r="BX22" s="449"/>
      <c r="BY22" s="449"/>
      <c r="BZ22" s="449"/>
      <c r="CA22" s="449"/>
      <c r="CB22" s="449"/>
      <c r="CC22" s="450"/>
      <c r="CD22" s="193"/>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0"/>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163</v>
      </c>
      <c r="AZ23" s="434"/>
      <c r="BA23" s="434"/>
      <c r="BB23" s="434"/>
      <c r="BC23" s="434"/>
      <c r="BD23" s="434"/>
      <c r="BE23" s="434"/>
      <c r="BF23" s="434"/>
      <c r="BG23" s="434"/>
      <c r="BH23" s="434"/>
      <c r="BI23" s="434"/>
      <c r="BJ23" s="434"/>
      <c r="BK23" s="434"/>
      <c r="BL23" s="434"/>
      <c r="BM23" s="435"/>
      <c r="BN23" s="419">
        <v>7515859</v>
      </c>
      <c r="BO23" s="420"/>
      <c r="BP23" s="420"/>
      <c r="BQ23" s="420"/>
      <c r="BR23" s="420"/>
      <c r="BS23" s="420"/>
      <c r="BT23" s="420"/>
      <c r="BU23" s="421"/>
      <c r="BV23" s="419">
        <v>7771052</v>
      </c>
      <c r="BW23" s="420"/>
      <c r="BX23" s="420"/>
      <c r="BY23" s="420"/>
      <c r="BZ23" s="420"/>
      <c r="CA23" s="420"/>
      <c r="CB23" s="420"/>
      <c r="CC23" s="421"/>
      <c r="CD23" s="193"/>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0"/>
      <c r="B24" s="398"/>
      <c r="C24" s="399"/>
      <c r="D24" s="400"/>
      <c r="E24" s="375" t="s">
        <v>164</v>
      </c>
      <c r="F24" s="376"/>
      <c r="G24" s="376"/>
      <c r="H24" s="376"/>
      <c r="I24" s="376"/>
      <c r="J24" s="376"/>
      <c r="K24" s="377"/>
      <c r="L24" s="372">
        <v>1</v>
      </c>
      <c r="M24" s="373"/>
      <c r="N24" s="373"/>
      <c r="O24" s="373"/>
      <c r="P24" s="374"/>
      <c r="Q24" s="372">
        <v>7950</v>
      </c>
      <c r="R24" s="373"/>
      <c r="S24" s="373"/>
      <c r="T24" s="373"/>
      <c r="U24" s="373"/>
      <c r="V24" s="374"/>
      <c r="W24" s="462"/>
      <c r="X24" s="399"/>
      <c r="Y24" s="400"/>
      <c r="Z24" s="375" t="s">
        <v>165</v>
      </c>
      <c r="AA24" s="376"/>
      <c r="AB24" s="376"/>
      <c r="AC24" s="376"/>
      <c r="AD24" s="376"/>
      <c r="AE24" s="376"/>
      <c r="AF24" s="376"/>
      <c r="AG24" s="377"/>
      <c r="AH24" s="372">
        <v>110</v>
      </c>
      <c r="AI24" s="373"/>
      <c r="AJ24" s="373"/>
      <c r="AK24" s="373"/>
      <c r="AL24" s="374"/>
      <c r="AM24" s="372">
        <v>328460</v>
      </c>
      <c r="AN24" s="373"/>
      <c r="AO24" s="373"/>
      <c r="AP24" s="373"/>
      <c r="AQ24" s="373"/>
      <c r="AR24" s="374"/>
      <c r="AS24" s="372">
        <v>2986</v>
      </c>
      <c r="AT24" s="373"/>
      <c r="AU24" s="373"/>
      <c r="AV24" s="373"/>
      <c r="AW24" s="373"/>
      <c r="AX24" s="432"/>
      <c r="AY24" s="392" t="s">
        <v>166</v>
      </c>
      <c r="AZ24" s="393"/>
      <c r="BA24" s="393"/>
      <c r="BB24" s="393"/>
      <c r="BC24" s="393"/>
      <c r="BD24" s="393"/>
      <c r="BE24" s="393"/>
      <c r="BF24" s="393"/>
      <c r="BG24" s="393"/>
      <c r="BH24" s="393"/>
      <c r="BI24" s="393"/>
      <c r="BJ24" s="393"/>
      <c r="BK24" s="393"/>
      <c r="BL24" s="393"/>
      <c r="BM24" s="394"/>
      <c r="BN24" s="419">
        <v>5851153</v>
      </c>
      <c r="BO24" s="420"/>
      <c r="BP24" s="420"/>
      <c r="BQ24" s="420"/>
      <c r="BR24" s="420"/>
      <c r="BS24" s="420"/>
      <c r="BT24" s="420"/>
      <c r="BU24" s="421"/>
      <c r="BV24" s="419">
        <v>5785287</v>
      </c>
      <c r="BW24" s="420"/>
      <c r="BX24" s="420"/>
      <c r="BY24" s="420"/>
      <c r="BZ24" s="420"/>
      <c r="CA24" s="420"/>
      <c r="CB24" s="420"/>
      <c r="CC24" s="421"/>
      <c r="CD24" s="193"/>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0"/>
      <c r="B25" s="398"/>
      <c r="C25" s="399"/>
      <c r="D25" s="400"/>
      <c r="E25" s="375" t="s">
        <v>167</v>
      </c>
      <c r="F25" s="376"/>
      <c r="G25" s="376"/>
      <c r="H25" s="376"/>
      <c r="I25" s="376"/>
      <c r="J25" s="376"/>
      <c r="K25" s="377"/>
      <c r="L25" s="372">
        <v>1</v>
      </c>
      <c r="M25" s="373"/>
      <c r="N25" s="373"/>
      <c r="O25" s="373"/>
      <c r="P25" s="374"/>
      <c r="Q25" s="372">
        <v>6340</v>
      </c>
      <c r="R25" s="373"/>
      <c r="S25" s="373"/>
      <c r="T25" s="373"/>
      <c r="U25" s="373"/>
      <c r="V25" s="374"/>
      <c r="W25" s="462"/>
      <c r="X25" s="399"/>
      <c r="Y25" s="400"/>
      <c r="Z25" s="375" t="s">
        <v>168</v>
      </c>
      <c r="AA25" s="376"/>
      <c r="AB25" s="376"/>
      <c r="AC25" s="376"/>
      <c r="AD25" s="376"/>
      <c r="AE25" s="376"/>
      <c r="AF25" s="376"/>
      <c r="AG25" s="377"/>
      <c r="AH25" s="372" t="s">
        <v>124</v>
      </c>
      <c r="AI25" s="373"/>
      <c r="AJ25" s="373"/>
      <c r="AK25" s="373"/>
      <c r="AL25" s="374"/>
      <c r="AM25" s="372" t="s">
        <v>124</v>
      </c>
      <c r="AN25" s="373"/>
      <c r="AO25" s="373"/>
      <c r="AP25" s="373"/>
      <c r="AQ25" s="373"/>
      <c r="AR25" s="374"/>
      <c r="AS25" s="372" t="s">
        <v>124</v>
      </c>
      <c r="AT25" s="373"/>
      <c r="AU25" s="373"/>
      <c r="AV25" s="373"/>
      <c r="AW25" s="373"/>
      <c r="AX25" s="432"/>
      <c r="AY25" s="445" t="s">
        <v>169</v>
      </c>
      <c r="AZ25" s="446"/>
      <c r="BA25" s="446"/>
      <c r="BB25" s="446"/>
      <c r="BC25" s="446"/>
      <c r="BD25" s="446"/>
      <c r="BE25" s="446"/>
      <c r="BF25" s="446"/>
      <c r="BG25" s="446"/>
      <c r="BH25" s="446"/>
      <c r="BI25" s="446"/>
      <c r="BJ25" s="446"/>
      <c r="BK25" s="446"/>
      <c r="BL25" s="446"/>
      <c r="BM25" s="447"/>
      <c r="BN25" s="448">
        <v>390719</v>
      </c>
      <c r="BO25" s="449"/>
      <c r="BP25" s="449"/>
      <c r="BQ25" s="449"/>
      <c r="BR25" s="449"/>
      <c r="BS25" s="449"/>
      <c r="BT25" s="449"/>
      <c r="BU25" s="450"/>
      <c r="BV25" s="448">
        <v>3855431</v>
      </c>
      <c r="BW25" s="449"/>
      <c r="BX25" s="449"/>
      <c r="BY25" s="449"/>
      <c r="BZ25" s="449"/>
      <c r="CA25" s="449"/>
      <c r="CB25" s="449"/>
      <c r="CC25" s="450"/>
      <c r="CD25" s="193"/>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0"/>
      <c r="B26" s="398"/>
      <c r="C26" s="399"/>
      <c r="D26" s="400"/>
      <c r="E26" s="375" t="s">
        <v>170</v>
      </c>
      <c r="F26" s="376"/>
      <c r="G26" s="376"/>
      <c r="H26" s="376"/>
      <c r="I26" s="376"/>
      <c r="J26" s="376"/>
      <c r="K26" s="377"/>
      <c r="L26" s="372">
        <v>1</v>
      </c>
      <c r="M26" s="373"/>
      <c r="N26" s="373"/>
      <c r="O26" s="373"/>
      <c r="P26" s="374"/>
      <c r="Q26" s="372">
        <v>5650</v>
      </c>
      <c r="R26" s="373"/>
      <c r="S26" s="373"/>
      <c r="T26" s="373"/>
      <c r="U26" s="373"/>
      <c r="V26" s="374"/>
      <c r="W26" s="462"/>
      <c r="X26" s="399"/>
      <c r="Y26" s="400"/>
      <c r="Z26" s="375" t="s">
        <v>171</v>
      </c>
      <c r="AA26" s="430"/>
      <c r="AB26" s="430"/>
      <c r="AC26" s="430"/>
      <c r="AD26" s="430"/>
      <c r="AE26" s="430"/>
      <c r="AF26" s="430"/>
      <c r="AG26" s="431"/>
      <c r="AH26" s="372" t="s">
        <v>124</v>
      </c>
      <c r="AI26" s="373"/>
      <c r="AJ26" s="373"/>
      <c r="AK26" s="373"/>
      <c r="AL26" s="374"/>
      <c r="AM26" s="372" t="s">
        <v>124</v>
      </c>
      <c r="AN26" s="373"/>
      <c r="AO26" s="373"/>
      <c r="AP26" s="373"/>
      <c r="AQ26" s="373"/>
      <c r="AR26" s="374"/>
      <c r="AS26" s="372" t="s">
        <v>124</v>
      </c>
      <c r="AT26" s="373"/>
      <c r="AU26" s="373"/>
      <c r="AV26" s="373"/>
      <c r="AW26" s="373"/>
      <c r="AX26" s="432"/>
      <c r="AY26" s="459" t="s">
        <v>172</v>
      </c>
      <c r="AZ26" s="379"/>
      <c r="BA26" s="379"/>
      <c r="BB26" s="379"/>
      <c r="BC26" s="379"/>
      <c r="BD26" s="379"/>
      <c r="BE26" s="379"/>
      <c r="BF26" s="379"/>
      <c r="BG26" s="379"/>
      <c r="BH26" s="379"/>
      <c r="BI26" s="379"/>
      <c r="BJ26" s="379"/>
      <c r="BK26" s="379"/>
      <c r="BL26" s="379"/>
      <c r="BM26" s="460"/>
      <c r="BN26" s="419" t="s">
        <v>124</v>
      </c>
      <c r="BO26" s="420"/>
      <c r="BP26" s="420"/>
      <c r="BQ26" s="420"/>
      <c r="BR26" s="420"/>
      <c r="BS26" s="420"/>
      <c r="BT26" s="420"/>
      <c r="BU26" s="421"/>
      <c r="BV26" s="419" t="s">
        <v>124</v>
      </c>
      <c r="BW26" s="420"/>
      <c r="BX26" s="420"/>
      <c r="BY26" s="420"/>
      <c r="BZ26" s="420"/>
      <c r="CA26" s="420"/>
      <c r="CB26" s="420"/>
      <c r="CC26" s="421"/>
      <c r="CD26" s="193"/>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0"/>
      <c r="B27" s="398"/>
      <c r="C27" s="399"/>
      <c r="D27" s="400"/>
      <c r="E27" s="375" t="s">
        <v>173</v>
      </c>
      <c r="F27" s="376"/>
      <c r="G27" s="376"/>
      <c r="H27" s="376"/>
      <c r="I27" s="376"/>
      <c r="J27" s="376"/>
      <c r="K27" s="377"/>
      <c r="L27" s="372">
        <v>1</v>
      </c>
      <c r="M27" s="373"/>
      <c r="N27" s="373"/>
      <c r="O27" s="373"/>
      <c r="P27" s="374"/>
      <c r="Q27" s="372">
        <v>2940</v>
      </c>
      <c r="R27" s="373"/>
      <c r="S27" s="373"/>
      <c r="T27" s="373"/>
      <c r="U27" s="373"/>
      <c r="V27" s="374"/>
      <c r="W27" s="462"/>
      <c r="X27" s="399"/>
      <c r="Y27" s="400"/>
      <c r="Z27" s="375" t="s">
        <v>174</v>
      </c>
      <c r="AA27" s="376"/>
      <c r="AB27" s="376"/>
      <c r="AC27" s="376"/>
      <c r="AD27" s="376"/>
      <c r="AE27" s="376"/>
      <c r="AF27" s="376"/>
      <c r="AG27" s="377"/>
      <c r="AH27" s="372">
        <v>1</v>
      </c>
      <c r="AI27" s="373"/>
      <c r="AJ27" s="373"/>
      <c r="AK27" s="373"/>
      <c r="AL27" s="374"/>
      <c r="AM27" s="372" t="s">
        <v>175</v>
      </c>
      <c r="AN27" s="373"/>
      <c r="AO27" s="373"/>
      <c r="AP27" s="373"/>
      <c r="AQ27" s="373"/>
      <c r="AR27" s="374"/>
      <c r="AS27" s="372" t="s">
        <v>175</v>
      </c>
      <c r="AT27" s="373"/>
      <c r="AU27" s="373"/>
      <c r="AV27" s="373"/>
      <c r="AW27" s="373"/>
      <c r="AX27" s="432"/>
      <c r="AY27" s="456" t="s">
        <v>176</v>
      </c>
      <c r="AZ27" s="457"/>
      <c r="BA27" s="457"/>
      <c r="BB27" s="457"/>
      <c r="BC27" s="457"/>
      <c r="BD27" s="457"/>
      <c r="BE27" s="457"/>
      <c r="BF27" s="457"/>
      <c r="BG27" s="457"/>
      <c r="BH27" s="457"/>
      <c r="BI27" s="457"/>
      <c r="BJ27" s="457"/>
      <c r="BK27" s="457"/>
      <c r="BL27" s="457"/>
      <c r="BM27" s="458"/>
      <c r="BN27" s="453" t="s">
        <v>124</v>
      </c>
      <c r="BO27" s="454"/>
      <c r="BP27" s="454"/>
      <c r="BQ27" s="454"/>
      <c r="BR27" s="454"/>
      <c r="BS27" s="454"/>
      <c r="BT27" s="454"/>
      <c r="BU27" s="455"/>
      <c r="BV27" s="453">
        <v>85201</v>
      </c>
      <c r="BW27" s="454"/>
      <c r="BX27" s="454"/>
      <c r="BY27" s="454"/>
      <c r="BZ27" s="454"/>
      <c r="CA27" s="454"/>
      <c r="CB27" s="454"/>
      <c r="CC27" s="455"/>
      <c r="CD27" s="195"/>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0"/>
      <c r="B28" s="398"/>
      <c r="C28" s="399"/>
      <c r="D28" s="400"/>
      <c r="E28" s="375" t="s">
        <v>177</v>
      </c>
      <c r="F28" s="376"/>
      <c r="G28" s="376"/>
      <c r="H28" s="376"/>
      <c r="I28" s="376"/>
      <c r="J28" s="376"/>
      <c r="K28" s="377"/>
      <c r="L28" s="372">
        <v>1</v>
      </c>
      <c r="M28" s="373"/>
      <c r="N28" s="373"/>
      <c r="O28" s="373"/>
      <c r="P28" s="374"/>
      <c r="Q28" s="372">
        <v>2460</v>
      </c>
      <c r="R28" s="373"/>
      <c r="S28" s="373"/>
      <c r="T28" s="373"/>
      <c r="U28" s="373"/>
      <c r="V28" s="374"/>
      <c r="W28" s="462"/>
      <c r="X28" s="399"/>
      <c r="Y28" s="400"/>
      <c r="Z28" s="375" t="s">
        <v>178</v>
      </c>
      <c r="AA28" s="376"/>
      <c r="AB28" s="376"/>
      <c r="AC28" s="376"/>
      <c r="AD28" s="376"/>
      <c r="AE28" s="376"/>
      <c r="AF28" s="376"/>
      <c r="AG28" s="377"/>
      <c r="AH28" s="372" t="s">
        <v>124</v>
      </c>
      <c r="AI28" s="373"/>
      <c r="AJ28" s="373"/>
      <c r="AK28" s="373"/>
      <c r="AL28" s="374"/>
      <c r="AM28" s="372" t="s">
        <v>124</v>
      </c>
      <c r="AN28" s="373"/>
      <c r="AO28" s="373"/>
      <c r="AP28" s="373"/>
      <c r="AQ28" s="373"/>
      <c r="AR28" s="374"/>
      <c r="AS28" s="372" t="s">
        <v>124</v>
      </c>
      <c r="AT28" s="373"/>
      <c r="AU28" s="373"/>
      <c r="AV28" s="373"/>
      <c r="AW28" s="373"/>
      <c r="AX28" s="432"/>
      <c r="AY28" s="436" t="s">
        <v>179</v>
      </c>
      <c r="AZ28" s="437"/>
      <c r="BA28" s="437"/>
      <c r="BB28" s="438"/>
      <c r="BC28" s="445" t="s">
        <v>46</v>
      </c>
      <c r="BD28" s="446"/>
      <c r="BE28" s="446"/>
      <c r="BF28" s="446"/>
      <c r="BG28" s="446"/>
      <c r="BH28" s="446"/>
      <c r="BI28" s="446"/>
      <c r="BJ28" s="446"/>
      <c r="BK28" s="446"/>
      <c r="BL28" s="446"/>
      <c r="BM28" s="447"/>
      <c r="BN28" s="448">
        <v>742735</v>
      </c>
      <c r="BO28" s="449"/>
      <c r="BP28" s="449"/>
      <c r="BQ28" s="449"/>
      <c r="BR28" s="449"/>
      <c r="BS28" s="449"/>
      <c r="BT28" s="449"/>
      <c r="BU28" s="450"/>
      <c r="BV28" s="448">
        <v>687591</v>
      </c>
      <c r="BW28" s="449"/>
      <c r="BX28" s="449"/>
      <c r="BY28" s="449"/>
      <c r="BZ28" s="449"/>
      <c r="CA28" s="449"/>
      <c r="CB28" s="449"/>
      <c r="CC28" s="450"/>
      <c r="CD28" s="193"/>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0"/>
      <c r="B29" s="398"/>
      <c r="C29" s="399"/>
      <c r="D29" s="400"/>
      <c r="E29" s="375" t="s">
        <v>180</v>
      </c>
      <c r="F29" s="376"/>
      <c r="G29" s="376"/>
      <c r="H29" s="376"/>
      <c r="I29" s="376"/>
      <c r="J29" s="376"/>
      <c r="K29" s="377"/>
      <c r="L29" s="372">
        <v>10</v>
      </c>
      <c r="M29" s="373"/>
      <c r="N29" s="373"/>
      <c r="O29" s="373"/>
      <c r="P29" s="374"/>
      <c r="Q29" s="372">
        <v>2310</v>
      </c>
      <c r="R29" s="373"/>
      <c r="S29" s="373"/>
      <c r="T29" s="373"/>
      <c r="U29" s="373"/>
      <c r="V29" s="374"/>
      <c r="W29" s="463"/>
      <c r="X29" s="464"/>
      <c r="Y29" s="465"/>
      <c r="Z29" s="375" t="s">
        <v>181</v>
      </c>
      <c r="AA29" s="376"/>
      <c r="AB29" s="376"/>
      <c r="AC29" s="376"/>
      <c r="AD29" s="376"/>
      <c r="AE29" s="376"/>
      <c r="AF29" s="376"/>
      <c r="AG29" s="377"/>
      <c r="AH29" s="372">
        <v>111</v>
      </c>
      <c r="AI29" s="373"/>
      <c r="AJ29" s="373"/>
      <c r="AK29" s="373"/>
      <c r="AL29" s="374"/>
      <c r="AM29" s="372">
        <v>331012</v>
      </c>
      <c r="AN29" s="373"/>
      <c r="AO29" s="373"/>
      <c r="AP29" s="373"/>
      <c r="AQ29" s="373"/>
      <c r="AR29" s="374"/>
      <c r="AS29" s="372">
        <v>2982</v>
      </c>
      <c r="AT29" s="373"/>
      <c r="AU29" s="373"/>
      <c r="AV29" s="373"/>
      <c r="AW29" s="373"/>
      <c r="AX29" s="432"/>
      <c r="AY29" s="439"/>
      <c r="AZ29" s="440"/>
      <c r="BA29" s="440"/>
      <c r="BB29" s="441"/>
      <c r="BC29" s="433" t="s">
        <v>182</v>
      </c>
      <c r="BD29" s="434"/>
      <c r="BE29" s="434"/>
      <c r="BF29" s="434"/>
      <c r="BG29" s="434"/>
      <c r="BH29" s="434"/>
      <c r="BI29" s="434"/>
      <c r="BJ29" s="434"/>
      <c r="BK29" s="434"/>
      <c r="BL29" s="434"/>
      <c r="BM29" s="435"/>
      <c r="BN29" s="419">
        <v>361955</v>
      </c>
      <c r="BO29" s="420"/>
      <c r="BP29" s="420"/>
      <c r="BQ29" s="420"/>
      <c r="BR29" s="420"/>
      <c r="BS29" s="420"/>
      <c r="BT29" s="420"/>
      <c r="BU29" s="421"/>
      <c r="BV29" s="419">
        <v>345773</v>
      </c>
      <c r="BW29" s="420"/>
      <c r="BX29" s="420"/>
      <c r="BY29" s="420"/>
      <c r="BZ29" s="420"/>
      <c r="CA29" s="420"/>
      <c r="CB29" s="420"/>
      <c r="CC29" s="421"/>
      <c r="CD29" s="195"/>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0"/>
      <c r="B30" s="401"/>
      <c r="C30" s="402"/>
      <c r="D30" s="403"/>
      <c r="E30" s="380"/>
      <c r="F30" s="381"/>
      <c r="G30" s="381"/>
      <c r="H30" s="381"/>
      <c r="I30" s="381"/>
      <c r="J30" s="381"/>
      <c r="K30" s="382"/>
      <c r="L30" s="383"/>
      <c r="M30" s="384"/>
      <c r="N30" s="384"/>
      <c r="O30" s="384"/>
      <c r="P30" s="385"/>
      <c r="Q30" s="383"/>
      <c r="R30" s="384"/>
      <c r="S30" s="384"/>
      <c r="T30" s="384"/>
      <c r="U30" s="384"/>
      <c r="V30" s="385"/>
      <c r="W30" s="386" t="s">
        <v>183</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793660</v>
      </c>
      <c r="BO30" s="454"/>
      <c r="BP30" s="454"/>
      <c r="BQ30" s="454"/>
      <c r="BR30" s="454"/>
      <c r="BS30" s="454"/>
      <c r="BT30" s="454"/>
      <c r="BU30" s="455"/>
      <c r="BV30" s="453">
        <v>788625</v>
      </c>
      <c r="BW30" s="454"/>
      <c r="BX30" s="454"/>
      <c r="BY30" s="454"/>
      <c r="BZ30" s="454"/>
      <c r="CA30" s="454"/>
      <c r="CB30" s="454"/>
      <c r="CC30" s="455"/>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378" t="s">
        <v>184</v>
      </c>
      <c r="D32" s="378"/>
      <c r="E32" s="378"/>
      <c r="F32" s="378"/>
      <c r="G32" s="378"/>
      <c r="H32" s="378"/>
      <c r="I32" s="378"/>
      <c r="J32" s="378"/>
      <c r="K32" s="378"/>
      <c r="L32" s="378"/>
      <c r="M32" s="378"/>
      <c r="N32" s="378"/>
      <c r="O32" s="378"/>
      <c r="P32" s="378"/>
      <c r="Q32" s="378"/>
      <c r="R32" s="378"/>
      <c r="S32" s="378"/>
      <c r="U32" s="379" t="s">
        <v>185</v>
      </c>
      <c r="V32" s="379"/>
      <c r="W32" s="379"/>
      <c r="X32" s="379"/>
      <c r="Y32" s="379"/>
      <c r="Z32" s="379"/>
      <c r="AA32" s="379"/>
      <c r="AB32" s="379"/>
      <c r="AC32" s="379"/>
      <c r="AD32" s="379"/>
      <c r="AE32" s="379"/>
      <c r="AF32" s="379"/>
      <c r="AG32" s="379"/>
      <c r="AH32" s="379"/>
      <c r="AI32" s="379"/>
      <c r="AJ32" s="379"/>
      <c r="AK32" s="379"/>
      <c r="AM32" s="379" t="s">
        <v>186</v>
      </c>
      <c r="AN32" s="379"/>
      <c r="AO32" s="379"/>
      <c r="AP32" s="379"/>
      <c r="AQ32" s="379"/>
      <c r="AR32" s="379"/>
      <c r="AS32" s="379"/>
      <c r="AT32" s="379"/>
      <c r="AU32" s="379"/>
      <c r="AV32" s="379"/>
      <c r="AW32" s="379"/>
      <c r="AX32" s="379"/>
      <c r="AY32" s="379"/>
      <c r="AZ32" s="379"/>
      <c r="BA32" s="379"/>
      <c r="BB32" s="379"/>
      <c r="BC32" s="379"/>
      <c r="BE32" s="379" t="s">
        <v>187</v>
      </c>
      <c r="BF32" s="379"/>
      <c r="BG32" s="379"/>
      <c r="BH32" s="379"/>
      <c r="BI32" s="379"/>
      <c r="BJ32" s="379"/>
      <c r="BK32" s="379"/>
      <c r="BL32" s="379"/>
      <c r="BM32" s="379"/>
      <c r="BN32" s="379"/>
      <c r="BO32" s="379"/>
      <c r="BP32" s="379"/>
      <c r="BQ32" s="379"/>
      <c r="BR32" s="379"/>
      <c r="BS32" s="379"/>
      <c r="BT32" s="379"/>
      <c r="BU32" s="379"/>
      <c r="BW32" s="379" t="s">
        <v>188</v>
      </c>
      <c r="BX32" s="379"/>
      <c r="BY32" s="379"/>
      <c r="BZ32" s="379"/>
      <c r="CA32" s="379"/>
      <c r="CB32" s="379"/>
      <c r="CC32" s="379"/>
      <c r="CD32" s="379"/>
      <c r="CE32" s="379"/>
      <c r="CF32" s="379"/>
      <c r="CG32" s="379"/>
      <c r="CH32" s="379"/>
      <c r="CI32" s="379"/>
      <c r="CJ32" s="379"/>
      <c r="CK32" s="379"/>
      <c r="CL32" s="379"/>
      <c r="CM32" s="379"/>
      <c r="CO32" s="379" t="s">
        <v>189</v>
      </c>
      <c r="CP32" s="379"/>
      <c r="CQ32" s="379"/>
      <c r="CR32" s="379"/>
      <c r="CS32" s="379"/>
      <c r="CT32" s="379"/>
      <c r="CU32" s="379"/>
      <c r="CV32" s="379"/>
      <c r="CW32" s="379"/>
      <c r="CX32" s="379"/>
      <c r="CY32" s="379"/>
      <c r="CZ32" s="379"/>
      <c r="DA32" s="379"/>
      <c r="DB32" s="379"/>
      <c r="DC32" s="379"/>
      <c r="DD32" s="379"/>
      <c r="DE32" s="379"/>
      <c r="DI32" s="203"/>
    </row>
    <row r="33" spans="1:113" ht="13.5" customHeight="1" x14ac:dyDescent="0.15">
      <c r="A33" s="180"/>
      <c r="B33" s="204"/>
      <c r="C33" s="371" t="s">
        <v>190</v>
      </c>
      <c r="D33" s="371"/>
      <c r="E33" s="370" t="s">
        <v>191</v>
      </c>
      <c r="F33" s="370"/>
      <c r="G33" s="370"/>
      <c r="H33" s="370"/>
      <c r="I33" s="370"/>
      <c r="J33" s="370"/>
      <c r="K33" s="370"/>
      <c r="L33" s="370"/>
      <c r="M33" s="370"/>
      <c r="N33" s="370"/>
      <c r="O33" s="370"/>
      <c r="P33" s="370"/>
      <c r="Q33" s="370"/>
      <c r="R33" s="370"/>
      <c r="S33" s="370"/>
      <c r="T33" s="205"/>
      <c r="U33" s="371" t="s">
        <v>190</v>
      </c>
      <c r="V33" s="371"/>
      <c r="W33" s="370" t="s">
        <v>191</v>
      </c>
      <c r="X33" s="370"/>
      <c r="Y33" s="370"/>
      <c r="Z33" s="370"/>
      <c r="AA33" s="370"/>
      <c r="AB33" s="370"/>
      <c r="AC33" s="370"/>
      <c r="AD33" s="370"/>
      <c r="AE33" s="370"/>
      <c r="AF33" s="370"/>
      <c r="AG33" s="370"/>
      <c r="AH33" s="370"/>
      <c r="AI33" s="370"/>
      <c r="AJ33" s="370"/>
      <c r="AK33" s="370"/>
      <c r="AL33" s="205"/>
      <c r="AM33" s="371" t="s">
        <v>190</v>
      </c>
      <c r="AN33" s="371"/>
      <c r="AO33" s="370" t="s">
        <v>191</v>
      </c>
      <c r="AP33" s="370"/>
      <c r="AQ33" s="370"/>
      <c r="AR33" s="370"/>
      <c r="AS33" s="370"/>
      <c r="AT33" s="370"/>
      <c r="AU33" s="370"/>
      <c r="AV33" s="370"/>
      <c r="AW33" s="370"/>
      <c r="AX33" s="370"/>
      <c r="AY33" s="370"/>
      <c r="AZ33" s="370"/>
      <c r="BA33" s="370"/>
      <c r="BB33" s="370"/>
      <c r="BC33" s="370"/>
      <c r="BD33" s="206"/>
      <c r="BE33" s="370" t="s">
        <v>192</v>
      </c>
      <c r="BF33" s="370"/>
      <c r="BG33" s="370" t="s">
        <v>193</v>
      </c>
      <c r="BH33" s="370"/>
      <c r="BI33" s="370"/>
      <c r="BJ33" s="370"/>
      <c r="BK33" s="370"/>
      <c r="BL33" s="370"/>
      <c r="BM33" s="370"/>
      <c r="BN33" s="370"/>
      <c r="BO33" s="370"/>
      <c r="BP33" s="370"/>
      <c r="BQ33" s="370"/>
      <c r="BR33" s="370"/>
      <c r="BS33" s="370"/>
      <c r="BT33" s="370"/>
      <c r="BU33" s="370"/>
      <c r="BV33" s="206"/>
      <c r="BW33" s="371" t="s">
        <v>192</v>
      </c>
      <c r="BX33" s="371"/>
      <c r="BY33" s="370" t="s">
        <v>194</v>
      </c>
      <c r="BZ33" s="370"/>
      <c r="CA33" s="370"/>
      <c r="CB33" s="370"/>
      <c r="CC33" s="370"/>
      <c r="CD33" s="370"/>
      <c r="CE33" s="370"/>
      <c r="CF33" s="370"/>
      <c r="CG33" s="370"/>
      <c r="CH33" s="370"/>
      <c r="CI33" s="370"/>
      <c r="CJ33" s="370"/>
      <c r="CK33" s="370"/>
      <c r="CL33" s="370"/>
      <c r="CM33" s="370"/>
      <c r="CN33" s="205"/>
      <c r="CO33" s="371" t="s">
        <v>190</v>
      </c>
      <c r="CP33" s="371"/>
      <c r="CQ33" s="370" t="s">
        <v>195</v>
      </c>
      <c r="CR33" s="370"/>
      <c r="CS33" s="370"/>
      <c r="CT33" s="370"/>
      <c r="CU33" s="370"/>
      <c r="CV33" s="370"/>
      <c r="CW33" s="370"/>
      <c r="CX33" s="370"/>
      <c r="CY33" s="370"/>
      <c r="CZ33" s="370"/>
      <c r="DA33" s="370"/>
      <c r="DB33" s="370"/>
      <c r="DC33" s="370"/>
      <c r="DD33" s="370"/>
      <c r="DE33" s="370"/>
      <c r="DF33" s="205"/>
      <c r="DG33" s="369" t="s">
        <v>196</v>
      </c>
      <c r="DH33" s="369"/>
      <c r="DI33" s="207"/>
    </row>
    <row r="34" spans="1:113" ht="32.25" customHeight="1" x14ac:dyDescent="0.15">
      <c r="A34" s="180"/>
      <c r="B34" s="204"/>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0"/>
      <c r="U34" s="367">
        <f>IF(W34="","",MAX(C34:D43)+1)</f>
        <v>2</v>
      </c>
      <c r="V34" s="367"/>
      <c r="W34" s="368" t="str">
        <f>IF('各会計、関係団体の財政状況及び健全化判断比率'!B28="","",'各会計、関係団体の財政状況及び健全化判断比率'!B28)</f>
        <v>平内町国民健康保険特別会計</v>
      </c>
      <c r="X34" s="368"/>
      <c r="Y34" s="368"/>
      <c r="Z34" s="368"/>
      <c r="AA34" s="368"/>
      <c r="AB34" s="368"/>
      <c r="AC34" s="368"/>
      <c r="AD34" s="368"/>
      <c r="AE34" s="368"/>
      <c r="AF34" s="368"/>
      <c r="AG34" s="368"/>
      <c r="AH34" s="368"/>
      <c r="AI34" s="368"/>
      <c r="AJ34" s="368"/>
      <c r="AK34" s="368"/>
      <c r="AL34" s="180"/>
      <c r="AM34" s="367">
        <f>IF(AO34="","",MAX(C34:D43,U34:V43)+1)</f>
        <v>5</v>
      </c>
      <c r="AN34" s="367"/>
      <c r="AO34" s="368" t="str">
        <f>IF('各会計、関係団体の財政状況及び健全化判断比率'!B31="","",'各会計、関係団体の財政状況及び健全化判断比率'!B31)</f>
        <v>平内町水道事業会計</v>
      </c>
      <c r="AP34" s="368"/>
      <c r="AQ34" s="368"/>
      <c r="AR34" s="368"/>
      <c r="AS34" s="368"/>
      <c r="AT34" s="368"/>
      <c r="AU34" s="368"/>
      <c r="AV34" s="368"/>
      <c r="AW34" s="368"/>
      <c r="AX34" s="368"/>
      <c r="AY34" s="368"/>
      <c r="AZ34" s="368"/>
      <c r="BA34" s="368"/>
      <c r="BB34" s="368"/>
      <c r="BC34" s="368"/>
      <c r="BD34" s="180"/>
      <c r="BE34" s="367">
        <f>IF(BG34="","",MAX(C34:D43,U34:V43,AM34:AN43)+1)</f>
        <v>7</v>
      </c>
      <c r="BF34" s="367"/>
      <c r="BG34" s="368" t="str">
        <f>IF('各会計、関係団体の財政状況及び健全化判断比率'!B33="","",'各会計、関係団体の財政状況及び健全化判断比率'!B33)</f>
        <v>平内町公共下水道事業特別会計</v>
      </c>
      <c r="BH34" s="368"/>
      <c r="BI34" s="368"/>
      <c r="BJ34" s="368"/>
      <c r="BK34" s="368"/>
      <c r="BL34" s="368"/>
      <c r="BM34" s="368"/>
      <c r="BN34" s="368"/>
      <c r="BO34" s="368"/>
      <c r="BP34" s="368"/>
      <c r="BQ34" s="368"/>
      <c r="BR34" s="368"/>
      <c r="BS34" s="368"/>
      <c r="BT34" s="368"/>
      <c r="BU34" s="368"/>
      <c r="BV34" s="180"/>
      <c r="BW34" s="367">
        <f>IF(BY34="","",MAX(C34:D43,U34:V43,AM34:AN43,BE34:BF43)+1)</f>
        <v>11</v>
      </c>
      <c r="BX34" s="367"/>
      <c r="BY34" s="368" t="str">
        <f>IF('各会計、関係団体の財政状況及び健全化判断比率'!B68="","",'各会計、関係団体の財政状況及び健全化判断比率'!B68)</f>
        <v>青森地域広域事務組合</v>
      </c>
      <c r="BZ34" s="368"/>
      <c r="CA34" s="368"/>
      <c r="CB34" s="368"/>
      <c r="CC34" s="368"/>
      <c r="CD34" s="368"/>
      <c r="CE34" s="368"/>
      <c r="CF34" s="368"/>
      <c r="CG34" s="368"/>
      <c r="CH34" s="368"/>
      <c r="CI34" s="368"/>
      <c r="CJ34" s="368"/>
      <c r="CK34" s="368"/>
      <c r="CL34" s="368"/>
      <c r="CM34" s="368"/>
      <c r="CN34" s="180"/>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7"/>
    </row>
    <row r="35" spans="1:113" ht="32.25" customHeight="1" x14ac:dyDescent="0.15">
      <c r="A35" s="180"/>
      <c r="B35" s="204"/>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0"/>
      <c r="U35" s="367">
        <f>IF(W35="","",U34+1)</f>
        <v>3</v>
      </c>
      <c r="V35" s="367"/>
      <c r="W35" s="368" t="str">
        <f>IF('各会計、関係団体の財政状況及び健全化判断比率'!B29="","",'各会計、関係団体の財政状況及び健全化判断比率'!B29)</f>
        <v>平内町介護保険特別会計</v>
      </c>
      <c r="X35" s="368"/>
      <c r="Y35" s="368"/>
      <c r="Z35" s="368"/>
      <c r="AA35" s="368"/>
      <c r="AB35" s="368"/>
      <c r="AC35" s="368"/>
      <c r="AD35" s="368"/>
      <c r="AE35" s="368"/>
      <c r="AF35" s="368"/>
      <c r="AG35" s="368"/>
      <c r="AH35" s="368"/>
      <c r="AI35" s="368"/>
      <c r="AJ35" s="368"/>
      <c r="AK35" s="368"/>
      <c r="AL35" s="180"/>
      <c r="AM35" s="367">
        <f t="shared" ref="AM35:AM43" si="0">IF(AO35="","",AM34+1)</f>
        <v>6</v>
      </c>
      <c r="AN35" s="367"/>
      <c r="AO35" s="368" t="str">
        <f>IF('各会計、関係団体の財政状況及び健全化判断比率'!B32="","",'各会計、関係団体の財政状況及び健全化判断比率'!B32)</f>
        <v>平内町国民健康保険平内中央病院事業会計</v>
      </c>
      <c r="AP35" s="368"/>
      <c r="AQ35" s="368"/>
      <c r="AR35" s="368"/>
      <c r="AS35" s="368"/>
      <c r="AT35" s="368"/>
      <c r="AU35" s="368"/>
      <c r="AV35" s="368"/>
      <c r="AW35" s="368"/>
      <c r="AX35" s="368"/>
      <c r="AY35" s="368"/>
      <c r="AZ35" s="368"/>
      <c r="BA35" s="368"/>
      <c r="BB35" s="368"/>
      <c r="BC35" s="368"/>
      <c r="BD35" s="180"/>
      <c r="BE35" s="367">
        <f t="shared" ref="BE35:BE43" si="1">IF(BG35="","",BE34+1)</f>
        <v>8</v>
      </c>
      <c r="BF35" s="367"/>
      <c r="BG35" s="368" t="str">
        <f>IF('各会計、関係団体の財政状況及び健全化判断比率'!B34="","",'各会計、関係団体の財政状況及び健全化判断比率'!B34)</f>
        <v>平内町農業集落排水事業特別会計</v>
      </c>
      <c r="BH35" s="368"/>
      <c r="BI35" s="368"/>
      <c r="BJ35" s="368"/>
      <c r="BK35" s="368"/>
      <c r="BL35" s="368"/>
      <c r="BM35" s="368"/>
      <c r="BN35" s="368"/>
      <c r="BO35" s="368"/>
      <c r="BP35" s="368"/>
      <c r="BQ35" s="368"/>
      <c r="BR35" s="368"/>
      <c r="BS35" s="368"/>
      <c r="BT35" s="368"/>
      <c r="BU35" s="368"/>
      <c r="BV35" s="180"/>
      <c r="BW35" s="367">
        <f t="shared" ref="BW35:BW43" si="2">IF(BY35="","",BW34+1)</f>
        <v>12</v>
      </c>
      <c r="BX35" s="367"/>
      <c r="BY35" s="368" t="str">
        <f>IF('各会計、関係団体の財政状況及び健全化判断比率'!B69="","",'各会計、関係団体の財政状況及び健全化判断比率'!B69)</f>
        <v>青森県市町村職員退職手当組合</v>
      </c>
      <c r="BZ35" s="368"/>
      <c r="CA35" s="368"/>
      <c r="CB35" s="368"/>
      <c r="CC35" s="368"/>
      <c r="CD35" s="368"/>
      <c r="CE35" s="368"/>
      <c r="CF35" s="368"/>
      <c r="CG35" s="368"/>
      <c r="CH35" s="368"/>
      <c r="CI35" s="368"/>
      <c r="CJ35" s="368"/>
      <c r="CK35" s="368"/>
      <c r="CL35" s="368"/>
      <c r="CM35" s="368"/>
      <c r="CN35" s="180"/>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7"/>
    </row>
    <row r="36" spans="1:113" ht="32.25" customHeight="1" x14ac:dyDescent="0.15">
      <c r="A36" s="180"/>
      <c r="B36" s="204"/>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0"/>
      <c r="U36" s="367">
        <f t="shared" ref="U36:U43" si="4">IF(W36="","",U35+1)</f>
        <v>4</v>
      </c>
      <c r="V36" s="367"/>
      <c r="W36" s="368" t="str">
        <f>IF('各会計、関係団体の財政状況及び健全化判断比率'!B30="","",'各会計、関係団体の財政状況及び健全化判断比率'!B30)</f>
        <v>平内町後期高齢者医療特別会計</v>
      </c>
      <c r="X36" s="368"/>
      <c r="Y36" s="368"/>
      <c r="Z36" s="368"/>
      <c r="AA36" s="368"/>
      <c r="AB36" s="368"/>
      <c r="AC36" s="368"/>
      <c r="AD36" s="368"/>
      <c r="AE36" s="368"/>
      <c r="AF36" s="368"/>
      <c r="AG36" s="368"/>
      <c r="AH36" s="368"/>
      <c r="AI36" s="368"/>
      <c r="AJ36" s="368"/>
      <c r="AK36" s="368"/>
      <c r="AL36" s="180"/>
      <c r="AM36" s="367" t="str">
        <f t="shared" si="0"/>
        <v/>
      </c>
      <c r="AN36" s="367"/>
      <c r="AO36" s="368"/>
      <c r="AP36" s="368"/>
      <c r="AQ36" s="368"/>
      <c r="AR36" s="368"/>
      <c r="AS36" s="368"/>
      <c r="AT36" s="368"/>
      <c r="AU36" s="368"/>
      <c r="AV36" s="368"/>
      <c r="AW36" s="368"/>
      <c r="AX36" s="368"/>
      <c r="AY36" s="368"/>
      <c r="AZ36" s="368"/>
      <c r="BA36" s="368"/>
      <c r="BB36" s="368"/>
      <c r="BC36" s="368"/>
      <c r="BD36" s="180"/>
      <c r="BE36" s="367">
        <f t="shared" si="1"/>
        <v>9</v>
      </c>
      <c r="BF36" s="367"/>
      <c r="BG36" s="368" t="str">
        <f>IF('各会計、関係団体の財政状況及び健全化判断比率'!B35="","",'各会計、関係団体の財政状況及び健全化判断比率'!B35)</f>
        <v>平内町漁業集落環境整備事業特別会計</v>
      </c>
      <c r="BH36" s="368"/>
      <c r="BI36" s="368"/>
      <c r="BJ36" s="368"/>
      <c r="BK36" s="368"/>
      <c r="BL36" s="368"/>
      <c r="BM36" s="368"/>
      <c r="BN36" s="368"/>
      <c r="BO36" s="368"/>
      <c r="BP36" s="368"/>
      <c r="BQ36" s="368"/>
      <c r="BR36" s="368"/>
      <c r="BS36" s="368"/>
      <c r="BT36" s="368"/>
      <c r="BU36" s="368"/>
      <c r="BV36" s="180"/>
      <c r="BW36" s="367">
        <f t="shared" si="2"/>
        <v>13</v>
      </c>
      <c r="BX36" s="367"/>
      <c r="BY36" s="368" t="str">
        <f>IF('各会計、関係団体の財政状況及び健全化判断比率'!B70="","",'各会計、関係団体の財政状況及び健全化判断比率'!B70)</f>
        <v>青森県後期高齢者医療広域連合（一般会計）</v>
      </c>
      <c r="BZ36" s="368"/>
      <c r="CA36" s="368"/>
      <c r="CB36" s="368"/>
      <c r="CC36" s="368"/>
      <c r="CD36" s="368"/>
      <c r="CE36" s="368"/>
      <c r="CF36" s="368"/>
      <c r="CG36" s="368"/>
      <c r="CH36" s="368"/>
      <c r="CI36" s="368"/>
      <c r="CJ36" s="368"/>
      <c r="CK36" s="368"/>
      <c r="CL36" s="368"/>
      <c r="CM36" s="368"/>
      <c r="CN36" s="180"/>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7"/>
    </row>
    <row r="37" spans="1:113" ht="32.25" customHeight="1" x14ac:dyDescent="0.15">
      <c r="A37" s="180"/>
      <c r="B37" s="204"/>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0"/>
      <c r="U37" s="367" t="str">
        <f t="shared" si="4"/>
        <v/>
      </c>
      <c r="V37" s="367"/>
      <c r="W37" s="368"/>
      <c r="X37" s="368"/>
      <c r="Y37" s="368"/>
      <c r="Z37" s="368"/>
      <c r="AA37" s="368"/>
      <c r="AB37" s="368"/>
      <c r="AC37" s="368"/>
      <c r="AD37" s="368"/>
      <c r="AE37" s="368"/>
      <c r="AF37" s="368"/>
      <c r="AG37" s="368"/>
      <c r="AH37" s="368"/>
      <c r="AI37" s="368"/>
      <c r="AJ37" s="368"/>
      <c r="AK37" s="368"/>
      <c r="AL37" s="180"/>
      <c r="AM37" s="367" t="str">
        <f t="shared" si="0"/>
        <v/>
      </c>
      <c r="AN37" s="367"/>
      <c r="AO37" s="368"/>
      <c r="AP37" s="368"/>
      <c r="AQ37" s="368"/>
      <c r="AR37" s="368"/>
      <c r="AS37" s="368"/>
      <c r="AT37" s="368"/>
      <c r="AU37" s="368"/>
      <c r="AV37" s="368"/>
      <c r="AW37" s="368"/>
      <c r="AX37" s="368"/>
      <c r="AY37" s="368"/>
      <c r="AZ37" s="368"/>
      <c r="BA37" s="368"/>
      <c r="BB37" s="368"/>
      <c r="BC37" s="368"/>
      <c r="BD37" s="180"/>
      <c r="BE37" s="367">
        <f t="shared" si="1"/>
        <v>10</v>
      </c>
      <c r="BF37" s="367"/>
      <c r="BG37" s="368" t="str">
        <f>IF('各会計、関係団体の財政状況及び健全化判断比率'!B36="","",'各会計、関係団体の財政状況及び健全化判断比率'!B36)</f>
        <v>平内町特殊索道事業特別会計</v>
      </c>
      <c r="BH37" s="368"/>
      <c r="BI37" s="368"/>
      <c r="BJ37" s="368"/>
      <c r="BK37" s="368"/>
      <c r="BL37" s="368"/>
      <c r="BM37" s="368"/>
      <c r="BN37" s="368"/>
      <c r="BO37" s="368"/>
      <c r="BP37" s="368"/>
      <c r="BQ37" s="368"/>
      <c r="BR37" s="368"/>
      <c r="BS37" s="368"/>
      <c r="BT37" s="368"/>
      <c r="BU37" s="368"/>
      <c r="BV37" s="180"/>
      <c r="BW37" s="367">
        <f t="shared" si="2"/>
        <v>14</v>
      </c>
      <c r="BX37" s="367"/>
      <c r="BY37" s="368" t="str">
        <f>IF('各会計、関係団体の財政状況及び健全化判断比率'!B71="","",'各会計、関係団体の財政状況及び健全化判断比率'!B71)</f>
        <v>青森県後期高齢者医療広域連合（後期高齢者医療特別会計）</v>
      </c>
      <c r="BZ37" s="368"/>
      <c r="CA37" s="368"/>
      <c r="CB37" s="368"/>
      <c r="CC37" s="368"/>
      <c r="CD37" s="368"/>
      <c r="CE37" s="368"/>
      <c r="CF37" s="368"/>
      <c r="CG37" s="368"/>
      <c r="CH37" s="368"/>
      <c r="CI37" s="368"/>
      <c r="CJ37" s="368"/>
      <c r="CK37" s="368"/>
      <c r="CL37" s="368"/>
      <c r="CM37" s="368"/>
      <c r="CN37" s="180"/>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7"/>
    </row>
    <row r="38" spans="1:113" ht="32.25" customHeight="1" x14ac:dyDescent="0.15">
      <c r="A38" s="180"/>
      <c r="B38" s="204"/>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0"/>
      <c r="U38" s="367" t="str">
        <f t="shared" si="4"/>
        <v/>
      </c>
      <c r="V38" s="367"/>
      <c r="W38" s="368"/>
      <c r="X38" s="368"/>
      <c r="Y38" s="368"/>
      <c r="Z38" s="368"/>
      <c r="AA38" s="368"/>
      <c r="AB38" s="368"/>
      <c r="AC38" s="368"/>
      <c r="AD38" s="368"/>
      <c r="AE38" s="368"/>
      <c r="AF38" s="368"/>
      <c r="AG38" s="368"/>
      <c r="AH38" s="368"/>
      <c r="AI38" s="368"/>
      <c r="AJ38" s="368"/>
      <c r="AK38" s="368"/>
      <c r="AL38" s="180"/>
      <c r="AM38" s="367" t="str">
        <f t="shared" si="0"/>
        <v/>
      </c>
      <c r="AN38" s="367"/>
      <c r="AO38" s="368"/>
      <c r="AP38" s="368"/>
      <c r="AQ38" s="368"/>
      <c r="AR38" s="368"/>
      <c r="AS38" s="368"/>
      <c r="AT38" s="368"/>
      <c r="AU38" s="368"/>
      <c r="AV38" s="368"/>
      <c r="AW38" s="368"/>
      <c r="AX38" s="368"/>
      <c r="AY38" s="368"/>
      <c r="AZ38" s="368"/>
      <c r="BA38" s="368"/>
      <c r="BB38" s="368"/>
      <c r="BC38" s="368"/>
      <c r="BD38" s="180"/>
      <c r="BE38" s="367" t="str">
        <f t="shared" si="1"/>
        <v/>
      </c>
      <c r="BF38" s="367"/>
      <c r="BG38" s="368"/>
      <c r="BH38" s="368"/>
      <c r="BI38" s="368"/>
      <c r="BJ38" s="368"/>
      <c r="BK38" s="368"/>
      <c r="BL38" s="368"/>
      <c r="BM38" s="368"/>
      <c r="BN38" s="368"/>
      <c r="BO38" s="368"/>
      <c r="BP38" s="368"/>
      <c r="BQ38" s="368"/>
      <c r="BR38" s="368"/>
      <c r="BS38" s="368"/>
      <c r="BT38" s="368"/>
      <c r="BU38" s="368"/>
      <c r="BV38" s="180"/>
      <c r="BW38" s="367">
        <f t="shared" si="2"/>
        <v>15</v>
      </c>
      <c r="BX38" s="367"/>
      <c r="BY38" s="368" t="str">
        <f>IF('各会計、関係団体の財政状況及び健全化判断比率'!B72="","",'各会計、関係団体の財政状況及び健全化判断比率'!B72)</f>
        <v>青森県交通災害共済組合</v>
      </c>
      <c r="BZ38" s="368"/>
      <c r="CA38" s="368"/>
      <c r="CB38" s="368"/>
      <c r="CC38" s="368"/>
      <c r="CD38" s="368"/>
      <c r="CE38" s="368"/>
      <c r="CF38" s="368"/>
      <c r="CG38" s="368"/>
      <c r="CH38" s="368"/>
      <c r="CI38" s="368"/>
      <c r="CJ38" s="368"/>
      <c r="CK38" s="368"/>
      <c r="CL38" s="368"/>
      <c r="CM38" s="368"/>
      <c r="CN38" s="180"/>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7"/>
    </row>
    <row r="39" spans="1:113" ht="32.25" customHeight="1" x14ac:dyDescent="0.15">
      <c r="A39" s="180"/>
      <c r="B39" s="204"/>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0"/>
      <c r="U39" s="367" t="str">
        <f t="shared" si="4"/>
        <v/>
      </c>
      <c r="V39" s="367"/>
      <c r="W39" s="368"/>
      <c r="X39" s="368"/>
      <c r="Y39" s="368"/>
      <c r="Z39" s="368"/>
      <c r="AA39" s="368"/>
      <c r="AB39" s="368"/>
      <c r="AC39" s="368"/>
      <c r="AD39" s="368"/>
      <c r="AE39" s="368"/>
      <c r="AF39" s="368"/>
      <c r="AG39" s="368"/>
      <c r="AH39" s="368"/>
      <c r="AI39" s="368"/>
      <c r="AJ39" s="368"/>
      <c r="AK39" s="368"/>
      <c r="AL39" s="180"/>
      <c r="AM39" s="367" t="str">
        <f t="shared" si="0"/>
        <v/>
      </c>
      <c r="AN39" s="367"/>
      <c r="AO39" s="368"/>
      <c r="AP39" s="368"/>
      <c r="AQ39" s="368"/>
      <c r="AR39" s="368"/>
      <c r="AS39" s="368"/>
      <c r="AT39" s="368"/>
      <c r="AU39" s="368"/>
      <c r="AV39" s="368"/>
      <c r="AW39" s="368"/>
      <c r="AX39" s="368"/>
      <c r="AY39" s="368"/>
      <c r="AZ39" s="368"/>
      <c r="BA39" s="368"/>
      <c r="BB39" s="368"/>
      <c r="BC39" s="368"/>
      <c r="BD39" s="180"/>
      <c r="BE39" s="367" t="str">
        <f t="shared" si="1"/>
        <v/>
      </c>
      <c r="BF39" s="367"/>
      <c r="BG39" s="368"/>
      <c r="BH39" s="368"/>
      <c r="BI39" s="368"/>
      <c r="BJ39" s="368"/>
      <c r="BK39" s="368"/>
      <c r="BL39" s="368"/>
      <c r="BM39" s="368"/>
      <c r="BN39" s="368"/>
      <c r="BO39" s="368"/>
      <c r="BP39" s="368"/>
      <c r="BQ39" s="368"/>
      <c r="BR39" s="368"/>
      <c r="BS39" s="368"/>
      <c r="BT39" s="368"/>
      <c r="BU39" s="368"/>
      <c r="BV39" s="180"/>
      <c r="BW39" s="367">
        <f t="shared" si="2"/>
        <v>16</v>
      </c>
      <c r="BX39" s="367"/>
      <c r="BY39" s="368" t="str">
        <f>IF('各会計、関係団体の財政状況及び健全化判断比率'!B73="","",'各会計、関係団体の財政状況及び健全化判断比率'!B73)</f>
        <v>青森県市町村総合事務組合</v>
      </c>
      <c r="BZ39" s="368"/>
      <c r="CA39" s="368"/>
      <c r="CB39" s="368"/>
      <c r="CC39" s="368"/>
      <c r="CD39" s="368"/>
      <c r="CE39" s="368"/>
      <c r="CF39" s="368"/>
      <c r="CG39" s="368"/>
      <c r="CH39" s="368"/>
      <c r="CI39" s="368"/>
      <c r="CJ39" s="368"/>
      <c r="CK39" s="368"/>
      <c r="CL39" s="368"/>
      <c r="CM39" s="368"/>
      <c r="CN39" s="180"/>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7"/>
    </row>
    <row r="40" spans="1:113" ht="32.25" customHeight="1" x14ac:dyDescent="0.15">
      <c r="A40" s="180"/>
      <c r="B40" s="204"/>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0"/>
      <c r="U40" s="367" t="str">
        <f t="shared" si="4"/>
        <v/>
      </c>
      <c r="V40" s="367"/>
      <c r="W40" s="368"/>
      <c r="X40" s="368"/>
      <c r="Y40" s="368"/>
      <c r="Z40" s="368"/>
      <c r="AA40" s="368"/>
      <c r="AB40" s="368"/>
      <c r="AC40" s="368"/>
      <c r="AD40" s="368"/>
      <c r="AE40" s="368"/>
      <c r="AF40" s="368"/>
      <c r="AG40" s="368"/>
      <c r="AH40" s="368"/>
      <c r="AI40" s="368"/>
      <c r="AJ40" s="368"/>
      <c r="AK40" s="368"/>
      <c r="AL40" s="180"/>
      <c r="AM40" s="367" t="str">
        <f t="shared" si="0"/>
        <v/>
      </c>
      <c r="AN40" s="367"/>
      <c r="AO40" s="368"/>
      <c r="AP40" s="368"/>
      <c r="AQ40" s="368"/>
      <c r="AR40" s="368"/>
      <c r="AS40" s="368"/>
      <c r="AT40" s="368"/>
      <c r="AU40" s="368"/>
      <c r="AV40" s="368"/>
      <c r="AW40" s="368"/>
      <c r="AX40" s="368"/>
      <c r="AY40" s="368"/>
      <c r="AZ40" s="368"/>
      <c r="BA40" s="368"/>
      <c r="BB40" s="368"/>
      <c r="BC40" s="368"/>
      <c r="BD40" s="180"/>
      <c r="BE40" s="367" t="str">
        <f t="shared" si="1"/>
        <v/>
      </c>
      <c r="BF40" s="367"/>
      <c r="BG40" s="368"/>
      <c r="BH40" s="368"/>
      <c r="BI40" s="368"/>
      <c r="BJ40" s="368"/>
      <c r="BK40" s="368"/>
      <c r="BL40" s="368"/>
      <c r="BM40" s="368"/>
      <c r="BN40" s="368"/>
      <c r="BO40" s="368"/>
      <c r="BP40" s="368"/>
      <c r="BQ40" s="368"/>
      <c r="BR40" s="368"/>
      <c r="BS40" s="368"/>
      <c r="BT40" s="368"/>
      <c r="BU40" s="368"/>
      <c r="BV40" s="180"/>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0"/>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7"/>
    </row>
    <row r="41" spans="1:113" ht="32.25" customHeight="1" x14ac:dyDescent="0.15">
      <c r="A41" s="180"/>
      <c r="B41" s="204"/>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0"/>
      <c r="U41" s="367" t="str">
        <f t="shared" si="4"/>
        <v/>
      </c>
      <c r="V41" s="367"/>
      <c r="W41" s="368"/>
      <c r="X41" s="368"/>
      <c r="Y41" s="368"/>
      <c r="Z41" s="368"/>
      <c r="AA41" s="368"/>
      <c r="AB41" s="368"/>
      <c r="AC41" s="368"/>
      <c r="AD41" s="368"/>
      <c r="AE41" s="368"/>
      <c r="AF41" s="368"/>
      <c r="AG41" s="368"/>
      <c r="AH41" s="368"/>
      <c r="AI41" s="368"/>
      <c r="AJ41" s="368"/>
      <c r="AK41" s="368"/>
      <c r="AL41" s="180"/>
      <c r="AM41" s="367" t="str">
        <f t="shared" si="0"/>
        <v/>
      </c>
      <c r="AN41" s="367"/>
      <c r="AO41" s="368"/>
      <c r="AP41" s="368"/>
      <c r="AQ41" s="368"/>
      <c r="AR41" s="368"/>
      <c r="AS41" s="368"/>
      <c r="AT41" s="368"/>
      <c r="AU41" s="368"/>
      <c r="AV41" s="368"/>
      <c r="AW41" s="368"/>
      <c r="AX41" s="368"/>
      <c r="AY41" s="368"/>
      <c r="AZ41" s="368"/>
      <c r="BA41" s="368"/>
      <c r="BB41" s="368"/>
      <c r="BC41" s="368"/>
      <c r="BD41" s="180"/>
      <c r="BE41" s="367" t="str">
        <f t="shared" si="1"/>
        <v/>
      </c>
      <c r="BF41" s="367"/>
      <c r="BG41" s="368"/>
      <c r="BH41" s="368"/>
      <c r="BI41" s="368"/>
      <c r="BJ41" s="368"/>
      <c r="BK41" s="368"/>
      <c r="BL41" s="368"/>
      <c r="BM41" s="368"/>
      <c r="BN41" s="368"/>
      <c r="BO41" s="368"/>
      <c r="BP41" s="368"/>
      <c r="BQ41" s="368"/>
      <c r="BR41" s="368"/>
      <c r="BS41" s="368"/>
      <c r="BT41" s="368"/>
      <c r="BU41" s="368"/>
      <c r="BV41" s="180"/>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0"/>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7"/>
    </row>
    <row r="42" spans="1:113" ht="32.25" customHeight="1" x14ac:dyDescent="0.15">
      <c r="B42" s="204"/>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0"/>
      <c r="U42" s="367" t="str">
        <f t="shared" si="4"/>
        <v/>
      </c>
      <c r="V42" s="367"/>
      <c r="W42" s="368"/>
      <c r="X42" s="368"/>
      <c r="Y42" s="368"/>
      <c r="Z42" s="368"/>
      <c r="AA42" s="368"/>
      <c r="AB42" s="368"/>
      <c r="AC42" s="368"/>
      <c r="AD42" s="368"/>
      <c r="AE42" s="368"/>
      <c r="AF42" s="368"/>
      <c r="AG42" s="368"/>
      <c r="AH42" s="368"/>
      <c r="AI42" s="368"/>
      <c r="AJ42" s="368"/>
      <c r="AK42" s="368"/>
      <c r="AL42" s="180"/>
      <c r="AM42" s="367" t="str">
        <f t="shared" si="0"/>
        <v/>
      </c>
      <c r="AN42" s="367"/>
      <c r="AO42" s="368"/>
      <c r="AP42" s="368"/>
      <c r="AQ42" s="368"/>
      <c r="AR42" s="368"/>
      <c r="AS42" s="368"/>
      <c r="AT42" s="368"/>
      <c r="AU42" s="368"/>
      <c r="AV42" s="368"/>
      <c r="AW42" s="368"/>
      <c r="AX42" s="368"/>
      <c r="AY42" s="368"/>
      <c r="AZ42" s="368"/>
      <c r="BA42" s="368"/>
      <c r="BB42" s="368"/>
      <c r="BC42" s="368"/>
      <c r="BD42" s="180"/>
      <c r="BE42" s="367" t="str">
        <f t="shared" si="1"/>
        <v/>
      </c>
      <c r="BF42" s="367"/>
      <c r="BG42" s="368"/>
      <c r="BH42" s="368"/>
      <c r="BI42" s="368"/>
      <c r="BJ42" s="368"/>
      <c r="BK42" s="368"/>
      <c r="BL42" s="368"/>
      <c r="BM42" s="368"/>
      <c r="BN42" s="368"/>
      <c r="BO42" s="368"/>
      <c r="BP42" s="368"/>
      <c r="BQ42" s="368"/>
      <c r="BR42" s="368"/>
      <c r="BS42" s="368"/>
      <c r="BT42" s="368"/>
      <c r="BU42" s="368"/>
      <c r="BV42" s="180"/>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0"/>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7"/>
    </row>
    <row r="43" spans="1:113" ht="32.25" customHeight="1" x14ac:dyDescent="0.15">
      <c r="B43" s="204"/>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0"/>
      <c r="U43" s="367" t="str">
        <f t="shared" si="4"/>
        <v/>
      </c>
      <c r="V43" s="367"/>
      <c r="W43" s="368"/>
      <c r="X43" s="368"/>
      <c r="Y43" s="368"/>
      <c r="Z43" s="368"/>
      <c r="AA43" s="368"/>
      <c r="AB43" s="368"/>
      <c r="AC43" s="368"/>
      <c r="AD43" s="368"/>
      <c r="AE43" s="368"/>
      <c r="AF43" s="368"/>
      <c r="AG43" s="368"/>
      <c r="AH43" s="368"/>
      <c r="AI43" s="368"/>
      <c r="AJ43" s="368"/>
      <c r="AK43" s="368"/>
      <c r="AL43" s="180"/>
      <c r="AM43" s="367" t="str">
        <f t="shared" si="0"/>
        <v/>
      </c>
      <c r="AN43" s="367"/>
      <c r="AO43" s="368"/>
      <c r="AP43" s="368"/>
      <c r="AQ43" s="368"/>
      <c r="AR43" s="368"/>
      <c r="AS43" s="368"/>
      <c r="AT43" s="368"/>
      <c r="AU43" s="368"/>
      <c r="AV43" s="368"/>
      <c r="AW43" s="368"/>
      <c r="AX43" s="368"/>
      <c r="AY43" s="368"/>
      <c r="AZ43" s="368"/>
      <c r="BA43" s="368"/>
      <c r="BB43" s="368"/>
      <c r="BC43" s="368"/>
      <c r="BD43" s="180"/>
      <c r="BE43" s="367" t="str">
        <f t="shared" si="1"/>
        <v/>
      </c>
      <c r="BF43" s="367"/>
      <c r="BG43" s="368"/>
      <c r="BH43" s="368"/>
      <c r="BI43" s="368"/>
      <c r="BJ43" s="368"/>
      <c r="BK43" s="368"/>
      <c r="BL43" s="368"/>
      <c r="BM43" s="368"/>
      <c r="BN43" s="368"/>
      <c r="BO43" s="368"/>
      <c r="BP43" s="368"/>
      <c r="BQ43" s="368"/>
      <c r="BR43" s="368"/>
      <c r="BS43" s="368"/>
      <c r="BT43" s="368"/>
      <c r="BU43" s="368"/>
      <c r="BV43" s="180"/>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0"/>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197</v>
      </c>
      <c r="E46" s="364" t="s">
        <v>198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8ndXs5l6TvYE85LvmsDdNSDhNox5QzEJo7dSMB8v4q/oKdJdo8yG1n81AOIzOFE9aFsrG2zKowFaGatQR6Sgg==" saltValue="jeH30Pakxpxx1U0zEQaR6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17" t="s">
        <v>206</v>
      </c>
      <c r="DI1" s="718"/>
      <c r="DJ1" s="718"/>
      <c r="DK1" s="718"/>
      <c r="DL1" s="718"/>
      <c r="DM1" s="718"/>
      <c r="DN1" s="719"/>
      <c r="DO1" s="213"/>
      <c r="DP1" s="717" t="s">
        <v>207</v>
      </c>
      <c r="DQ1" s="718"/>
      <c r="DR1" s="718"/>
      <c r="DS1" s="718"/>
      <c r="DT1" s="718"/>
      <c r="DU1" s="718"/>
      <c r="DV1" s="718"/>
      <c r="DW1" s="718"/>
      <c r="DX1" s="718"/>
      <c r="DY1" s="718"/>
      <c r="DZ1" s="718"/>
      <c r="EA1" s="718"/>
      <c r="EB1" s="718"/>
      <c r="EC1" s="719"/>
      <c r="ED1" s="212"/>
      <c r="EE1" s="212"/>
      <c r="EF1" s="212"/>
      <c r="EG1" s="212"/>
      <c r="EH1" s="212"/>
      <c r="EI1" s="212"/>
      <c r="EJ1" s="212"/>
      <c r="EK1" s="212"/>
      <c r="EL1" s="212"/>
      <c r="EM1" s="212"/>
    </row>
    <row r="2" spans="2:143" ht="22.5" customHeight="1" x14ac:dyDescent="0.15">
      <c r="B2" s="214" t="s">
        <v>208</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73" t="s">
        <v>209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212</v>
      </c>
      <c r="S4" s="674"/>
      <c r="T4" s="674"/>
      <c r="U4" s="674"/>
      <c r="V4" s="674"/>
      <c r="W4" s="674"/>
      <c r="X4" s="674"/>
      <c r="Y4" s="675"/>
      <c r="Z4" s="673" t="s">
        <v>213</v>
      </c>
      <c r="AA4" s="674"/>
      <c r="AB4" s="674"/>
      <c r="AC4" s="675"/>
      <c r="AD4" s="673" t="s">
        <v>214</v>
      </c>
      <c r="AE4" s="674"/>
      <c r="AF4" s="674"/>
      <c r="AG4" s="674"/>
      <c r="AH4" s="674"/>
      <c r="AI4" s="674"/>
      <c r="AJ4" s="674"/>
      <c r="AK4" s="675"/>
      <c r="AL4" s="673" t="s">
        <v>213</v>
      </c>
      <c r="AM4" s="674"/>
      <c r="AN4" s="674"/>
      <c r="AO4" s="675"/>
      <c r="AP4" s="720" t="s">
        <v>215</v>
      </c>
      <c r="AQ4" s="720"/>
      <c r="AR4" s="720"/>
      <c r="AS4" s="720"/>
      <c r="AT4" s="720"/>
      <c r="AU4" s="720"/>
      <c r="AV4" s="720"/>
      <c r="AW4" s="720"/>
      <c r="AX4" s="720"/>
      <c r="AY4" s="720"/>
      <c r="AZ4" s="720"/>
      <c r="BA4" s="720"/>
      <c r="BB4" s="720"/>
      <c r="BC4" s="720"/>
      <c r="BD4" s="720"/>
      <c r="BE4" s="720"/>
      <c r="BF4" s="720"/>
      <c r="BG4" s="720" t="s">
        <v>216</v>
      </c>
      <c r="BH4" s="720"/>
      <c r="BI4" s="720"/>
      <c r="BJ4" s="720"/>
      <c r="BK4" s="720"/>
      <c r="BL4" s="720"/>
      <c r="BM4" s="720"/>
      <c r="BN4" s="720"/>
      <c r="BO4" s="720" t="s">
        <v>213</v>
      </c>
      <c r="BP4" s="720"/>
      <c r="BQ4" s="720"/>
      <c r="BR4" s="720"/>
      <c r="BS4" s="720" t="s">
        <v>217</v>
      </c>
      <c r="BT4" s="720"/>
      <c r="BU4" s="720"/>
      <c r="BV4" s="720"/>
      <c r="BW4" s="720"/>
      <c r="BX4" s="720"/>
      <c r="BY4" s="720"/>
      <c r="BZ4" s="720"/>
      <c r="CA4" s="720"/>
      <c r="CB4" s="720"/>
      <c r="CD4" s="673" t="s">
        <v>218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219</v>
      </c>
      <c r="C5" s="680"/>
      <c r="D5" s="680"/>
      <c r="E5" s="680"/>
      <c r="F5" s="680"/>
      <c r="G5" s="680"/>
      <c r="H5" s="680"/>
      <c r="I5" s="680"/>
      <c r="J5" s="680"/>
      <c r="K5" s="680"/>
      <c r="L5" s="680"/>
      <c r="M5" s="680"/>
      <c r="N5" s="680"/>
      <c r="O5" s="680"/>
      <c r="P5" s="680"/>
      <c r="Q5" s="681"/>
      <c r="R5" s="676">
        <v>950513</v>
      </c>
      <c r="S5" s="677"/>
      <c r="T5" s="677"/>
      <c r="U5" s="677"/>
      <c r="V5" s="677"/>
      <c r="W5" s="677"/>
      <c r="X5" s="677"/>
      <c r="Y5" s="702"/>
      <c r="Z5" s="715">
        <v>12.3</v>
      </c>
      <c r="AA5" s="715"/>
      <c r="AB5" s="715"/>
      <c r="AC5" s="715"/>
      <c r="AD5" s="716">
        <v>947713</v>
      </c>
      <c r="AE5" s="716"/>
      <c r="AF5" s="716"/>
      <c r="AG5" s="716"/>
      <c r="AH5" s="716"/>
      <c r="AI5" s="716"/>
      <c r="AJ5" s="716"/>
      <c r="AK5" s="716"/>
      <c r="AL5" s="703">
        <v>21</v>
      </c>
      <c r="AM5" s="685"/>
      <c r="AN5" s="685"/>
      <c r="AO5" s="704"/>
      <c r="AP5" s="679" t="s">
        <v>220</v>
      </c>
      <c r="AQ5" s="680"/>
      <c r="AR5" s="680"/>
      <c r="AS5" s="680"/>
      <c r="AT5" s="680"/>
      <c r="AU5" s="680"/>
      <c r="AV5" s="680"/>
      <c r="AW5" s="680"/>
      <c r="AX5" s="680"/>
      <c r="AY5" s="680"/>
      <c r="AZ5" s="680"/>
      <c r="BA5" s="680"/>
      <c r="BB5" s="680"/>
      <c r="BC5" s="680"/>
      <c r="BD5" s="680"/>
      <c r="BE5" s="680"/>
      <c r="BF5" s="681"/>
      <c r="BG5" s="621">
        <v>950513</v>
      </c>
      <c r="BH5" s="622"/>
      <c r="BI5" s="622"/>
      <c r="BJ5" s="622"/>
      <c r="BK5" s="622"/>
      <c r="BL5" s="622"/>
      <c r="BM5" s="622"/>
      <c r="BN5" s="623"/>
      <c r="BO5" s="659">
        <v>100</v>
      </c>
      <c r="BP5" s="659"/>
      <c r="BQ5" s="659"/>
      <c r="BR5" s="659"/>
      <c r="BS5" s="660">
        <v>2800</v>
      </c>
      <c r="BT5" s="660"/>
      <c r="BU5" s="660"/>
      <c r="BV5" s="660"/>
      <c r="BW5" s="660"/>
      <c r="BX5" s="660"/>
      <c r="BY5" s="660"/>
      <c r="BZ5" s="660"/>
      <c r="CA5" s="660"/>
      <c r="CB5" s="700"/>
      <c r="CD5" s="673" t="s">
        <v>215</v>
      </c>
      <c r="CE5" s="674"/>
      <c r="CF5" s="674"/>
      <c r="CG5" s="674"/>
      <c r="CH5" s="674"/>
      <c r="CI5" s="674"/>
      <c r="CJ5" s="674"/>
      <c r="CK5" s="674"/>
      <c r="CL5" s="674"/>
      <c r="CM5" s="674"/>
      <c r="CN5" s="674"/>
      <c r="CO5" s="674"/>
      <c r="CP5" s="674"/>
      <c r="CQ5" s="675"/>
      <c r="CR5" s="673" t="s">
        <v>221</v>
      </c>
      <c r="CS5" s="674"/>
      <c r="CT5" s="674"/>
      <c r="CU5" s="674"/>
      <c r="CV5" s="674"/>
      <c r="CW5" s="674"/>
      <c r="CX5" s="674"/>
      <c r="CY5" s="675"/>
      <c r="CZ5" s="673" t="s">
        <v>213</v>
      </c>
      <c r="DA5" s="674"/>
      <c r="DB5" s="674"/>
      <c r="DC5" s="675"/>
      <c r="DD5" s="673" t="s">
        <v>222</v>
      </c>
      <c r="DE5" s="674"/>
      <c r="DF5" s="674"/>
      <c r="DG5" s="674"/>
      <c r="DH5" s="674"/>
      <c r="DI5" s="674"/>
      <c r="DJ5" s="674"/>
      <c r="DK5" s="674"/>
      <c r="DL5" s="674"/>
      <c r="DM5" s="674"/>
      <c r="DN5" s="674"/>
      <c r="DO5" s="674"/>
      <c r="DP5" s="675"/>
      <c r="DQ5" s="673" t="s">
        <v>223</v>
      </c>
      <c r="DR5" s="674"/>
      <c r="DS5" s="674"/>
      <c r="DT5" s="674"/>
      <c r="DU5" s="674"/>
      <c r="DV5" s="674"/>
      <c r="DW5" s="674"/>
      <c r="DX5" s="674"/>
      <c r="DY5" s="674"/>
      <c r="DZ5" s="674"/>
      <c r="EA5" s="674"/>
      <c r="EB5" s="674"/>
      <c r="EC5" s="675"/>
    </row>
    <row r="6" spans="2:143" ht="11.25" customHeight="1" x14ac:dyDescent="0.15">
      <c r="B6" s="618" t="s">
        <v>224</v>
      </c>
      <c r="C6" s="619"/>
      <c r="D6" s="619"/>
      <c r="E6" s="619"/>
      <c r="F6" s="619"/>
      <c r="G6" s="619"/>
      <c r="H6" s="619"/>
      <c r="I6" s="619"/>
      <c r="J6" s="619"/>
      <c r="K6" s="619"/>
      <c r="L6" s="619"/>
      <c r="M6" s="619"/>
      <c r="N6" s="619"/>
      <c r="O6" s="619"/>
      <c r="P6" s="619"/>
      <c r="Q6" s="620"/>
      <c r="R6" s="621">
        <v>76092</v>
      </c>
      <c r="S6" s="622"/>
      <c r="T6" s="622"/>
      <c r="U6" s="622"/>
      <c r="V6" s="622"/>
      <c r="W6" s="622"/>
      <c r="X6" s="622"/>
      <c r="Y6" s="623"/>
      <c r="Z6" s="659">
        <v>1</v>
      </c>
      <c r="AA6" s="659"/>
      <c r="AB6" s="659"/>
      <c r="AC6" s="659"/>
      <c r="AD6" s="660">
        <v>76092</v>
      </c>
      <c r="AE6" s="660"/>
      <c r="AF6" s="660"/>
      <c r="AG6" s="660"/>
      <c r="AH6" s="660"/>
      <c r="AI6" s="660"/>
      <c r="AJ6" s="660"/>
      <c r="AK6" s="660"/>
      <c r="AL6" s="624">
        <v>1.7</v>
      </c>
      <c r="AM6" s="625"/>
      <c r="AN6" s="625"/>
      <c r="AO6" s="661"/>
      <c r="AP6" s="618" t="s">
        <v>225</v>
      </c>
      <c r="AQ6" s="619"/>
      <c r="AR6" s="619"/>
      <c r="AS6" s="619"/>
      <c r="AT6" s="619"/>
      <c r="AU6" s="619"/>
      <c r="AV6" s="619"/>
      <c r="AW6" s="619"/>
      <c r="AX6" s="619"/>
      <c r="AY6" s="619"/>
      <c r="AZ6" s="619"/>
      <c r="BA6" s="619"/>
      <c r="BB6" s="619"/>
      <c r="BC6" s="619"/>
      <c r="BD6" s="619"/>
      <c r="BE6" s="619"/>
      <c r="BF6" s="620"/>
      <c r="BG6" s="621">
        <v>950513</v>
      </c>
      <c r="BH6" s="622"/>
      <c r="BI6" s="622"/>
      <c r="BJ6" s="622"/>
      <c r="BK6" s="622"/>
      <c r="BL6" s="622"/>
      <c r="BM6" s="622"/>
      <c r="BN6" s="623"/>
      <c r="BO6" s="659">
        <v>100</v>
      </c>
      <c r="BP6" s="659"/>
      <c r="BQ6" s="659"/>
      <c r="BR6" s="659"/>
      <c r="BS6" s="660">
        <v>2800</v>
      </c>
      <c r="BT6" s="660"/>
      <c r="BU6" s="660"/>
      <c r="BV6" s="660"/>
      <c r="BW6" s="660"/>
      <c r="BX6" s="660"/>
      <c r="BY6" s="660"/>
      <c r="BZ6" s="660"/>
      <c r="CA6" s="660"/>
      <c r="CB6" s="700"/>
      <c r="CD6" s="679" t="s">
        <v>226</v>
      </c>
      <c r="CE6" s="680"/>
      <c r="CF6" s="680"/>
      <c r="CG6" s="680"/>
      <c r="CH6" s="680"/>
      <c r="CI6" s="680"/>
      <c r="CJ6" s="680"/>
      <c r="CK6" s="680"/>
      <c r="CL6" s="680"/>
      <c r="CM6" s="680"/>
      <c r="CN6" s="680"/>
      <c r="CO6" s="680"/>
      <c r="CP6" s="680"/>
      <c r="CQ6" s="681"/>
      <c r="CR6" s="621">
        <v>67730</v>
      </c>
      <c r="CS6" s="622"/>
      <c r="CT6" s="622"/>
      <c r="CU6" s="622"/>
      <c r="CV6" s="622"/>
      <c r="CW6" s="622"/>
      <c r="CX6" s="622"/>
      <c r="CY6" s="623"/>
      <c r="CZ6" s="703">
        <v>0.9</v>
      </c>
      <c r="DA6" s="685"/>
      <c r="DB6" s="685"/>
      <c r="DC6" s="705"/>
      <c r="DD6" s="627" t="s">
        <v>124</v>
      </c>
      <c r="DE6" s="622"/>
      <c r="DF6" s="622"/>
      <c r="DG6" s="622"/>
      <c r="DH6" s="622"/>
      <c r="DI6" s="622"/>
      <c r="DJ6" s="622"/>
      <c r="DK6" s="622"/>
      <c r="DL6" s="622"/>
      <c r="DM6" s="622"/>
      <c r="DN6" s="622"/>
      <c r="DO6" s="622"/>
      <c r="DP6" s="623"/>
      <c r="DQ6" s="627">
        <v>67730</v>
      </c>
      <c r="DR6" s="622"/>
      <c r="DS6" s="622"/>
      <c r="DT6" s="622"/>
      <c r="DU6" s="622"/>
      <c r="DV6" s="622"/>
      <c r="DW6" s="622"/>
      <c r="DX6" s="622"/>
      <c r="DY6" s="622"/>
      <c r="DZ6" s="622"/>
      <c r="EA6" s="622"/>
      <c r="EB6" s="622"/>
      <c r="EC6" s="658"/>
    </row>
    <row r="7" spans="2:143" ht="11.25" customHeight="1" x14ac:dyDescent="0.15">
      <c r="B7" s="618" t="s">
        <v>227</v>
      </c>
      <c r="C7" s="619"/>
      <c r="D7" s="619"/>
      <c r="E7" s="619"/>
      <c r="F7" s="619"/>
      <c r="G7" s="619"/>
      <c r="H7" s="619"/>
      <c r="I7" s="619"/>
      <c r="J7" s="619"/>
      <c r="K7" s="619"/>
      <c r="L7" s="619"/>
      <c r="M7" s="619"/>
      <c r="N7" s="619"/>
      <c r="O7" s="619"/>
      <c r="P7" s="619"/>
      <c r="Q7" s="620"/>
      <c r="R7" s="621">
        <v>414</v>
      </c>
      <c r="S7" s="622"/>
      <c r="T7" s="622"/>
      <c r="U7" s="622"/>
      <c r="V7" s="622"/>
      <c r="W7" s="622"/>
      <c r="X7" s="622"/>
      <c r="Y7" s="623"/>
      <c r="Z7" s="659">
        <v>0</v>
      </c>
      <c r="AA7" s="659"/>
      <c r="AB7" s="659"/>
      <c r="AC7" s="659"/>
      <c r="AD7" s="660">
        <v>414</v>
      </c>
      <c r="AE7" s="660"/>
      <c r="AF7" s="660"/>
      <c r="AG7" s="660"/>
      <c r="AH7" s="660"/>
      <c r="AI7" s="660"/>
      <c r="AJ7" s="660"/>
      <c r="AK7" s="660"/>
      <c r="AL7" s="624">
        <v>0</v>
      </c>
      <c r="AM7" s="625"/>
      <c r="AN7" s="625"/>
      <c r="AO7" s="661"/>
      <c r="AP7" s="618" t="s">
        <v>228</v>
      </c>
      <c r="AQ7" s="619"/>
      <c r="AR7" s="619"/>
      <c r="AS7" s="619"/>
      <c r="AT7" s="619"/>
      <c r="AU7" s="619"/>
      <c r="AV7" s="619"/>
      <c r="AW7" s="619"/>
      <c r="AX7" s="619"/>
      <c r="AY7" s="619"/>
      <c r="AZ7" s="619"/>
      <c r="BA7" s="619"/>
      <c r="BB7" s="619"/>
      <c r="BC7" s="619"/>
      <c r="BD7" s="619"/>
      <c r="BE7" s="619"/>
      <c r="BF7" s="620"/>
      <c r="BG7" s="621">
        <v>507736</v>
      </c>
      <c r="BH7" s="622"/>
      <c r="BI7" s="622"/>
      <c r="BJ7" s="622"/>
      <c r="BK7" s="622"/>
      <c r="BL7" s="622"/>
      <c r="BM7" s="622"/>
      <c r="BN7" s="623"/>
      <c r="BO7" s="659">
        <v>53.4</v>
      </c>
      <c r="BP7" s="659"/>
      <c r="BQ7" s="659"/>
      <c r="BR7" s="659"/>
      <c r="BS7" s="660">
        <v>2800</v>
      </c>
      <c r="BT7" s="660"/>
      <c r="BU7" s="660"/>
      <c r="BV7" s="660"/>
      <c r="BW7" s="660"/>
      <c r="BX7" s="660"/>
      <c r="BY7" s="660"/>
      <c r="BZ7" s="660"/>
      <c r="CA7" s="660"/>
      <c r="CB7" s="700"/>
      <c r="CD7" s="618" t="s">
        <v>229</v>
      </c>
      <c r="CE7" s="619"/>
      <c r="CF7" s="619"/>
      <c r="CG7" s="619"/>
      <c r="CH7" s="619"/>
      <c r="CI7" s="619"/>
      <c r="CJ7" s="619"/>
      <c r="CK7" s="619"/>
      <c r="CL7" s="619"/>
      <c r="CM7" s="619"/>
      <c r="CN7" s="619"/>
      <c r="CO7" s="619"/>
      <c r="CP7" s="619"/>
      <c r="CQ7" s="620"/>
      <c r="CR7" s="621">
        <v>1180726</v>
      </c>
      <c r="CS7" s="622"/>
      <c r="CT7" s="622"/>
      <c r="CU7" s="622"/>
      <c r="CV7" s="622"/>
      <c r="CW7" s="622"/>
      <c r="CX7" s="622"/>
      <c r="CY7" s="623"/>
      <c r="CZ7" s="659">
        <v>15.8</v>
      </c>
      <c r="DA7" s="659"/>
      <c r="DB7" s="659"/>
      <c r="DC7" s="659"/>
      <c r="DD7" s="627">
        <v>216770</v>
      </c>
      <c r="DE7" s="622"/>
      <c r="DF7" s="622"/>
      <c r="DG7" s="622"/>
      <c r="DH7" s="622"/>
      <c r="DI7" s="622"/>
      <c r="DJ7" s="622"/>
      <c r="DK7" s="622"/>
      <c r="DL7" s="622"/>
      <c r="DM7" s="622"/>
      <c r="DN7" s="622"/>
      <c r="DO7" s="622"/>
      <c r="DP7" s="623"/>
      <c r="DQ7" s="627">
        <v>894909</v>
      </c>
      <c r="DR7" s="622"/>
      <c r="DS7" s="622"/>
      <c r="DT7" s="622"/>
      <c r="DU7" s="622"/>
      <c r="DV7" s="622"/>
      <c r="DW7" s="622"/>
      <c r="DX7" s="622"/>
      <c r="DY7" s="622"/>
      <c r="DZ7" s="622"/>
      <c r="EA7" s="622"/>
      <c r="EB7" s="622"/>
      <c r="EC7" s="658"/>
    </row>
    <row r="8" spans="2:143" ht="11.25" customHeight="1" x14ac:dyDescent="0.15">
      <c r="B8" s="618" t="s">
        <v>230</v>
      </c>
      <c r="C8" s="619"/>
      <c r="D8" s="619"/>
      <c r="E8" s="619"/>
      <c r="F8" s="619"/>
      <c r="G8" s="619"/>
      <c r="H8" s="619"/>
      <c r="I8" s="619"/>
      <c r="J8" s="619"/>
      <c r="K8" s="619"/>
      <c r="L8" s="619"/>
      <c r="M8" s="619"/>
      <c r="N8" s="619"/>
      <c r="O8" s="619"/>
      <c r="P8" s="619"/>
      <c r="Q8" s="620"/>
      <c r="R8" s="621">
        <v>3099</v>
      </c>
      <c r="S8" s="622"/>
      <c r="T8" s="622"/>
      <c r="U8" s="622"/>
      <c r="V8" s="622"/>
      <c r="W8" s="622"/>
      <c r="X8" s="622"/>
      <c r="Y8" s="623"/>
      <c r="Z8" s="659">
        <v>0</v>
      </c>
      <c r="AA8" s="659"/>
      <c r="AB8" s="659"/>
      <c r="AC8" s="659"/>
      <c r="AD8" s="660">
        <v>3099</v>
      </c>
      <c r="AE8" s="660"/>
      <c r="AF8" s="660"/>
      <c r="AG8" s="660"/>
      <c r="AH8" s="660"/>
      <c r="AI8" s="660"/>
      <c r="AJ8" s="660"/>
      <c r="AK8" s="660"/>
      <c r="AL8" s="624">
        <v>0.1</v>
      </c>
      <c r="AM8" s="625"/>
      <c r="AN8" s="625"/>
      <c r="AO8" s="661"/>
      <c r="AP8" s="618" t="s">
        <v>231</v>
      </c>
      <c r="AQ8" s="619"/>
      <c r="AR8" s="619"/>
      <c r="AS8" s="619"/>
      <c r="AT8" s="619"/>
      <c r="AU8" s="619"/>
      <c r="AV8" s="619"/>
      <c r="AW8" s="619"/>
      <c r="AX8" s="619"/>
      <c r="AY8" s="619"/>
      <c r="AZ8" s="619"/>
      <c r="BA8" s="619"/>
      <c r="BB8" s="619"/>
      <c r="BC8" s="619"/>
      <c r="BD8" s="619"/>
      <c r="BE8" s="619"/>
      <c r="BF8" s="620"/>
      <c r="BG8" s="621">
        <v>16887</v>
      </c>
      <c r="BH8" s="622"/>
      <c r="BI8" s="622"/>
      <c r="BJ8" s="622"/>
      <c r="BK8" s="622"/>
      <c r="BL8" s="622"/>
      <c r="BM8" s="622"/>
      <c r="BN8" s="623"/>
      <c r="BO8" s="659">
        <v>1.8</v>
      </c>
      <c r="BP8" s="659"/>
      <c r="BQ8" s="659"/>
      <c r="BR8" s="659"/>
      <c r="BS8" s="660" t="s">
        <v>124</v>
      </c>
      <c r="BT8" s="660"/>
      <c r="BU8" s="660"/>
      <c r="BV8" s="660"/>
      <c r="BW8" s="660"/>
      <c r="BX8" s="660"/>
      <c r="BY8" s="660"/>
      <c r="BZ8" s="660"/>
      <c r="CA8" s="660"/>
      <c r="CB8" s="700"/>
      <c r="CD8" s="618" t="s">
        <v>232</v>
      </c>
      <c r="CE8" s="619"/>
      <c r="CF8" s="619"/>
      <c r="CG8" s="619"/>
      <c r="CH8" s="619"/>
      <c r="CI8" s="619"/>
      <c r="CJ8" s="619"/>
      <c r="CK8" s="619"/>
      <c r="CL8" s="619"/>
      <c r="CM8" s="619"/>
      <c r="CN8" s="619"/>
      <c r="CO8" s="619"/>
      <c r="CP8" s="619"/>
      <c r="CQ8" s="620"/>
      <c r="CR8" s="621">
        <v>1937378</v>
      </c>
      <c r="CS8" s="622"/>
      <c r="CT8" s="622"/>
      <c r="CU8" s="622"/>
      <c r="CV8" s="622"/>
      <c r="CW8" s="622"/>
      <c r="CX8" s="622"/>
      <c r="CY8" s="623"/>
      <c r="CZ8" s="659">
        <v>25.9</v>
      </c>
      <c r="DA8" s="659"/>
      <c r="DB8" s="659"/>
      <c r="DC8" s="659"/>
      <c r="DD8" s="627">
        <v>120</v>
      </c>
      <c r="DE8" s="622"/>
      <c r="DF8" s="622"/>
      <c r="DG8" s="622"/>
      <c r="DH8" s="622"/>
      <c r="DI8" s="622"/>
      <c r="DJ8" s="622"/>
      <c r="DK8" s="622"/>
      <c r="DL8" s="622"/>
      <c r="DM8" s="622"/>
      <c r="DN8" s="622"/>
      <c r="DO8" s="622"/>
      <c r="DP8" s="623"/>
      <c r="DQ8" s="627">
        <v>1052640</v>
      </c>
      <c r="DR8" s="622"/>
      <c r="DS8" s="622"/>
      <c r="DT8" s="622"/>
      <c r="DU8" s="622"/>
      <c r="DV8" s="622"/>
      <c r="DW8" s="622"/>
      <c r="DX8" s="622"/>
      <c r="DY8" s="622"/>
      <c r="DZ8" s="622"/>
      <c r="EA8" s="622"/>
      <c r="EB8" s="622"/>
      <c r="EC8" s="658"/>
    </row>
    <row r="9" spans="2:143" ht="11.25" customHeight="1" x14ac:dyDescent="0.15">
      <c r="B9" s="618" t="s">
        <v>233</v>
      </c>
      <c r="C9" s="619"/>
      <c r="D9" s="619"/>
      <c r="E9" s="619"/>
      <c r="F9" s="619"/>
      <c r="G9" s="619"/>
      <c r="H9" s="619"/>
      <c r="I9" s="619"/>
      <c r="J9" s="619"/>
      <c r="K9" s="619"/>
      <c r="L9" s="619"/>
      <c r="M9" s="619"/>
      <c r="N9" s="619"/>
      <c r="O9" s="619"/>
      <c r="P9" s="619"/>
      <c r="Q9" s="620"/>
      <c r="R9" s="621">
        <v>3317</v>
      </c>
      <c r="S9" s="622"/>
      <c r="T9" s="622"/>
      <c r="U9" s="622"/>
      <c r="V9" s="622"/>
      <c r="W9" s="622"/>
      <c r="X9" s="622"/>
      <c r="Y9" s="623"/>
      <c r="Z9" s="659">
        <v>0</v>
      </c>
      <c r="AA9" s="659"/>
      <c r="AB9" s="659"/>
      <c r="AC9" s="659"/>
      <c r="AD9" s="660">
        <v>3317</v>
      </c>
      <c r="AE9" s="660"/>
      <c r="AF9" s="660"/>
      <c r="AG9" s="660"/>
      <c r="AH9" s="660"/>
      <c r="AI9" s="660"/>
      <c r="AJ9" s="660"/>
      <c r="AK9" s="660"/>
      <c r="AL9" s="624">
        <v>0.1</v>
      </c>
      <c r="AM9" s="625"/>
      <c r="AN9" s="625"/>
      <c r="AO9" s="661"/>
      <c r="AP9" s="618" t="s">
        <v>234</v>
      </c>
      <c r="AQ9" s="619"/>
      <c r="AR9" s="619"/>
      <c r="AS9" s="619"/>
      <c r="AT9" s="619"/>
      <c r="AU9" s="619"/>
      <c r="AV9" s="619"/>
      <c r="AW9" s="619"/>
      <c r="AX9" s="619"/>
      <c r="AY9" s="619"/>
      <c r="AZ9" s="619"/>
      <c r="BA9" s="619"/>
      <c r="BB9" s="619"/>
      <c r="BC9" s="619"/>
      <c r="BD9" s="619"/>
      <c r="BE9" s="619"/>
      <c r="BF9" s="620"/>
      <c r="BG9" s="621">
        <v>464895</v>
      </c>
      <c r="BH9" s="622"/>
      <c r="BI9" s="622"/>
      <c r="BJ9" s="622"/>
      <c r="BK9" s="622"/>
      <c r="BL9" s="622"/>
      <c r="BM9" s="622"/>
      <c r="BN9" s="623"/>
      <c r="BO9" s="659">
        <v>48.9</v>
      </c>
      <c r="BP9" s="659"/>
      <c r="BQ9" s="659"/>
      <c r="BR9" s="659"/>
      <c r="BS9" s="660" t="s">
        <v>124</v>
      </c>
      <c r="BT9" s="660"/>
      <c r="BU9" s="660"/>
      <c r="BV9" s="660"/>
      <c r="BW9" s="660"/>
      <c r="BX9" s="660"/>
      <c r="BY9" s="660"/>
      <c r="BZ9" s="660"/>
      <c r="CA9" s="660"/>
      <c r="CB9" s="700"/>
      <c r="CD9" s="618" t="s">
        <v>235</v>
      </c>
      <c r="CE9" s="619"/>
      <c r="CF9" s="619"/>
      <c r="CG9" s="619"/>
      <c r="CH9" s="619"/>
      <c r="CI9" s="619"/>
      <c r="CJ9" s="619"/>
      <c r="CK9" s="619"/>
      <c r="CL9" s="619"/>
      <c r="CM9" s="619"/>
      <c r="CN9" s="619"/>
      <c r="CO9" s="619"/>
      <c r="CP9" s="619"/>
      <c r="CQ9" s="620"/>
      <c r="CR9" s="621">
        <v>1232295</v>
      </c>
      <c r="CS9" s="622"/>
      <c r="CT9" s="622"/>
      <c r="CU9" s="622"/>
      <c r="CV9" s="622"/>
      <c r="CW9" s="622"/>
      <c r="CX9" s="622"/>
      <c r="CY9" s="623"/>
      <c r="CZ9" s="659">
        <v>16.5</v>
      </c>
      <c r="DA9" s="659"/>
      <c r="DB9" s="659"/>
      <c r="DC9" s="659"/>
      <c r="DD9" s="627">
        <v>1501</v>
      </c>
      <c r="DE9" s="622"/>
      <c r="DF9" s="622"/>
      <c r="DG9" s="622"/>
      <c r="DH9" s="622"/>
      <c r="DI9" s="622"/>
      <c r="DJ9" s="622"/>
      <c r="DK9" s="622"/>
      <c r="DL9" s="622"/>
      <c r="DM9" s="622"/>
      <c r="DN9" s="622"/>
      <c r="DO9" s="622"/>
      <c r="DP9" s="623"/>
      <c r="DQ9" s="627">
        <v>883001</v>
      </c>
      <c r="DR9" s="622"/>
      <c r="DS9" s="622"/>
      <c r="DT9" s="622"/>
      <c r="DU9" s="622"/>
      <c r="DV9" s="622"/>
      <c r="DW9" s="622"/>
      <c r="DX9" s="622"/>
      <c r="DY9" s="622"/>
      <c r="DZ9" s="622"/>
      <c r="EA9" s="622"/>
      <c r="EB9" s="622"/>
      <c r="EC9" s="658"/>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59" t="s">
        <v>124</v>
      </c>
      <c r="AA10" s="659"/>
      <c r="AB10" s="659"/>
      <c r="AC10" s="659"/>
      <c r="AD10" s="660" t="s">
        <v>124</v>
      </c>
      <c r="AE10" s="660"/>
      <c r="AF10" s="660"/>
      <c r="AG10" s="660"/>
      <c r="AH10" s="660"/>
      <c r="AI10" s="660"/>
      <c r="AJ10" s="660"/>
      <c r="AK10" s="660"/>
      <c r="AL10" s="624" t="s">
        <v>124</v>
      </c>
      <c r="AM10" s="625"/>
      <c r="AN10" s="625"/>
      <c r="AO10" s="661"/>
      <c r="AP10" s="618" t="s">
        <v>237</v>
      </c>
      <c r="AQ10" s="619"/>
      <c r="AR10" s="619"/>
      <c r="AS10" s="619"/>
      <c r="AT10" s="619"/>
      <c r="AU10" s="619"/>
      <c r="AV10" s="619"/>
      <c r="AW10" s="619"/>
      <c r="AX10" s="619"/>
      <c r="AY10" s="619"/>
      <c r="AZ10" s="619"/>
      <c r="BA10" s="619"/>
      <c r="BB10" s="619"/>
      <c r="BC10" s="619"/>
      <c r="BD10" s="619"/>
      <c r="BE10" s="619"/>
      <c r="BF10" s="620"/>
      <c r="BG10" s="621">
        <v>16128</v>
      </c>
      <c r="BH10" s="622"/>
      <c r="BI10" s="622"/>
      <c r="BJ10" s="622"/>
      <c r="BK10" s="622"/>
      <c r="BL10" s="622"/>
      <c r="BM10" s="622"/>
      <c r="BN10" s="623"/>
      <c r="BO10" s="659">
        <v>1.7</v>
      </c>
      <c r="BP10" s="659"/>
      <c r="BQ10" s="659"/>
      <c r="BR10" s="659"/>
      <c r="BS10" s="660" t="s">
        <v>124</v>
      </c>
      <c r="BT10" s="660"/>
      <c r="BU10" s="660"/>
      <c r="BV10" s="660"/>
      <c r="BW10" s="660"/>
      <c r="BX10" s="660"/>
      <c r="BY10" s="660"/>
      <c r="BZ10" s="660"/>
      <c r="CA10" s="660"/>
      <c r="CB10" s="700"/>
      <c r="CD10" s="618" t="s">
        <v>238</v>
      </c>
      <c r="CE10" s="619"/>
      <c r="CF10" s="619"/>
      <c r="CG10" s="619"/>
      <c r="CH10" s="619"/>
      <c r="CI10" s="619"/>
      <c r="CJ10" s="619"/>
      <c r="CK10" s="619"/>
      <c r="CL10" s="619"/>
      <c r="CM10" s="619"/>
      <c r="CN10" s="619"/>
      <c r="CO10" s="619"/>
      <c r="CP10" s="619"/>
      <c r="CQ10" s="620"/>
      <c r="CR10" s="621">
        <v>16613</v>
      </c>
      <c r="CS10" s="622"/>
      <c r="CT10" s="622"/>
      <c r="CU10" s="622"/>
      <c r="CV10" s="622"/>
      <c r="CW10" s="622"/>
      <c r="CX10" s="622"/>
      <c r="CY10" s="623"/>
      <c r="CZ10" s="659">
        <v>0.2</v>
      </c>
      <c r="DA10" s="659"/>
      <c r="DB10" s="659"/>
      <c r="DC10" s="659"/>
      <c r="DD10" s="627" t="s">
        <v>124</v>
      </c>
      <c r="DE10" s="622"/>
      <c r="DF10" s="622"/>
      <c r="DG10" s="622"/>
      <c r="DH10" s="622"/>
      <c r="DI10" s="622"/>
      <c r="DJ10" s="622"/>
      <c r="DK10" s="622"/>
      <c r="DL10" s="622"/>
      <c r="DM10" s="622"/>
      <c r="DN10" s="622"/>
      <c r="DO10" s="622"/>
      <c r="DP10" s="623"/>
      <c r="DQ10" s="627">
        <v>11731</v>
      </c>
      <c r="DR10" s="622"/>
      <c r="DS10" s="622"/>
      <c r="DT10" s="622"/>
      <c r="DU10" s="622"/>
      <c r="DV10" s="622"/>
      <c r="DW10" s="622"/>
      <c r="DX10" s="622"/>
      <c r="DY10" s="622"/>
      <c r="DZ10" s="622"/>
      <c r="EA10" s="622"/>
      <c r="EB10" s="622"/>
      <c r="EC10" s="658"/>
    </row>
    <row r="11" spans="2:143" ht="11.25" customHeight="1" x14ac:dyDescent="0.15">
      <c r="B11" s="618" t="s">
        <v>239</v>
      </c>
      <c r="C11" s="619"/>
      <c r="D11" s="619"/>
      <c r="E11" s="619"/>
      <c r="F11" s="619"/>
      <c r="G11" s="619"/>
      <c r="H11" s="619"/>
      <c r="I11" s="619"/>
      <c r="J11" s="619"/>
      <c r="K11" s="619"/>
      <c r="L11" s="619"/>
      <c r="M11" s="619"/>
      <c r="N11" s="619"/>
      <c r="O11" s="619"/>
      <c r="P11" s="619"/>
      <c r="Q11" s="620"/>
      <c r="R11" s="621">
        <v>235165</v>
      </c>
      <c r="S11" s="622"/>
      <c r="T11" s="622"/>
      <c r="U11" s="622"/>
      <c r="V11" s="622"/>
      <c r="W11" s="622"/>
      <c r="X11" s="622"/>
      <c r="Y11" s="623"/>
      <c r="Z11" s="624">
        <v>3</v>
      </c>
      <c r="AA11" s="625"/>
      <c r="AB11" s="625"/>
      <c r="AC11" s="626"/>
      <c r="AD11" s="627">
        <v>235165</v>
      </c>
      <c r="AE11" s="622"/>
      <c r="AF11" s="622"/>
      <c r="AG11" s="622"/>
      <c r="AH11" s="622"/>
      <c r="AI11" s="622"/>
      <c r="AJ11" s="622"/>
      <c r="AK11" s="623"/>
      <c r="AL11" s="624">
        <v>5.2</v>
      </c>
      <c r="AM11" s="625"/>
      <c r="AN11" s="625"/>
      <c r="AO11" s="661"/>
      <c r="AP11" s="618" t="s">
        <v>240</v>
      </c>
      <c r="AQ11" s="619"/>
      <c r="AR11" s="619"/>
      <c r="AS11" s="619"/>
      <c r="AT11" s="619"/>
      <c r="AU11" s="619"/>
      <c r="AV11" s="619"/>
      <c r="AW11" s="619"/>
      <c r="AX11" s="619"/>
      <c r="AY11" s="619"/>
      <c r="AZ11" s="619"/>
      <c r="BA11" s="619"/>
      <c r="BB11" s="619"/>
      <c r="BC11" s="619"/>
      <c r="BD11" s="619"/>
      <c r="BE11" s="619"/>
      <c r="BF11" s="620"/>
      <c r="BG11" s="621">
        <v>9826</v>
      </c>
      <c r="BH11" s="622"/>
      <c r="BI11" s="622"/>
      <c r="BJ11" s="622"/>
      <c r="BK11" s="622"/>
      <c r="BL11" s="622"/>
      <c r="BM11" s="622"/>
      <c r="BN11" s="623"/>
      <c r="BO11" s="659">
        <v>1</v>
      </c>
      <c r="BP11" s="659"/>
      <c r="BQ11" s="659"/>
      <c r="BR11" s="659"/>
      <c r="BS11" s="660">
        <v>2800</v>
      </c>
      <c r="BT11" s="660"/>
      <c r="BU11" s="660"/>
      <c r="BV11" s="660"/>
      <c r="BW11" s="660"/>
      <c r="BX11" s="660"/>
      <c r="BY11" s="660"/>
      <c r="BZ11" s="660"/>
      <c r="CA11" s="660"/>
      <c r="CB11" s="700"/>
      <c r="CD11" s="618" t="s">
        <v>241</v>
      </c>
      <c r="CE11" s="619"/>
      <c r="CF11" s="619"/>
      <c r="CG11" s="619"/>
      <c r="CH11" s="619"/>
      <c r="CI11" s="619"/>
      <c r="CJ11" s="619"/>
      <c r="CK11" s="619"/>
      <c r="CL11" s="619"/>
      <c r="CM11" s="619"/>
      <c r="CN11" s="619"/>
      <c r="CO11" s="619"/>
      <c r="CP11" s="619"/>
      <c r="CQ11" s="620"/>
      <c r="CR11" s="621">
        <v>661876</v>
      </c>
      <c r="CS11" s="622"/>
      <c r="CT11" s="622"/>
      <c r="CU11" s="622"/>
      <c r="CV11" s="622"/>
      <c r="CW11" s="622"/>
      <c r="CX11" s="622"/>
      <c r="CY11" s="623"/>
      <c r="CZ11" s="659">
        <v>8.8000000000000007</v>
      </c>
      <c r="DA11" s="659"/>
      <c r="DB11" s="659"/>
      <c r="DC11" s="659"/>
      <c r="DD11" s="627">
        <v>126651</v>
      </c>
      <c r="DE11" s="622"/>
      <c r="DF11" s="622"/>
      <c r="DG11" s="622"/>
      <c r="DH11" s="622"/>
      <c r="DI11" s="622"/>
      <c r="DJ11" s="622"/>
      <c r="DK11" s="622"/>
      <c r="DL11" s="622"/>
      <c r="DM11" s="622"/>
      <c r="DN11" s="622"/>
      <c r="DO11" s="622"/>
      <c r="DP11" s="623"/>
      <c r="DQ11" s="627">
        <v>508433</v>
      </c>
      <c r="DR11" s="622"/>
      <c r="DS11" s="622"/>
      <c r="DT11" s="622"/>
      <c r="DU11" s="622"/>
      <c r="DV11" s="622"/>
      <c r="DW11" s="622"/>
      <c r="DX11" s="622"/>
      <c r="DY11" s="622"/>
      <c r="DZ11" s="622"/>
      <c r="EA11" s="622"/>
      <c r="EB11" s="622"/>
      <c r="EC11" s="658"/>
    </row>
    <row r="12" spans="2:143" ht="11.25" customHeight="1" x14ac:dyDescent="0.15">
      <c r="B12" s="618" t="s">
        <v>242</v>
      </c>
      <c r="C12" s="619"/>
      <c r="D12" s="619"/>
      <c r="E12" s="619"/>
      <c r="F12" s="619"/>
      <c r="G12" s="619"/>
      <c r="H12" s="619"/>
      <c r="I12" s="619"/>
      <c r="J12" s="619"/>
      <c r="K12" s="619"/>
      <c r="L12" s="619"/>
      <c r="M12" s="619"/>
      <c r="N12" s="619"/>
      <c r="O12" s="619"/>
      <c r="P12" s="619"/>
      <c r="Q12" s="620"/>
      <c r="R12" s="621">
        <v>12338</v>
      </c>
      <c r="S12" s="622"/>
      <c r="T12" s="622"/>
      <c r="U12" s="622"/>
      <c r="V12" s="622"/>
      <c r="W12" s="622"/>
      <c r="X12" s="622"/>
      <c r="Y12" s="623"/>
      <c r="Z12" s="659">
        <v>0.2</v>
      </c>
      <c r="AA12" s="659"/>
      <c r="AB12" s="659"/>
      <c r="AC12" s="659"/>
      <c r="AD12" s="660">
        <v>12338</v>
      </c>
      <c r="AE12" s="660"/>
      <c r="AF12" s="660"/>
      <c r="AG12" s="660"/>
      <c r="AH12" s="660"/>
      <c r="AI12" s="660"/>
      <c r="AJ12" s="660"/>
      <c r="AK12" s="660"/>
      <c r="AL12" s="624">
        <v>0.3</v>
      </c>
      <c r="AM12" s="625"/>
      <c r="AN12" s="625"/>
      <c r="AO12" s="661"/>
      <c r="AP12" s="618" t="s">
        <v>243</v>
      </c>
      <c r="AQ12" s="619"/>
      <c r="AR12" s="619"/>
      <c r="AS12" s="619"/>
      <c r="AT12" s="619"/>
      <c r="AU12" s="619"/>
      <c r="AV12" s="619"/>
      <c r="AW12" s="619"/>
      <c r="AX12" s="619"/>
      <c r="AY12" s="619"/>
      <c r="AZ12" s="619"/>
      <c r="BA12" s="619"/>
      <c r="BB12" s="619"/>
      <c r="BC12" s="619"/>
      <c r="BD12" s="619"/>
      <c r="BE12" s="619"/>
      <c r="BF12" s="620"/>
      <c r="BG12" s="621">
        <v>328095</v>
      </c>
      <c r="BH12" s="622"/>
      <c r="BI12" s="622"/>
      <c r="BJ12" s="622"/>
      <c r="BK12" s="622"/>
      <c r="BL12" s="622"/>
      <c r="BM12" s="622"/>
      <c r="BN12" s="623"/>
      <c r="BO12" s="659">
        <v>34.5</v>
      </c>
      <c r="BP12" s="659"/>
      <c r="BQ12" s="659"/>
      <c r="BR12" s="659"/>
      <c r="BS12" s="660" t="s">
        <v>124</v>
      </c>
      <c r="BT12" s="660"/>
      <c r="BU12" s="660"/>
      <c r="BV12" s="660"/>
      <c r="BW12" s="660"/>
      <c r="BX12" s="660"/>
      <c r="BY12" s="660"/>
      <c r="BZ12" s="660"/>
      <c r="CA12" s="660"/>
      <c r="CB12" s="700"/>
      <c r="CD12" s="618" t="s">
        <v>244</v>
      </c>
      <c r="CE12" s="619"/>
      <c r="CF12" s="619"/>
      <c r="CG12" s="619"/>
      <c r="CH12" s="619"/>
      <c r="CI12" s="619"/>
      <c r="CJ12" s="619"/>
      <c r="CK12" s="619"/>
      <c r="CL12" s="619"/>
      <c r="CM12" s="619"/>
      <c r="CN12" s="619"/>
      <c r="CO12" s="619"/>
      <c r="CP12" s="619"/>
      <c r="CQ12" s="620"/>
      <c r="CR12" s="621">
        <v>237118</v>
      </c>
      <c r="CS12" s="622"/>
      <c r="CT12" s="622"/>
      <c r="CU12" s="622"/>
      <c r="CV12" s="622"/>
      <c r="CW12" s="622"/>
      <c r="CX12" s="622"/>
      <c r="CY12" s="623"/>
      <c r="CZ12" s="659">
        <v>3.2</v>
      </c>
      <c r="DA12" s="659"/>
      <c r="DB12" s="659"/>
      <c r="DC12" s="659"/>
      <c r="DD12" s="627">
        <v>259</v>
      </c>
      <c r="DE12" s="622"/>
      <c r="DF12" s="622"/>
      <c r="DG12" s="622"/>
      <c r="DH12" s="622"/>
      <c r="DI12" s="622"/>
      <c r="DJ12" s="622"/>
      <c r="DK12" s="622"/>
      <c r="DL12" s="622"/>
      <c r="DM12" s="622"/>
      <c r="DN12" s="622"/>
      <c r="DO12" s="622"/>
      <c r="DP12" s="623"/>
      <c r="DQ12" s="627">
        <v>168924</v>
      </c>
      <c r="DR12" s="622"/>
      <c r="DS12" s="622"/>
      <c r="DT12" s="622"/>
      <c r="DU12" s="622"/>
      <c r="DV12" s="622"/>
      <c r="DW12" s="622"/>
      <c r="DX12" s="622"/>
      <c r="DY12" s="622"/>
      <c r="DZ12" s="622"/>
      <c r="EA12" s="622"/>
      <c r="EB12" s="622"/>
      <c r="EC12" s="658"/>
    </row>
    <row r="13" spans="2:143" ht="11.25" customHeight="1" x14ac:dyDescent="0.15">
      <c r="B13" s="618" t="s">
        <v>245</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59" t="s">
        <v>124</v>
      </c>
      <c r="AA13" s="659"/>
      <c r="AB13" s="659"/>
      <c r="AC13" s="659"/>
      <c r="AD13" s="660" t="s">
        <v>124</v>
      </c>
      <c r="AE13" s="660"/>
      <c r="AF13" s="660"/>
      <c r="AG13" s="660"/>
      <c r="AH13" s="660"/>
      <c r="AI13" s="660"/>
      <c r="AJ13" s="660"/>
      <c r="AK13" s="660"/>
      <c r="AL13" s="624" t="s">
        <v>124</v>
      </c>
      <c r="AM13" s="625"/>
      <c r="AN13" s="625"/>
      <c r="AO13" s="661"/>
      <c r="AP13" s="618" t="s">
        <v>246</v>
      </c>
      <c r="AQ13" s="619"/>
      <c r="AR13" s="619"/>
      <c r="AS13" s="619"/>
      <c r="AT13" s="619"/>
      <c r="AU13" s="619"/>
      <c r="AV13" s="619"/>
      <c r="AW13" s="619"/>
      <c r="AX13" s="619"/>
      <c r="AY13" s="619"/>
      <c r="AZ13" s="619"/>
      <c r="BA13" s="619"/>
      <c r="BB13" s="619"/>
      <c r="BC13" s="619"/>
      <c r="BD13" s="619"/>
      <c r="BE13" s="619"/>
      <c r="BF13" s="620"/>
      <c r="BG13" s="621">
        <v>310060</v>
      </c>
      <c r="BH13" s="622"/>
      <c r="BI13" s="622"/>
      <c r="BJ13" s="622"/>
      <c r="BK13" s="622"/>
      <c r="BL13" s="622"/>
      <c r="BM13" s="622"/>
      <c r="BN13" s="623"/>
      <c r="BO13" s="659">
        <v>32.6</v>
      </c>
      <c r="BP13" s="659"/>
      <c r="BQ13" s="659"/>
      <c r="BR13" s="659"/>
      <c r="BS13" s="660" t="s">
        <v>124</v>
      </c>
      <c r="BT13" s="660"/>
      <c r="BU13" s="660"/>
      <c r="BV13" s="660"/>
      <c r="BW13" s="660"/>
      <c r="BX13" s="660"/>
      <c r="BY13" s="660"/>
      <c r="BZ13" s="660"/>
      <c r="CA13" s="660"/>
      <c r="CB13" s="700"/>
      <c r="CD13" s="618" t="s">
        <v>247</v>
      </c>
      <c r="CE13" s="619"/>
      <c r="CF13" s="619"/>
      <c r="CG13" s="619"/>
      <c r="CH13" s="619"/>
      <c r="CI13" s="619"/>
      <c r="CJ13" s="619"/>
      <c r="CK13" s="619"/>
      <c r="CL13" s="619"/>
      <c r="CM13" s="619"/>
      <c r="CN13" s="619"/>
      <c r="CO13" s="619"/>
      <c r="CP13" s="619"/>
      <c r="CQ13" s="620"/>
      <c r="CR13" s="621">
        <v>539315</v>
      </c>
      <c r="CS13" s="622"/>
      <c r="CT13" s="622"/>
      <c r="CU13" s="622"/>
      <c r="CV13" s="622"/>
      <c r="CW13" s="622"/>
      <c r="CX13" s="622"/>
      <c r="CY13" s="623"/>
      <c r="CZ13" s="659">
        <v>7.2</v>
      </c>
      <c r="DA13" s="659"/>
      <c r="DB13" s="659"/>
      <c r="DC13" s="659"/>
      <c r="DD13" s="627">
        <v>252686</v>
      </c>
      <c r="DE13" s="622"/>
      <c r="DF13" s="622"/>
      <c r="DG13" s="622"/>
      <c r="DH13" s="622"/>
      <c r="DI13" s="622"/>
      <c r="DJ13" s="622"/>
      <c r="DK13" s="622"/>
      <c r="DL13" s="622"/>
      <c r="DM13" s="622"/>
      <c r="DN13" s="622"/>
      <c r="DO13" s="622"/>
      <c r="DP13" s="623"/>
      <c r="DQ13" s="627">
        <v>246725</v>
      </c>
      <c r="DR13" s="622"/>
      <c r="DS13" s="622"/>
      <c r="DT13" s="622"/>
      <c r="DU13" s="622"/>
      <c r="DV13" s="622"/>
      <c r="DW13" s="622"/>
      <c r="DX13" s="622"/>
      <c r="DY13" s="622"/>
      <c r="DZ13" s="622"/>
      <c r="EA13" s="622"/>
      <c r="EB13" s="622"/>
      <c r="EC13" s="658"/>
    </row>
    <row r="14" spans="2:143" ht="11.25" customHeight="1" x14ac:dyDescent="0.15">
      <c r="B14" s="618" t="s">
        <v>248</v>
      </c>
      <c r="C14" s="619"/>
      <c r="D14" s="619"/>
      <c r="E14" s="619"/>
      <c r="F14" s="619"/>
      <c r="G14" s="619"/>
      <c r="H14" s="619"/>
      <c r="I14" s="619"/>
      <c r="J14" s="619"/>
      <c r="K14" s="619"/>
      <c r="L14" s="619"/>
      <c r="M14" s="619"/>
      <c r="N14" s="619"/>
      <c r="O14" s="619"/>
      <c r="P14" s="619"/>
      <c r="Q14" s="620"/>
      <c r="R14" s="621">
        <v>286</v>
      </c>
      <c r="S14" s="622"/>
      <c r="T14" s="622"/>
      <c r="U14" s="622"/>
      <c r="V14" s="622"/>
      <c r="W14" s="622"/>
      <c r="X14" s="622"/>
      <c r="Y14" s="623"/>
      <c r="Z14" s="659">
        <v>0</v>
      </c>
      <c r="AA14" s="659"/>
      <c r="AB14" s="659"/>
      <c r="AC14" s="659"/>
      <c r="AD14" s="660">
        <v>286</v>
      </c>
      <c r="AE14" s="660"/>
      <c r="AF14" s="660"/>
      <c r="AG14" s="660"/>
      <c r="AH14" s="660"/>
      <c r="AI14" s="660"/>
      <c r="AJ14" s="660"/>
      <c r="AK14" s="660"/>
      <c r="AL14" s="624">
        <v>0</v>
      </c>
      <c r="AM14" s="625"/>
      <c r="AN14" s="625"/>
      <c r="AO14" s="661"/>
      <c r="AP14" s="618" t="s">
        <v>249</v>
      </c>
      <c r="AQ14" s="619"/>
      <c r="AR14" s="619"/>
      <c r="AS14" s="619"/>
      <c r="AT14" s="619"/>
      <c r="AU14" s="619"/>
      <c r="AV14" s="619"/>
      <c r="AW14" s="619"/>
      <c r="AX14" s="619"/>
      <c r="AY14" s="619"/>
      <c r="AZ14" s="619"/>
      <c r="BA14" s="619"/>
      <c r="BB14" s="619"/>
      <c r="BC14" s="619"/>
      <c r="BD14" s="619"/>
      <c r="BE14" s="619"/>
      <c r="BF14" s="620"/>
      <c r="BG14" s="621">
        <v>35840</v>
      </c>
      <c r="BH14" s="622"/>
      <c r="BI14" s="622"/>
      <c r="BJ14" s="622"/>
      <c r="BK14" s="622"/>
      <c r="BL14" s="622"/>
      <c r="BM14" s="622"/>
      <c r="BN14" s="623"/>
      <c r="BO14" s="659">
        <v>3.8</v>
      </c>
      <c r="BP14" s="659"/>
      <c r="BQ14" s="659"/>
      <c r="BR14" s="659"/>
      <c r="BS14" s="660" t="s">
        <v>124</v>
      </c>
      <c r="BT14" s="660"/>
      <c r="BU14" s="660"/>
      <c r="BV14" s="660"/>
      <c r="BW14" s="660"/>
      <c r="BX14" s="660"/>
      <c r="BY14" s="660"/>
      <c r="BZ14" s="660"/>
      <c r="CA14" s="660"/>
      <c r="CB14" s="700"/>
      <c r="CD14" s="618" t="s">
        <v>250</v>
      </c>
      <c r="CE14" s="619"/>
      <c r="CF14" s="619"/>
      <c r="CG14" s="619"/>
      <c r="CH14" s="619"/>
      <c r="CI14" s="619"/>
      <c r="CJ14" s="619"/>
      <c r="CK14" s="619"/>
      <c r="CL14" s="619"/>
      <c r="CM14" s="619"/>
      <c r="CN14" s="619"/>
      <c r="CO14" s="619"/>
      <c r="CP14" s="619"/>
      <c r="CQ14" s="620"/>
      <c r="CR14" s="621">
        <v>378922</v>
      </c>
      <c r="CS14" s="622"/>
      <c r="CT14" s="622"/>
      <c r="CU14" s="622"/>
      <c r="CV14" s="622"/>
      <c r="CW14" s="622"/>
      <c r="CX14" s="622"/>
      <c r="CY14" s="623"/>
      <c r="CZ14" s="659">
        <v>5.0999999999999996</v>
      </c>
      <c r="DA14" s="659"/>
      <c r="DB14" s="659"/>
      <c r="DC14" s="659"/>
      <c r="DD14" s="627">
        <v>4224</v>
      </c>
      <c r="DE14" s="622"/>
      <c r="DF14" s="622"/>
      <c r="DG14" s="622"/>
      <c r="DH14" s="622"/>
      <c r="DI14" s="622"/>
      <c r="DJ14" s="622"/>
      <c r="DK14" s="622"/>
      <c r="DL14" s="622"/>
      <c r="DM14" s="622"/>
      <c r="DN14" s="622"/>
      <c r="DO14" s="622"/>
      <c r="DP14" s="623"/>
      <c r="DQ14" s="627">
        <v>328457</v>
      </c>
      <c r="DR14" s="622"/>
      <c r="DS14" s="622"/>
      <c r="DT14" s="622"/>
      <c r="DU14" s="622"/>
      <c r="DV14" s="622"/>
      <c r="DW14" s="622"/>
      <c r="DX14" s="622"/>
      <c r="DY14" s="622"/>
      <c r="DZ14" s="622"/>
      <c r="EA14" s="622"/>
      <c r="EB14" s="622"/>
      <c r="EC14" s="658"/>
    </row>
    <row r="15" spans="2:143" ht="11.25" customHeight="1" x14ac:dyDescent="0.15">
      <c r="B15" s="618" t="s">
        <v>251</v>
      </c>
      <c r="C15" s="619"/>
      <c r="D15" s="619"/>
      <c r="E15" s="619"/>
      <c r="F15" s="619"/>
      <c r="G15" s="619"/>
      <c r="H15" s="619"/>
      <c r="I15" s="619"/>
      <c r="J15" s="619"/>
      <c r="K15" s="619"/>
      <c r="L15" s="619"/>
      <c r="M15" s="619"/>
      <c r="N15" s="619"/>
      <c r="O15" s="619"/>
      <c r="P15" s="619"/>
      <c r="Q15" s="620"/>
      <c r="R15" s="621" t="s">
        <v>124</v>
      </c>
      <c r="S15" s="622"/>
      <c r="T15" s="622"/>
      <c r="U15" s="622"/>
      <c r="V15" s="622"/>
      <c r="W15" s="622"/>
      <c r="X15" s="622"/>
      <c r="Y15" s="623"/>
      <c r="Z15" s="659" t="s">
        <v>124</v>
      </c>
      <c r="AA15" s="659"/>
      <c r="AB15" s="659"/>
      <c r="AC15" s="659"/>
      <c r="AD15" s="660" t="s">
        <v>124</v>
      </c>
      <c r="AE15" s="660"/>
      <c r="AF15" s="660"/>
      <c r="AG15" s="660"/>
      <c r="AH15" s="660"/>
      <c r="AI15" s="660"/>
      <c r="AJ15" s="660"/>
      <c r="AK15" s="660"/>
      <c r="AL15" s="624" t="s">
        <v>124</v>
      </c>
      <c r="AM15" s="625"/>
      <c r="AN15" s="625"/>
      <c r="AO15" s="661"/>
      <c r="AP15" s="618" t="s">
        <v>252</v>
      </c>
      <c r="AQ15" s="619"/>
      <c r="AR15" s="619"/>
      <c r="AS15" s="619"/>
      <c r="AT15" s="619"/>
      <c r="AU15" s="619"/>
      <c r="AV15" s="619"/>
      <c r="AW15" s="619"/>
      <c r="AX15" s="619"/>
      <c r="AY15" s="619"/>
      <c r="AZ15" s="619"/>
      <c r="BA15" s="619"/>
      <c r="BB15" s="619"/>
      <c r="BC15" s="619"/>
      <c r="BD15" s="619"/>
      <c r="BE15" s="619"/>
      <c r="BF15" s="620"/>
      <c r="BG15" s="621">
        <v>78842</v>
      </c>
      <c r="BH15" s="622"/>
      <c r="BI15" s="622"/>
      <c r="BJ15" s="622"/>
      <c r="BK15" s="622"/>
      <c r="BL15" s="622"/>
      <c r="BM15" s="622"/>
      <c r="BN15" s="623"/>
      <c r="BO15" s="659">
        <v>8.3000000000000007</v>
      </c>
      <c r="BP15" s="659"/>
      <c r="BQ15" s="659"/>
      <c r="BR15" s="659"/>
      <c r="BS15" s="660" t="s">
        <v>124</v>
      </c>
      <c r="BT15" s="660"/>
      <c r="BU15" s="660"/>
      <c r="BV15" s="660"/>
      <c r="BW15" s="660"/>
      <c r="BX15" s="660"/>
      <c r="BY15" s="660"/>
      <c r="BZ15" s="660"/>
      <c r="CA15" s="660"/>
      <c r="CB15" s="700"/>
      <c r="CD15" s="618" t="s">
        <v>253</v>
      </c>
      <c r="CE15" s="619"/>
      <c r="CF15" s="619"/>
      <c r="CG15" s="619"/>
      <c r="CH15" s="619"/>
      <c r="CI15" s="619"/>
      <c r="CJ15" s="619"/>
      <c r="CK15" s="619"/>
      <c r="CL15" s="619"/>
      <c r="CM15" s="619"/>
      <c r="CN15" s="619"/>
      <c r="CO15" s="619"/>
      <c r="CP15" s="619"/>
      <c r="CQ15" s="620"/>
      <c r="CR15" s="621">
        <v>588542</v>
      </c>
      <c r="CS15" s="622"/>
      <c r="CT15" s="622"/>
      <c r="CU15" s="622"/>
      <c r="CV15" s="622"/>
      <c r="CW15" s="622"/>
      <c r="CX15" s="622"/>
      <c r="CY15" s="623"/>
      <c r="CZ15" s="659">
        <v>7.9</v>
      </c>
      <c r="DA15" s="659"/>
      <c r="DB15" s="659"/>
      <c r="DC15" s="659"/>
      <c r="DD15" s="627">
        <v>52240</v>
      </c>
      <c r="DE15" s="622"/>
      <c r="DF15" s="622"/>
      <c r="DG15" s="622"/>
      <c r="DH15" s="622"/>
      <c r="DI15" s="622"/>
      <c r="DJ15" s="622"/>
      <c r="DK15" s="622"/>
      <c r="DL15" s="622"/>
      <c r="DM15" s="622"/>
      <c r="DN15" s="622"/>
      <c r="DO15" s="622"/>
      <c r="DP15" s="623"/>
      <c r="DQ15" s="627">
        <v>447303</v>
      </c>
      <c r="DR15" s="622"/>
      <c r="DS15" s="622"/>
      <c r="DT15" s="622"/>
      <c r="DU15" s="622"/>
      <c r="DV15" s="622"/>
      <c r="DW15" s="622"/>
      <c r="DX15" s="622"/>
      <c r="DY15" s="622"/>
      <c r="DZ15" s="622"/>
      <c r="EA15" s="622"/>
      <c r="EB15" s="622"/>
      <c r="EC15" s="658"/>
    </row>
    <row r="16" spans="2:143" ht="11.25" customHeight="1" x14ac:dyDescent="0.15">
      <c r="B16" s="618" t="s">
        <v>254</v>
      </c>
      <c r="C16" s="619"/>
      <c r="D16" s="619"/>
      <c r="E16" s="619"/>
      <c r="F16" s="619"/>
      <c r="G16" s="619"/>
      <c r="H16" s="619"/>
      <c r="I16" s="619"/>
      <c r="J16" s="619"/>
      <c r="K16" s="619"/>
      <c r="L16" s="619"/>
      <c r="M16" s="619"/>
      <c r="N16" s="619"/>
      <c r="O16" s="619"/>
      <c r="P16" s="619"/>
      <c r="Q16" s="620"/>
      <c r="R16" s="621">
        <v>4939</v>
      </c>
      <c r="S16" s="622"/>
      <c r="T16" s="622"/>
      <c r="U16" s="622"/>
      <c r="V16" s="622"/>
      <c r="W16" s="622"/>
      <c r="X16" s="622"/>
      <c r="Y16" s="623"/>
      <c r="Z16" s="659">
        <v>0.1</v>
      </c>
      <c r="AA16" s="659"/>
      <c r="AB16" s="659"/>
      <c r="AC16" s="659"/>
      <c r="AD16" s="660">
        <v>4939</v>
      </c>
      <c r="AE16" s="660"/>
      <c r="AF16" s="660"/>
      <c r="AG16" s="660"/>
      <c r="AH16" s="660"/>
      <c r="AI16" s="660"/>
      <c r="AJ16" s="660"/>
      <c r="AK16" s="660"/>
      <c r="AL16" s="624">
        <v>0.1</v>
      </c>
      <c r="AM16" s="625"/>
      <c r="AN16" s="625"/>
      <c r="AO16" s="661"/>
      <c r="AP16" s="618" t="s">
        <v>255</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59" t="s">
        <v>124</v>
      </c>
      <c r="BP16" s="659"/>
      <c r="BQ16" s="659"/>
      <c r="BR16" s="659"/>
      <c r="BS16" s="660" t="s">
        <v>124</v>
      </c>
      <c r="BT16" s="660"/>
      <c r="BU16" s="660"/>
      <c r="BV16" s="660"/>
      <c r="BW16" s="660"/>
      <c r="BX16" s="660"/>
      <c r="BY16" s="660"/>
      <c r="BZ16" s="660"/>
      <c r="CA16" s="660"/>
      <c r="CB16" s="700"/>
      <c r="CD16" s="618" t="s">
        <v>256</v>
      </c>
      <c r="CE16" s="619"/>
      <c r="CF16" s="619"/>
      <c r="CG16" s="619"/>
      <c r="CH16" s="619"/>
      <c r="CI16" s="619"/>
      <c r="CJ16" s="619"/>
      <c r="CK16" s="619"/>
      <c r="CL16" s="619"/>
      <c r="CM16" s="619"/>
      <c r="CN16" s="619"/>
      <c r="CO16" s="619"/>
      <c r="CP16" s="619"/>
      <c r="CQ16" s="620"/>
      <c r="CR16" s="621">
        <v>122</v>
      </c>
      <c r="CS16" s="622"/>
      <c r="CT16" s="622"/>
      <c r="CU16" s="622"/>
      <c r="CV16" s="622"/>
      <c r="CW16" s="622"/>
      <c r="CX16" s="622"/>
      <c r="CY16" s="623"/>
      <c r="CZ16" s="659">
        <v>0</v>
      </c>
      <c r="DA16" s="659"/>
      <c r="DB16" s="659"/>
      <c r="DC16" s="659"/>
      <c r="DD16" s="627" t="s">
        <v>124</v>
      </c>
      <c r="DE16" s="622"/>
      <c r="DF16" s="622"/>
      <c r="DG16" s="622"/>
      <c r="DH16" s="622"/>
      <c r="DI16" s="622"/>
      <c r="DJ16" s="622"/>
      <c r="DK16" s="622"/>
      <c r="DL16" s="622"/>
      <c r="DM16" s="622"/>
      <c r="DN16" s="622"/>
      <c r="DO16" s="622"/>
      <c r="DP16" s="623"/>
      <c r="DQ16" s="627">
        <v>122</v>
      </c>
      <c r="DR16" s="622"/>
      <c r="DS16" s="622"/>
      <c r="DT16" s="622"/>
      <c r="DU16" s="622"/>
      <c r="DV16" s="622"/>
      <c r="DW16" s="622"/>
      <c r="DX16" s="622"/>
      <c r="DY16" s="622"/>
      <c r="DZ16" s="622"/>
      <c r="EA16" s="622"/>
      <c r="EB16" s="622"/>
      <c r="EC16" s="658"/>
    </row>
    <row r="17" spans="2:133" ht="11.25" customHeight="1" x14ac:dyDescent="0.15">
      <c r="B17" s="618" t="s">
        <v>257</v>
      </c>
      <c r="C17" s="619"/>
      <c r="D17" s="619"/>
      <c r="E17" s="619"/>
      <c r="F17" s="619"/>
      <c r="G17" s="619"/>
      <c r="H17" s="619"/>
      <c r="I17" s="619"/>
      <c r="J17" s="619"/>
      <c r="K17" s="619"/>
      <c r="L17" s="619"/>
      <c r="M17" s="619"/>
      <c r="N17" s="619"/>
      <c r="O17" s="619"/>
      <c r="P17" s="619"/>
      <c r="Q17" s="620"/>
      <c r="R17" s="621">
        <v>10848</v>
      </c>
      <c r="S17" s="622"/>
      <c r="T17" s="622"/>
      <c r="U17" s="622"/>
      <c r="V17" s="622"/>
      <c r="W17" s="622"/>
      <c r="X17" s="622"/>
      <c r="Y17" s="623"/>
      <c r="Z17" s="659">
        <v>0.1</v>
      </c>
      <c r="AA17" s="659"/>
      <c r="AB17" s="659"/>
      <c r="AC17" s="659"/>
      <c r="AD17" s="660">
        <v>10848</v>
      </c>
      <c r="AE17" s="660"/>
      <c r="AF17" s="660"/>
      <c r="AG17" s="660"/>
      <c r="AH17" s="660"/>
      <c r="AI17" s="660"/>
      <c r="AJ17" s="660"/>
      <c r="AK17" s="660"/>
      <c r="AL17" s="624">
        <v>0.2</v>
      </c>
      <c r="AM17" s="625"/>
      <c r="AN17" s="625"/>
      <c r="AO17" s="661"/>
      <c r="AP17" s="618" t="s">
        <v>258</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59" t="s">
        <v>124</v>
      </c>
      <c r="BP17" s="659"/>
      <c r="BQ17" s="659"/>
      <c r="BR17" s="659"/>
      <c r="BS17" s="660" t="s">
        <v>124</v>
      </c>
      <c r="BT17" s="660"/>
      <c r="BU17" s="660"/>
      <c r="BV17" s="660"/>
      <c r="BW17" s="660"/>
      <c r="BX17" s="660"/>
      <c r="BY17" s="660"/>
      <c r="BZ17" s="660"/>
      <c r="CA17" s="660"/>
      <c r="CB17" s="700"/>
      <c r="CD17" s="618" t="s">
        <v>259</v>
      </c>
      <c r="CE17" s="619"/>
      <c r="CF17" s="619"/>
      <c r="CG17" s="619"/>
      <c r="CH17" s="619"/>
      <c r="CI17" s="619"/>
      <c r="CJ17" s="619"/>
      <c r="CK17" s="619"/>
      <c r="CL17" s="619"/>
      <c r="CM17" s="619"/>
      <c r="CN17" s="619"/>
      <c r="CO17" s="619"/>
      <c r="CP17" s="619"/>
      <c r="CQ17" s="620"/>
      <c r="CR17" s="621">
        <v>641507</v>
      </c>
      <c r="CS17" s="622"/>
      <c r="CT17" s="622"/>
      <c r="CU17" s="622"/>
      <c r="CV17" s="622"/>
      <c r="CW17" s="622"/>
      <c r="CX17" s="622"/>
      <c r="CY17" s="623"/>
      <c r="CZ17" s="659">
        <v>8.6</v>
      </c>
      <c r="DA17" s="659"/>
      <c r="DB17" s="659"/>
      <c r="DC17" s="659"/>
      <c r="DD17" s="627" t="s">
        <v>124</v>
      </c>
      <c r="DE17" s="622"/>
      <c r="DF17" s="622"/>
      <c r="DG17" s="622"/>
      <c r="DH17" s="622"/>
      <c r="DI17" s="622"/>
      <c r="DJ17" s="622"/>
      <c r="DK17" s="622"/>
      <c r="DL17" s="622"/>
      <c r="DM17" s="622"/>
      <c r="DN17" s="622"/>
      <c r="DO17" s="622"/>
      <c r="DP17" s="623"/>
      <c r="DQ17" s="627">
        <v>641507</v>
      </c>
      <c r="DR17" s="622"/>
      <c r="DS17" s="622"/>
      <c r="DT17" s="622"/>
      <c r="DU17" s="622"/>
      <c r="DV17" s="622"/>
      <c r="DW17" s="622"/>
      <c r="DX17" s="622"/>
      <c r="DY17" s="622"/>
      <c r="DZ17" s="622"/>
      <c r="EA17" s="622"/>
      <c r="EB17" s="622"/>
      <c r="EC17" s="658"/>
    </row>
    <row r="18" spans="2:133" ht="11.25" customHeight="1" x14ac:dyDescent="0.15">
      <c r="B18" s="618" t="s">
        <v>260</v>
      </c>
      <c r="C18" s="619"/>
      <c r="D18" s="619"/>
      <c r="E18" s="619"/>
      <c r="F18" s="619"/>
      <c r="G18" s="619"/>
      <c r="H18" s="619"/>
      <c r="I18" s="619"/>
      <c r="J18" s="619"/>
      <c r="K18" s="619"/>
      <c r="L18" s="619"/>
      <c r="M18" s="619"/>
      <c r="N18" s="619"/>
      <c r="O18" s="619"/>
      <c r="P18" s="619"/>
      <c r="Q18" s="620"/>
      <c r="R18" s="621">
        <v>6909</v>
      </c>
      <c r="S18" s="622"/>
      <c r="T18" s="622"/>
      <c r="U18" s="622"/>
      <c r="V18" s="622"/>
      <c r="W18" s="622"/>
      <c r="X18" s="622"/>
      <c r="Y18" s="623"/>
      <c r="Z18" s="659">
        <v>0.1</v>
      </c>
      <c r="AA18" s="659"/>
      <c r="AB18" s="659"/>
      <c r="AC18" s="659"/>
      <c r="AD18" s="660">
        <v>6909</v>
      </c>
      <c r="AE18" s="660"/>
      <c r="AF18" s="660"/>
      <c r="AG18" s="660"/>
      <c r="AH18" s="660"/>
      <c r="AI18" s="660"/>
      <c r="AJ18" s="660"/>
      <c r="AK18" s="660"/>
      <c r="AL18" s="624">
        <v>0.2</v>
      </c>
      <c r="AM18" s="625"/>
      <c r="AN18" s="625"/>
      <c r="AO18" s="661"/>
      <c r="AP18" s="618" t="s">
        <v>261</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59" t="s">
        <v>124</v>
      </c>
      <c r="BP18" s="659"/>
      <c r="BQ18" s="659"/>
      <c r="BR18" s="659"/>
      <c r="BS18" s="660" t="s">
        <v>124</v>
      </c>
      <c r="BT18" s="660"/>
      <c r="BU18" s="660"/>
      <c r="BV18" s="660"/>
      <c r="BW18" s="660"/>
      <c r="BX18" s="660"/>
      <c r="BY18" s="660"/>
      <c r="BZ18" s="660"/>
      <c r="CA18" s="660"/>
      <c r="CB18" s="700"/>
      <c r="CD18" s="618" t="s">
        <v>262</v>
      </c>
      <c r="CE18" s="619"/>
      <c r="CF18" s="619"/>
      <c r="CG18" s="619"/>
      <c r="CH18" s="619"/>
      <c r="CI18" s="619"/>
      <c r="CJ18" s="619"/>
      <c r="CK18" s="619"/>
      <c r="CL18" s="619"/>
      <c r="CM18" s="619"/>
      <c r="CN18" s="619"/>
      <c r="CO18" s="619"/>
      <c r="CP18" s="619"/>
      <c r="CQ18" s="620"/>
      <c r="CR18" s="621" t="s">
        <v>124</v>
      </c>
      <c r="CS18" s="622"/>
      <c r="CT18" s="622"/>
      <c r="CU18" s="622"/>
      <c r="CV18" s="622"/>
      <c r="CW18" s="622"/>
      <c r="CX18" s="622"/>
      <c r="CY18" s="623"/>
      <c r="CZ18" s="659" t="s">
        <v>124</v>
      </c>
      <c r="DA18" s="659"/>
      <c r="DB18" s="659"/>
      <c r="DC18" s="659"/>
      <c r="DD18" s="627" t="s">
        <v>124</v>
      </c>
      <c r="DE18" s="622"/>
      <c r="DF18" s="622"/>
      <c r="DG18" s="622"/>
      <c r="DH18" s="622"/>
      <c r="DI18" s="622"/>
      <c r="DJ18" s="622"/>
      <c r="DK18" s="622"/>
      <c r="DL18" s="622"/>
      <c r="DM18" s="622"/>
      <c r="DN18" s="622"/>
      <c r="DO18" s="622"/>
      <c r="DP18" s="623"/>
      <c r="DQ18" s="627" t="s">
        <v>124</v>
      </c>
      <c r="DR18" s="622"/>
      <c r="DS18" s="622"/>
      <c r="DT18" s="622"/>
      <c r="DU18" s="622"/>
      <c r="DV18" s="622"/>
      <c r="DW18" s="622"/>
      <c r="DX18" s="622"/>
      <c r="DY18" s="622"/>
      <c r="DZ18" s="622"/>
      <c r="EA18" s="622"/>
      <c r="EB18" s="622"/>
      <c r="EC18" s="658"/>
    </row>
    <row r="19" spans="2:133" ht="11.25" customHeight="1" x14ac:dyDescent="0.15">
      <c r="B19" s="618" t="s">
        <v>263</v>
      </c>
      <c r="C19" s="619"/>
      <c r="D19" s="619"/>
      <c r="E19" s="619"/>
      <c r="F19" s="619"/>
      <c r="G19" s="619"/>
      <c r="H19" s="619"/>
      <c r="I19" s="619"/>
      <c r="J19" s="619"/>
      <c r="K19" s="619"/>
      <c r="L19" s="619"/>
      <c r="M19" s="619"/>
      <c r="N19" s="619"/>
      <c r="O19" s="619"/>
      <c r="P19" s="619"/>
      <c r="Q19" s="620"/>
      <c r="R19" s="621">
        <v>6482</v>
      </c>
      <c r="S19" s="622"/>
      <c r="T19" s="622"/>
      <c r="U19" s="622"/>
      <c r="V19" s="622"/>
      <c r="W19" s="622"/>
      <c r="X19" s="622"/>
      <c r="Y19" s="623"/>
      <c r="Z19" s="659">
        <v>0.1</v>
      </c>
      <c r="AA19" s="659"/>
      <c r="AB19" s="659"/>
      <c r="AC19" s="659"/>
      <c r="AD19" s="660">
        <v>6482</v>
      </c>
      <c r="AE19" s="660"/>
      <c r="AF19" s="660"/>
      <c r="AG19" s="660"/>
      <c r="AH19" s="660"/>
      <c r="AI19" s="660"/>
      <c r="AJ19" s="660"/>
      <c r="AK19" s="660"/>
      <c r="AL19" s="624">
        <v>0.1</v>
      </c>
      <c r="AM19" s="625"/>
      <c r="AN19" s="625"/>
      <c r="AO19" s="661"/>
      <c r="AP19" s="618" t="s">
        <v>264</v>
      </c>
      <c r="AQ19" s="619"/>
      <c r="AR19" s="619"/>
      <c r="AS19" s="619"/>
      <c r="AT19" s="619"/>
      <c r="AU19" s="619"/>
      <c r="AV19" s="619"/>
      <c r="AW19" s="619"/>
      <c r="AX19" s="619"/>
      <c r="AY19" s="619"/>
      <c r="AZ19" s="619"/>
      <c r="BA19" s="619"/>
      <c r="BB19" s="619"/>
      <c r="BC19" s="619"/>
      <c r="BD19" s="619"/>
      <c r="BE19" s="619"/>
      <c r="BF19" s="620"/>
      <c r="BG19" s="621" t="s">
        <v>124</v>
      </c>
      <c r="BH19" s="622"/>
      <c r="BI19" s="622"/>
      <c r="BJ19" s="622"/>
      <c r="BK19" s="622"/>
      <c r="BL19" s="622"/>
      <c r="BM19" s="622"/>
      <c r="BN19" s="623"/>
      <c r="BO19" s="659" t="s">
        <v>124</v>
      </c>
      <c r="BP19" s="659"/>
      <c r="BQ19" s="659"/>
      <c r="BR19" s="659"/>
      <c r="BS19" s="660" t="s">
        <v>124</v>
      </c>
      <c r="BT19" s="660"/>
      <c r="BU19" s="660"/>
      <c r="BV19" s="660"/>
      <c r="BW19" s="660"/>
      <c r="BX19" s="660"/>
      <c r="BY19" s="660"/>
      <c r="BZ19" s="660"/>
      <c r="CA19" s="660"/>
      <c r="CB19" s="700"/>
      <c r="CD19" s="618" t="s">
        <v>265</v>
      </c>
      <c r="CE19" s="619"/>
      <c r="CF19" s="619"/>
      <c r="CG19" s="619"/>
      <c r="CH19" s="619"/>
      <c r="CI19" s="619"/>
      <c r="CJ19" s="619"/>
      <c r="CK19" s="619"/>
      <c r="CL19" s="619"/>
      <c r="CM19" s="619"/>
      <c r="CN19" s="619"/>
      <c r="CO19" s="619"/>
      <c r="CP19" s="619"/>
      <c r="CQ19" s="620"/>
      <c r="CR19" s="621" t="s">
        <v>124</v>
      </c>
      <c r="CS19" s="622"/>
      <c r="CT19" s="622"/>
      <c r="CU19" s="622"/>
      <c r="CV19" s="622"/>
      <c r="CW19" s="622"/>
      <c r="CX19" s="622"/>
      <c r="CY19" s="623"/>
      <c r="CZ19" s="659" t="s">
        <v>124</v>
      </c>
      <c r="DA19" s="659"/>
      <c r="DB19" s="659"/>
      <c r="DC19" s="659"/>
      <c r="DD19" s="627" t="s">
        <v>124</v>
      </c>
      <c r="DE19" s="622"/>
      <c r="DF19" s="622"/>
      <c r="DG19" s="622"/>
      <c r="DH19" s="622"/>
      <c r="DI19" s="622"/>
      <c r="DJ19" s="622"/>
      <c r="DK19" s="622"/>
      <c r="DL19" s="622"/>
      <c r="DM19" s="622"/>
      <c r="DN19" s="622"/>
      <c r="DO19" s="622"/>
      <c r="DP19" s="623"/>
      <c r="DQ19" s="627" t="s">
        <v>124</v>
      </c>
      <c r="DR19" s="622"/>
      <c r="DS19" s="622"/>
      <c r="DT19" s="622"/>
      <c r="DU19" s="622"/>
      <c r="DV19" s="622"/>
      <c r="DW19" s="622"/>
      <c r="DX19" s="622"/>
      <c r="DY19" s="622"/>
      <c r="DZ19" s="622"/>
      <c r="EA19" s="622"/>
      <c r="EB19" s="622"/>
      <c r="EC19" s="658"/>
    </row>
    <row r="20" spans="2:133" ht="11.25" customHeight="1" x14ac:dyDescent="0.15">
      <c r="B20" s="688" t="s">
        <v>266</v>
      </c>
      <c r="C20" s="689"/>
      <c r="D20" s="689"/>
      <c r="E20" s="689"/>
      <c r="F20" s="689"/>
      <c r="G20" s="689"/>
      <c r="H20" s="689"/>
      <c r="I20" s="689"/>
      <c r="J20" s="689"/>
      <c r="K20" s="689"/>
      <c r="L20" s="689"/>
      <c r="M20" s="689"/>
      <c r="N20" s="689"/>
      <c r="O20" s="689"/>
      <c r="P20" s="689"/>
      <c r="Q20" s="690"/>
      <c r="R20" s="621">
        <v>427</v>
      </c>
      <c r="S20" s="622"/>
      <c r="T20" s="622"/>
      <c r="U20" s="622"/>
      <c r="V20" s="622"/>
      <c r="W20" s="622"/>
      <c r="X20" s="622"/>
      <c r="Y20" s="623"/>
      <c r="Z20" s="659">
        <v>0</v>
      </c>
      <c r="AA20" s="659"/>
      <c r="AB20" s="659"/>
      <c r="AC20" s="659"/>
      <c r="AD20" s="660">
        <v>427</v>
      </c>
      <c r="AE20" s="660"/>
      <c r="AF20" s="660"/>
      <c r="AG20" s="660"/>
      <c r="AH20" s="660"/>
      <c r="AI20" s="660"/>
      <c r="AJ20" s="660"/>
      <c r="AK20" s="660"/>
      <c r="AL20" s="624">
        <v>0</v>
      </c>
      <c r="AM20" s="625"/>
      <c r="AN20" s="625"/>
      <c r="AO20" s="661"/>
      <c r="AP20" s="618" t="s">
        <v>267</v>
      </c>
      <c r="AQ20" s="619"/>
      <c r="AR20" s="619"/>
      <c r="AS20" s="619"/>
      <c r="AT20" s="619"/>
      <c r="AU20" s="619"/>
      <c r="AV20" s="619"/>
      <c r="AW20" s="619"/>
      <c r="AX20" s="619"/>
      <c r="AY20" s="619"/>
      <c r="AZ20" s="619"/>
      <c r="BA20" s="619"/>
      <c r="BB20" s="619"/>
      <c r="BC20" s="619"/>
      <c r="BD20" s="619"/>
      <c r="BE20" s="619"/>
      <c r="BF20" s="620"/>
      <c r="BG20" s="621" t="s">
        <v>124</v>
      </c>
      <c r="BH20" s="622"/>
      <c r="BI20" s="622"/>
      <c r="BJ20" s="622"/>
      <c r="BK20" s="622"/>
      <c r="BL20" s="622"/>
      <c r="BM20" s="622"/>
      <c r="BN20" s="623"/>
      <c r="BO20" s="659" t="s">
        <v>124</v>
      </c>
      <c r="BP20" s="659"/>
      <c r="BQ20" s="659"/>
      <c r="BR20" s="659"/>
      <c r="BS20" s="660" t="s">
        <v>124</v>
      </c>
      <c r="BT20" s="660"/>
      <c r="BU20" s="660"/>
      <c r="BV20" s="660"/>
      <c r="BW20" s="660"/>
      <c r="BX20" s="660"/>
      <c r="BY20" s="660"/>
      <c r="BZ20" s="660"/>
      <c r="CA20" s="660"/>
      <c r="CB20" s="700"/>
      <c r="CD20" s="618" t="s">
        <v>268</v>
      </c>
      <c r="CE20" s="619"/>
      <c r="CF20" s="619"/>
      <c r="CG20" s="619"/>
      <c r="CH20" s="619"/>
      <c r="CI20" s="619"/>
      <c r="CJ20" s="619"/>
      <c r="CK20" s="619"/>
      <c r="CL20" s="619"/>
      <c r="CM20" s="619"/>
      <c r="CN20" s="619"/>
      <c r="CO20" s="619"/>
      <c r="CP20" s="619"/>
      <c r="CQ20" s="620"/>
      <c r="CR20" s="621">
        <v>7482144</v>
      </c>
      <c r="CS20" s="622"/>
      <c r="CT20" s="622"/>
      <c r="CU20" s="622"/>
      <c r="CV20" s="622"/>
      <c r="CW20" s="622"/>
      <c r="CX20" s="622"/>
      <c r="CY20" s="623"/>
      <c r="CZ20" s="659">
        <v>100</v>
      </c>
      <c r="DA20" s="659"/>
      <c r="DB20" s="659"/>
      <c r="DC20" s="659"/>
      <c r="DD20" s="627">
        <v>654451</v>
      </c>
      <c r="DE20" s="622"/>
      <c r="DF20" s="622"/>
      <c r="DG20" s="622"/>
      <c r="DH20" s="622"/>
      <c r="DI20" s="622"/>
      <c r="DJ20" s="622"/>
      <c r="DK20" s="622"/>
      <c r="DL20" s="622"/>
      <c r="DM20" s="622"/>
      <c r="DN20" s="622"/>
      <c r="DO20" s="622"/>
      <c r="DP20" s="623"/>
      <c r="DQ20" s="627">
        <v>5251482</v>
      </c>
      <c r="DR20" s="622"/>
      <c r="DS20" s="622"/>
      <c r="DT20" s="622"/>
      <c r="DU20" s="622"/>
      <c r="DV20" s="622"/>
      <c r="DW20" s="622"/>
      <c r="DX20" s="622"/>
      <c r="DY20" s="622"/>
      <c r="DZ20" s="622"/>
      <c r="EA20" s="622"/>
      <c r="EB20" s="622"/>
      <c r="EC20" s="658"/>
    </row>
    <row r="21" spans="2:133" ht="11.25" customHeight="1" x14ac:dyDescent="0.15">
      <c r="B21" s="618" t="s">
        <v>269</v>
      </c>
      <c r="C21" s="619"/>
      <c r="D21" s="619"/>
      <c r="E21" s="619"/>
      <c r="F21" s="619"/>
      <c r="G21" s="619"/>
      <c r="H21" s="619"/>
      <c r="I21" s="619"/>
      <c r="J21" s="619"/>
      <c r="K21" s="619"/>
      <c r="L21" s="619"/>
      <c r="M21" s="619"/>
      <c r="N21" s="619"/>
      <c r="O21" s="619"/>
      <c r="P21" s="619"/>
      <c r="Q21" s="620"/>
      <c r="R21" s="621">
        <v>3634809</v>
      </c>
      <c r="S21" s="622"/>
      <c r="T21" s="622"/>
      <c r="U21" s="622"/>
      <c r="V21" s="622"/>
      <c r="W21" s="622"/>
      <c r="X21" s="622"/>
      <c r="Y21" s="623"/>
      <c r="Z21" s="659">
        <v>47.1</v>
      </c>
      <c r="AA21" s="659"/>
      <c r="AB21" s="659"/>
      <c r="AC21" s="659"/>
      <c r="AD21" s="660">
        <v>3201154</v>
      </c>
      <c r="AE21" s="660"/>
      <c r="AF21" s="660"/>
      <c r="AG21" s="660"/>
      <c r="AH21" s="660"/>
      <c r="AI21" s="660"/>
      <c r="AJ21" s="660"/>
      <c r="AK21" s="660"/>
      <c r="AL21" s="624">
        <v>71</v>
      </c>
      <c r="AM21" s="625"/>
      <c r="AN21" s="625"/>
      <c r="AO21" s="661"/>
      <c r="AP21" s="618" t="s">
        <v>270</v>
      </c>
      <c r="AQ21" s="698"/>
      <c r="AR21" s="698"/>
      <c r="AS21" s="698"/>
      <c r="AT21" s="698"/>
      <c r="AU21" s="698"/>
      <c r="AV21" s="698"/>
      <c r="AW21" s="698"/>
      <c r="AX21" s="698"/>
      <c r="AY21" s="698"/>
      <c r="AZ21" s="698"/>
      <c r="BA21" s="698"/>
      <c r="BB21" s="698"/>
      <c r="BC21" s="698"/>
      <c r="BD21" s="698"/>
      <c r="BE21" s="698"/>
      <c r="BF21" s="699"/>
      <c r="BG21" s="621" t="s">
        <v>124</v>
      </c>
      <c r="BH21" s="622"/>
      <c r="BI21" s="622"/>
      <c r="BJ21" s="622"/>
      <c r="BK21" s="622"/>
      <c r="BL21" s="622"/>
      <c r="BM21" s="622"/>
      <c r="BN21" s="623"/>
      <c r="BO21" s="659" t="s">
        <v>124</v>
      </c>
      <c r="BP21" s="659"/>
      <c r="BQ21" s="659"/>
      <c r="BR21" s="659"/>
      <c r="BS21" s="660" t="s">
        <v>124</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271</v>
      </c>
      <c r="C22" s="619"/>
      <c r="D22" s="619"/>
      <c r="E22" s="619"/>
      <c r="F22" s="619"/>
      <c r="G22" s="619"/>
      <c r="H22" s="619"/>
      <c r="I22" s="619"/>
      <c r="J22" s="619"/>
      <c r="K22" s="619"/>
      <c r="L22" s="619"/>
      <c r="M22" s="619"/>
      <c r="N22" s="619"/>
      <c r="O22" s="619"/>
      <c r="P22" s="619"/>
      <c r="Q22" s="620"/>
      <c r="R22" s="621">
        <v>3201154</v>
      </c>
      <c r="S22" s="622"/>
      <c r="T22" s="622"/>
      <c r="U22" s="622"/>
      <c r="V22" s="622"/>
      <c r="W22" s="622"/>
      <c r="X22" s="622"/>
      <c r="Y22" s="623"/>
      <c r="Z22" s="659">
        <v>41.5</v>
      </c>
      <c r="AA22" s="659"/>
      <c r="AB22" s="659"/>
      <c r="AC22" s="659"/>
      <c r="AD22" s="660">
        <v>3201154</v>
      </c>
      <c r="AE22" s="660"/>
      <c r="AF22" s="660"/>
      <c r="AG22" s="660"/>
      <c r="AH22" s="660"/>
      <c r="AI22" s="660"/>
      <c r="AJ22" s="660"/>
      <c r="AK22" s="660"/>
      <c r="AL22" s="624">
        <v>71</v>
      </c>
      <c r="AM22" s="625"/>
      <c r="AN22" s="625"/>
      <c r="AO22" s="661"/>
      <c r="AP22" s="618" t="s">
        <v>272</v>
      </c>
      <c r="AQ22" s="698"/>
      <c r="AR22" s="698"/>
      <c r="AS22" s="698"/>
      <c r="AT22" s="698"/>
      <c r="AU22" s="698"/>
      <c r="AV22" s="698"/>
      <c r="AW22" s="698"/>
      <c r="AX22" s="698"/>
      <c r="AY22" s="698"/>
      <c r="AZ22" s="698"/>
      <c r="BA22" s="698"/>
      <c r="BB22" s="698"/>
      <c r="BC22" s="698"/>
      <c r="BD22" s="698"/>
      <c r="BE22" s="698"/>
      <c r="BF22" s="699"/>
      <c r="BG22" s="621" t="s">
        <v>124</v>
      </c>
      <c r="BH22" s="622"/>
      <c r="BI22" s="622"/>
      <c r="BJ22" s="622"/>
      <c r="BK22" s="622"/>
      <c r="BL22" s="622"/>
      <c r="BM22" s="622"/>
      <c r="BN22" s="623"/>
      <c r="BO22" s="659" t="s">
        <v>124</v>
      </c>
      <c r="BP22" s="659"/>
      <c r="BQ22" s="659"/>
      <c r="BR22" s="659"/>
      <c r="BS22" s="660" t="s">
        <v>124</v>
      </c>
      <c r="BT22" s="660"/>
      <c r="BU22" s="660"/>
      <c r="BV22" s="660"/>
      <c r="BW22" s="660"/>
      <c r="BX22" s="660"/>
      <c r="BY22" s="660"/>
      <c r="BZ22" s="660"/>
      <c r="CA22" s="660"/>
      <c r="CB22" s="700"/>
      <c r="CD22" s="673" t="s">
        <v>273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274</v>
      </c>
      <c r="C23" s="619"/>
      <c r="D23" s="619"/>
      <c r="E23" s="619"/>
      <c r="F23" s="619"/>
      <c r="G23" s="619"/>
      <c r="H23" s="619"/>
      <c r="I23" s="619"/>
      <c r="J23" s="619"/>
      <c r="K23" s="619"/>
      <c r="L23" s="619"/>
      <c r="M23" s="619"/>
      <c r="N23" s="619"/>
      <c r="O23" s="619"/>
      <c r="P23" s="619"/>
      <c r="Q23" s="620"/>
      <c r="R23" s="621">
        <v>433651</v>
      </c>
      <c r="S23" s="622"/>
      <c r="T23" s="622"/>
      <c r="U23" s="622"/>
      <c r="V23" s="622"/>
      <c r="W23" s="622"/>
      <c r="X23" s="622"/>
      <c r="Y23" s="623"/>
      <c r="Z23" s="659">
        <v>5.6</v>
      </c>
      <c r="AA23" s="659"/>
      <c r="AB23" s="659"/>
      <c r="AC23" s="659"/>
      <c r="AD23" s="660" t="s">
        <v>124</v>
      </c>
      <c r="AE23" s="660"/>
      <c r="AF23" s="660"/>
      <c r="AG23" s="660"/>
      <c r="AH23" s="660"/>
      <c r="AI23" s="660"/>
      <c r="AJ23" s="660"/>
      <c r="AK23" s="660"/>
      <c r="AL23" s="624" t="s">
        <v>124</v>
      </c>
      <c r="AM23" s="625"/>
      <c r="AN23" s="625"/>
      <c r="AO23" s="661"/>
      <c r="AP23" s="618" t="s">
        <v>275</v>
      </c>
      <c r="AQ23" s="698"/>
      <c r="AR23" s="698"/>
      <c r="AS23" s="698"/>
      <c r="AT23" s="698"/>
      <c r="AU23" s="698"/>
      <c r="AV23" s="698"/>
      <c r="AW23" s="698"/>
      <c r="AX23" s="698"/>
      <c r="AY23" s="698"/>
      <c r="AZ23" s="698"/>
      <c r="BA23" s="698"/>
      <c r="BB23" s="698"/>
      <c r="BC23" s="698"/>
      <c r="BD23" s="698"/>
      <c r="BE23" s="698"/>
      <c r="BF23" s="699"/>
      <c r="BG23" s="621" t="s">
        <v>124</v>
      </c>
      <c r="BH23" s="622"/>
      <c r="BI23" s="622"/>
      <c r="BJ23" s="622"/>
      <c r="BK23" s="622"/>
      <c r="BL23" s="622"/>
      <c r="BM23" s="622"/>
      <c r="BN23" s="623"/>
      <c r="BO23" s="659" t="s">
        <v>124</v>
      </c>
      <c r="BP23" s="659"/>
      <c r="BQ23" s="659"/>
      <c r="BR23" s="659"/>
      <c r="BS23" s="660" t="s">
        <v>124</v>
      </c>
      <c r="BT23" s="660"/>
      <c r="BU23" s="660"/>
      <c r="BV23" s="660"/>
      <c r="BW23" s="660"/>
      <c r="BX23" s="660"/>
      <c r="BY23" s="660"/>
      <c r="BZ23" s="660"/>
      <c r="CA23" s="660"/>
      <c r="CB23" s="700"/>
      <c r="CD23" s="673" t="s">
        <v>215</v>
      </c>
      <c r="CE23" s="674"/>
      <c r="CF23" s="674"/>
      <c r="CG23" s="674"/>
      <c r="CH23" s="674"/>
      <c r="CI23" s="674"/>
      <c r="CJ23" s="674"/>
      <c r="CK23" s="674"/>
      <c r="CL23" s="674"/>
      <c r="CM23" s="674"/>
      <c r="CN23" s="674"/>
      <c r="CO23" s="674"/>
      <c r="CP23" s="674"/>
      <c r="CQ23" s="675"/>
      <c r="CR23" s="673" t="s">
        <v>276</v>
      </c>
      <c r="CS23" s="674"/>
      <c r="CT23" s="674"/>
      <c r="CU23" s="674"/>
      <c r="CV23" s="674"/>
      <c r="CW23" s="674"/>
      <c r="CX23" s="674"/>
      <c r="CY23" s="675"/>
      <c r="CZ23" s="673" t="s">
        <v>277</v>
      </c>
      <c r="DA23" s="674"/>
      <c r="DB23" s="674"/>
      <c r="DC23" s="675"/>
      <c r="DD23" s="673" t="s">
        <v>278</v>
      </c>
      <c r="DE23" s="674"/>
      <c r="DF23" s="674"/>
      <c r="DG23" s="674"/>
      <c r="DH23" s="674"/>
      <c r="DI23" s="674"/>
      <c r="DJ23" s="674"/>
      <c r="DK23" s="675"/>
      <c r="DL23" s="711" t="s">
        <v>279</v>
      </c>
      <c r="DM23" s="712"/>
      <c r="DN23" s="712"/>
      <c r="DO23" s="712"/>
      <c r="DP23" s="712"/>
      <c r="DQ23" s="712"/>
      <c r="DR23" s="712"/>
      <c r="DS23" s="712"/>
      <c r="DT23" s="712"/>
      <c r="DU23" s="712"/>
      <c r="DV23" s="713"/>
      <c r="DW23" s="673" t="s">
        <v>280</v>
      </c>
      <c r="DX23" s="674"/>
      <c r="DY23" s="674"/>
      <c r="DZ23" s="674"/>
      <c r="EA23" s="674"/>
      <c r="EB23" s="674"/>
      <c r="EC23" s="675"/>
    </row>
    <row r="24" spans="2:133" ht="11.25" customHeight="1" x14ac:dyDescent="0.15">
      <c r="B24" s="618" t="s">
        <v>281</v>
      </c>
      <c r="C24" s="619"/>
      <c r="D24" s="619"/>
      <c r="E24" s="619"/>
      <c r="F24" s="619"/>
      <c r="G24" s="619"/>
      <c r="H24" s="619"/>
      <c r="I24" s="619"/>
      <c r="J24" s="619"/>
      <c r="K24" s="619"/>
      <c r="L24" s="619"/>
      <c r="M24" s="619"/>
      <c r="N24" s="619"/>
      <c r="O24" s="619"/>
      <c r="P24" s="619"/>
      <c r="Q24" s="620"/>
      <c r="R24" s="621">
        <v>4</v>
      </c>
      <c r="S24" s="622"/>
      <c r="T24" s="622"/>
      <c r="U24" s="622"/>
      <c r="V24" s="622"/>
      <c r="W24" s="622"/>
      <c r="X24" s="622"/>
      <c r="Y24" s="623"/>
      <c r="Z24" s="659">
        <v>0</v>
      </c>
      <c r="AA24" s="659"/>
      <c r="AB24" s="659"/>
      <c r="AC24" s="659"/>
      <c r="AD24" s="660" t="s">
        <v>124</v>
      </c>
      <c r="AE24" s="660"/>
      <c r="AF24" s="660"/>
      <c r="AG24" s="660"/>
      <c r="AH24" s="660"/>
      <c r="AI24" s="660"/>
      <c r="AJ24" s="660"/>
      <c r="AK24" s="660"/>
      <c r="AL24" s="624" t="s">
        <v>124</v>
      </c>
      <c r="AM24" s="625"/>
      <c r="AN24" s="625"/>
      <c r="AO24" s="661"/>
      <c r="AP24" s="618" t="s">
        <v>282</v>
      </c>
      <c r="AQ24" s="698"/>
      <c r="AR24" s="698"/>
      <c r="AS24" s="698"/>
      <c r="AT24" s="698"/>
      <c r="AU24" s="698"/>
      <c r="AV24" s="698"/>
      <c r="AW24" s="698"/>
      <c r="AX24" s="698"/>
      <c r="AY24" s="698"/>
      <c r="AZ24" s="698"/>
      <c r="BA24" s="698"/>
      <c r="BB24" s="698"/>
      <c r="BC24" s="698"/>
      <c r="BD24" s="698"/>
      <c r="BE24" s="698"/>
      <c r="BF24" s="699"/>
      <c r="BG24" s="621" t="s">
        <v>124</v>
      </c>
      <c r="BH24" s="622"/>
      <c r="BI24" s="622"/>
      <c r="BJ24" s="622"/>
      <c r="BK24" s="622"/>
      <c r="BL24" s="622"/>
      <c r="BM24" s="622"/>
      <c r="BN24" s="623"/>
      <c r="BO24" s="659" t="s">
        <v>124</v>
      </c>
      <c r="BP24" s="659"/>
      <c r="BQ24" s="659"/>
      <c r="BR24" s="659"/>
      <c r="BS24" s="660" t="s">
        <v>124</v>
      </c>
      <c r="BT24" s="660"/>
      <c r="BU24" s="660"/>
      <c r="BV24" s="660"/>
      <c r="BW24" s="660"/>
      <c r="BX24" s="660"/>
      <c r="BY24" s="660"/>
      <c r="BZ24" s="660"/>
      <c r="CA24" s="660"/>
      <c r="CB24" s="700"/>
      <c r="CD24" s="679" t="s">
        <v>283</v>
      </c>
      <c r="CE24" s="680"/>
      <c r="CF24" s="680"/>
      <c r="CG24" s="680"/>
      <c r="CH24" s="680"/>
      <c r="CI24" s="680"/>
      <c r="CJ24" s="680"/>
      <c r="CK24" s="680"/>
      <c r="CL24" s="680"/>
      <c r="CM24" s="680"/>
      <c r="CN24" s="680"/>
      <c r="CO24" s="680"/>
      <c r="CP24" s="680"/>
      <c r="CQ24" s="681"/>
      <c r="CR24" s="676">
        <v>2788019</v>
      </c>
      <c r="CS24" s="677"/>
      <c r="CT24" s="677"/>
      <c r="CU24" s="677"/>
      <c r="CV24" s="677"/>
      <c r="CW24" s="677"/>
      <c r="CX24" s="677"/>
      <c r="CY24" s="702"/>
      <c r="CZ24" s="703">
        <v>37.299999999999997</v>
      </c>
      <c r="DA24" s="685"/>
      <c r="DB24" s="685"/>
      <c r="DC24" s="705"/>
      <c r="DD24" s="701">
        <v>1979549</v>
      </c>
      <c r="DE24" s="677"/>
      <c r="DF24" s="677"/>
      <c r="DG24" s="677"/>
      <c r="DH24" s="677"/>
      <c r="DI24" s="677"/>
      <c r="DJ24" s="677"/>
      <c r="DK24" s="702"/>
      <c r="DL24" s="701">
        <v>1675978</v>
      </c>
      <c r="DM24" s="677"/>
      <c r="DN24" s="677"/>
      <c r="DO24" s="677"/>
      <c r="DP24" s="677"/>
      <c r="DQ24" s="677"/>
      <c r="DR24" s="677"/>
      <c r="DS24" s="677"/>
      <c r="DT24" s="677"/>
      <c r="DU24" s="677"/>
      <c r="DV24" s="702"/>
      <c r="DW24" s="703">
        <v>37</v>
      </c>
      <c r="DX24" s="685"/>
      <c r="DY24" s="685"/>
      <c r="DZ24" s="685"/>
      <c r="EA24" s="685"/>
      <c r="EB24" s="685"/>
      <c r="EC24" s="704"/>
    </row>
    <row r="25" spans="2:133" ht="11.25" customHeight="1" x14ac:dyDescent="0.15">
      <c r="B25" s="618" t="s">
        <v>284</v>
      </c>
      <c r="C25" s="619"/>
      <c r="D25" s="619"/>
      <c r="E25" s="619"/>
      <c r="F25" s="619"/>
      <c r="G25" s="619"/>
      <c r="H25" s="619"/>
      <c r="I25" s="619"/>
      <c r="J25" s="619"/>
      <c r="K25" s="619"/>
      <c r="L25" s="619"/>
      <c r="M25" s="619"/>
      <c r="N25" s="619"/>
      <c r="O25" s="619"/>
      <c r="P25" s="619"/>
      <c r="Q25" s="620"/>
      <c r="R25" s="621">
        <v>4938729</v>
      </c>
      <c r="S25" s="622"/>
      <c r="T25" s="622"/>
      <c r="U25" s="622"/>
      <c r="V25" s="622"/>
      <c r="W25" s="622"/>
      <c r="X25" s="622"/>
      <c r="Y25" s="623"/>
      <c r="Z25" s="659">
        <v>64</v>
      </c>
      <c r="AA25" s="659"/>
      <c r="AB25" s="659"/>
      <c r="AC25" s="659"/>
      <c r="AD25" s="660">
        <v>4502274</v>
      </c>
      <c r="AE25" s="660"/>
      <c r="AF25" s="660"/>
      <c r="AG25" s="660"/>
      <c r="AH25" s="660"/>
      <c r="AI25" s="660"/>
      <c r="AJ25" s="660"/>
      <c r="AK25" s="660"/>
      <c r="AL25" s="624">
        <v>99.8</v>
      </c>
      <c r="AM25" s="625"/>
      <c r="AN25" s="625"/>
      <c r="AO25" s="661"/>
      <c r="AP25" s="618" t="s">
        <v>285</v>
      </c>
      <c r="AQ25" s="698"/>
      <c r="AR25" s="698"/>
      <c r="AS25" s="698"/>
      <c r="AT25" s="698"/>
      <c r="AU25" s="698"/>
      <c r="AV25" s="698"/>
      <c r="AW25" s="698"/>
      <c r="AX25" s="698"/>
      <c r="AY25" s="698"/>
      <c r="AZ25" s="698"/>
      <c r="BA25" s="698"/>
      <c r="BB25" s="698"/>
      <c r="BC25" s="698"/>
      <c r="BD25" s="698"/>
      <c r="BE25" s="698"/>
      <c r="BF25" s="699"/>
      <c r="BG25" s="621" t="s">
        <v>124</v>
      </c>
      <c r="BH25" s="622"/>
      <c r="BI25" s="622"/>
      <c r="BJ25" s="622"/>
      <c r="BK25" s="622"/>
      <c r="BL25" s="622"/>
      <c r="BM25" s="622"/>
      <c r="BN25" s="623"/>
      <c r="BO25" s="659" t="s">
        <v>124</v>
      </c>
      <c r="BP25" s="659"/>
      <c r="BQ25" s="659"/>
      <c r="BR25" s="659"/>
      <c r="BS25" s="660" t="s">
        <v>124</v>
      </c>
      <c r="BT25" s="660"/>
      <c r="BU25" s="660"/>
      <c r="BV25" s="660"/>
      <c r="BW25" s="660"/>
      <c r="BX25" s="660"/>
      <c r="BY25" s="660"/>
      <c r="BZ25" s="660"/>
      <c r="CA25" s="660"/>
      <c r="CB25" s="700"/>
      <c r="CD25" s="618" t="s">
        <v>286</v>
      </c>
      <c r="CE25" s="619"/>
      <c r="CF25" s="619"/>
      <c r="CG25" s="619"/>
      <c r="CH25" s="619"/>
      <c r="CI25" s="619"/>
      <c r="CJ25" s="619"/>
      <c r="CK25" s="619"/>
      <c r="CL25" s="619"/>
      <c r="CM25" s="619"/>
      <c r="CN25" s="619"/>
      <c r="CO25" s="619"/>
      <c r="CP25" s="619"/>
      <c r="CQ25" s="620"/>
      <c r="CR25" s="621">
        <v>1023846</v>
      </c>
      <c r="CS25" s="634"/>
      <c r="CT25" s="634"/>
      <c r="CU25" s="634"/>
      <c r="CV25" s="634"/>
      <c r="CW25" s="634"/>
      <c r="CX25" s="634"/>
      <c r="CY25" s="635"/>
      <c r="CZ25" s="624">
        <v>13.7</v>
      </c>
      <c r="DA25" s="636"/>
      <c r="DB25" s="636"/>
      <c r="DC25" s="637"/>
      <c r="DD25" s="627">
        <v>911594</v>
      </c>
      <c r="DE25" s="634"/>
      <c r="DF25" s="634"/>
      <c r="DG25" s="634"/>
      <c r="DH25" s="634"/>
      <c r="DI25" s="634"/>
      <c r="DJ25" s="634"/>
      <c r="DK25" s="635"/>
      <c r="DL25" s="627">
        <v>793869</v>
      </c>
      <c r="DM25" s="634"/>
      <c r="DN25" s="634"/>
      <c r="DO25" s="634"/>
      <c r="DP25" s="634"/>
      <c r="DQ25" s="634"/>
      <c r="DR25" s="634"/>
      <c r="DS25" s="634"/>
      <c r="DT25" s="634"/>
      <c r="DU25" s="634"/>
      <c r="DV25" s="635"/>
      <c r="DW25" s="624">
        <v>17.5</v>
      </c>
      <c r="DX25" s="636"/>
      <c r="DY25" s="636"/>
      <c r="DZ25" s="636"/>
      <c r="EA25" s="636"/>
      <c r="EB25" s="636"/>
      <c r="EC25" s="648"/>
    </row>
    <row r="26" spans="2:133" ht="11.25" customHeight="1" x14ac:dyDescent="0.15">
      <c r="B26" s="618" t="s">
        <v>287</v>
      </c>
      <c r="C26" s="619"/>
      <c r="D26" s="619"/>
      <c r="E26" s="619"/>
      <c r="F26" s="619"/>
      <c r="G26" s="619"/>
      <c r="H26" s="619"/>
      <c r="I26" s="619"/>
      <c r="J26" s="619"/>
      <c r="K26" s="619"/>
      <c r="L26" s="619"/>
      <c r="M26" s="619"/>
      <c r="N26" s="619"/>
      <c r="O26" s="619"/>
      <c r="P26" s="619"/>
      <c r="Q26" s="620"/>
      <c r="R26" s="621">
        <v>927</v>
      </c>
      <c r="S26" s="622"/>
      <c r="T26" s="622"/>
      <c r="U26" s="622"/>
      <c r="V26" s="622"/>
      <c r="W26" s="622"/>
      <c r="X26" s="622"/>
      <c r="Y26" s="623"/>
      <c r="Z26" s="659">
        <v>0</v>
      </c>
      <c r="AA26" s="659"/>
      <c r="AB26" s="659"/>
      <c r="AC26" s="659"/>
      <c r="AD26" s="660">
        <v>927</v>
      </c>
      <c r="AE26" s="660"/>
      <c r="AF26" s="660"/>
      <c r="AG26" s="660"/>
      <c r="AH26" s="660"/>
      <c r="AI26" s="660"/>
      <c r="AJ26" s="660"/>
      <c r="AK26" s="660"/>
      <c r="AL26" s="624">
        <v>0</v>
      </c>
      <c r="AM26" s="625"/>
      <c r="AN26" s="625"/>
      <c r="AO26" s="661"/>
      <c r="AP26" s="618" t="s">
        <v>288</v>
      </c>
      <c r="AQ26" s="698"/>
      <c r="AR26" s="698"/>
      <c r="AS26" s="698"/>
      <c r="AT26" s="698"/>
      <c r="AU26" s="698"/>
      <c r="AV26" s="698"/>
      <c r="AW26" s="698"/>
      <c r="AX26" s="698"/>
      <c r="AY26" s="698"/>
      <c r="AZ26" s="698"/>
      <c r="BA26" s="698"/>
      <c r="BB26" s="698"/>
      <c r="BC26" s="698"/>
      <c r="BD26" s="698"/>
      <c r="BE26" s="698"/>
      <c r="BF26" s="699"/>
      <c r="BG26" s="621" t="s">
        <v>124</v>
      </c>
      <c r="BH26" s="622"/>
      <c r="BI26" s="622"/>
      <c r="BJ26" s="622"/>
      <c r="BK26" s="622"/>
      <c r="BL26" s="622"/>
      <c r="BM26" s="622"/>
      <c r="BN26" s="623"/>
      <c r="BO26" s="659" t="s">
        <v>124</v>
      </c>
      <c r="BP26" s="659"/>
      <c r="BQ26" s="659"/>
      <c r="BR26" s="659"/>
      <c r="BS26" s="660" t="s">
        <v>124</v>
      </c>
      <c r="BT26" s="660"/>
      <c r="BU26" s="660"/>
      <c r="BV26" s="660"/>
      <c r="BW26" s="660"/>
      <c r="BX26" s="660"/>
      <c r="BY26" s="660"/>
      <c r="BZ26" s="660"/>
      <c r="CA26" s="660"/>
      <c r="CB26" s="700"/>
      <c r="CD26" s="618" t="s">
        <v>289</v>
      </c>
      <c r="CE26" s="619"/>
      <c r="CF26" s="619"/>
      <c r="CG26" s="619"/>
      <c r="CH26" s="619"/>
      <c r="CI26" s="619"/>
      <c r="CJ26" s="619"/>
      <c r="CK26" s="619"/>
      <c r="CL26" s="619"/>
      <c r="CM26" s="619"/>
      <c r="CN26" s="619"/>
      <c r="CO26" s="619"/>
      <c r="CP26" s="619"/>
      <c r="CQ26" s="620"/>
      <c r="CR26" s="621">
        <v>638879</v>
      </c>
      <c r="CS26" s="622"/>
      <c r="CT26" s="622"/>
      <c r="CU26" s="622"/>
      <c r="CV26" s="622"/>
      <c r="CW26" s="622"/>
      <c r="CX26" s="622"/>
      <c r="CY26" s="623"/>
      <c r="CZ26" s="624">
        <v>8.5</v>
      </c>
      <c r="DA26" s="636"/>
      <c r="DB26" s="636"/>
      <c r="DC26" s="637"/>
      <c r="DD26" s="627">
        <v>564983</v>
      </c>
      <c r="DE26" s="622"/>
      <c r="DF26" s="622"/>
      <c r="DG26" s="622"/>
      <c r="DH26" s="622"/>
      <c r="DI26" s="622"/>
      <c r="DJ26" s="622"/>
      <c r="DK26" s="623"/>
      <c r="DL26" s="627" t="s">
        <v>124</v>
      </c>
      <c r="DM26" s="622"/>
      <c r="DN26" s="622"/>
      <c r="DO26" s="622"/>
      <c r="DP26" s="622"/>
      <c r="DQ26" s="622"/>
      <c r="DR26" s="622"/>
      <c r="DS26" s="622"/>
      <c r="DT26" s="622"/>
      <c r="DU26" s="622"/>
      <c r="DV26" s="623"/>
      <c r="DW26" s="624" t="s">
        <v>124</v>
      </c>
      <c r="DX26" s="636"/>
      <c r="DY26" s="636"/>
      <c r="DZ26" s="636"/>
      <c r="EA26" s="636"/>
      <c r="EB26" s="636"/>
      <c r="EC26" s="648"/>
    </row>
    <row r="27" spans="2:133" ht="11.25" customHeight="1" x14ac:dyDescent="0.15">
      <c r="B27" s="618" t="s">
        <v>290</v>
      </c>
      <c r="C27" s="619"/>
      <c r="D27" s="619"/>
      <c r="E27" s="619"/>
      <c r="F27" s="619"/>
      <c r="G27" s="619"/>
      <c r="H27" s="619"/>
      <c r="I27" s="619"/>
      <c r="J27" s="619"/>
      <c r="K27" s="619"/>
      <c r="L27" s="619"/>
      <c r="M27" s="619"/>
      <c r="N27" s="619"/>
      <c r="O27" s="619"/>
      <c r="P27" s="619"/>
      <c r="Q27" s="620"/>
      <c r="R27" s="621">
        <v>14594</v>
      </c>
      <c r="S27" s="622"/>
      <c r="T27" s="622"/>
      <c r="U27" s="622"/>
      <c r="V27" s="622"/>
      <c r="W27" s="622"/>
      <c r="X27" s="622"/>
      <c r="Y27" s="623"/>
      <c r="Z27" s="659">
        <v>0.2</v>
      </c>
      <c r="AA27" s="659"/>
      <c r="AB27" s="659"/>
      <c r="AC27" s="659"/>
      <c r="AD27" s="660" t="s">
        <v>124</v>
      </c>
      <c r="AE27" s="660"/>
      <c r="AF27" s="660"/>
      <c r="AG27" s="660"/>
      <c r="AH27" s="660"/>
      <c r="AI27" s="660"/>
      <c r="AJ27" s="660"/>
      <c r="AK27" s="660"/>
      <c r="AL27" s="624" t="s">
        <v>124</v>
      </c>
      <c r="AM27" s="625"/>
      <c r="AN27" s="625"/>
      <c r="AO27" s="661"/>
      <c r="AP27" s="618" t="s">
        <v>291</v>
      </c>
      <c r="AQ27" s="619"/>
      <c r="AR27" s="619"/>
      <c r="AS27" s="619"/>
      <c r="AT27" s="619"/>
      <c r="AU27" s="619"/>
      <c r="AV27" s="619"/>
      <c r="AW27" s="619"/>
      <c r="AX27" s="619"/>
      <c r="AY27" s="619"/>
      <c r="AZ27" s="619"/>
      <c r="BA27" s="619"/>
      <c r="BB27" s="619"/>
      <c r="BC27" s="619"/>
      <c r="BD27" s="619"/>
      <c r="BE27" s="619"/>
      <c r="BF27" s="620"/>
      <c r="BG27" s="621">
        <v>950513</v>
      </c>
      <c r="BH27" s="622"/>
      <c r="BI27" s="622"/>
      <c r="BJ27" s="622"/>
      <c r="BK27" s="622"/>
      <c r="BL27" s="622"/>
      <c r="BM27" s="622"/>
      <c r="BN27" s="623"/>
      <c r="BO27" s="659">
        <v>100</v>
      </c>
      <c r="BP27" s="659"/>
      <c r="BQ27" s="659"/>
      <c r="BR27" s="659"/>
      <c r="BS27" s="660">
        <v>2800</v>
      </c>
      <c r="BT27" s="660"/>
      <c r="BU27" s="660"/>
      <c r="BV27" s="660"/>
      <c r="BW27" s="660"/>
      <c r="BX27" s="660"/>
      <c r="BY27" s="660"/>
      <c r="BZ27" s="660"/>
      <c r="CA27" s="660"/>
      <c r="CB27" s="700"/>
      <c r="CD27" s="618" t="s">
        <v>292</v>
      </c>
      <c r="CE27" s="619"/>
      <c r="CF27" s="619"/>
      <c r="CG27" s="619"/>
      <c r="CH27" s="619"/>
      <c r="CI27" s="619"/>
      <c r="CJ27" s="619"/>
      <c r="CK27" s="619"/>
      <c r="CL27" s="619"/>
      <c r="CM27" s="619"/>
      <c r="CN27" s="619"/>
      <c r="CO27" s="619"/>
      <c r="CP27" s="619"/>
      <c r="CQ27" s="620"/>
      <c r="CR27" s="621">
        <v>1122666</v>
      </c>
      <c r="CS27" s="634"/>
      <c r="CT27" s="634"/>
      <c r="CU27" s="634"/>
      <c r="CV27" s="634"/>
      <c r="CW27" s="634"/>
      <c r="CX27" s="634"/>
      <c r="CY27" s="635"/>
      <c r="CZ27" s="624">
        <v>15</v>
      </c>
      <c r="DA27" s="636"/>
      <c r="DB27" s="636"/>
      <c r="DC27" s="637"/>
      <c r="DD27" s="627">
        <v>426448</v>
      </c>
      <c r="DE27" s="634"/>
      <c r="DF27" s="634"/>
      <c r="DG27" s="634"/>
      <c r="DH27" s="634"/>
      <c r="DI27" s="634"/>
      <c r="DJ27" s="634"/>
      <c r="DK27" s="635"/>
      <c r="DL27" s="627">
        <v>240602</v>
      </c>
      <c r="DM27" s="634"/>
      <c r="DN27" s="634"/>
      <c r="DO27" s="634"/>
      <c r="DP27" s="634"/>
      <c r="DQ27" s="634"/>
      <c r="DR27" s="634"/>
      <c r="DS27" s="634"/>
      <c r="DT27" s="634"/>
      <c r="DU27" s="634"/>
      <c r="DV27" s="635"/>
      <c r="DW27" s="624">
        <v>5.3</v>
      </c>
      <c r="DX27" s="636"/>
      <c r="DY27" s="636"/>
      <c r="DZ27" s="636"/>
      <c r="EA27" s="636"/>
      <c r="EB27" s="636"/>
      <c r="EC27" s="648"/>
    </row>
    <row r="28" spans="2:133" ht="11.25" customHeight="1" x14ac:dyDescent="0.15">
      <c r="B28" s="618" t="s">
        <v>293</v>
      </c>
      <c r="C28" s="619"/>
      <c r="D28" s="619"/>
      <c r="E28" s="619"/>
      <c r="F28" s="619"/>
      <c r="G28" s="619"/>
      <c r="H28" s="619"/>
      <c r="I28" s="619"/>
      <c r="J28" s="619"/>
      <c r="K28" s="619"/>
      <c r="L28" s="619"/>
      <c r="M28" s="619"/>
      <c r="N28" s="619"/>
      <c r="O28" s="619"/>
      <c r="P28" s="619"/>
      <c r="Q28" s="620"/>
      <c r="R28" s="621">
        <v>36787</v>
      </c>
      <c r="S28" s="622"/>
      <c r="T28" s="622"/>
      <c r="U28" s="622"/>
      <c r="V28" s="622"/>
      <c r="W28" s="622"/>
      <c r="X28" s="622"/>
      <c r="Y28" s="623"/>
      <c r="Z28" s="659">
        <v>0.5</v>
      </c>
      <c r="AA28" s="659"/>
      <c r="AB28" s="659"/>
      <c r="AC28" s="659"/>
      <c r="AD28" s="660" t="s">
        <v>124</v>
      </c>
      <c r="AE28" s="660"/>
      <c r="AF28" s="660"/>
      <c r="AG28" s="660"/>
      <c r="AH28" s="660"/>
      <c r="AI28" s="660"/>
      <c r="AJ28" s="660"/>
      <c r="AK28" s="660"/>
      <c r="AL28" s="624" t="s">
        <v>124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294</v>
      </c>
      <c r="CE28" s="619"/>
      <c r="CF28" s="619"/>
      <c r="CG28" s="619"/>
      <c r="CH28" s="619"/>
      <c r="CI28" s="619"/>
      <c r="CJ28" s="619"/>
      <c r="CK28" s="619"/>
      <c r="CL28" s="619"/>
      <c r="CM28" s="619"/>
      <c r="CN28" s="619"/>
      <c r="CO28" s="619"/>
      <c r="CP28" s="619"/>
      <c r="CQ28" s="620"/>
      <c r="CR28" s="621">
        <v>641507</v>
      </c>
      <c r="CS28" s="622"/>
      <c r="CT28" s="622"/>
      <c r="CU28" s="622"/>
      <c r="CV28" s="622"/>
      <c r="CW28" s="622"/>
      <c r="CX28" s="622"/>
      <c r="CY28" s="623"/>
      <c r="CZ28" s="624">
        <v>8.6</v>
      </c>
      <c r="DA28" s="636"/>
      <c r="DB28" s="636"/>
      <c r="DC28" s="637"/>
      <c r="DD28" s="627">
        <v>641507</v>
      </c>
      <c r="DE28" s="622"/>
      <c r="DF28" s="622"/>
      <c r="DG28" s="622"/>
      <c r="DH28" s="622"/>
      <c r="DI28" s="622"/>
      <c r="DJ28" s="622"/>
      <c r="DK28" s="623"/>
      <c r="DL28" s="627">
        <v>641507</v>
      </c>
      <c r="DM28" s="622"/>
      <c r="DN28" s="622"/>
      <c r="DO28" s="622"/>
      <c r="DP28" s="622"/>
      <c r="DQ28" s="622"/>
      <c r="DR28" s="622"/>
      <c r="DS28" s="622"/>
      <c r="DT28" s="622"/>
      <c r="DU28" s="622"/>
      <c r="DV28" s="623"/>
      <c r="DW28" s="624">
        <v>14.2</v>
      </c>
      <c r="DX28" s="636"/>
      <c r="DY28" s="636"/>
      <c r="DZ28" s="636"/>
      <c r="EA28" s="636"/>
      <c r="EB28" s="636"/>
      <c r="EC28" s="648"/>
    </row>
    <row r="29" spans="2:133" ht="11.25" customHeight="1" x14ac:dyDescent="0.15">
      <c r="B29" s="618" t="s">
        <v>295</v>
      </c>
      <c r="C29" s="619"/>
      <c r="D29" s="619"/>
      <c r="E29" s="619"/>
      <c r="F29" s="619"/>
      <c r="G29" s="619"/>
      <c r="H29" s="619"/>
      <c r="I29" s="619"/>
      <c r="J29" s="619"/>
      <c r="K29" s="619"/>
      <c r="L29" s="619"/>
      <c r="M29" s="619"/>
      <c r="N29" s="619"/>
      <c r="O29" s="619"/>
      <c r="P29" s="619"/>
      <c r="Q29" s="620"/>
      <c r="R29" s="621">
        <v>22345</v>
      </c>
      <c r="S29" s="622"/>
      <c r="T29" s="622"/>
      <c r="U29" s="622"/>
      <c r="V29" s="622"/>
      <c r="W29" s="622"/>
      <c r="X29" s="622"/>
      <c r="Y29" s="623"/>
      <c r="Z29" s="659">
        <v>0.3</v>
      </c>
      <c r="AA29" s="659"/>
      <c r="AB29" s="659"/>
      <c r="AC29" s="659"/>
      <c r="AD29" s="660" t="s">
        <v>124</v>
      </c>
      <c r="AE29" s="660"/>
      <c r="AF29" s="660"/>
      <c r="AG29" s="660"/>
      <c r="AH29" s="660"/>
      <c r="AI29" s="660"/>
      <c r="AJ29" s="660"/>
      <c r="AK29" s="660"/>
      <c r="AL29" s="624" t="s">
        <v>124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296</v>
      </c>
      <c r="CE29" s="641"/>
      <c r="CF29" s="618" t="s">
        <v>68</v>
      </c>
      <c r="CG29" s="619"/>
      <c r="CH29" s="619"/>
      <c r="CI29" s="619"/>
      <c r="CJ29" s="619"/>
      <c r="CK29" s="619"/>
      <c r="CL29" s="619"/>
      <c r="CM29" s="619"/>
      <c r="CN29" s="619"/>
      <c r="CO29" s="619"/>
      <c r="CP29" s="619"/>
      <c r="CQ29" s="620"/>
      <c r="CR29" s="621">
        <v>641497</v>
      </c>
      <c r="CS29" s="634"/>
      <c r="CT29" s="634"/>
      <c r="CU29" s="634"/>
      <c r="CV29" s="634"/>
      <c r="CW29" s="634"/>
      <c r="CX29" s="634"/>
      <c r="CY29" s="635"/>
      <c r="CZ29" s="624">
        <v>8.6</v>
      </c>
      <c r="DA29" s="636"/>
      <c r="DB29" s="636"/>
      <c r="DC29" s="637"/>
      <c r="DD29" s="627">
        <v>641497</v>
      </c>
      <c r="DE29" s="634"/>
      <c r="DF29" s="634"/>
      <c r="DG29" s="634"/>
      <c r="DH29" s="634"/>
      <c r="DI29" s="634"/>
      <c r="DJ29" s="634"/>
      <c r="DK29" s="635"/>
      <c r="DL29" s="627">
        <v>641497</v>
      </c>
      <c r="DM29" s="634"/>
      <c r="DN29" s="634"/>
      <c r="DO29" s="634"/>
      <c r="DP29" s="634"/>
      <c r="DQ29" s="634"/>
      <c r="DR29" s="634"/>
      <c r="DS29" s="634"/>
      <c r="DT29" s="634"/>
      <c r="DU29" s="634"/>
      <c r="DV29" s="635"/>
      <c r="DW29" s="624">
        <v>14.2</v>
      </c>
      <c r="DX29" s="636"/>
      <c r="DY29" s="636"/>
      <c r="DZ29" s="636"/>
      <c r="EA29" s="636"/>
      <c r="EB29" s="636"/>
      <c r="EC29" s="648"/>
    </row>
    <row r="30" spans="2:133" ht="11.25" customHeight="1" x14ac:dyDescent="0.15">
      <c r="B30" s="618" t="s">
        <v>297</v>
      </c>
      <c r="C30" s="619"/>
      <c r="D30" s="619"/>
      <c r="E30" s="619"/>
      <c r="F30" s="619"/>
      <c r="G30" s="619"/>
      <c r="H30" s="619"/>
      <c r="I30" s="619"/>
      <c r="J30" s="619"/>
      <c r="K30" s="619"/>
      <c r="L30" s="619"/>
      <c r="M30" s="619"/>
      <c r="N30" s="619"/>
      <c r="O30" s="619"/>
      <c r="P30" s="619"/>
      <c r="Q30" s="620"/>
      <c r="R30" s="621">
        <v>916960</v>
      </c>
      <c r="S30" s="622"/>
      <c r="T30" s="622"/>
      <c r="U30" s="622"/>
      <c r="V30" s="622"/>
      <c r="W30" s="622"/>
      <c r="X30" s="622"/>
      <c r="Y30" s="623"/>
      <c r="Z30" s="659">
        <v>11.9</v>
      </c>
      <c r="AA30" s="659"/>
      <c r="AB30" s="659"/>
      <c r="AC30" s="659"/>
      <c r="AD30" s="660" t="s">
        <v>124</v>
      </c>
      <c r="AE30" s="660"/>
      <c r="AF30" s="660"/>
      <c r="AG30" s="660"/>
      <c r="AH30" s="660"/>
      <c r="AI30" s="660"/>
      <c r="AJ30" s="660"/>
      <c r="AK30" s="660"/>
      <c r="AL30" s="624" t="s">
        <v>124</v>
      </c>
      <c r="AM30" s="625"/>
      <c r="AN30" s="625"/>
      <c r="AO30" s="661"/>
      <c r="AP30" s="673" t="s">
        <v>215</v>
      </c>
      <c r="AQ30" s="674"/>
      <c r="AR30" s="674"/>
      <c r="AS30" s="674"/>
      <c r="AT30" s="674"/>
      <c r="AU30" s="674"/>
      <c r="AV30" s="674"/>
      <c r="AW30" s="674"/>
      <c r="AX30" s="674"/>
      <c r="AY30" s="674"/>
      <c r="AZ30" s="674"/>
      <c r="BA30" s="674"/>
      <c r="BB30" s="674"/>
      <c r="BC30" s="674"/>
      <c r="BD30" s="674"/>
      <c r="BE30" s="674"/>
      <c r="BF30" s="675"/>
      <c r="BG30" s="673" t="s">
        <v>298</v>
      </c>
      <c r="BH30" s="696"/>
      <c r="BI30" s="696"/>
      <c r="BJ30" s="696"/>
      <c r="BK30" s="696"/>
      <c r="BL30" s="696"/>
      <c r="BM30" s="696"/>
      <c r="BN30" s="696"/>
      <c r="BO30" s="696"/>
      <c r="BP30" s="696"/>
      <c r="BQ30" s="697"/>
      <c r="BR30" s="673" t="s">
        <v>299</v>
      </c>
      <c r="BS30" s="696"/>
      <c r="BT30" s="696"/>
      <c r="BU30" s="696"/>
      <c r="BV30" s="696"/>
      <c r="BW30" s="696"/>
      <c r="BX30" s="696"/>
      <c r="BY30" s="696"/>
      <c r="BZ30" s="696"/>
      <c r="CA30" s="696"/>
      <c r="CB30" s="697"/>
      <c r="CD30" s="642"/>
      <c r="CE30" s="643"/>
      <c r="CF30" s="618" t="s">
        <v>300</v>
      </c>
      <c r="CG30" s="619"/>
      <c r="CH30" s="619"/>
      <c r="CI30" s="619"/>
      <c r="CJ30" s="619"/>
      <c r="CK30" s="619"/>
      <c r="CL30" s="619"/>
      <c r="CM30" s="619"/>
      <c r="CN30" s="619"/>
      <c r="CO30" s="619"/>
      <c r="CP30" s="619"/>
      <c r="CQ30" s="620"/>
      <c r="CR30" s="621">
        <v>613755</v>
      </c>
      <c r="CS30" s="622"/>
      <c r="CT30" s="622"/>
      <c r="CU30" s="622"/>
      <c r="CV30" s="622"/>
      <c r="CW30" s="622"/>
      <c r="CX30" s="622"/>
      <c r="CY30" s="623"/>
      <c r="CZ30" s="624">
        <v>8.1999999999999993</v>
      </c>
      <c r="DA30" s="636"/>
      <c r="DB30" s="636"/>
      <c r="DC30" s="637"/>
      <c r="DD30" s="627">
        <v>613755</v>
      </c>
      <c r="DE30" s="622"/>
      <c r="DF30" s="622"/>
      <c r="DG30" s="622"/>
      <c r="DH30" s="622"/>
      <c r="DI30" s="622"/>
      <c r="DJ30" s="622"/>
      <c r="DK30" s="623"/>
      <c r="DL30" s="627">
        <v>613755</v>
      </c>
      <c r="DM30" s="622"/>
      <c r="DN30" s="622"/>
      <c r="DO30" s="622"/>
      <c r="DP30" s="622"/>
      <c r="DQ30" s="622"/>
      <c r="DR30" s="622"/>
      <c r="DS30" s="622"/>
      <c r="DT30" s="622"/>
      <c r="DU30" s="622"/>
      <c r="DV30" s="623"/>
      <c r="DW30" s="624">
        <v>13.5</v>
      </c>
      <c r="DX30" s="636"/>
      <c r="DY30" s="636"/>
      <c r="DZ30" s="636"/>
      <c r="EA30" s="636"/>
      <c r="EB30" s="636"/>
      <c r="EC30" s="648"/>
    </row>
    <row r="31" spans="2:133" ht="11.25" customHeight="1" x14ac:dyDescent="0.15">
      <c r="B31" s="688" t="s">
        <v>301</v>
      </c>
      <c r="C31" s="689"/>
      <c r="D31" s="689"/>
      <c r="E31" s="689"/>
      <c r="F31" s="689"/>
      <c r="G31" s="689"/>
      <c r="H31" s="689"/>
      <c r="I31" s="689"/>
      <c r="J31" s="689"/>
      <c r="K31" s="689"/>
      <c r="L31" s="689"/>
      <c r="M31" s="689"/>
      <c r="N31" s="689"/>
      <c r="O31" s="689"/>
      <c r="P31" s="689"/>
      <c r="Q31" s="690"/>
      <c r="R31" s="621" t="s">
        <v>124</v>
      </c>
      <c r="S31" s="622"/>
      <c r="T31" s="622"/>
      <c r="U31" s="622"/>
      <c r="V31" s="622"/>
      <c r="W31" s="622"/>
      <c r="X31" s="622"/>
      <c r="Y31" s="623"/>
      <c r="Z31" s="659" t="s">
        <v>124</v>
      </c>
      <c r="AA31" s="659"/>
      <c r="AB31" s="659"/>
      <c r="AC31" s="659"/>
      <c r="AD31" s="660" t="s">
        <v>124</v>
      </c>
      <c r="AE31" s="660"/>
      <c r="AF31" s="660"/>
      <c r="AG31" s="660"/>
      <c r="AH31" s="660"/>
      <c r="AI31" s="660"/>
      <c r="AJ31" s="660"/>
      <c r="AK31" s="660"/>
      <c r="AL31" s="624" t="s">
        <v>124</v>
      </c>
      <c r="AM31" s="625"/>
      <c r="AN31" s="625"/>
      <c r="AO31" s="661"/>
      <c r="AP31" s="691" t="s">
        <v>302</v>
      </c>
      <c r="AQ31" s="692"/>
      <c r="AR31" s="692"/>
      <c r="AS31" s="692"/>
      <c r="AT31" s="693" t="s">
        <v>303</v>
      </c>
      <c r="AU31" s="217"/>
      <c r="AV31" s="217"/>
      <c r="AW31" s="217"/>
      <c r="AX31" s="679" t="s">
        <v>181</v>
      </c>
      <c r="AY31" s="680"/>
      <c r="AZ31" s="680"/>
      <c r="BA31" s="680"/>
      <c r="BB31" s="680"/>
      <c r="BC31" s="680"/>
      <c r="BD31" s="680"/>
      <c r="BE31" s="680"/>
      <c r="BF31" s="681"/>
      <c r="BG31" s="683">
        <v>99</v>
      </c>
      <c r="BH31" s="684"/>
      <c r="BI31" s="684"/>
      <c r="BJ31" s="684"/>
      <c r="BK31" s="684"/>
      <c r="BL31" s="684"/>
      <c r="BM31" s="685">
        <v>95</v>
      </c>
      <c r="BN31" s="684"/>
      <c r="BO31" s="684"/>
      <c r="BP31" s="684"/>
      <c r="BQ31" s="686"/>
      <c r="BR31" s="683">
        <v>99.2</v>
      </c>
      <c r="BS31" s="684"/>
      <c r="BT31" s="684"/>
      <c r="BU31" s="684"/>
      <c r="BV31" s="684"/>
      <c r="BW31" s="684"/>
      <c r="BX31" s="685">
        <v>94.9</v>
      </c>
      <c r="BY31" s="684"/>
      <c r="BZ31" s="684"/>
      <c r="CA31" s="684"/>
      <c r="CB31" s="686"/>
      <c r="CD31" s="642"/>
      <c r="CE31" s="643"/>
      <c r="CF31" s="618" t="s">
        <v>304</v>
      </c>
      <c r="CG31" s="619"/>
      <c r="CH31" s="619"/>
      <c r="CI31" s="619"/>
      <c r="CJ31" s="619"/>
      <c r="CK31" s="619"/>
      <c r="CL31" s="619"/>
      <c r="CM31" s="619"/>
      <c r="CN31" s="619"/>
      <c r="CO31" s="619"/>
      <c r="CP31" s="619"/>
      <c r="CQ31" s="620"/>
      <c r="CR31" s="621">
        <v>27742</v>
      </c>
      <c r="CS31" s="634"/>
      <c r="CT31" s="634"/>
      <c r="CU31" s="634"/>
      <c r="CV31" s="634"/>
      <c r="CW31" s="634"/>
      <c r="CX31" s="634"/>
      <c r="CY31" s="635"/>
      <c r="CZ31" s="624">
        <v>0.4</v>
      </c>
      <c r="DA31" s="636"/>
      <c r="DB31" s="636"/>
      <c r="DC31" s="637"/>
      <c r="DD31" s="627">
        <v>27742</v>
      </c>
      <c r="DE31" s="634"/>
      <c r="DF31" s="634"/>
      <c r="DG31" s="634"/>
      <c r="DH31" s="634"/>
      <c r="DI31" s="634"/>
      <c r="DJ31" s="634"/>
      <c r="DK31" s="635"/>
      <c r="DL31" s="627">
        <v>27742</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305</v>
      </c>
      <c r="C32" s="619"/>
      <c r="D32" s="619"/>
      <c r="E32" s="619"/>
      <c r="F32" s="619"/>
      <c r="G32" s="619"/>
      <c r="H32" s="619"/>
      <c r="I32" s="619"/>
      <c r="J32" s="619"/>
      <c r="K32" s="619"/>
      <c r="L32" s="619"/>
      <c r="M32" s="619"/>
      <c r="N32" s="619"/>
      <c r="O32" s="619"/>
      <c r="P32" s="619"/>
      <c r="Q32" s="620"/>
      <c r="R32" s="621">
        <v>710340</v>
      </c>
      <c r="S32" s="622"/>
      <c r="T32" s="622"/>
      <c r="U32" s="622"/>
      <c r="V32" s="622"/>
      <c r="W32" s="622"/>
      <c r="X32" s="622"/>
      <c r="Y32" s="623"/>
      <c r="Z32" s="659">
        <v>9.1999999999999993</v>
      </c>
      <c r="AA32" s="659"/>
      <c r="AB32" s="659"/>
      <c r="AC32" s="659"/>
      <c r="AD32" s="660" t="s">
        <v>124</v>
      </c>
      <c r="AE32" s="660"/>
      <c r="AF32" s="660"/>
      <c r="AG32" s="660"/>
      <c r="AH32" s="660"/>
      <c r="AI32" s="660"/>
      <c r="AJ32" s="660"/>
      <c r="AK32" s="660"/>
      <c r="AL32" s="624" t="s">
        <v>124</v>
      </c>
      <c r="AM32" s="625"/>
      <c r="AN32" s="625"/>
      <c r="AO32" s="661"/>
      <c r="AP32" s="662"/>
      <c r="AQ32" s="663"/>
      <c r="AR32" s="663"/>
      <c r="AS32" s="663"/>
      <c r="AT32" s="694"/>
      <c r="AU32" s="213" t="s">
        <v>306</v>
      </c>
      <c r="AX32" s="618" t="s">
        <v>307</v>
      </c>
      <c r="AY32" s="619"/>
      <c r="AZ32" s="619"/>
      <c r="BA32" s="619"/>
      <c r="BB32" s="619"/>
      <c r="BC32" s="619"/>
      <c r="BD32" s="619"/>
      <c r="BE32" s="619"/>
      <c r="BF32" s="620"/>
      <c r="BG32" s="687">
        <v>99.1</v>
      </c>
      <c r="BH32" s="634"/>
      <c r="BI32" s="634"/>
      <c r="BJ32" s="634"/>
      <c r="BK32" s="634"/>
      <c r="BL32" s="634"/>
      <c r="BM32" s="625">
        <v>97.3</v>
      </c>
      <c r="BN32" s="634"/>
      <c r="BO32" s="634"/>
      <c r="BP32" s="634"/>
      <c r="BQ32" s="657"/>
      <c r="BR32" s="687">
        <v>99.4</v>
      </c>
      <c r="BS32" s="634"/>
      <c r="BT32" s="634"/>
      <c r="BU32" s="634"/>
      <c r="BV32" s="634"/>
      <c r="BW32" s="634"/>
      <c r="BX32" s="625">
        <v>97.1</v>
      </c>
      <c r="BY32" s="634"/>
      <c r="BZ32" s="634"/>
      <c r="CA32" s="634"/>
      <c r="CB32" s="657"/>
      <c r="CD32" s="644"/>
      <c r="CE32" s="645"/>
      <c r="CF32" s="618" t="s">
        <v>308</v>
      </c>
      <c r="CG32" s="619"/>
      <c r="CH32" s="619"/>
      <c r="CI32" s="619"/>
      <c r="CJ32" s="619"/>
      <c r="CK32" s="619"/>
      <c r="CL32" s="619"/>
      <c r="CM32" s="619"/>
      <c r="CN32" s="619"/>
      <c r="CO32" s="619"/>
      <c r="CP32" s="619"/>
      <c r="CQ32" s="620"/>
      <c r="CR32" s="621">
        <v>10</v>
      </c>
      <c r="CS32" s="622"/>
      <c r="CT32" s="622"/>
      <c r="CU32" s="622"/>
      <c r="CV32" s="622"/>
      <c r="CW32" s="622"/>
      <c r="CX32" s="622"/>
      <c r="CY32" s="623"/>
      <c r="CZ32" s="624">
        <v>0</v>
      </c>
      <c r="DA32" s="636"/>
      <c r="DB32" s="636"/>
      <c r="DC32" s="637"/>
      <c r="DD32" s="627">
        <v>10</v>
      </c>
      <c r="DE32" s="622"/>
      <c r="DF32" s="622"/>
      <c r="DG32" s="622"/>
      <c r="DH32" s="622"/>
      <c r="DI32" s="622"/>
      <c r="DJ32" s="622"/>
      <c r="DK32" s="623"/>
      <c r="DL32" s="627">
        <v>10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309</v>
      </c>
      <c r="C33" s="619"/>
      <c r="D33" s="619"/>
      <c r="E33" s="619"/>
      <c r="F33" s="619"/>
      <c r="G33" s="619"/>
      <c r="H33" s="619"/>
      <c r="I33" s="619"/>
      <c r="J33" s="619"/>
      <c r="K33" s="619"/>
      <c r="L33" s="619"/>
      <c r="M33" s="619"/>
      <c r="N33" s="619"/>
      <c r="O33" s="619"/>
      <c r="P33" s="619"/>
      <c r="Q33" s="620"/>
      <c r="R33" s="621">
        <v>7154</v>
      </c>
      <c r="S33" s="622"/>
      <c r="T33" s="622"/>
      <c r="U33" s="622"/>
      <c r="V33" s="622"/>
      <c r="W33" s="622"/>
      <c r="X33" s="622"/>
      <c r="Y33" s="623"/>
      <c r="Z33" s="659">
        <v>0.1</v>
      </c>
      <c r="AA33" s="659"/>
      <c r="AB33" s="659"/>
      <c r="AC33" s="659"/>
      <c r="AD33" s="660">
        <v>6463</v>
      </c>
      <c r="AE33" s="660"/>
      <c r="AF33" s="660"/>
      <c r="AG33" s="660"/>
      <c r="AH33" s="660"/>
      <c r="AI33" s="660"/>
      <c r="AJ33" s="660"/>
      <c r="AK33" s="660"/>
      <c r="AL33" s="624">
        <v>0.1</v>
      </c>
      <c r="AM33" s="625"/>
      <c r="AN33" s="625"/>
      <c r="AO33" s="661"/>
      <c r="AP33" s="664"/>
      <c r="AQ33" s="665"/>
      <c r="AR33" s="665"/>
      <c r="AS33" s="665"/>
      <c r="AT33" s="695"/>
      <c r="AU33" s="218"/>
      <c r="AV33" s="218"/>
      <c r="AW33" s="218"/>
      <c r="AX33" s="602" t="s">
        <v>310</v>
      </c>
      <c r="AY33" s="603"/>
      <c r="AZ33" s="603"/>
      <c r="BA33" s="603"/>
      <c r="BB33" s="603"/>
      <c r="BC33" s="603"/>
      <c r="BD33" s="603"/>
      <c r="BE33" s="603"/>
      <c r="BF33" s="604"/>
      <c r="BG33" s="682">
        <v>98.4</v>
      </c>
      <c r="BH33" s="606"/>
      <c r="BI33" s="606"/>
      <c r="BJ33" s="606"/>
      <c r="BK33" s="606"/>
      <c r="BL33" s="606"/>
      <c r="BM33" s="652">
        <v>94.4</v>
      </c>
      <c r="BN33" s="606"/>
      <c r="BO33" s="606"/>
      <c r="BP33" s="606"/>
      <c r="BQ33" s="669"/>
      <c r="BR33" s="682">
        <v>98.5</v>
      </c>
      <c r="BS33" s="606"/>
      <c r="BT33" s="606"/>
      <c r="BU33" s="606"/>
      <c r="BV33" s="606"/>
      <c r="BW33" s="606"/>
      <c r="BX33" s="652">
        <v>94.4</v>
      </c>
      <c r="BY33" s="606"/>
      <c r="BZ33" s="606"/>
      <c r="CA33" s="606"/>
      <c r="CB33" s="669"/>
      <c r="CD33" s="618" t="s">
        <v>311</v>
      </c>
      <c r="CE33" s="619"/>
      <c r="CF33" s="619"/>
      <c r="CG33" s="619"/>
      <c r="CH33" s="619"/>
      <c r="CI33" s="619"/>
      <c r="CJ33" s="619"/>
      <c r="CK33" s="619"/>
      <c r="CL33" s="619"/>
      <c r="CM33" s="619"/>
      <c r="CN33" s="619"/>
      <c r="CO33" s="619"/>
      <c r="CP33" s="619"/>
      <c r="CQ33" s="620"/>
      <c r="CR33" s="621">
        <v>4039552</v>
      </c>
      <c r="CS33" s="634"/>
      <c r="CT33" s="634"/>
      <c r="CU33" s="634"/>
      <c r="CV33" s="634"/>
      <c r="CW33" s="634"/>
      <c r="CX33" s="634"/>
      <c r="CY33" s="635"/>
      <c r="CZ33" s="624">
        <v>54</v>
      </c>
      <c r="DA33" s="636"/>
      <c r="DB33" s="636"/>
      <c r="DC33" s="637"/>
      <c r="DD33" s="627">
        <v>3168242</v>
      </c>
      <c r="DE33" s="634"/>
      <c r="DF33" s="634"/>
      <c r="DG33" s="634"/>
      <c r="DH33" s="634"/>
      <c r="DI33" s="634"/>
      <c r="DJ33" s="634"/>
      <c r="DK33" s="635"/>
      <c r="DL33" s="627">
        <v>1936010</v>
      </c>
      <c r="DM33" s="634"/>
      <c r="DN33" s="634"/>
      <c r="DO33" s="634"/>
      <c r="DP33" s="634"/>
      <c r="DQ33" s="634"/>
      <c r="DR33" s="634"/>
      <c r="DS33" s="634"/>
      <c r="DT33" s="634"/>
      <c r="DU33" s="634"/>
      <c r="DV33" s="635"/>
      <c r="DW33" s="624">
        <v>42.7</v>
      </c>
      <c r="DX33" s="636"/>
      <c r="DY33" s="636"/>
      <c r="DZ33" s="636"/>
      <c r="EA33" s="636"/>
      <c r="EB33" s="636"/>
      <c r="EC33" s="648"/>
    </row>
    <row r="34" spans="2:133" ht="11.25" customHeight="1" x14ac:dyDescent="0.15">
      <c r="B34" s="618" t="s">
        <v>312</v>
      </c>
      <c r="C34" s="619"/>
      <c r="D34" s="619"/>
      <c r="E34" s="619"/>
      <c r="F34" s="619"/>
      <c r="G34" s="619"/>
      <c r="H34" s="619"/>
      <c r="I34" s="619"/>
      <c r="J34" s="619"/>
      <c r="K34" s="619"/>
      <c r="L34" s="619"/>
      <c r="M34" s="619"/>
      <c r="N34" s="619"/>
      <c r="O34" s="619"/>
      <c r="P34" s="619"/>
      <c r="Q34" s="620"/>
      <c r="R34" s="621">
        <v>67435</v>
      </c>
      <c r="S34" s="622"/>
      <c r="T34" s="622"/>
      <c r="U34" s="622"/>
      <c r="V34" s="622"/>
      <c r="W34" s="622"/>
      <c r="X34" s="622"/>
      <c r="Y34" s="623"/>
      <c r="Z34" s="659">
        <v>0.9</v>
      </c>
      <c r="AA34" s="659"/>
      <c r="AB34" s="659"/>
      <c r="AC34" s="659"/>
      <c r="AD34" s="660" t="s">
        <v>124</v>
      </c>
      <c r="AE34" s="660"/>
      <c r="AF34" s="660"/>
      <c r="AG34" s="660"/>
      <c r="AH34" s="660"/>
      <c r="AI34" s="660"/>
      <c r="AJ34" s="660"/>
      <c r="AK34" s="660"/>
      <c r="AL34" s="624" t="s">
        <v>124</v>
      </c>
      <c r="AM34" s="625"/>
      <c r="AN34" s="625"/>
      <c r="AO34" s="661"/>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18" t="s">
        <v>313</v>
      </c>
      <c r="CE34" s="619"/>
      <c r="CF34" s="619"/>
      <c r="CG34" s="619"/>
      <c r="CH34" s="619"/>
      <c r="CI34" s="619"/>
      <c r="CJ34" s="619"/>
      <c r="CK34" s="619"/>
      <c r="CL34" s="619"/>
      <c r="CM34" s="619"/>
      <c r="CN34" s="619"/>
      <c r="CO34" s="619"/>
      <c r="CP34" s="619"/>
      <c r="CQ34" s="620"/>
      <c r="CR34" s="621">
        <v>1559888</v>
      </c>
      <c r="CS34" s="622"/>
      <c r="CT34" s="622"/>
      <c r="CU34" s="622"/>
      <c r="CV34" s="622"/>
      <c r="CW34" s="622"/>
      <c r="CX34" s="622"/>
      <c r="CY34" s="623"/>
      <c r="CZ34" s="624">
        <v>20.8</v>
      </c>
      <c r="DA34" s="636"/>
      <c r="DB34" s="636"/>
      <c r="DC34" s="637"/>
      <c r="DD34" s="627">
        <v>1000792</v>
      </c>
      <c r="DE34" s="622"/>
      <c r="DF34" s="622"/>
      <c r="DG34" s="622"/>
      <c r="DH34" s="622"/>
      <c r="DI34" s="622"/>
      <c r="DJ34" s="622"/>
      <c r="DK34" s="623"/>
      <c r="DL34" s="627">
        <v>313082</v>
      </c>
      <c r="DM34" s="622"/>
      <c r="DN34" s="622"/>
      <c r="DO34" s="622"/>
      <c r="DP34" s="622"/>
      <c r="DQ34" s="622"/>
      <c r="DR34" s="622"/>
      <c r="DS34" s="622"/>
      <c r="DT34" s="622"/>
      <c r="DU34" s="622"/>
      <c r="DV34" s="623"/>
      <c r="DW34" s="624">
        <v>6.9</v>
      </c>
      <c r="DX34" s="636"/>
      <c r="DY34" s="636"/>
      <c r="DZ34" s="636"/>
      <c r="EA34" s="636"/>
      <c r="EB34" s="636"/>
      <c r="EC34" s="648"/>
    </row>
    <row r="35" spans="2:133" ht="11.25" customHeight="1" x14ac:dyDescent="0.15">
      <c r="B35" s="618" t="s">
        <v>314</v>
      </c>
      <c r="C35" s="619"/>
      <c r="D35" s="619"/>
      <c r="E35" s="619"/>
      <c r="F35" s="619"/>
      <c r="G35" s="619"/>
      <c r="H35" s="619"/>
      <c r="I35" s="619"/>
      <c r="J35" s="619"/>
      <c r="K35" s="619"/>
      <c r="L35" s="619"/>
      <c r="M35" s="619"/>
      <c r="N35" s="619"/>
      <c r="O35" s="619"/>
      <c r="P35" s="619"/>
      <c r="Q35" s="620"/>
      <c r="R35" s="621">
        <v>144088</v>
      </c>
      <c r="S35" s="622"/>
      <c r="T35" s="622"/>
      <c r="U35" s="622"/>
      <c r="V35" s="622"/>
      <c r="W35" s="622"/>
      <c r="X35" s="622"/>
      <c r="Y35" s="623"/>
      <c r="Z35" s="659">
        <v>1.9</v>
      </c>
      <c r="AA35" s="659"/>
      <c r="AB35" s="659"/>
      <c r="AC35" s="659"/>
      <c r="AD35" s="660" t="s">
        <v>124</v>
      </c>
      <c r="AE35" s="660"/>
      <c r="AF35" s="660"/>
      <c r="AG35" s="660"/>
      <c r="AH35" s="660"/>
      <c r="AI35" s="660"/>
      <c r="AJ35" s="660"/>
      <c r="AK35" s="660"/>
      <c r="AL35" s="624" t="s">
        <v>124</v>
      </c>
      <c r="AM35" s="625"/>
      <c r="AN35" s="625"/>
      <c r="AO35" s="661"/>
      <c r="AP35" s="221"/>
      <c r="AQ35" s="673" t="s">
        <v>315</v>
      </c>
      <c r="AR35" s="674"/>
      <c r="AS35" s="674"/>
      <c r="AT35" s="674"/>
      <c r="AU35" s="674"/>
      <c r="AV35" s="674"/>
      <c r="AW35" s="674"/>
      <c r="AX35" s="674"/>
      <c r="AY35" s="674"/>
      <c r="AZ35" s="674"/>
      <c r="BA35" s="674"/>
      <c r="BB35" s="674"/>
      <c r="BC35" s="674"/>
      <c r="BD35" s="674"/>
      <c r="BE35" s="674"/>
      <c r="BF35" s="675"/>
      <c r="BG35" s="673" t="s">
        <v>316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317</v>
      </c>
      <c r="CE35" s="619"/>
      <c r="CF35" s="619"/>
      <c r="CG35" s="619"/>
      <c r="CH35" s="619"/>
      <c r="CI35" s="619"/>
      <c r="CJ35" s="619"/>
      <c r="CK35" s="619"/>
      <c r="CL35" s="619"/>
      <c r="CM35" s="619"/>
      <c r="CN35" s="619"/>
      <c r="CO35" s="619"/>
      <c r="CP35" s="619"/>
      <c r="CQ35" s="620"/>
      <c r="CR35" s="621">
        <v>99289</v>
      </c>
      <c r="CS35" s="634"/>
      <c r="CT35" s="634"/>
      <c r="CU35" s="634"/>
      <c r="CV35" s="634"/>
      <c r="CW35" s="634"/>
      <c r="CX35" s="634"/>
      <c r="CY35" s="635"/>
      <c r="CZ35" s="624">
        <v>1.3</v>
      </c>
      <c r="DA35" s="636"/>
      <c r="DB35" s="636"/>
      <c r="DC35" s="637"/>
      <c r="DD35" s="627">
        <v>73797</v>
      </c>
      <c r="DE35" s="634"/>
      <c r="DF35" s="634"/>
      <c r="DG35" s="634"/>
      <c r="DH35" s="634"/>
      <c r="DI35" s="634"/>
      <c r="DJ35" s="634"/>
      <c r="DK35" s="635"/>
      <c r="DL35" s="627">
        <v>45558</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318</v>
      </c>
      <c r="C36" s="619"/>
      <c r="D36" s="619"/>
      <c r="E36" s="619"/>
      <c r="F36" s="619"/>
      <c r="G36" s="619"/>
      <c r="H36" s="619"/>
      <c r="I36" s="619"/>
      <c r="J36" s="619"/>
      <c r="K36" s="619"/>
      <c r="L36" s="619"/>
      <c r="M36" s="619"/>
      <c r="N36" s="619"/>
      <c r="O36" s="619"/>
      <c r="P36" s="619"/>
      <c r="Q36" s="620"/>
      <c r="R36" s="621">
        <v>91770</v>
      </c>
      <c r="S36" s="622"/>
      <c r="T36" s="622"/>
      <c r="U36" s="622"/>
      <c r="V36" s="622"/>
      <c r="W36" s="622"/>
      <c r="X36" s="622"/>
      <c r="Y36" s="623"/>
      <c r="Z36" s="659">
        <v>1.2</v>
      </c>
      <c r="AA36" s="659"/>
      <c r="AB36" s="659"/>
      <c r="AC36" s="659"/>
      <c r="AD36" s="660" t="s">
        <v>124</v>
      </c>
      <c r="AE36" s="660"/>
      <c r="AF36" s="660"/>
      <c r="AG36" s="660"/>
      <c r="AH36" s="660"/>
      <c r="AI36" s="660"/>
      <c r="AJ36" s="660"/>
      <c r="AK36" s="660"/>
      <c r="AL36" s="624" t="s">
        <v>124</v>
      </c>
      <c r="AM36" s="625"/>
      <c r="AN36" s="625"/>
      <c r="AO36" s="661"/>
      <c r="AP36" s="221"/>
      <c r="AQ36" s="670" t="s">
        <v>319</v>
      </c>
      <c r="AR36" s="671"/>
      <c r="AS36" s="671"/>
      <c r="AT36" s="671"/>
      <c r="AU36" s="671"/>
      <c r="AV36" s="671"/>
      <c r="AW36" s="671"/>
      <c r="AX36" s="671"/>
      <c r="AY36" s="672"/>
      <c r="AZ36" s="676">
        <v>1513734</v>
      </c>
      <c r="BA36" s="677"/>
      <c r="BB36" s="677"/>
      <c r="BC36" s="677"/>
      <c r="BD36" s="677"/>
      <c r="BE36" s="677"/>
      <c r="BF36" s="678"/>
      <c r="BG36" s="679" t="s">
        <v>320</v>
      </c>
      <c r="BH36" s="680"/>
      <c r="BI36" s="680"/>
      <c r="BJ36" s="680"/>
      <c r="BK36" s="680"/>
      <c r="BL36" s="680"/>
      <c r="BM36" s="680"/>
      <c r="BN36" s="680"/>
      <c r="BO36" s="680"/>
      <c r="BP36" s="680"/>
      <c r="BQ36" s="680"/>
      <c r="BR36" s="680"/>
      <c r="BS36" s="680"/>
      <c r="BT36" s="680"/>
      <c r="BU36" s="681"/>
      <c r="BV36" s="676">
        <v>42871</v>
      </c>
      <c r="BW36" s="677"/>
      <c r="BX36" s="677"/>
      <c r="BY36" s="677"/>
      <c r="BZ36" s="677"/>
      <c r="CA36" s="677"/>
      <c r="CB36" s="678"/>
      <c r="CD36" s="618" t="s">
        <v>321</v>
      </c>
      <c r="CE36" s="619"/>
      <c r="CF36" s="619"/>
      <c r="CG36" s="619"/>
      <c r="CH36" s="619"/>
      <c r="CI36" s="619"/>
      <c r="CJ36" s="619"/>
      <c r="CK36" s="619"/>
      <c r="CL36" s="619"/>
      <c r="CM36" s="619"/>
      <c r="CN36" s="619"/>
      <c r="CO36" s="619"/>
      <c r="CP36" s="619"/>
      <c r="CQ36" s="620"/>
      <c r="CR36" s="621">
        <v>1344748</v>
      </c>
      <c r="CS36" s="622"/>
      <c r="CT36" s="622"/>
      <c r="CU36" s="622"/>
      <c r="CV36" s="622"/>
      <c r="CW36" s="622"/>
      <c r="CX36" s="622"/>
      <c r="CY36" s="623"/>
      <c r="CZ36" s="624">
        <v>18</v>
      </c>
      <c r="DA36" s="636"/>
      <c r="DB36" s="636"/>
      <c r="DC36" s="637"/>
      <c r="DD36" s="627">
        <v>1207281</v>
      </c>
      <c r="DE36" s="622"/>
      <c r="DF36" s="622"/>
      <c r="DG36" s="622"/>
      <c r="DH36" s="622"/>
      <c r="DI36" s="622"/>
      <c r="DJ36" s="622"/>
      <c r="DK36" s="623"/>
      <c r="DL36" s="627">
        <v>854269</v>
      </c>
      <c r="DM36" s="622"/>
      <c r="DN36" s="622"/>
      <c r="DO36" s="622"/>
      <c r="DP36" s="622"/>
      <c r="DQ36" s="622"/>
      <c r="DR36" s="622"/>
      <c r="DS36" s="622"/>
      <c r="DT36" s="622"/>
      <c r="DU36" s="622"/>
      <c r="DV36" s="623"/>
      <c r="DW36" s="624">
        <v>18.899999999999999</v>
      </c>
      <c r="DX36" s="636"/>
      <c r="DY36" s="636"/>
      <c r="DZ36" s="636"/>
      <c r="EA36" s="636"/>
      <c r="EB36" s="636"/>
      <c r="EC36" s="648"/>
    </row>
    <row r="37" spans="2:133" ht="11.25" customHeight="1" x14ac:dyDescent="0.15">
      <c r="B37" s="618" t="s">
        <v>322</v>
      </c>
      <c r="C37" s="619"/>
      <c r="D37" s="619"/>
      <c r="E37" s="619"/>
      <c r="F37" s="619"/>
      <c r="G37" s="619"/>
      <c r="H37" s="619"/>
      <c r="I37" s="619"/>
      <c r="J37" s="619"/>
      <c r="K37" s="619"/>
      <c r="L37" s="619"/>
      <c r="M37" s="619"/>
      <c r="N37" s="619"/>
      <c r="O37" s="619"/>
      <c r="P37" s="619"/>
      <c r="Q37" s="620"/>
      <c r="R37" s="621">
        <v>273858</v>
      </c>
      <c r="S37" s="622"/>
      <c r="T37" s="622"/>
      <c r="U37" s="622"/>
      <c r="V37" s="622"/>
      <c r="W37" s="622"/>
      <c r="X37" s="622"/>
      <c r="Y37" s="623"/>
      <c r="Z37" s="659">
        <v>3.5</v>
      </c>
      <c r="AA37" s="659"/>
      <c r="AB37" s="659"/>
      <c r="AC37" s="659"/>
      <c r="AD37" s="660">
        <v>63</v>
      </c>
      <c r="AE37" s="660"/>
      <c r="AF37" s="660"/>
      <c r="AG37" s="660"/>
      <c r="AH37" s="660"/>
      <c r="AI37" s="660"/>
      <c r="AJ37" s="660"/>
      <c r="AK37" s="660"/>
      <c r="AL37" s="624">
        <v>0</v>
      </c>
      <c r="AM37" s="625"/>
      <c r="AN37" s="625"/>
      <c r="AO37" s="661"/>
      <c r="AQ37" s="654" t="s">
        <v>323</v>
      </c>
      <c r="AR37" s="655"/>
      <c r="AS37" s="655"/>
      <c r="AT37" s="655"/>
      <c r="AU37" s="655"/>
      <c r="AV37" s="655"/>
      <c r="AW37" s="655"/>
      <c r="AX37" s="655"/>
      <c r="AY37" s="656"/>
      <c r="AZ37" s="621">
        <v>512480</v>
      </c>
      <c r="BA37" s="622"/>
      <c r="BB37" s="622"/>
      <c r="BC37" s="622"/>
      <c r="BD37" s="634"/>
      <c r="BE37" s="634"/>
      <c r="BF37" s="657"/>
      <c r="BG37" s="618" t="s">
        <v>324</v>
      </c>
      <c r="BH37" s="619"/>
      <c r="BI37" s="619"/>
      <c r="BJ37" s="619"/>
      <c r="BK37" s="619"/>
      <c r="BL37" s="619"/>
      <c r="BM37" s="619"/>
      <c r="BN37" s="619"/>
      <c r="BO37" s="619"/>
      <c r="BP37" s="619"/>
      <c r="BQ37" s="619"/>
      <c r="BR37" s="619"/>
      <c r="BS37" s="619"/>
      <c r="BT37" s="619"/>
      <c r="BU37" s="620"/>
      <c r="BV37" s="621">
        <v>31725</v>
      </c>
      <c r="BW37" s="622"/>
      <c r="BX37" s="622"/>
      <c r="BY37" s="622"/>
      <c r="BZ37" s="622"/>
      <c r="CA37" s="622"/>
      <c r="CB37" s="658"/>
      <c r="CD37" s="618" t="s">
        <v>325</v>
      </c>
      <c r="CE37" s="619"/>
      <c r="CF37" s="619"/>
      <c r="CG37" s="619"/>
      <c r="CH37" s="619"/>
      <c r="CI37" s="619"/>
      <c r="CJ37" s="619"/>
      <c r="CK37" s="619"/>
      <c r="CL37" s="619"/>
      <c r="CM37" s="619"/>
      <c r="CN37" s="619"/>
      <c r="CO37" s="619"/>
      <c r="CP37" s="619"/>
      <c r="CQ37" s="620"/>
      <c r="CR37" s="621">
        <v>390796</v>
      </c>
      <c r="CS37" s="634"/>
      <c r="CT37" s="634"/>
      <c r="CU37" s="634"/>
      <c r="CV37" s="634"/>
      <c r="CW37" s="634"/>
      <c r="CX37" s="634"/>
      <c r="CY37" s="635"/>
      <c r="CZ37" s="624">
        <v>5.2</v>
      </c>
      <c r="DA37" s="636"/>
      <c r="DB37" s="636"/>
      <c r="DC37" s="637"/>
      <c r="DD37" s="627">
        <v>340331</v>
      </c>
      <c r="DE37" s="634"/>
      <c r="DF37" s="634"/>
      <c r="DG37" s="634"/>
      <c r="DH37" s="634"/>
      <c r="DI37" s="634"/>
      <c r="DJ37" s="634"/>
      <c r="DK37" s="635"/>
      <c r="DL37" s="627">
        <v>302128</v>
      </c>
      <c r="DM37" s="634"/>
      <c r="DN37" s="634"/>
      <c r="DO37" s="634"/>
      <c r="DP37" s="634"/>
      <c r="DQ37" s="634"/>
      <c r="DR37" s="634"/>
      <c r="DS37" s="634"/>
      <c r="DT37" s="634"/>
      <c r="DU37" s="634"/>
      <c r="DV37" s="635"/>
      <c r="DW37" s="624">
        <v>6.7</v>
      </c>
      <c r="DX37" s="636"/>
      <c r="DY37" s="636"/>
      <c r="DZ37" s="636"/>
      <c r="EA37" s="636"/>
      <c r="EB37" s="636"/>
      <c r="EC37" s="648"/>
    </row>
    <row r="38" spans="2:133" ht="11.25" customHeight="1" x14ac:dyDescent="0.15">
      <c r="B38" s="618" t="s">
        <v>326</v>
      </c>
      <c r="C38" s="619"/>
      <c r="D38" s="619"/>
      <c r="E38" s="619"/>
      <c r="F38" s="619"/>
      <c r="G38" s="619"/>
      <c r="H38" s="619"/>
      <c r="I38" s="619"/>
      <c r="J38" s="619"/>
      <c r="K38" s="619"/>
      <c r="L38" s="619"/>
      <c r="M38" s="619"/>
      <c r="N38" s="619"/>
      <c r="O38" s="619"/>
      <c r="P38" s="619"/>
      <c r="Q38" s="620"/>
      <c r="R38" s="621">
        <v>492190</v>
      </c>
      <c r="S38" s="622"/>
      <c r="T38" s="622"/>
      <c r="U38" s="622"/>
      <c r="V38" s="622"/>
      <c r="W38" s="622"/>
      <c r="X38" s="622"/>
      <c r="Y38" s="623"/>
      <c r="Z38" s="659">
        <v>6.4</v>
      </c>
      <c r="AA38" s="659"/>
      <c r="AB38" s="659"/>
      <c r="AC38" s="659"/>
      <c r="AD38" s="660" t="s">
        <v>124</v>
      </c>
      <c r="AE38" s="660"/>
      <c r="AF38" s="660"/>
      <c r="AG38" s="660"/>
      <c r="AH38" s="660"/>
      <c r="AI38" s="660"/>
      <c r="AJ38" s="660"/>
      <c r="AK38" s="660"/>
      <c r="AL38" s="624" t="s">
        <v>124</v>
      </c>
      <c r="AM38" s="625"/>
      <c r="AN38" s="625"/>
      <c r="AO38" s="661"/>
      <c r="AQ38" s="654" t="s">
        <v>327</v>
      </c>
      <c r="AR38" s="655"/>
      <c r="AS38" s="655"/>
      <c r="AT38" s="655"/>
      <c r="AU38" s="655"/>
      <c r="AV38" s="655"/>
      <c r="AW38" s="655"/>
      <c r="AX38" s="655"/>
      <c r="AY38" s="656"/>
      <c r="AZ38" s="621">
        <v>316533</v>
      </c>
      <c r="BA38" s="622"/>
      <c r="BB38" s="622"/>
      <c r="BC38" s="622"/>
      <c r="BD38" s="634"/>
      <c r="BE38" s="634"/>
      <c r="BF38" s="657"/>
      <c r="BG38" s="618" t="s">
        <v>328</v>
      </c>
      <c r="BH38" s="619"/>
      <c r="BI38" s="619"/>
      <c r="BJ38" s="619"/>
      <c r="BK38" s="619"/>
      <c r="BL38" s="619"/>
      <c r="BM38" s="619"/>
      <c r="BN38" s="619"/>
      <c r="BO38" s="619"/>
      <c r="BP38" s="619"/>
      <c r="BQ38" s="619"/>
      <c r="BR38" s="619"/>
      <c r="BS38" s="619"/>
      <c r="BT38" s="619"/>
      <c r="BU38" s="620"/>
      <c r="BV38" s="621">
        <v>1829</v>
      </c>
      <c r="BW38" s="622"/>
      <c r="BX38" s="622"/>
      <c r="BY38" s="622"/>
      <c r="BZ38" s="622"/>
      <c r="CA38" s="622"/>
      <c r="CB38" s="658"/>
      <c r="CD38" s="618" t="s">
        <v>329</v>
      </c>
      <c r="CE38" s="619"/>
      <c r="CF38" s="619"/>
      <c r="CG38" s="619"/>
      <c r="CH38" s="619"/>
      <c r="CI38" s="619"/>
      <c r="CJ38" s="619"/>
      <c r="CK38" s="619"/>
      <c r="CL38" s="619"/>
      <c r="CM38" s="619"/>
      <c r="CN38" s="619"/>
      <c r="CO38" s="619"/>
      <c r="CP38" s="619"/>
      <c r="CQ38" s="620"/>
      <c r="CR38" s="621">
        <v>991254</v>
      </c>
      <c r="CS38" s="622"/>
      <c r="CT38" s="622"/>
      <c r="CU38" s="622"/>
      <c r="CV38" s="622"/>
      <c r="CW38" s="622"/>
      <c r="CX38" s="622"/>
      <c r="CY38" s="623"/>
      <c r="CZ38" s="624">
        <v>13.2</v>
      </c>
      <c r="DA38" s="636"/>
      <c r="DB38" s="636"/>
      <c r="DC38" s="637"/>
      <c r="DD38" s="627">
        <v>863184</v>
      </c>
      <c r="DE38" s="622"/>
      <c r="DF38" s="622"/>
      <c r="DG38" s="622"/>
      <c r="DH38" s="622"/>
      <c r="DI38" s="622"/>
      <c r="DJ38" s="622"/>
      <c r="DK38" s="623"/>
      <c r="DL38" s="627">
        <v>723101</v>
      </c>
      <c r="DM38" s="622"/>
      <c r="DN38" s="622"/>
      <c r="DO38" s="622"/>
      <c r="DP38" s="622"/>
      <c r="DQ38" s="622"/>
      <c r="DR38" s="622"/>
      <c r="DS38" s="622"/>
      <c r="DT38" s="622"/>
      <c r="DU38" s="622"/>
      <c r="DV38" s="623"/>
      <c r="DW38" s="624">
        <v>16</v>
      </c>
      <c r="DX38" s="636"/>
      <c r="DY38" s="636"/>
      <c r="DZ38" s="636"/>
      <c r="EA38" s="636"/>
      <c r="EB38" s="636"/>
      <c r="EC38" s="648"/>
    </row>
    <row r="39" spans="2:133" ht="11.25" customHeight="1" x14ac:dyDescent="0.15">
      <c r="B39" s="618" t="s">
        <v>330</v>
      </c>
      <c r="C39" s="619"/>
      <c r="D39" s="619"/>
      <c r="E39" s="619"/>
      <c r="F39" s="619"/>
      <c r="G39" s="619"/>
      <c r="H39" s="619"/>
      <c r="I39" s="619"/>
      <c r="J39" s="619"/>
      <c r="K39" s="619"/>
      <c r="L39" s="619"/>
      <c r="M39" s="619"/>
      <c r="N39" s="619"/>
      <c r="O39" s="619"/>
      <c r="P39" s="619"/>
      <c r="Q39" s="620"/>
      <c r="R39" s="621" t="s">
        <v>124</v>
      </c>
      <c r="S39" s="622"/>
      <c r="T39" s="622"/>
      <c r="U39" s="622"/>
      <c r="V39" s="622"/>
      <c r="W39" s="622"/>
      <c r="X39" s="622"/>
      <c r="Y39" s="623"/>
      <c r="Z39" s="659" t="s">
        <v>124</v>
      </c>
      <c r="AA39" s="659"/>
      <c r="AB39" s="659"/>
      <c r="AC39" s="659"/>
      <c r="AD39" s="660" t="s">
        <v>124</v>
      </c>
      <c r="AE39" s="660"/>
      <c r="AF39" s="660"/>
      <c r="AG39" s="660"/>
      <c r="AH39" s="660"/>
      <c r="AI39" s="660"/>
      <c r="AJ39" s="660"/>
      <c r="AK39" s="660"/>
      <c r="AL39" s="624" t="s">
        <v>124</v>
      </c>
      <c r="AM39" s="625"/>
      <c r="AN39" s="625"/>
      <c r="AO39" s="661"/>
      <c r="AQ39" s="654" t="s">
        <v>331</v>
      </c>
      <c r="AR39" s="655"/>
      <c r="AS39" s="655"/>
      <c r="AT39" s="655"/>
      <c r="AU39" s="655"/>
      <c r="AV39" s="655"/>
      <c r="AW39" s="655"/>
      <c r="AX39" s="655"/>
      <c r="AY39" s="656"/>
      <c r="AZ39" s="621">
        <v>28253</v>
      </c>
      <c r="BA39" s="622"/>
      <c r="BB39" s="622"/>
      <c r="BC39" s="622"/>
      <c r="BD39" s="634"/>
      <c r="BE39" s="634"/>
      <c r="BF39" s="657"/>
      <c r="BG39" s="618" t="s">
        <v>332</v>
      </c>
      <c r="BH39" s="619"/>
      <c r="BI39" s="619"/>
      <c r="BJ39" s="619"/>
      <c r="BK39" s="619"/>
      <c r="BL39" s="619"/>
      <c r="BM39" s="619"/>
      <c r="BN39" s="619"/>
      <c r="BO39" s="619"/>
      <c r="BP39" s="619"/>
      <c r="BQ39" s="619"/>
      <c r="BR39" s="619"/>
      <c r="BS39" s="619"/>
      <c r="BT39" s="619"/>
      <c r="BU39" s="620"/>
      <c r="BV39" s="621">
        <v>3100</v>
      </c>
      <c r="BW39" s="622"/>
      <c r="BX39" s="622"/>
      <c r="BY39" s="622"/>
      <c r="BZ39" s="622"/>
      <c r="CA39" s="622"/>
      <c r="CB39" s="658"/>
      <c r="CD39" s="618" t="s">
        <v>333</v>
      </c>
      <c r="CE39" s="619"/>
      <c r="CF39" s="619"/>
      <c r="CG39" s="619"/>
      <c r="CH39" s="619"/>
      <c r="CI39" s="619"/>
      <c r="CJ39" s="619"/>
      <c r="CK39" s="619"/>
      <c r="CL39" s="619"/>
      <c r="CM39" s="619"/>
      <c r="CN39" s="619"/>
      <c r="CO39" s="619"/>
      <c r="CP39" s="619"/>
      <c r="CQ39" s="620"/>
      <c r="CR39" s="621">
        <v>24873</v>
      </c>
      <c r="CS39" s="634"/>
      <c r="CT39" s="634"/>
      <c r="CU39" s="634"/>
      <c r="CV39" s="634"/>
      <c r="CW39" s="634"/>
      <c r="CX39" s="634"/>
      <c r="CY39" s="635"/>
      <c r="CZ39" s="624">
        <v>0.3</v>
      </c>
      <c r="DA39" s="636"/>
      <c r="DB39" s="636"/>
      <c r="DC39" s="637"/>
      <c r="DD39" s="627">
        <v>23188</v>
      </c>
      <c r="DE39" s="634"/>
      <c r="DF39" s="634"/>
      <c r="DG39" s="634"/>
      <c r="DH39" s="634"/>
      <c r="DI39" s="634"/>
      <c r="DJ39" s="634"/>
      <c r="DK39" s="635"/>
      <c r="DL39" s="627" t="s">
        <v>124</v>
      </c>
      <c r="DM39" s="634"/>
      <c r="DN39" s="634"/>
      <c r="DO39" s="634"/>
      <c r="DP39" s="634"/>
      <c r="DQ39" s="634"/>
      <c r="DR39" s="634"/>
      <c r="DS39" s="634"/>
      <c r="DT39" s="634"/>
      <c r="DU39" s="634"/>
      <c r="DV39" s="635"/>
      <c r="DW39" s="624" t="s">
        <v>124</v>
      </c>
      <c r="DX39" s="636"/>
      <c r="DY39" s="636"/>
      <c r="DZ39" s="636"/>
      <c r="EA39" s="636"/>
      <c r="EB39" s="636"/>
      <c r="EC39" s="648"/>
    </row>
    <row r="40" spans="2:133" ht="11.25" customHeight="1" x14ac:dyDescent="0.15">
      <c r="B40" s="618" t="s">
        <v>334</v>
      </c>
      <c r="C40" s="619"/>
      <c r="D40" s="619"/>
      <c r="E40" s="619"/>
      <c r="F40" s="619"/>
      <c r="G40" s="619"/>
      <c r="H40" s="619"/>
      <c r="I40" s="619"/>
      <c r="J40" s="619"/>
      <c r="K40" s="619"/>
      <c r="L40" s="619"/>
      <c r="M40" s="619"/>
      <c r="N40" s="619"/>
      <c r="O40" s="619"/>
      <c r="P40" s="619"/>
      <c r="Q40" s="620"/>
      <c r="R40" s="621">
        <v>20390</v>
      </c>
      <c r="S40" s="622"/>
      <c r="T40" s="622"/>
      <c r="U40" s="622"/>
      <c r="V40" s="622"/>
      <c r="W40" s="622"/>
      <c r="X40" s="622"/>
      <c r="Y40" s="623"/>
      <c r="Z40" s="659">
        <v>0.3</v>
      </c>
      <c r="AA40" s="659"/>
      <c r="AB40" s="659"/>
      <c r="AC40" s="659"/>
      <c r="AD40" s="660" t="s">
        <v>124</v>
      </c>
      <c r="AE40" s="660"/>
      <c r="AF40" s="660"/>
      <c r="AG40" s="660"/>
      <c r="AH40" s="660"/>
      <c r="AI40" s="660"/>
      <c r="AJ40" s="660"/>
      <c r="AK40" s="660"/>
      <c r="AL40" s="624" t="s">
        <v>124</v>
      </c>
      <c r="AM40" s="625"/>
      <c r="AN40" s="625"/>
      <c r="AO40" s="661"/>
      <c r="AQ40" s="654" t="s">
        <v>335</v>
      </c>
      <c r="AR40" s="655"/>
      <c r="AS40" s="655"/>
      <c r="AT40" s="655"/>
      <c r="AU40" s="655"/>
      <c r="AV40" s="655"/>
      <c r="AW40" s="655"/>
      <c r="AX40" s="655"/>
      <c r="AY40" s="656"/>
      <c r="AZ40" s="621">
        <v>10000</v>
      </c>
      <c r="BA40" s="622"/>
      <c r="BB40" s="622"/>
      <c r="BC40" s="622"/>
      <c r="BD40" s="634"/>
      <c r="BE40" s="634"/>
      <c r="BF40" s="657"/>
      <c r="BG40" s="662" t="s">
        <v>336</v>
      </c>
      <c r="BH40" s="663"/>
      <c r="BI40" s="663"/>
      <c r="BJ40" s="663"/>
      <c r="BK40" s="663"/>
      <c r="BL40" s="222"/>
      <c r="BM40" s="619" t="s">
        <v>337</v>
      </c>
      <c r="BN40" s="619"/>
      <c r="BO40" s="619"/>
      <c r="BP40" s="619"/>
      <c r="BQ40" s="619"/>
      <c r="BR40" s="619"/>
      <c r="BS40" s="619"/>
      <c r="BT40" s="619"/>
      <c r="BU40" s="620"/>
      <c r="BV40" s="621">
        <v>175</v>
      </c>
      <c r="BW40" s="622"/>
      <c r="BX40" s="622"/>
      <c r="BY40" s="622"/>
      <c r="BZ40" s="622"/>
      <c r="CA40" s="622"/>
      <c r="CB40" s="658"/>
      <c r="CD40" s="618" t="s">
        <v>338</v>
      </c>
      <c r="CE40" s="619"/>
      <c r="CF40" s="619"/>
      <c r="CG40" s="619"/>
      <c r="CH40" s="619"/>
      <c r="CI40" s="619"/>
      <c r="CJ40" s="619"/>
      <c r="CK40" s="619"/>
      <c r="CL40" s="619"/>
      <c r="CM40" s="619"/>
      <c r="CN40" s="619"/>
      <c r="CO40" s="619"/>
      <c r="CP40" s="619"/>
      <c r="CQ40" s="620"/>
      <c r="CR40" s="621">
        <v>19500</v>
      </c>
      <c r="CS40" s="622"/>
      <c r="CT40" s="622"/>
      <c r="CU40" s="622"/>
      <c r="CV40" s="622"/>
      <c r="CW40" s="622"/>
      <c r="CX40" s="622"/>
      <c r="CY40" s="623"/>
      <c r="CZ40" s="624">
        <v>0.3</v>
      </c>
      <c r="DA40" s="636"/>
      <c r="DB40" s="636"/>
      <c r="DC40" s="637"/>
      <c r="DD40" s="627" t="s">
        <v>124</v>
      </c>
      <c r="DE40" s="622"/>
      <c r="DF40" s="622"/>
      <c r="DG40" s="622"/>
      <c r="DH40" s="622"/>
      <c r="DI40" s="622"/>
      <c r="DJ40" s="622"/>
      <c r="DK40" s="623"/>
      <c r="DL40" s="627" t="s">
        <v>124</v>
      </c>
      <c r="DM40" s="622"/>
      <c r="DN40" s="622"/>
      <c r="DO40" s="622"/>
      <c r="DP40" s="622"/>
      <c r="DQ40" s="622"/>
      <c r="DR40" s="622"/>
      <c r="DS40" s="622"/>
      <c r="DT40" s="622"/>
      <c r="DU40" s="622"/>
      <c r="DV40" s="623"/>
      <c r="DW40" s="624" t="s">
        <v>124</v>
      </c>
      <c r="DX40" s="636"/>
      <c r="DY40" s="636"/>
      <c r="DZ40" s="636"/>
      <c r="EA40" s="636"/>
      <c r="EB40" s="636"/>
      <c r="EC40" s="648"/>
    </row>
    <row r="41" spans="2:133" ht="11.25" customHeight="1" x14ac:dyDescent="0.15">
      <c r="B41" s="602" t="s">
        <v>339</v>
      </c>
      <c r="C41" s="603"/>
      <c r="D41" s="603"/>
      <c r="E41" s="603"/>
      <c r="F41" s="603"/>
      <c r="G41" s="603"/>
      <c r="H41" s="603"/>
      <c r="I41" s="603"/>
      <c r="J41" s="603"/>
      <c r="K41" s="603"/>
      <c r="L41" s="603"/>
      <c r="M41" s="603"/>
      <c r="N41" s="603"/>
      <c r="O41" s="603"/>
      <c r="P41" s="603"/>
      <c r="Q41" s="604"/>
      <c r="R41" s="605">
        <v>7717177</v>
      </c>
      <c r="S41" s="646"/>
      <c r="T41" s="646"/>
      <c r="U41" s="646"/>
      <c r="V41" s="646"/>
      <c r="W41" s="646"/>
      <c r="X41" s="646"/>
      <c r="Y41" s="649"/>
      <c r="Z41" s="650">
        <v>100</v>
      </c>
      <c r="AA41" s="650"/>
      <c r="AB41" s="650"/>
      <c r="AC41" s="650"/>
      <c r="AD41" s="651">
        <v>4509727</v>
      </c>
      <c r="AE41" s="651"/>
      <c r="AF41" s="651"/>
      <c r="AG41" s="651"/>
      <c r="AH41" s="651"/>
      <c r="AI41" s="651"/>
      <c r="AJ41" s="651"/>
      <c r="AK41" s="651"/>
      <c r="AL41" s="608">
        <v>100</v>
      </c>
      <c r="AM41" s="652"/>
      <c r="AN41" s="652"/>
      <c r="AO41" s="653"/>
      <c r="AQ41" s="654" t="s">
        <v>340</v>
      </c>
      <c r="AR41" s="655"/>
      <c r="AS41" s="655"/>
      <c r="AT41" s="655"/>
      <c r="AU41" s="655"/>
      <c r="AV41" s="655"/>
      <c r="AW41" s="655"/>
      <c r="AX41" s="655"/>
      <c r="AY41" s="656"/>
      <c r="AZ41" s="621">
        <v>135641</v>
      </c>
      <c r="BA41" s="622"/>
      <c r="BB41" s="622"/>
      <c r="BC41" s="622"/>
      <c r="BD41" s="634"/>
      <c r="BE41" s="634"/>
      <c r="BF41" s="657"/>
      <c r="BG41" s="662"/>
      <c r="BH41" s="663"/>
      <c r="BI41" s="663"/>
      <c r="BJ41" s="663"/>
      <c r="BK41" s="663"/>
      <c r="BL41" s="222"/>
      <c r="BM41" s="619" t="s">
        <v>341</v>
      </c>
      <c r="BN41" s="619"/>
      <c r="BO41" s="619"/>
      <c r="BP41" s="619"/>
      <c r="BQ41" s="619"/>
      <c r="BR41" s="619"/>
      <c r="BS41" s="619"/>
      <c r="BT41" s="619"/>
      <c r="BU41" s="620"/>
      <c r="BV41" s="621" t="s">
        <v>124</v>
      </c>
      <c r="BW41" s="622"/>
      <c r="BX41" s="622"/>
      <c r="BY41" s="622"/>
      <c r="BZ41" s="622"/>
      <c r="CA41" s="622"/>
      <c r="CB41" s="658"/>
      <c r="CD41" s="618" t="s">
        <v>342</v>
      </c>
      <c r="CE41" s="619"/>
      <c r="CF41" s="619"/>
      <c r="CG41" s="619"/>
      <c r="CH41" s="619"/>
      <c r="CI41" s="619"/>
      <c r="CJ41" s="619"/>
      <c r="CK41" s="619"/>
      <c r="CL41" s="619"/>
      <c r="CM41" s="619"/>
      <c r="CN41" s="619"/>
      <c r="CO41" s="619"/>
      <c r="CP41" s="619"/>
      <c r="CQ41" s="620"/>
      <c r="CR41" s="621" t="s">
        <v>124</v>
      </c>
      <c r="CS41" s="634"/>
      <c r="CT41" s="634"/>
      <c r="CU41" s="634"/>
      <c r="CV41" s="634"/>
      <c r="CW41" s="634"/>
      <c r="CX41" s="634"/>
      <c r="CY41" s="635"/>
      <c r="CZ41" s="624" t="s">
        <v>124</v>
      </c>
      <c r="DA41" s="636"/>
      <c r="DB41" s="636"/>
      <c r="DC41" s="637"/>
      <c r="DD41" s="627" t="s">
        <v>124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343</v>
      </c>
      <c r="AR42" s="667"/>
      <c r="AS42" s="667"/>
      <c r="AT42" s="667"/>
      <c r="AU42" s="667"/>
      <c r="AV42" s="667"/>
      <c r="AW42" s="667"/>
      <c r="AX42" s="667"/>
      <c r="AY42" s="668"/>
      <c r="AZ42" s="605">
        <v>510827</v>
      </c>
      <c r="BA42" s="646"/>
      <c r="BB42" s="646"/>
      <c r="BC42" s="646"/>
      <c r="BD42" s="606"/>
      <c r="BE42" s="606"/>
      <c r="BF42" s="669"/>
      <c r="BG42" s="664"/>
      <c r="BH42" s="665"/>
      <c r="BI42" s="665"/>
      <c r="BJ42" s="665"/>
      <c r="BK42" s="665"/>
      <c r="BL42" s="223"/>
      <c r="BM42" s="603" t="s">
        <v>344</v>
      </c>
      <c r="BN42" s="603"/>
      <c r="BO42" s="603"/>
      <c r="BP42" s="603"/>
      <c r="BQ42" s="603"/>
      <c r="BR42" s="603"/>
      <c r="BS42" s="603"/>
      <c r="BT42" s="603"/>
      <c r="BU42" s="604"/>
      <c r="BV42" s="605">
        <v>351</v>
      </c>
      <c r="BW42" s="646"/>
      <c r="BX42" s="646"/>
      <c r="BY42" s="646"/>
      <c r="BZ42" s="646"/>
      <c r="CA42" s="646"/>
      <c r="CB42" s="647"/>
      <c r="CD42" s="618" t="s">
        <v>345</v>
      </c>
      <c r="CE42" s="619"/>
      <c r="CF42" s="619"/>
      <c r="CG42" s="619"/>
      <c r="CH42" s="619"/>
      <c r="CI42" s="619"/>
      <c r="CJ42" s="619"/>
      <c r="CK42" s="619"/>
      <c r="CL42" s="619"/>
      <c r="CM42" s="619"/>
      <c r="CN42" s="619"/>
      <c r="CO42" s="619"/>
      <c r="CP42" s="619"/>
      <c r="CQ42" s="620"/>
      <c r="CR42" s="621">
        <v>654573</v>
      </c>
      <c r="CS42" s="634"/>
      <c r="CT42" s="634"/>
      <c r="CU42" s="634"/>
      <c r="CV42" s="634"/>
      <c r="CW42" s="634"/>
      <c r="CX42" s="634"/>
      <c r="CY42" s="635"/>
      <c r="CZ42" s="624">
        <v>8.6999999999999993</v>
      </c>
      <c r="DA42" s="636"/>
      <c r="DB42" s="636"/>
      <c r="DC42" s="637"/>
      <c r="DD42" s="627">
        <v>103691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3" t="s">
        <v>346</v>
      </c>
      <c r="CD43" s="618" t="s">
        <v>347</v>
      </c>
      <c r="CE43" s="619"/>
      <c r="CF43" s="619"/>
      <c r="CG43" s="619"/>
      <c r="CH43" s="619"/>
      <c r="CI43" s="619"/>
      <c r="CJ43" s="619"/>
      <c r="CK43" s="619"/>
      <c r="CL43" s="619"/>
      <c r="CM43" s="619"/>
      <c r="CN43" s="619"/>
      <c r="CO43" s="619"/>
      <c r="CP43" s="619"/>
      <c r="CQ43" s="620"/>
      <c r="CR43" s="621">
        <v>51817</v>
      </c>
      <c r="CS43" s="634"/>
      <c r="CT43" s="634"/>
      <c r="CU43" s="634"/>
      <c r="CV43" s="634"/>
      <c r="CW43" s="634"/>
      <c r="CX43" s="634"/>
      <c r="CY43" s="635"/>
      <c r="CZ43" s="624">
        <v>0.7</v>
      </c>
      <c r="DA43" s="636"/>
      <c r="DB43" s="636"/>
      <c r="DC43" s="637"/>
      <c r="DD43" s="627">
        <v>51817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296</v>
      </c>
      <c r="CE44" s="641"/>
      <c r="CF44" s="618" t="s">
        <v>349</v>
      </c>
      <c r="CG44" s="619"/>
      <c r="CH44" s="619"/>
      <c r="CI44" s="619"/>
      <c r="CJ44" s="619"/>
      <c r="CK44" s="619"/>
      <c r="CL44" s="619"/>
      <c r="CM44" s="619"/>
      <c r="CN44" s="619"/>
      <c r="CO44" s="619"/>
      <c r="CP44" s="619"/>
      <c r="CQ44" s="620"/>
      <c r="CR44" s="621">
        <v>654451</v>
      </c>
      <c r="CS44" s="622"/>
      <c r="CT44" s="622"/>
      <c r="CU44" s="622"/>
      <c r="CV44" s="622"/>
      <c r="CW44" s="622"/>
      <c r="CX44" s="622"/>
      <c r="CY44" s="623"/>
      <c r="CZ44" s="624">
        <v>8.6999999999999993</v>
      </c>
      <c r="DA44" s="625"/>
      <c r="DB44" s="625"/>
      <c r="DC44" s="626"/>
      <c r="DD44" s="627">
        <v>103569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351</v>
      </c>
      <c r="CG45" s="619"/>
      <c r="CH45" s="619"/>
      <c r="CI45" s="619"/>
      <c r="CJ45" s="619"/>
      <c r="CK45" s="619"/>
      <c r="CL45" s="619"/>
      <c r="CM45" s="619"/>
      <c r="CN45" s="619"/>
      <c r="CO45" s="619"/>
      <c r="CP45" s="619"/>
      <c r="CQ45" s="620"/>
      <c r="CR45" s="621">
        <v>141193</v>
      </c>
      <c r="CS45" s="634"/>
      <c r="CT45" s="634"/>
      <c r="CU45" s="634"/>
      <c r="CV45" s="634"/>
      <c r="CW45" s="634"/>
      <c r="CX45" s="634"/>
      <c r="CY45" s="635"/>
      <c r="CZ45" s="624">
        <v>1.9</v>
      </c>
      <c r="DA45" s="636"/>
      <c r="DB45" s="636"/>
      <c r="DC45" s="637"/>
      <c r="DD45" s="627">
        <v>1275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4"/>
      <c r="CD46" s="642"/>
      <c r="CE46" s="643"/>
      <c r="CF46" s="618" t="s">
        <v>352</v>
      </c>
      <c r="CG46" s="619"/>
      <c r="CH46" s="619"/>
      <c r="CI46" s="619"/>
      <c r="CJ46" s="619"/>
      <c r="CK46" s="619"/>
      <c r="CL46" s="619"/>
      <c r="CM46" s="619"/>
      <c r="CN46" s="619"/>
      <c r="CO46" s="619"/>
      <c r="CP46" s="619"/>
      <c r="CQ46" s="620"/>
      <c r="CR46" s="621">
        <v>471288</v>
      </c>
      <c r="CS46" s="622"/>
      <c r="CT46" s="622"/>
      <c r="CU46" s="622"/>
      <c r="CV46" s="622"/>
      <c r="CW46" s="622"/>
      <c r="CX46" s="622"/>
      <c r="CY46" s="623"/>
      <c r="CZ46" s="624">
        <v>6.3</v>
      </c>
      <c r="DA46" s="625"/>
      <c r="DB46" s="625"/>
      <c r="DC46" s="626"/>
      <c r="DD46" s="627">
        <v>95559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4"/>
      <c r="CD47" s="642"/>
      <c r="CE47" s="643"/>
      <c r="CF47" s="618" t="s">
        <v>353</v>
      </c>
      <c r="CG47" s="619"/>
      <c r="CH47" s="619"/>
      <c r="CI47" s="619"/>
      <c r="CJ47" s="619"/>
      <c r="CK47" s="619"/>
      <c r="CL47" s="619"/>
      <c r="CM47" s="619"/>
      <c r="CN47" s="619"/>
      <c r="CO47" s="619"/>
      <c r="CP47" s="619"/>
      <c r="CQ47" s="620"/>
      <c r="CR47" s="621">
        <v>122</v>
      </c>
      <c r="CS47" s="634"/>
      <c r="CT47" s="634"/>
      <c r="CU47" s="634"/>
      <c r="CV47" s="634"/>
      <c r="CW47" s="634"/>
      <c r="CX47" s="634"/>
      <c r="CY47" s="635"/>
      <c r="CZ47" s="624">
        <v>0</v>
      </c>
      <c r="DA47" s="636"/>
      <c r="DB47" s="636"/>
      <c r="DC47" s="637"/>
      <c r="DD47" s="627">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4"/>
      <c r="CD48" s="644"/>
      <c r="CE48" s="645"/>
      <c r="CF48" s="618" t="s">
        <v>354</v>
      </c>
      <c r="CG48" s="619"/>
      <c r="CH48" s="619"/>
      <c r="CI48" s="619"/>
      <c r="CJ48" s="619"/>
      <c r="CK48" s="619"/>
      <c r="CL48" s="619"/>
      <c r="CM48" s="619"/>
      <c r="CN48" s="619"/>
      <c r="CO48" s="619"/>
      <c r="CP48" s="619"/>
      <c r="CQ48" s="620"/>
      <c r="CR48" s="621" t="s">
        <v>124</v>
      </c>
      <c r="CS48" s="622"/>
      <c r="CT48" s="622"/>
      <c r="CU48" s="622"/>
      <c r="CV48" s="622"/>
      <c r="CW48" s="622"/>
      <c r="CX48" s="622"/>
      <c r="CY48" s="623"/>
      <c r="CZ48" s="624" t="s">
        <v>124</v>
      </c>
      <c r="DA48" s="625"/>
      <c r="DB48" s="625"/>
      <c r="DC48" s="626"/>
      <c r="DD48" s="627" t="s">
        <v>124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4"/>
      <c r="CD49" s="602" t="s">
        <v>355</v>
      </c>
      <c r="CE49" s="603"/>
      <c r="CF49" s="603"/>
      <c r="CG49" s="603"/>
      <c r="CH49" s="603"/>
      <c r="CI49" s="603"/>
      <c r="CJ49" s="603"/>
      <c r="CK49" s="603"/>
      <c r="CL49" s="603"/>
      <c r="CM49" s="603"/>
      <c r="CN49" s="603"/>
      <c r="CO49" s="603"/>
      <c r="CP49" s="603"/>
      <c r="CQ49" s="604"/>
      <c r="CR49" s="605">
        <v>7482144</v>
      </c>
      <c r="CS49" s="606"/>
      <c r="CT49" s="606"/>
      <c r="CU49" s="606"/>
      <c r="CV49" s="606"/>
      <c r="CW49" s="606"/>
      <c r="CX49" s="606"/>
      <c r="CY49" s="607"/>
      <c r="CZ49" s="608">
        <v>100</v>
      </c>
      <c r="DA49" s="609"/>
      <c r="DB49" s="609"/>
      <c r="DC49" s="610"/>
      <c r="DD49" s="611">
        <v>5251482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NZ/pxFBo3at3GZJuwwk7Iv7VKTOLckkvBb/w0erl38AdZL0bAGXqLKlLg5aXBQXPuoeqVDMQFQ4L/nG8BQwSg==" saltValue="S/0ewOrbLd+TZ1eB89kV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90" t="s">
        <v>356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1" t="s">
        <v>357</v>
      </c>
      <c r="DK2" s="1092"/>
      <c r="DL2" s="1092"/>
      <c r="DM2" s="1092"/>
      <c r="DN2" s="1092"/>
      <c r="DO2" s="1093"/>
      <c r="DP2" s="227"/>
      <c r="DQ2" s="1091" t="s">
        <v>358</v>
      </c>
      <c r="DR2" s="1092"/>
      <c r="DS2" s="1092"/>
      <c r="DT2" s="1092"/>
      <c r="DU2" s="1092"/>
      <c r="DV2" s="1092"/>
      <c r="DW2" s="1092"/>
      <c r="DX2" s="1092"/>
      <c r="DY2" s="1092"/>
      <c r="DZ2" s="1093"/>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59" t="s">
        <v>359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1"/>
      <c r="BA4" s="231"/>
      <c r="BB4" s="231"/>
      <c r="BC4" s="231"/>
      <c r="BD4" s="231"/>
      <c r="BE4" s="232"/>
      <c r="BF4" s="232"/>
      <c r="BG4" s="232"/>
      <c r="BH4" s="232"/>
      <c r="BI4" s="232"/>
      <c r="BJ4" s="232"/>
      <c r="BK4" s="232"/>
      <c r="BL4" s="232"/>
      <c r="BM4" s="232"/>
      <c r="BN4" s="232"/>
      <c r="BO4" s="232"/>
      <c r="BP4" s="232"/>
      <c r="BQ4" s="730" t="s">
        <v>360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3"/>
    </row>
    <row r="5" spans="1:131" s="234" customFormat="1" ht="26.25" customHeight="1" x14ac:dyDescent="0.15">
      <c r="A5" s="995" t="s">
        <v>361</v>
      </c>
      <c r="B5" s="996"/>
      <c r="C5" s="996"/>
      <c r="D5" s="996"/>
      <c r="E5" s="996"/>
      <c r="F5" s="996"/>
      <c r="G5" s="996"/>
      <c r="H5" s="996"/>
      <c r="I5" s="996"/>
      <c r="J5" s="996"/>
      <c r="K5" s="996"/>
      <c r="L5" s="996"/>
      <c r="M5" s="996"/>
      <c r="N5" s="996"/>
      <c r="O5" s="996"/>
      <c r="P5" s="997"/>
      <c r="Q5" s="1001" t="s">
        <v>362</v>
      </c>
      <c r="R5" s="1002"/>
      <c r="S5" s="1002"/>
      <c r="T5" s="1002"/>
      <c r="U5" s="1003"/>
      <c r="V5" s="1001" t="s">
        <v>363</v>
      </c>
      <c r="W5" s="1002"/>
      <c r="X5" s="1002"/>
      <c r="Y5" s="1002"/>
      <c r="Z5" s="1003"/>
      <c r="AA5" s="1001" t="s">
        <v>364</v>
      </c>
      <c r="AB5" s="1002"/>
      <c r="AC5" s="1002"/>
      <c r="AD5" s="1002"/>
      <c r="AE5" s="1002"/>
      <c r="AF5" s="1094" t="s">
        <v>365</v>
      </c>
      <c r="AG5" s="1002"/>
      <c r="AH5" s="1002"/>
      <c r="AI5" s="1002"/>
      <c r="AJ5" s="1015"/>
      <c r="AK5" s="1002" t="s">
        <v>366</v>
      </c>
      <c r="AL5" s="1002"/>
      <c r="AM5" s="1002"/>
      <c r="AN5" s="1002"/>
      <c r="AO5" s="1003"/>
      <c r="AP5" s="1001" t="s">
        <v>367</v>
      </c>
      <c r="AQ5" s="1002"/>
      <c r="AR5" s="1002"/>
      <c r="AS5" s="1002"/>
      <c r="AT5" s="1003"/>
      <c r="AU5" s="1001" t="s">
        <v>368</v>
      </c>
      <c r="AV5" s="1002"/>
      <c r="AW5" s="1002"/>
      <c r="AX5" s="1002"/>
      <c r="AY5" s="1015"/>
      <c r="AZ5" s="231"/>
      <c r="BA5" s="231"/>
      <c r="BB5" s="231"/>
      <c r="BC5" s="231"/>
      <c r="BD5" s="231"/>
      <c r="BE5" s="232"/>
      <c r="BF5" s="232"/>
      <c r="BG5" s="232"/>
      <c r="BH5" s="232"/>
      <c r="BI5" s="232"/>
      <c r="BJ5" s="232"/>
      <c r="BK5" s="232"/>
      <c r="BL5" s="232"/>
      <c r="BM5" s="232"/>
      <c r="BN5" s="232"/>
      <c r="BO5" s="232"/>
      <c r="BP5" s="232"/>
      <c r="BQ5" s="995" t="s">
        <v>369</v>
      </c>
      <c r="BR5" s="996"/>
      <c r="BS5" s="996"/>
      <c r="BT5" s="996"/>
      <c r="BU5" s="996"/>
      <c r="BV5" s="996"/>
      <c r="BW5" s="996"/>
      <c r="BX5" s="996"/>
      <c r="BY5" s="996"/>
      <c r="BZ5" s="996"/>
      <c r="CA5" s="996"/>
      <c r="CB5" s="996"/>
      <c r="CC5" s="996"/>
      <c r="CD5" s="996"/>
      <c r="CE5" s="996"/>
      <c r="CF5" s="996"/>
      <c r="CG5" s="997"/>
      <c r="CH5" s="1001" t="s">
        <v>370</v>
      </c>
      <c r="CI5" s="1002"/>
      <c r="CJ5" s="1002"/>
      <c r="CK5" s="1002"/>
      <c r="CL5" s="1003"/>
      <c r="CM5" s="1001" t="s">
        <v>371</v>
      </c>
      <c r="CN5" s="1002"/>
      <c r="CO5" s="1002"/>
      <c r="CP5" s="1002"/>
      <c r="CQ5" s="1003"/>
      <c r="CR5" s="1001" t="s">
        <v>372</v>
      </c>
      <c r="CS5" s="1002"/>
      <c r="CT5" s="1002"/>
      <c r="CU5" s="1002"/>
      <c r="CV5" s="1003"/>
      <c r="CW5" s="1001" t="s">
        <v>373</v>
      </c>
      <c r="CX5" s="1002"/>
      <c r="CY5" s="1002"/>
      <c r="CZ5" s="1002"/>
      <c r="DA5" s="1003"/>
      <c r="DB5" s="1001" t="s">
        <v>374</v>
      </c>
      <c r="DC5" s="1002"/>
      <c r="DD5" s="1002"/>
      <c r="DE5" s="1002"/>
      <c r="DF5" s="1003"/>
      <c r="DG5" s="1084" t="s">
        <v>375</v>
      </c>
      <c r="DH5" s="1085"/>
      <c r="DI5" s="1085"/>
      <c r="DJ5" s="1085"/>
      <c r="DK5" s="1086"/>
      <c r="DL5" s="1084" t="s">
        <v>376</v>
      </c>
      <c r="DM5" s="1085"/>
      <c r="DN5" s="1085"/>
      <c r="DO5" s="1085"/>
      <c r="DP5" s="1086"/>
      <c r="DQ5" s="1001" t="s">
        <v>377</v>
      </c>
      <c r="DR5" s="1002"/>
      <c r="DS5" s="1002"/>
      <c r="DT5" s="1002"/>
      <c r="DU5" s="1003"/>
      <c r="DV5" s="1001" t="s">
        <v>368</v>
      </c>
      <c r="DW5" s="1002"/>
      <c r="DX5" s="1002"/>
      <c r="DY5" s="1002"/>
      <c r="DZ5" s="1015"/>
      <c r="EA5" s="233"/>
    </row>
    <row r="6" spans="1:131" s="234"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1"/>
      <c r="BA6" s="231"/>
      <c r="BB6" s="231"/>
      <c r="BC6" s="231"/>
      <c r="BD6" s="231"/>
      <c r="BE6" s="232"/>
      <c r="BF6" s="232"/>
      <c r="BG6" s="232"/>
      <c r="BH6" s="232"/>
      <c r="BI6" s="232"/>
      <c r="BJ6" s="232"/>
      <c r="BK6" s="232"/>
      <c r="BL6" s="232"/>
      <c r="BM6" s="232"/>
      <c r="BN6" s="232"/>
      <c r="BO6" s="232"/>
      <c r="BP6" s="232"/>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3"/>
    </row>
    <row r="7" spans="1:131" s="234" customFormat="1" ht="26.25" customHeight="1" thickTop="1" x14ac:dyDescent="0.15">
      <c r="A7" s="235">
        <v>1</v>
      </c>
      <c r="B7" s="1047" t="s">
        <v>378</v>
      </c>
      <c r="C7" s="1048"/>
      <c r="D7" s="1048"/>
      <c r="E7" s="1048"/>
      <c r="F7" s="1048"/>
      <c r="G7" s="1048"/>
      <c r="H7" s="1048"/>
      <c r="I7" s="1048"/>
      <c r="J7" s="1048"/>
      <c r="K7" s="1048"/>
      <c r="L7" s="1048"/>
      <c r="M7" s="1048"/>
      <c r="N7" s="1048"/>
      <c r="O7" s="1048"/>
      <c r="P7" s="1049"/>
      <c r="Q7" s="1102">
        <v>7717</v>
      </c>
      <c r="R7" s="1103"/>
      <c r="S7" s="1103"/>
      <c r="T7" s="1103"/>
      <c r="U7" s="1103"/>
      <c r="V7" s="1103">
        <v>7482</v>
      </c>
      <c r="W7" s="1103"/>
      <c r="X7" s="1103"/>
      <c r="Y7" s="1103"/>
      <c r="Z7" s="1103"/>
      <c r="AA7" s="1103">
        <v>235</v>
      </c>
      <c r="AB7" s="1103"/>
      <c r="AC7" s="1103"/>
      <c r="AD7" s="1103"/>
      <c r="AE7" s="1104"/>
      <c r="AF7" s="1105">
        <v>199</v>
      </c>
      <c r="AG7" s="1106"/>
      <c r="AH7" s="1106"/>
      <c r="AI7" s="1106"/>
      <c r="AJ7" s="1107"/>
      <c r="AK7" s="1108">
        <v>144</v>
      </c>
      <c r="AL7" s="1109"/>
      <c r="AM7" s="1109"/>
      <c r="AN7" s="1109"/>
      <c r="AO7" s="1109"/>
      <c r="AP7" s="1109">
        <v>7818</v>
      </c>
      <c r="AQ7" s="1109"/>
      <c r="AR7" s="1109"/>
      <c r="AS7" s="1109"/>
      <c r="AT7" s="1109"/>
      <c r="AU7" s="1110"/>
      <c r="AV7" s="1110"/>
      <c r="AW7" s="1110"/>
      <c r="AX7" s="1110"/>
      <c r="AY7" s="1111"/>
      <c r="AZ7" s="231"/>
      <c r="BA7" s="231"/>
      <c r="BB7" s="231"/>
      <c r="BC7" s="231"/>
      <c r="BD7" s="231"/>
      <c r="BE7" s="232"/>
      <c r="BF7" s="232"/>
      <c r="BG7" s="232"/>
      <c r="BH7" s="232"/>
      <c r="BI7" s="232"/>
      <c r="BJ7" s="232"/>
      <c r="BK7" s="232"/>
      <c r="BL7" s="232"/>
      <c r="BM7" s="232"/>
      <c r="BN7" s="232"/>
      <c r="BO7" s="232"/>
      <c r="BP7" s="232"/>
      <c r="BQ7" s="235">
        <v>1</v>
      </c>
      <c r="BR7" s="236"/>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3"/>
    </row>
    <row r="8" spans="1:131" s="234" customFormat="1" ht="26.25" customHeight="1" x14ac:dyDescent="0.15">
      <c r="A8" s="237">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1"/>
      <c r="BA8" s="231"/>
      <c r="BB8" s="231"/>
      <c r="BC8" s="231"/>
      <c r="BD8" s="231"/>
      <c r="BE8" s="232"/>
      <c r="BF8" s="232"/>
      <c r="BG8" s="232"/>
      <c r="BH8" s="232"/>
      <c r="BI8" s="232"/>
      <c r="BJ8" s="232"/>
      <c r="BK8" s="232"/>
      <c r="BL8" s="232"/>
      <c r="BM8" s="232"/>
      <c r="BN8" s="232"/>
      <c r="BO8" s="232"/>
      <c r="BP8" s="232"/>
      <c r="BQ8" s="237">
        <v>2</v>
      </c>
      <c r="BR8" s="238"/>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3"/>
    </row>
    <row r="9" spans="1:131" s="234" customFormat="1" ht="26.25" customHeight="1" x14ac:dyDescent="0.15">
      <c r="A9" s="237">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1"/>
      <c r="BA9" s="231"/>
      <c r="BB9" s="231"/>
      <c r="BC9" s="231"/>
      <c r="BD9" s="231"/>
      <c r="BE9" s="232"/>
      <c r="BF9" s="232"/>
      <c r="BG9" s="232"/>
      <c r="BH9" s="232"/>
      <c r="BI9" s="232"/>
      <c r="BJ9" s="232"/>
      <c r="BK9" s="232"/>
      <c r="BL9" s="232"/>
      <c r="BM9" s="232"/>
      <c r="BN9" s="232"/>
      <c r="BO9" s="232"/>
      <c r="BP9" s="232"/>
      <c r="BQ9" s="237">
        <v>3</v>
      </c>
      <c r="BR9" s="238"/>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3"/>
    </row>
    <row r="10" spans="1:131" s="234" customFormat="1" ht="26.25" customHeight="1" x14ac:dyDescent="0.15">
      <c r="A10" s="237">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1"/>
      <c r="BA10" s="231"/>
      <c r="BB10" s="231"/>
      <c r="BC10" s="231"/>
      <c r="BD10" s="231"/>
      <c r="BE10" s="232"/>
      <c r="BF10" s="232"/>
      <c r="BG10" s="232"/>
      <c r="BH10" s="232"/>
      <c r="BI10" s="232"/>
      <c r="BJ10" s="232"/>
      <c r="BK10" s="232"/>
      <c r="BL10" s="232"/>
      <c r="BM10" s="232"/>
      <c r="BN10" s="232"/>
      <c r="BO10" s="232"/>
      <c r="BP10" s="232"/>
      <c r="BQ10" s="237">
        <v>4</v>
      </c>
      <c r="BR10" s="238"/>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3"/>
    </row>
    <row r="11" spans="1:131" s="234" customFormat="1" ht="26.25" customHeight="1" x14ac:dyDescent="0.15">
      <c r="A11" s="237">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1"/>
      <c r="BA11" s="231"/>
      <c r="BB11" s="231"/>
      <c r="BC11" s="231"/>
      <c r="BD11" s="231"/>
      <c r="BE11" s="232"/>
      <c r="BF11" s="232"/>
      <c r="BG11" s="232"/>
      <c r="BH11" s="232"/>
      <c r="BI11" s="232"/>
      <c r="BJ11" s="232"/>
      <c r="BK11" s="232"/>
      <c r="BL11" s="232"/>
      <c r="BM11" s="232"/>
      <c r="BN11" s="232"/>
      <c r="BO11" s="232"/>
      <c r="BP11" s="232"/>
      <c r="BQ11" s="237">
        <v>5</v>
      </c>
      <c r="BR11" s="238"/>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3"/>
    </row>
    <row r="12" spans="1:131" s="234" customFormat="1" ht="26.25" customHeight="1" x14ac:dyDescent="0.15">
      <c r="A12" s="237">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1"/>
      <c r="BA12" s="231"/>
      <c r="BB12" s="231"/>
      <c r="BC12" s="231"/>
      <c r="BD12" s="231"/>
      <c r="BE12" s="232"/>
      <c r="BF12" s="232"/>
      <c r="BG12" s="232"/>
      <c r="BH12" s="232"/>
      <c r="BI12" s="232"/>
      <c r="BJ12" s="232"/>
      <c r="BK12" s="232"/>
      <c r="BL12" s="232"/>
      <c r="BM12" s="232"/>
      <c r="BN12" s="232"/>
      <c r="BO12" s="232"/>
      <c r="BP12" s="232"/>
      <c r="BQ12" s="237">
        <v>6</v>
      </c>
      <c r="BR12" s="238"/>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3"/>
    </row>
    <row r="13" spans="1:131" s="234" customFormat="1" ht="26.25" customHeight="1" x14ac:dyDescent="0.15">
      <c r="A13" s="237">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1"/>
      <c r="BA13" s="231"/>
      <c r="BB13" s="231"/>
      <c r="BC13" s="231"/>
      <c r="BD13" s="231"/>
      <c r="BE13" s="232"/>
      <c r="BF13" s="232"/>
      <c r="BG13" s="232"/>
      <c r="BH13" s="232"/>
      <c r="BI13" s="232"/>
      <c r="BJ13" s="232"/>
      <c r="BK13" s="232"/>
      <c r="BL13" s="232"/>
      <c r="BM13" s="232"/>
      <c r="BN13" s="232"/>
      <c r="BO13" s="232"/>
      <c r="BP13" s="232"/>
      <c r="BQ13" s="237">
        <v>7</v>
      </c>
      <c r="BR13" s="238"/>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3"/>
    </row>
    <row r="14" spans="1:131" s="234" customFormat="1" ht="26.25" customHeight="1" x14ac:dyDescent="0.15">
      <c r="A14" s="237">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1"/>
      <c r="BA14" s="231"/>
      <c r="BB14" s="231"/>
      <c r="BC14" s="231"/>
      <c r="BD14" s="231"/>
      <c r="BE14" s="232"/>
      <c r="BF14" s="232"/>
      <c r="BG14" s="232"/>
      <c r="BH14" s="232"/>
      <c r="BI14" s="232"/>
      <c r="BJ14" s="232"/>
      <c r="BK14" s="232"/>
      <c r="BL14" s="232"/>
      <c r="BM14" s="232"/>
      <c r="BN14" s="232"/>
      <c r="BO14" s="232"/>
      <c r="BP14" s="232"/>
      <c r="BQ14" s="237">
        <v>8</v>
      </c>
      <c r="BR14" s="238"/>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3"/>
    </row>
    <row r="15" spans="1:131" s="234" customFormat="1" ht="26.25" customHeight="1" x14ac:dyDescent="0.15">
      <c r="A15" s="237">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1"/>
      <c r="BA15" s="231"/>
      <c r="BB15" s="231"/>
      <c r="BC15" s="231"/>
      <c r="BD15" s="231"/>
      <c r="BE15" s="232"/>
      <c r="BF15" s="232"/>
      <c r="BG15" s="232"/>
      <c r="BH15" s="232"/>
      <c r="BI15" s="232"/>
      <c r="BJ15" s="232"/>
      <c r="BK15" s="232"/>
      <c r="BL15" s="232"/>
      <c r="BM15" s="232"/>
      <c r="BN15" s="232"/>
      <c r="BO15" s="232"/>
      <c r="BP15" s="232"/>
      <c r="BQ15" s="237">
        <v>9</v>
      </c>
      <c r="BR15" s="238"/>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3"/>
    </row>
    <row r="16" spans="1:131" s="234" customFormat="1" ht="26.25" customHeight="1" x14ac:dyDescent="0.15">
      <c r="A16" s="237">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1"/>
      <c r="BA16" s="231"/>
      <c r="BB16" s="231"/>
      <c r="BC16" s="231"/>
      <c r="BD16" s="231"/>
      <c r="BE16" s="232"/>
      <c r="BF16" s="232"/>
      <c r="BG16" s="232"/>
      <c r="BH16" s="232"/>
      <c r="BI16" s="232"/>
      <c r="BJ16" s="232"/>
      <c r="BK16" s="232"/>
      <c r="BL16" s="232"/>
      <c r="BM16" s="232"/>
      <c r="BN16" s="232"/>
      <c r="BO16" s="232"/>
      <c r="BP16" s="232"/>
      <c r="BQ16" s="237">
        <v>10</v>
      </c>
      <c r="BR16" s="238"/>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3"/>
    </row>
    <row r="17" spans="1:131" s="234" customFormat="1" ht="26.25" customHeight="1" x14ac:dyDescent="0.15">
      <c r="A17" s="237">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1"/>
      <c r="BA17" s="231"/>
      <c r="BB17" s="231"/>
      <c r="BC17" s="231"/>
      <c r="BD17" s="231"/>
      <c r="BE17" s="232"/>
      <c r="BF17" s="232"/>
      <c r="BG17" s="232"/>
      <c r="BH17" s="232"/>
      <c r="BI17" s="232"/>
      <c r="BJ17" s="232"/>
      <c r="BK17" s="232"/>
      <c r="BL17" s="232"/>
      <c r="BM17" s="232"/>
      <c r="BN17" s="232"/>
      <c r="BO17" s="232"/>
      <c r="BP17" s="232"/>
      <c r="BQ17" s="237">
        <v>11</v>
      </c>
      <c r="BR17" s="238"/>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3"/>
    </row>
    <row r="18" spans="1:131" s="234" customFormat="1" ht="26.25" customHeight="1" x14ac:dyDescent="0.15">
      <c r="A18" s="237">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1"/>
      <c r="BA18" s="231"/>
      <c r="BB18" s="231"/>
      <c r="BC18" s="231"/>
      <c r="BD18" s="231"/>
      <c r="BE18" s="232"/>
      <c r="BF18" s="232"/>
      <c r="BG18" s="232"/>
      <c r="BH18" s="232"/>
      <c r="BI18" s="232"/>
      <c r="BJ18" s="232"/>
      <c r="BK18" s="232"/>
      <c r="BL18" s="232"/>
      <c r="BM18" s="232"/>
      <c r="BN18" s="232"/>
      <c r="BO18" s="232"/>
      <c r="BP18" s="232"/>
      <c r="BQ18" s="237">
        <v>12</v>
      </c>
      <c r="BR18" s="238"/>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3"/>
    </row>
    <row r="19" spans="1:131" s="234" customFormat="1" ht="26.25" customHeight="1" x14ac:dyDescent="0.15">
      <c r="A19" s="237">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1"/>
      <c r="BA19" s="231"/>
      <c r="BB19" s="231"/>
      <c r="BC19" s="231"/>
      <c r="BD19" s="231"/>
      <c r="BE19" s="232"/>
      <c r="BF19" s="232"/>
      <c r="BG19" s="232"/>
      <c r="BH19" s="232"/>
      <c r="BI19" s="232"/>
      <c r="BJ19" s="232"/>
      <c r="BK19" s="232"/>
      <c r="BL19" s="232"/>
      <c r="BM19" s="232"/>
      <c r="BN19" s="232"/>
      <c r="BO19" s="232"/>
      <c r="BP19" s="232"/>
      <c r="BQ19" s="237">
        <v>13</v>
      </c>
      <c r="BR19" s="238"/>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3"/>
    </row>
    <row r="20" spans="1:131" s="234" customFormat="1" ht="26.25" customHeight="1" x14ac:dyDescent="0.15">
      <c r="A20" s="237">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1"/>
      <c r="BA20" s="231"/>
      <c r="BB20" s="231"/>
      <c r="BC20" s="231"/>
      <c r="BD20" s="231"/>
      <c r="BE20" s="232"/>
      <c r="BF20" s="232"/>
      <c r="BG20" s="232"/>
      <c r="BH20" s="232"/>
      <c r="BI20" s="232"/>
      <c r="BJ20" s="232"/>
      <c r="BK20" s="232"/>
      <c r="BL20" s="232"/>
      <c r="BM20" s="232"/>
      <c r="BN20" s="232"/>
      <c r="BO20" s="232"/>
      <c r="BP20" s="232"/>
      <c r="BQ20" s="237">
        <v>14</v>
      </c>
      <c r="BR20" s="238"/>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3"/>
    </row>
    <row r="21" spans="1:131" s="234" customFormat="1" ht="26.25" customHeight="1" thickBot="1" x14ac:dyDescent="0.2">
      <c r="A21" s="237">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1"/>
      <c r="BA21" s="231"/>
      <c r="BB21" s="231"/>
      <c r="BC21" s="231"/>
      <c r="BD21" s="231"/>
      <c r="BE21" s="232"/>
      <c r="BF21" s="232"/>
      <c r="BG21" s="232"/>
      <c r="BH21" s="232"/>
      <c r="BI21" s="232"/>
      <c r="BJ21" s="232"/>
      <c r="BK21" s="232"/>
      <c r="BL21" s="232"/>
      <c r="BM21" s="232"/>
      <c r="BN21" s="232"/>
      <c r="BO21" s="232"/>
      <c r="BP21" s="232"/>
      <c r="BQ21" s="237">
        <v>15</v>
      </c>
      <c r="BR21" s="238"/>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3"/>
    </row>
    <row r="22" spans="1:131" s="234" customFormat="1" ht="26.25" customHeight="1" x14ac:dyDescent="0.15">
      <c r="A22" s="237">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379</v>
      </c>
      <c r="BA22" s="1028"/>
      <c r="BB22" s="1028"/>
      <c r="BC22" s="1028"/>
      <c r="BD22" s="1029"/>
      <c r="BE22" s="232"/>
      <c r="BF22" s="232"/>
      <c r="BG22" s="232"/>
      <c r="BH22" s="232"/>
      <c r="BI22" s="232"/>
      <c r="BJ22" s="232"/>
      <c r="BK22" s="232"/>
      <c r="BL22" s="232"/>
      <c r="BM22" s="232"/>
      <c r="BN22" s="232"/>
      <c r="BO22" s="232"/>
      <c r="BP22" s="232"/>
      <c r="BQ22" s="237">
        <v>16</v>
      </c>
      <c r="BR22" s="238"/>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3"/>
    </row>
    <row r="23" spans="1:131" s="234" customFormat="1" ht="26.25" customHeight="1" thickBot="1" x14ac:dyDescent="0.2">
      <c r="A23" s="239" t="s">
        <v>380</v>
      </c>
      <c r="B23" s="937" t="s">
        <v>381</v>
      </c>
      <c r="C23" s="938"/>
      <c r="D23" s="938"/>
      <c r="E23" s="938"/>
      <c r="F23" s="938"/>
      <c r="G23" s="938"/>
      <c r="H23" s="938"/>
      <c r="I23" s="938"/>
      <c r="J23" s="938"/>
      <c r="K23" s="938"/>
      <c r="L23" s="938"/>
      <c r="M23" s="938"/>
      <c r="N23" s="938"/>
      <c r="O23" s="938"/>
      <c r="P23" s="948"/>
      <c r="Q23" s="1067">
        <v>7717</v>
      </c>
      <c r="R23" s="1061"/>
      <c r="S23" s="1061"/>
      <c r="T23" s="1061"/>
      <c r="U23" s="1061"/>
      <c r="V23" s="1061">
        <v>7482</v>
      </c>
      <c r="W23" s="1061"/>
      <c r="X23" s="1061"/>
      <c r="Y23" s="1061"/>
      <c r="Z23" s="1061"/>
      <c r="AA23" s="1061">
        <v>235</v>
      </c>
      <c r="AB23" s="1061"/>
      <c r="AC23" s="1061"/>
      <c r="AD23" s="1061"/>
      <c r="AE23" s="1068"/>
      <c r="AF23" s="1069">
        <v>199</v>
      </c>
      <c r="AG23" s="1061"/>
      <c r="AH23" s="1061"/>
      <c r="AI23" s="1061"/>
      <c r="AJ23" s="1070"/>
      <c r="AK23" s="1071"/>
      <c r="AL23" s="1072"/>
      <c r="AM23" s="1072"/>
      <c r="AN23" s="1072"/>
      <c r="AO23" s="1072"/>
      <c r="AP23" s="1061">
        <v>7818</v>
      </c>
      <c r="AQ23" s="1061"/>
      <c r="AR23" s="1061"/>
      <c r="AS23" s="1061"/>
      <c r="AT23" s="1061"/>
      <c r="AU23" s="1062"/>
      <c r="AV23" s="1062"/>
      <c r="AW23" s="1062"/>
      <c r="AX23" s="1062"/>
      <c r="AY23" s="1063"/>
      <c r="AZ23" s="1064" t="s">
        <v>124</v>
      </c>
      <c r="BA23" s="1065"/>
      <c r="BB23" s="1065"/>
      <c r="BC23" s="1065"/>
      <c r="BD23" s="1066"/>
      <c r="BE23" s="232"/>
      <c r="BF23" s="232"/>
      <c r="BG23" s="232"/>
      <c r="BH23" s="232"/>
      <c r="BI23" s="232"/>
      <c r="BJ23" s="232"/>
      <c r="BK23" s="232"/>
      <c r="BL23" s="232"/>
      <c r="BM23" s="232"/>
      <c r="BN23" s="232"/>
      <c r="BO23" s="232"/>
      <c r="BP23" s="232"/>
      <c r="BQ23" s="237">
        <v>17</v>
      </c>
      <c r="BR23" s="238"/>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3"/>
    </row>
    <row r="24" spans="1:131" s="234" customFormat="1" ht="26.25" customHeight="1" x14ac:dyDescent="0.15">
      <c r="A24" s="1060" t="s">
        <v>382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1"/>
      <c r="BA24" s="231"/>
      <c r="BB24" s="231"/>
      <c r="BC24" s="231"/>
      <c r="BD24" s="231"/>
      <c r="BE24" s="232"/>
      <c r="BF24" s="232"/>
      <c r="BG24" s="232"/>
      <c r="BH24" s="232"/>
      <c r="BI24" s="232"/>
      <c r="BJ24" s="232"/>
      <c r="BK24" s="232"/>
      <c r="BL24" s="232"/>
      <c r="BM24" s="232"/>
      <c r="BN24" s="232"/>
      <c r="BO24" s="232"/>
      <c r="BP24" s="232"/>
      <c r="BQ24" s="237">
        <v>18</v>
      </c>
      <c r="BR24" s="238"/>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3"/>
    </row>
    <row r="25" spans="1:131" ht="26.25" customHeight="1" thickBot="1" x14ac:dyDescent="0.2">
      <c r="A25" s="1059" t="s">
        <v>383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1"/>
      <c r="BK25" s="231"/>
      <c r="BL25" s="231"/>
      <c r="BM25" s="231"/>
      <c r="BN25" s="231"/>
      <c r="BO25" s="240"/>
      <c r="BP25" s="240"/>
      <c r="BQ25" s="237">
        <v>19</v>
      </c>
      <c r="BR25" s="238"/>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9"/>
    </row>
    <row r="26" spans="1:131" ht="26.25" customHeight="1" x14ac:dyDescent="0.15">
      <c r="A26" s="995" t="s">
        <v>361</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55" t="s">
        <v>387</v>
      </c>
      <c r="AG26" s="1008"/>
      <c r="AH26" s="1008"/>
      <c r="AI26" s="1008"/>
      <c r="AJ26" s="1056"/>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368</v>
      </c>
      <c r="BF26" s="1002"/>
      <c r="BG26" s="1002"/>
      <c r="BH26" s="1002"/>
      <c r="BI26" s="1015"/>
      <c r="BJ26" s="231"/>
      <c r="BK26" s="231"/>
      <c r="BL26" s="231"/>
      <c r="BM26" s="231"/>
      <c r="BN26" s="231"/>
      <c r="BO26" s="240"/>
      <c r="BP26" s="240"/>
      <c r="BQ26" s="237">
        <v>20</v>
      </c>
      <c r="BR26" s="238"/>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9"/>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1"/>
      <c r="BK27" s="231"/>
      <c r="BL27" s="231"/>
      <c r="BM27" s="231"/>
      <c r="BN27" s="231"/>
      <c r="BO27" s="240"/>
      <c r="BP27" s="240"/>
      <c r="BQ27" s="237">
        <v>21</v>
      </c>
      <c r="BR27" s="238"/>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9"/>
    </row>
    <row r="28" spans="1:131" ht="26.25" customHeight="1" thickTop="1" x14ac:dyDescent="0.15">
      <c r="A28" s="241">
        <v>1</v>
      </c>
      <c r="B28" s="1047" t="s">
        <v>392</v>
      </c>
      <c r="C28" s="1048"/>
      <c r="D28" s="1048"/>
      <c r="E28" s="1048"/>
      <c r="F28" s="1048"/>
      <c r="G28" s="1048"/>
      <c r="H28" s="1048"/>
      <c r="I28" s="1048"/>
      <c r="J28" s="1048"/>
      <c r="K28" s="1048"/>
      <c r="L28" s="1048"/>
      <c r="M28" s="1048"/>
      <c r="N28" s="1048"/>
      <c r="O28" s="1048"/>
      <c r="P28" s="1049"/>
      <c r="Q28" s="1050">
        <v>1868</v>
      </c>
      <c r="R28" s="1051"/>
      <c r="S28" s="1051"/>
      <c r="T28" s="1051"/>
      <c r="U28" s="1051"/>
      <c r="V28" s="1051">
        <v>1825</v>
      </c>
      <c r="W28" s="1051"/>
      <c r="X28" s="1051"/>
      <c r="Y28" s="1051"/>
      <c r="Z28" s="1051"/>
      <c r="AA28" s="1051">
        <v>43</v>
      </c>
      <c r="AB28" s="1051"/>
      <c r="AC28" s="1051"/>
      <c r="AD28" s="1051"/>
      <c r="AE28" s="1052"/>
      <c r="AF28" s="1053">
        <v>43</v>
      </c>
      <c r="AG28" s="1051"/>
      <c r="AH28" s="1051"/>
      <c r="AI28" s="1051"/>
      <c r="AJ28" s="1054"/>
      <c r="AK28" s="1042">
        <v>136</v>
      </c>
      <c r="AL28" s="1043"/>
      <c r="AM28" s="1043"/>
      <c r="AN28" s="1043"/>
      <c r="AO28" s="1043"/>
      <c r="AP28" s="1043" t="s">
        <v>493</v>
      </c>
      <c r="AQ28" s="1043"/>
      <c r="AR28" s="1043"/>
      <c r="AS28" s="1043"/>
      <c r="AT28" s="1043"/>
      <c r="AU28" s="1043" t="s">
        <v>493</v>
      </c>
      <c r="AV28" s="1043"/>
      <c r="AW28" s="1043"/>
      <c r="AX28" s="1043"/>
      <c r="AY28" s="1043"/>
      <c r="AZ28" s="1044" t="s">
        <v>493</v>
      </c>
      <c r="BA28" s="1044"/>
      <c r="BB28" s="1044"/>
      <c r="BC28" s="1044"/>
      <c r="BD28" s="1044"/>
      <c r="BE28" s="1045"/>
      <c r="BF28" s="1045"/>
      <c r="BG28" s="1045"/>
      <c r="BH28" s="1045"/>
      <c r="BI28" s="1046"/>
      <c r="BJ28" s="231"/>
      <c r="BK28" s="231"/>
      <c r="BL28" s="231"/>
      <c r="BM28" s="231"/>
      <c r="BN28" s="231"/>
      <c r="BO28" s="240"/>
      <c r="BP28" s="240"/>
      <c r="BQ28" s="237">
        <v>22</v>
      </c>
      <c r="BR28" s="238"/>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9"/>
    </row>
    <row r="29" spans="1:131" ht="26.25" customHeight="1" x14ac:dyDescent="0.15">
      <c r="A29" s="241">
        <v>2</v>
      </c>
      <c r="B29" s="1030" t="s">
        <v>393</v>
      </c>
      <c r="C29" s="1031"/>
      <c r="D29" s="1031"/>
      <c r="E29" s="1031"/>
      <c r="F29" s="1031"/>
      <c r="G29" s="1031"/>
      <c r="H29" s="1031"/>
      <c r="I29" s="1031"/>
      <c r="J29" s="1031"/>
      <c r="K29" s="1031"/>
      <c r="L29" s="1031"/>
      <c r="M29" s="1031"/>
      <c r="N29" s="1031"/>
      <c r="O29" s="1031"/>
      <c r="P29" s="1032"/>
      <c r="Q29" s="1038">
        <v>1548</v>
      </c>
      <c r="R29" s="1039"/>
      <c r="S29" s="1039"/>
      <c r="T29" s="1039"/>
      <c r="U29" s="1039"/>
      <c r="V29" s="1039">
        <v>1413</v>
      </c>
      <c r="W29" s="1039"/>
      <c r="X29" s="1039"/>
      <c r="Y29" s="1039"/>
      <c r="Z29" s="1039"/>
      <c r="AA29" s="1039">
        <v>135</v>
      </c>
      <c r="AB29" s="1039"/>
      <c r="AC29" s="1039"/>
      <c r="AD29" s="1039"/>
      <c r="AE29" s="1040"/>
      <c r="AF29" s="1035">
        <v>135</v>
      </c>
      <c r="AG29" s="1036"/>
      <c r="AH29" s="1036"/>
      <c r="AI29" s="1036"/>
      <c r="AJ29" s="1037"/>
      <c r="AK29" s="980">
        <v>265</v>
      </c>
      <c r="AL29" s="971"/>
      <c r="AM29" s="971"/>
      <c r="AN29" s="971"/>
      <c r="AO29" s="971"/>
      <c r="AP29" s="971" t="s">
        <v>493</v>
      </c>
      <c r="AQ29" s="971"/>
      <c r="AR29" s="971"/>
      <c r="AS29" s="971"/>
      <c r="AT29" s="971"/>
      <c r="AU29" s="971" t="s">
        <v>493</v>
      </c>
      <c r="AV29" s="971"/>
      <c r="AW29" s="971"/>
      <c r="AX29" s="971"/>
      <c r="AY29" s="971"/>
      <c r="AZ29" s="1041" t="s">
        <v>493</v>
      </c>
      <c r="BA29" s="1041"/>
      <c r="BB29" s="1041"/>
      <c r="BC29" s="1041"/>
      <c r="BD29" s="1041"/>
      <c r="BE29" s="972"/>
      <c r="BF29" s="972"/>
      <c r="BG29" s="972"/>
      <c r="BH29" s="972"/>
      <c r="BI29" s="973"/>
      <c r="BJ29" s="231"/>
      <c r="BK29" s="231"/>
      <c r="BL29" s="231"/>
      <c r="BM29" s="231"/>
      <c r="BN29" s="231"/>
      <c r="BO29" s="240"/>
      <c r="BP29" s="240"/>
      <c r="BQ29" s="237">
        <v>23</v>
      </c>
      <c r="BR29" s="238"/>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9"/>
    </row>
    <row r="30" spans="1:131" ht="26.25" customHeight="1" x14ac:dyDescent="0.15">
      <c r="A30" s="241">
        <v>3</v>
      </c>
      <c r="B30" s="1030" t="s">
        <v>394</v>
      </c>
      <c r="C30" s="1031"/>
      <c r="D30" s="1031"/>
      <c r="E30" s="1031"/>
      <c r="F30" s="1031"/>
      <c r="G30" s="1031"/>
      <c r="H30" s="1031"/>
      <c r="I30" s="1031"/>
      <c r="J30" s="1031"/>
      <c r="K30" s="1031"/>
      <c r="L30" s="1031"/>
      <c r="M30" s="1031"/>
      <c r="N30" s="1031"/>
      <c r="O30" s="1031"/>
      <c r="P30" s="1032"/>
      <c r="Q30" s="1038">
        <v>372</v>
      </c>
      <c r="R30" s="1039"/>
      <c r="S30" s="1039"/>
      <c r="T30" s="1039"/>
      <c r="U30" s="1039"/>
      <c r="V30" s="1039">
        <v>369</v>
      </c>
      <c r="W30" s="1039"/>
      <c r="X30" s="1039"/>
      <c r="Y30" s="1039"/>
      <c r="Z30" s="1039"/>
      <c r="AA30" s="1039">
        <v>3</v>
      </c>
      <c r="AB30" s="1039"/>
      <c r="AC30" s="1039"/>
      <c r="AD30" s="1039"/>
      <c r="AE30" s="1040"/>
      <c r="AF30" s="1035">
        <v>3</v>
      </c>
      <c r="AG30" s="1036"/>
      <c r="AH30" s="1036"/>
      <c r="AI30" s="1036"/>
      <c r="AJ30" s="1037"/>
      <c r="AK30" s="980">
        <v>234</v>
      </c>
      <c r="AL30" s="971"/>
      <c r="AM30" s="971"/>
      <c r="AN30" s="971"/>
      <c r="AO30" s="971"/>
      <c r="AP30" s="971" t="s">
        <v>493</v>
      </c>
      <c r="AQ30" s="971"/>
      <c r="AR30" s="971"/>
      <c r="AS30" s="971"/>
      <c r="AT30" s="971"/>
      <c r="AU30" s="971" t="s">
        <v>493</v>
      </c>
      <c r="AV30" s="971"/>
      <c r="AW30" s="971"/>
      <c r="AX30" s="971"/>
      <c r="AY30" s="971"/>
      <c r="AZ30" s="1041" t="s">
        <v>493</v>
      </c>
      <c r="BA30" s="1041"/>
      <c r="BB30" s="1041"/>
      <c r="BC30" s="1041"/>
      <c r="BD30" s="1041"/>
      <c r="BE30" s="972"/>
      <c r="BF30" s="972"/>
      <c r="BG30" s="972"/>
      <c r="BH30" s="972"/>
      <c r="BI30" s="973"/>
      <c r="BJ30" s="231"/>
      <c r="BK30" s="231"/>
      <c r="BL30" s="231"/>
      <c r="BM30" s="231"/>
      <c r="BN30" s="231"/>
      <c r="BO30" s="240"/>
      <c r="BP30" s="240"/>
      <c r="BQ30" s="237">
        <v>24</v>
      </c>
      <c r="BR30" s="238"/>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9"/>
    </row>
    <row r="31" spans="1:131" ht="26.25" customHeight="1" x14ac:dyDescent="0.15">
      <c r="A31" s="241">
        <v>4</v>
      </c>
      <c r="B31" s="1030" t="s">
        <v>395</v>
      </c>
      <c r="C31" s="1031"/>
      <c r="D31" s="1031"/>
      <c r="E31" s="1031"/>
      <c r="F31" s="1031"/>
      <c r="G31" s="1031"/>
      <c r="H31" s="1031"/>
      <c r="I31" s="1031"/>
      <c r="J31" s="1031"/>
      <c r="K31" s="1031"/>
      <c r="L31" s="1031"/>
      <c r="M31" s="1031"/>
      <c r="N31" s="1031"/>
      <c r="O31" s="1031"/>
      <c r="P31" s="1032"/>
      <c r="Q31" s="1038">
        <v>282</v>
      </c>
      <c r="R31" s="1039"/>
      <c r="S31" s="1039"/>
      <c r="T31" s="1039"/>
      <c r="U31" s="1039"/>
      <c r="V31" s="1039">
        <v>223</v>
      </c>
      <c r="W31" s="1039"/>
      <c r="X31" s="1039"/>
      <c r="Y31" s="1039"/>
      <c r="Z31" s="1039"/>
      <c r="AA31" s="1039">
        <v>59</v>
      </c>
      <c r="AB31" s="1039"/>
      <c r="AC31" s="1039"/>
      <c r="AD31" s="1039"/>
      <c r="AE31" s="1040"/>
      <c r="AF31" s="1035">
        <v>185</v>
      </c>
      <c r="AG31" s="1036"/>
      <c r="AH31" s="1036"/>
      <c r="AI31" s="1036"/>
      <c r="AJ31" s="1037"/>
      <c r="AK31" s="980">
        <v>10</v>
      </c>
      <c r="AL31" s="971"/>
      <c r="AM31" s="971"/>
      <c r="AN31" s="971"/>
      <c r="AO31" s="971"/>
      <c r="AP31" s="971">
        <v>1111</v>
      </c>
      <c r="AQ31" s="971"/>
      <c r="AR31" s="971"/>
      <c r="AS31" s="971"/>
      <c r="AT31" s="971"/>
      <c r="AU31" s="971">
        <v>52</v>
      </c>
      <c r="AV31" s="971"/>
      <c r="AW31" s="971"/>
      <c r="AX31" s="971"/>
      <c r="AY31" s="971"/>
      <c r="AZ31" s="1041" t="s">
        <v>493</v>
      </c>
      <c r="BA31" s="1041"/>
      <c r="BB31" s="1041"/>
      <c r="BC31" s="1041"/>
      <c r="BD31" s="1041"/>
      <c r="BE31" s="972" t="s">
        <v>396</v>
      </c>
      <c r="BF31" s="972"/>
      <c r="BG31" s="972"/>
      <c r="BH31" s="972"/>
      <c r="BI31" s="973"/>
      <c r="BJ31" s="231"/>
      <c r="BK31" s="231"/>
      <c r="BL31" s="231"/>
      <c r="BM31" s="231"/>
      <c r="BN31" s="231"/>
      <c r="BO31" s="240"/>
      <c r="BP31" s="240"/>
      <c r="BQ31" s="237">
        <v>25</v>
      </c>
      <c r="BR31" s="238"/>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9"/>
    </row>
    <row r="32" spans="1:131" ht="26.25" customHeight="1" x14ac:dyDescent="0.15">
      <c r="A32" s="241">
        <v>5</v>
      </c>
      <c r="B32" s="1030" t="s">
        <v>397</v>
      </c>
      <c r="C32" s="1031"/>
      <c r="D32" s="1031"/>
      <c r="E32" s="1031"/>
      <c r="F32" s="1031"/>
      <c r="G32" s="1031"/>
      <c r="H32" s="1031"/>
      <c r="I32" s="1031"/>
      <c r="J32" s="1031"/>
      <c r="K32" s="1031"/>
      <c r="L32" s="1031"/>
      <c r="M32" s="1031"/>
      <c r="N32" s="1031"/>
      <c r="O32" s="1031"/>
      <c r="P32" s="1032"/>
      <c r="Q32" s="1038">
        <v>1551</v>
      </c>
      <c r="R32" s="1039"/>
      <c r="S32" s="1039"/>
      <c r="T32" s="1039"/>
      <c r="U32" s="1039"/>
      <c r="V32" s="1039">
        <v>1512</v>
      </c>
      <c r="W32" s="1039"/>
      <c r="X32" s="1039"/>
      <c r="Y32" s="1039"/>
      <c r="Z32" s="1039"/>
      <c r="AA32" s="1039">
        <v>39</v>
      </c>
      <c r="AB32" s="1039"/>
      <c r="AC32" s="1039"/>
      <c r="AD32" s="1039"/>
      <c r="AE32" s="1040"/>
      <c r="AF32" s="1035">
        <v>114</v>
      </c>
      <c r="AG32" s="1036"/>
      <c r="AH32" s="1036"/>
      <c r="AI32" s="1036"/>
      <c r="AJ32" s="1037"/>
      <c r="AK32" s="980">
        <v>519</v>
      </c>
      <c r="AL32" s="971"/>
      <c r="AM32" s="971"/>
      <c r="AN32" s="971"/>
      <c r="AO32" s="971"/>
      <c r="AP32" s="971">
        <v>402</v>
      </c>
      <c r="AQ32" s="971"/>
      <c r="AR32" s="971"/>
      <c r="AS32" s="971"/>
      <c r="AT32" s="971"/>
      <c r="AU32" s="971">
        <v>285</v>
      </c>
      <c r="AV32" s="971"/>
      <c r="AW32" s="971"/>
      <c r="AX32" s="971"/>
      <c r="AY32" s="971"/>
      <c r="AZ32" s="1041" t="s">
        <v>493</v>
      </c>
      <c r="BA32" s="1041"/>
      <c r="BB32" s="1041"/>
      <c r="BC32" s="1041"/>
      <c r="BD32" s="1041"/>
      <c r="BE32" s="972" t="s">
        <v>396</v>
      </c>
      <c r="BF32" s="972"/>
      <c r="BG32" s="972"/>
      <c r="BH32" s="972"/>
      <c r="BI32" s="973"/>
      <c r="BJ32" s="231"/>
      <c r="BK32" s="231"/>
      <c r="BL32" s="231"/>
      <c r="BM32" s="231"/>
      <c r="BN32" s="231"/>
      <c r="BO32" s="240"/>
      <c r="BP32" s="240"/>
      <c r="BQ32" s="237">
        <v>26</v>
      </c>
      <c r="BR32" s="238"/>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9"/>
    </row>
    <row r="33" spans="1:131" ht="26.25" customHeight="1" x14ac:dyDescent="0.15">
      <c r="A33" s="241">
        <v>6</v>
      </c>
      <c r="B33" s="1030" t="s">
        <v>398</v>
      </c>
      <c r="C33" s="1031"/>
      <c r="D33" s="1031"/>
      <c r="E33" s="1031"/>
      <c r="F33" s="1031"/>
      <c r="G33" s="1031"/>
      <c r="H33" s="1031"/>
      <c r="I33" s="1031"/>
      <c r="J33" s="1031"/>
      <c r="K33" s="1031"/>
      <c r="L33" s="1031"/>
      <c r="M33" s="1031"/>
      <c r="N33" s="1031"/>
      <c r="O33" s="1031"/>
      <c r="P33" s="1032"/>
      <c r="Q33" s="1038">
        <v>364</v>
      </c>
      <c r="R33" s="1039"/>
      <c r="S33" s="1039"/>
      <c r="T33" s="1039"/>
      <c r="U33" s="1039"/>
      <c r="V33" s="1039">
        <v>362</v>
      </c>
      <c r="W33" s="1039"/>
      <c r="X33" s="1039"/>
      <c r="Y33" s="1039"/>
      <c r="Z33" s="1039"/>
      <c r="AA33" s="1039">
        <v>2</v>
      </c>
      <c r="AB33" s="1039"/>
      <c r="AC33" s="1039"/>
      <c r="AD33" s="1039"/>
      <c r="AE33" s="1040"/>
      <c r="AF33" s="1035">
        <v>2</v>
      </c>
      <c r="AG33" s="1036"/>
      <c r="AH33" s="1036"/>
      <c r="AI33" s="1036"/>
      <c r="AJ33" s="1037"/>
      <c r="AK33" s="980">
        <v>145</v>
      </c>
      <c r="AL33" s="971"/>
      <c r="AM33" s="971"/>
      <c r="AN33" s="971"/>
      <c r="AO33" s="971"/>
      <c r="AP33" s="971">
        <v>2390</v>
      </c>
      <c r="AQ33" s="971"/>
      <c r="AR33" s="971"/>
      <c r="AS33" s="971"/>
      <c r="AT33" s="971"/>
      <c r="AU33" s="971">
        <v>2390</v>
      </c>
      <c r="AV33" s="971"/>
      <c r="AW33" s="971"/>
      <c r="AX33" s="971"/>
      <c r="AY33" s="971"/>
      <c r="AZ33" s="1041" t="s">
        <v>493</v>
      </c>
      <c r="BA33" s="1041"/>
      <c r="BB33" s="1041"/>
      <c r="BC33" s="1041"/>
      <c r="BD33" s="1041"/>
      <c r="BE33" s="972" t="s">
        <v>399</v>
      </c>
      <c r="BF33" s="972"/>
      <c r="BG33" s="972"/>
      <c r="BH33" s="972"/>
      <c r="BI33" s="973"/>
      <c r="BJ33" s="231"/>
      <c r="BK33" s="231"/>
      <c r="BL33" s="231"/>
      <c r="BM33" s="231"/>
      <c r="BN33" s="231"/>
      <c r="BO33" s="240"/>
      <c r="BP33" s="240"/>
      <c r="BQ33" s="237">
        <v>27</v>
      </c>
      <c r="BR33" s="238"/>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9"/>
    </row>
    <row r="34" spans="1:131" ht="26.25" customHeight="1" x14ac:dyDescent="0.15">
      <c r="A34" s="241">
        <v>7</v>
      </c>
      <c r="B34" s="1030" t="s">
        <v>400</v>
      </c>
      <c r="C34" s="1031"/>
      <c r="D34" s="1031"/>
      <c r="E34" s="1031"/>
      <c r="F34" s="1031"/>
      <c r="G34" s="1031"/>
      <c r="H34" s="1031"/>
      <c r="I34" s="1031"/>
      <c r="J34" s="1031"/>
      <c r="K34" s="1031"/>
      <c r="L34" s="1031"/>
      <c r="M34" s="1031"/>
      <c r="N34" s="1031"/>
      <c r="O34" s="1031"/>
      <c r="P34" s="1032"/>
      <c r="Q34" s="1038">
        <v>137</v>
      </c>
      <c r="R34" s="1039"/>
      <c r="S34" s="1039"/>
      <c r="T34" s="1039"/>
      <c r="U34" s="1039"/>
      <c r="V34" s="1039">
        <v>134</v>
      </c>
      <c r="W34" s="1039"/>
      <c r="X34" s="1039"/>
      <c r="Y34" s="1039"/>
      <c r="Z34" s="1039"/>
      <c r="AA34" s="1039">
        <v>2</v>
      </c>
      <c r="AB34" s="1039"/>
      <c r="AC34" s="1039"/>
      <c r="AD34" s="1039"/>
      <c r="AE34" s="1040"/>
      <c r="AF34" s="1035">
        <v>2</v>
      </c>
      <c r="AG34" s="1036"/>
      <c r="AH34" s="1036"/>
      <c r="AI34" s="1036"/>
      <c r="AJ34" s="1037"/>
      <c r="AK34" s="980">
        <v>99</v>
      </c>
      <c r="AL34" s="971"/>
      <c r="AM34" s="971"/>
      <c r="AN34" s="971"/>
      <c r="AO34" s="971"/>
      <c r="AP34" s="971">
        <v>442</v>
      </c>
      <c r="AQ34" s="971"/>
      <c r="AR34" s="971"/>
      <c r="AS34" s="971"/>
      <c r="AT34" s="971"/>
      <c r="AU34" s="971">
        <v>437</v>
      </c>
      <c r="AV34" s="971"/>
      <c r="AW34" s="971"/>
      <c r="AX34" s="971"/>
      <c r="AY34" s="971"/>
      <c r="AZ34" s="1041" t="s">
        <v>493</v>
      </c>
      <c r="BA34" s="1041"/>
      <c r="BB34" s="1041"/>
      <c r="BC34" s="1041"/>
      <c r="BD34" s="1041"/>
      <c r="BE34" s="972" t="s">
        <v>399</v>
      </c>
      <c r="BF34" s="972"/>
      <c r="BG34" s="972"/>
      <c r="BH34" s="972"/>
      <c r="BI34" s="973"/>
      <c r="BJ34" s="231"/>
      <c r="BK34" s="231"/>
      <c r="BL34" s="231"/>
      <c r="BM34" s="231"/>
      <c r="BN34" s="231"/>
      <c r="BO34" s="240"/>
      <c r="BP34" s="240"/>
      <c r="BQ34" s="237">
        <v>28</v>
      </c>
      <c r="BR34" s="238"/>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9"/>
    </row>
    <row r="35" spans="1:131" ht="26.25" customHeight="1" x14ac:dyDescent="0.15">
      <c r="A35" s="241">
        <v>8</v>
      </c>
      <c r="B35" s="1030" t="s">
        <v>145</v>
      </c>
      <c r="C35" s="1031"/>
      <c r="D35" s="1031"/>
      <c r="E35" s="1031"/>
      <c r="F35" s="1031"/>
      <c r="G35" s="1031"/>
      <c r="H35" s="1031"/>
      <c r="I35" s="1031"/>
      <c r="J35" s="1031"/>
      <c r="K35" s="1031"/>
      <c r="L35" s="1031"/>
      <c r="M35" s="1031"/>
      <c r="N35" s="1031"/>
      <c r="O35" s="1031"/>
      <c r="P35" s="1032"/>
      <c r="Q35" s="1038">
        <v>115</v>
      </c>
      <c r="R35" s="1039"/>
      <c r="S35" s="1039"/>
      <c r="T35" s="1039"/>
      <c r="U35" s="1039"/>
      <c r="V35" s="1039">
        <v>115</v>
      </c>
      <c r="W35" s="1039"/>
      <c r="X35" s="1039"/>
      <c r="Y35" s="1039"/>
      <c r="Z35" s="1039"/>
      <c r="AA35" s="1039">
        <v>0</v>
      </c>
      <c r="AB35" s="1039"/>
      <c r="AC35" s="1039"/>
      <c r="AD35" s="1039"/>
      <c r="AE35" s="1040"/>
      <c r="AF35" s="1035">
        <v>0</v>
      </c>
      <c r="AG35" s="1036"/>
      <c r="AH35" s="1036"/>
      <c r="AI35" s="1036"/>
      <c r="AJ35" s="1037"/>
      <c r="AK35" s="980">
        <v>72</v>
      </c>
      <c r="AL35" s="971"/>
      <c r="AM35" s="971"/>
      <c r="AN35" s="971"/>
      <c r="AO35" s="971"/>
      <c r="AP35" s="971">
        <v>709</v>
      </c>
      <c r="AQ35" s="971"/>
      <c r="AR35" s="971"/>
      <c r="AS35" s="971"/>
      <c r="AT35" s="971"/>
      <c r="AU35" s="971">
        <v>709</v>
      </c>
      <c r="AV35" s="971"/>
      <c r="AW35" s="971"/>
      <c r="AX35" s="971"/>
      <c r="AY35" s="971"/>
      <c r="AZ35" s="1041" t="s">
        <v>493</v>
      </c>
      <c r="BA35" s="1041"/>
      <c r="BB35" s="1041"/>
      <c r="BC35" s="1041"/>
      <c r="BD35" s="1041"/>
      <c r="BE35" s="972" t="s">
        <v>399</v>
      </c>
      <c r="BF35" s="972"/>
      <c r="BG35" s="972"/>
      <c r="BH35" s="972"/>
      <c r="BI35" s="973"/>
      <c r="BJ35" s="231"/>
      <c r="BK35" s="231"/>
      <c r="BL35" s="231"/>
      <c r="BM35" s="231"/>
      <c r="BN35" s="231"/>
      <c r="BO35" s="240"/>
      <c r="BP35" s="240"/>
      <c r="BQ35" s="237">
        <v>29</v>
      </c>
      <c r="BR35" s="238"/>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9"/>
    </row>
    <row r="36" spans="1:131" ht="26.25" customHeight="1" x14ac:dyDescent="0.15">
      <c r="A36" s="241">
        <v>9</v>
      </c>
      <c r="B36" s="1030" t="s">
        <v>401</v>
      </c>
      <c r="C36" s="1031"/>
      <c r="D36" s="1031"/>
      <c r="E36" s="1031"/>
      <c r="F36" s="1031"/>
      <c r="G36" s="1031"/>
      <c r="H36" s="1031"/>
      <c r="I36" s="1031"/>
      <c r="J36" s="1031"/>
      <c r="K36" s="1031"/>
      <c r="L36" s="1031"/>
      <c r="M36" s="1031"/>
      <c r="N36" s="1031"/>
      <c r="O36" s="1031"/>
      <c r="P36" s="1032"/>
      <c r="Q36" s="1038">
        <v>28</v>
      </c>
      <c r="R36" s="1039"/>
      <c r="S36" s="1039"/>
      <c r="T36" s="1039"/>
      <c r="U36" s="1039"/>
      <c r="V36" s="1039">
        <v>26</v>
      </c>
      <c r="W36" s="1039"/>
      <c r="X36" s="1039"/>
      <c r="Y36" s="1039"/>
      <c r="Z36" s="1039"/>
      <c r="AA36" s="1039">
        <v>2</v>
      </c>
      <c r="AB36" s="1039"/>
      <c r="AC36" s="1039"/>
      <c r="AD36" s="1039"/>
      <c r="AE36" s="1040"/>
      <c r="AF36" s="1035">
        <v>2</v>
      </c>
      <c r="AG36" s="1036"/>
      <c r="AH36" s="1036"/>
      <c r="AI36" s="1036"/>
      <c r="AJ36" s="1037"/>
      <c r="AK36" s="980">
        <v>28</v>
      </c>
      <c r="AL36" s="971"/>
      <c r="AM36" s="971"/>
      <c r="AN36" s="971"/>
      <c r="AO36" s="971"/>
      <c r="AP36" s="1041" t="s">
        <v>493</v>
      </c>
      <c r="AQ36" s="1041"/>
      <c r="AR36" s="1041"/>
      <c r="AS36" s="1041"/>
      <c r="AT36" s="1041"/>
      <c r="AU36" s="1041" t="s">
        <v>493</v>
      </c>
      <c r="AV36" s="1041"/>
      <c r="AW36" s="1041"/>
      <c r="AX36" s="1041"/>
      <c r="AY36" s="1041"/>
      <c r="AZ36" s="1041" t="s">
        <v>493</v>
      </c>
      <c r="BA36" s="1041"/>
      <c r="BB36" s="1041"/>
      <c r="BC36" s="1041"/>
      <c r="BD36" s="1041"/>
      <c r="BE36" s="972" t="s">
        <v>399</v>
      </c>
      <c r="BF36" s="972"/>
      <c r="BG36" s="972"/>
      <c r="BH36" s="972"/>
      <c r="BI36" s="973"/>
      <c r="BJ36" s="231"/>
      <c r="BK36" s="231"/>
      <c r="BL36" s="231"/>
      <c r="BM36" s="231"/>
      <c r="BN36" s="231"/>
      <c r="BO36" s="240"/>
      <c r="BP36" s="240"/>
      <c r="BQ36" s="237">
        <v>30</v>
      </c>
      <c r="BR36" s="238"/>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9"/>
    </row>
    <row r="37" spans="1:131" ht="26.25" customHeight="1" x14ac:dyDescent="0.15">
      <c r="A37" s="241">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1"/>
      <c r="BK37" s="231"/>
      <c r="BL37" s="231"/>
      <c r="BM37" s="231"/>
      <c r="BN37" s="231"/>
      <c r="BO37" s="240"/>
      <c r="BP37" s="240"/>
      <c r="BQ37" s="237">
        <v>31</v>
      </c>
      <c r="BR37" s="238"/>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9"/>
    </row>
    <row r="38" spans="1:131" ht="26.25" customHeight="1" x14ac:dyDescent="0.15">
      <c r="A38" s="241">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1"/>
      <c r="BK38" s="231"/>
      <c r="BL38" s="231"/>
      <c r="BM38" s="231"/>
      <c r="BN38" s="231"/>
      <c r="BO38" s="240"/>
      <c r="BP38" s="240"/>
      <c r="BQ38" s="237">
        <v>32</v>
      </c>
      <c r="BR38" s="238"/>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9"/>
    </row>
    <row r="39" spans="1:131" ht="26.25" customHeight="1" x14ac:dyDescent="0.15">
      <c r="A39" s="241">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1"/>
      <c r="BK39" s="231"/>
      <c r="BL39" s="231"/>
      <c r="BM39" s="231"/>
      <c r="BN39" s="231"/>
      <c r="BO39" s="240"/>
      <c r="BP39" s="240"/>
      <c r="BQ39" s="237">
        <v>33</v>
      </c>
      <c r="BR39" s="238"/>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9"/>
    </row>
    <row r="40" spans="1:131" ht="26.25" customHeight="1" x14ac:dyDescent="0.15">
      <c r="A40" s="237">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1"/>
      <c r="BK40" s="231"/>
      <c r="BL40" s="231"/>
      <c r="BM40" s="231"/>
      <c r="BN40" s="231"/>
      <c r="BO40" s="240"/>
      <c r="BP40" s="240"/>
      <c r="BQ40" s="237">
        <v>34</v>
      </c>
      <c r="BR40" s="238"/>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9"/>
    </row>
    <row r="41" spans="1:131" ht="26.25" customHeight="1" x14ac:dyDescent="0.15">
      <c r="A41" s="237">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1"/>
      <c r="BK41" s="231"/>
      <c r="BL41" s="231"/>
      <c r="BM41" s="231"/>
      <c r="BN41" s="231"/>
      <c r="BO41" s="240"/>
      <c r="BP41" s="240"/>
      <c r="BQ41" s="237">
        <v>35</v>
      </c>
      <c r="BR41" s="238"/>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9"/>
    </row>
    <row r="42" spans="1:131" ht="26.25" customHeight="1" x14ac:dyDescent="0.15">
      <c r="A42" s="237">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1"/>
      <c r="BK42" s="231"/>
      <c r="BL42" s="231"/>
      <c r="BM42" s="231"/>
      <c r="BN42" s="231"/>
      <c r="BO42" s="240"/>
      <c r="BP42" s="240"/>
      <c r="BQ42" s="237">
        <v>36</v>
      </c>
      <c r="BR42" s="238"/>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9"/>
    </row>
    <row r="43" spans="1:131" ht="26.25" customHeight="1" x14ac:dyDescent="0.15">
      <c r="A43" s="237">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1"/>
      <c r="BK43" s="231"/>
      <c r="BL43" s="231"/>
      <c r="BM43" s="231"/>
      <c r="BN43" s="231"/>
      <c r="BO43" s="240"/>
      <c r="BP43" s="240"/>
      <c r="BQ43" s="237">
        <v>37</v>
      </c>
      <c r="BR43" s="238"/>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9"/>
    </row>
    <row r="44" spans="1:131" ht="26.25" customHeight="1" x14ac:dyDescent="0.15">
      <c r="A44" s="237">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1"/>
      <c r="BK44" s="231"/>
      <c r="BL44" s="231"/>
      <c r="BM44" s="231"/>
      <c r="BN44" s="231"/>
      <c r="BO44" s="240"/>
      <c r="BP44" s="240"/>
      <c r="BQ44" s="237">
        <v>38</v>
      </c>
      <c r="BR44" s="238"/>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9"/>
    </row>
    <row r="45" spans="1:131" ht="26.25" customHeight="1" x14ac:dyDescent="0.15">
      <c r="A45" s="237">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1"/>
      <c r="BK45" s="231"/>
      <c r="BL45" s="231"/>
      <c r="BM45" s="231"/>
      <c r="BN45" s="231"/>
      <c r="BO45" s="240"/>
      <c r="BP45" s="240"/>
      <c r="BQ45" s="237">
        <v>39</v>
      </c>
      <c r="BR45" s="238"/>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9"/>
    </row>
    <row r="46" spans="1:131" ht="26.25" customHeight="1" x14ac:dyDescent="0.15">
      <c r="A46" s="237">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1"/>
      <c r="BK46" s="231"/>
      <c r="BL46" s="231"/>
      <c r="BM46" s="231"/>
      <c r="BN46" s="231"/>
      <c r="BO46" s="240"/>
      <c r="BP46" s="240"/>
      <c r="BQ46" s="237">
        <v>40</v>
      </c>
      <c r="BR46" s="238"/>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9"/>
    </row>
    <row r="47" spans="1:131" ht="26.25" customHeight="1" x14ac:dyDescent="0.15">
      <c r="A47" s="237">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1"/>
      <c r="BK47" s="231"/>
      <c r="BL47" s="231"/>
      <c r="BM47" s="231"/>
      <c r="BN47" s="231"/>
      <c r="BO47" s="240"/>
      <c r="BP47" s="240"/>
      <c r="BQ47" s="237">
        <v>41</v>
      </c>
      <c r="BR47" s="238"/>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9"/>
    </row>
    <row r="48" spans="1:131" ht="26.25" customHeight="1" x14ac:dyDescent="0.15">
      <c r="A48" s="237">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1"/>
      <c r="BK48" s="231"/>
      <c r="BL48" s="231"/>
      <c r="BM48" s="231"/>
      <c r="BN48" s="231"/>
      <c r="BO48" s="240"/>
      <c r="BP48" s="240"/>
      <c r="BQ48" s="237">
        <v>42</v>
      </c>
      <c r="BR48" s="238"/>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9"/>
    </row>
    <row r="49" spans="1:131" ht="26.25" customHeight="1" x14ac:dyDescent="0.15">
      <c r="A49" s="237">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1"/>
      <c r="BK49" s="231"/>
      <c r="BL49" s="231"/>
      <c r="BM49" s="231"/>
      <c r="BN49" s="231"/>
      <c r="BO49" s="240"/>
      <c r="BP49" s="240"/>
      <c r="BQ49" s="237">
        <v>43</v>
      </c>
      <c r="BR49" s="238"/>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9"/>
    </row>
    <row r="50" spans="1:131" ht="26.25" customHeight="1" x14ac:dyDescent="0.15">
      <c r="A50" s="237">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1"/>
      <c r="BK50" s="231"/>
      <c r="BL50" s="231"/>
      <c r="BM50" s="231"/>
      <c r="BN50" s="231"/>
      <c r="BO50" s="240"/>
      <c r="BP50" s="240"/>
      <c r="BQ50" s="237">
        <v>44</v>
      </c>
      <c r="BR50" s="238"/>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9"/>
    </row>
    <row r="51" spans="1:131" ht="26.25" customHeight="1" x14ac:dyDescent="0.15">
      <c r="A51" s="237">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1"/>
      <c r="BK51" s="231"/>
      <c r="BL51" s="231"/>
      <c r="BM51" s="231"/>
      <c r="BN51" s="231"/>
      <c r="BO51" s="240"/>
      <c r="BP51" s="240"/>
      <c r="BQ51" s="237">
        <v>45</v>
      </c>
      <c r="BR51" s="238"/>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9"/>
    </row>
    <row r="52" spans="1:131" ht="26.25" customHeight="1" x14ac:dyDescent="0.15">
      <c r="A52" s="237">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1"/>
      <c r="BK52" s="231"/>
      <c r="BL52" s="231"/>
      <c r="BM52" s="231"/>
      <c r="BN52" s="231"/>
      <c r="BO52" s="240"/>
      <c r="BP52" s="240"/>
      <c r="BQ52" s="237">
        <v>46</v>
      </c>
      <c r="BR52" s="238"/>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9"/>
    </row>
    <row r="53" spans="1:131" ht="26.25" customHeight="1" x14ac:dyDescent="0.15">
      <c r="A53" s="237">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1"/>
      <c r="BK53" s="231"/>
      <c r="BL53" s="231"/>
      <c r="BM53" s="231"/>
      <c r="BN53" s="231"/>
      <c r="BO53" s="240"/>
      <c r="BP53" s="240"/>
      <c r="BQ53" s="237">
        <v>47</v>
      </c>
      <c r="BR53" s="238"/>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9"/>
    </row>
    <row r="54" spans="1:131" ht="26.25" customHeight="1" x14ac:dyDescent="0.15">
      <c r="A54" s="237">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1"/>
      <c r="BK54" s="231"/>
      <c r="BL54" s="231"/>
      <c r="BM54" s="231"/>
      <c r="BN54" s="231"/>
      <c r="BO54" s="240"/>
      <c r="BP54" s="240"/>
      <c r="BQ54" s="237">
        <v>48</v>
      </c>
      <c r="BR54" s="238"/>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9"/>
    </row>
    <row r="55" spans="1:131" ht="26.25" customHeight="1" x14ac:dyDescent="0.15">
      <c r="A55" s="237">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1"/>
      <c r="BK55" s="231"/>
      <c r="BL55" s="231"/>
      <c r="BM55" s="231"/>
      <c r="BN55" s="231"/>
      <c r="BO55" s="240"/>
      <c r="BP55" s="240"/>
      <c r="BQ55" s="237">
        <v>49</v>
      </c>
      <c r="BR55" s="238"/>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9"/>
    </row>
    <row r="56" spans="1:131" ht="26.25" customHeight="1" x14ac:dyDescent="0.15">
      <c r="A56" s="237">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1"/>
      <c r="BK56" s="231"/>
      <c r="BL56" s="231"/>
      <c r="BM56" s="231"/>
      <c r="BN56" s="231"/>
      <c r="BO56" s="240"/>
      <c r="BP56" s="240"/>
      <c r="BQ56" s="237">
        <v>50</v>
      </c>
      <c r="BR56" s="238"/>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9"/>
    </row>
    <row r="57" spans="1:131" ht="26.25" customHeight="1" x14ac:dyDescent="0.15">
      <c r="A57" s="237">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1"/>
      <c r="BK57" s="231"/>
      <c r="BL57" s="231"/>
      <c r="BM57" s="231"/>
      <c r="BN57" s="231"/>
      <c r="BO57" s="240"/>
      <c r="BP57" s="240"/>
      <c r="BQ57" s="237">
        <v>51</v>
      </c>
      <c r="BR57" s="238"/>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9"/>
    </row>
    <row r="58" spans="1:131" ht="26.25" customHeight="1" x14ac:dyDescent="0.15">
      <c r="A58" s="237">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1"/>
      <c r="BK58" s="231"/>
      <c r="BL58" s="231"/>
      <c r="BM58" s="231"/>
      <c r="BN58" s="231"/>
      <c r="BO58" s="240"/>
      <c r="BP58" s="240"/>
      <c r="BQ58" s="237">
        <v>52</v>
      </c>
      <c r="BR58" s="238"/>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9"/>
    </row>
    <row r="59" spans="1:131" ht="26.25" customHeight="1" x14ac:dyDescent="0.15">
      <c r="A59" s="237">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1"/>
      <c r="BK59" s="231"/>
      <c r="BL59" s="231"/>
      <c r="BM59" s="231"/>
      <c r="BN59" s="231"/>
      <c r="BO59" s="240"/>
      <c r="BP59" s="240"/>
      <c r="BQ59" s="237">
        <v>53</v>
      </c>
      <c r="BR59" s="238"/>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9"/>
    </row>
    <row r="60" spans="1:131" ht="26.25" customHeight="1" x14ac:dyDescent="0.15">
      <c r="A60" s="237">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1"/>
      <c r="BK60" s="231"/>
      <c r="BL60" s="231"/>
      <c r="BM60" s="231"/>
      <c r="BN60" s="231"/>
      <c r="BO60" s="240"/>
      <c r="BP60" s="240"/>
      <c r="BQ60" s="237">
        <v>54</v>
      </c>
      <c r="BR60" s="238"/>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9"/>
    </row>
    <row r="61" spans="1:131" ht="26.25" customHeight="1" thickBot="1" x14ac:dyDescent="0.2">
      <c r="A61" s="237">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1"/>
      <c r="BK61" s="231"/>
      <c r="BL61" s="231"/>
      <c r="BM61" s="231"/>
      <c r="BN61" s="231"/>
      <c r="BO61" s="240"/>
      <c r="BP61" s="240"/>
      <c r="BQ61" s="237">
        <v>55</v>
      </c>
      <c r="BR61" s="238"/>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9"/>
    </row>
    <row r="62" spans="1:131" ht="26.25" customHeight="1" x14ac:dyDescent="0.15">
      <c r="A62" s="237">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0"/>
      <c r="BP62" s="240"/>
      <c r="BQ62" s="237">
        <v>56</v>
      </c>
      <c r="BR62" s="238"/>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9"/>
    </row>
    <row r="63" spans="1:131" ht="26.25" customHeight="1" thickBot="1" x14ac:dyDescent="0.2">
      <c r="A63" s="239" t="s">
        <v>380</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486</v>
      </c>
      <c r="AG63" s="959"/>
      <c r="AH63" s="959"/>
      <c r="AI63" s="959"/>
      <c r="AJ63" s="1022"/>
      <c r="AK63" s="1023"/>
      <c r="AL63" s="963"/>
      <c r="AM63" s="963"/>
      <c r="AN63" s="963"/>
      <c r="AO63" s="963"/>
      <c r="AP63" s="959">
        <v>5054</v>
      </c>
      <c r="AQ63" s="959"/>
      <c r="AR63" s="959"/>
      <c r="AS63" s="959"/>
      <c r="AT63" s="959"/>
      <c r="AU63" s="959">
        <v>3873</v>
      </c>
      <c r="AV63" s="959"/>
      <c r="AW63" s="959"/>
      <c r="AX63" s="959"/>
      <c r="AY63" s="959"/>
      <c r="AZ63" s="1017"/>
      <c r="BA63" s="1017"/>
      <c r="BB63" s="1017"/>
      <c r="BC63" s="1017"/>
      <c r="BD63" s="1017"/>
      <c r="BE63" s="960"/>
      <c r="BF63" s="960"/>
      <c r="BG63" s="960"/>
      <c r="BH63" s="960"/>
      <c r="BI63" s="961"/>
      <c r="BJ63" s="1018" t="s">
        <v>124</v>
      </c>
      <c r="BK63" s="953"/>
      <c r="BL63" s="953"/>
      <c r="BM63" s="953"/>
      <c r="BN63" s="1019"/>
      <c r="BO63" s="240"/>
      <c r="BP63" s="240"/>
      <c r="BQ63" s="237">
        <v>57</v>
      </c>
      <c r="BR63" s="238"/>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9"/>
    </row>
    <row r="65" spans="1:131" ht="26.25" customHeight="1" thickBot="1" x14ac:dyDescent="0.2">
      <c r="A65" s="231" t="s">
        <v>404</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9"/>
    </row>
    <row r="66" spans="1:131" ht="26.25" customHeight="1" x14ac:dyDescent="0.15">
      <c r="A66" s="995" t="s">
        <v>405</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406</v>
      </c>
      <c r="AV66" s="1002"/>
      <c r="AW66" s="1002"/>
      <c r="AX66" s="1002"/>
      <c r="AY66" s="1003"/>
      <c r="AZ66" s="1001" t="s">
        <v>368</v>
      </c>
      <c r="BA66" s="1002"/>
      <c r="BB66" s="1002"/>
      <c r="BC66" s="1002"/>
      <c r="BD66" s="1015"/>
      <c r="BE66" s="240"/>
      <c r="BF66" s="240"/>
      <c r="BG66" s="240"/>
      <c r="BH66" s="240"/>
      <c r="BI66" s="240"/>
      <c r="BJ66" s="240"/>
      <c r="BK66" s="240"/>
      <c r="BL66" s="240"/>
      <c r="BM66" s="240"/>
      <c r="BN66" s="240"/>
      <c r="BO66" s="240"/>
      <c r="BP66" s="240"/>
      <c r="BQ66" s="237">
        <v>60</v>
      </c>
      <c r="BR66" s="242"/>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9"/>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0"/>
      <c r="BF67" s="240"/>
      <c r="BG67" s="240"/>
      <c r="BH67" s="240"/>
      <c r="BI67" s="240"/>
      <c r="BJ67" s="240"/>
      <c r="BK67" s="240"/>
      <c r="BL67" s="240"/>
      <c r="BM67" s="240"/>
      <c r="BN67" s="240"/>
      <c r="BO67" s="240"/>
      <c r="BP67" s="240"/>
      <c r="BQ67" s="237">
        <v>61</v>
      </c>
      <c r="BR67" s="242"/>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9"/>
    </row>
    <row r="68" spans="1:131" ht="26.25" customHeight="1" thickTop="1" x14ac:dyDescent="0.15">
      <c r="A68" s="235">
        <v>1</v>
      </c>
      <c r="B68" s="985" t="s">
        <v>555</v>
      </c>
      <c r="C68" s="986"/>
      <c r="D68" s="986"/>
      <c r="E68" s="986"/>
      <c r="F68" s="986"/>
      <c r="G68" s="986"/>
      <c r="H68" s="986"/>
      <c r="I68" s="986"/>
      <c r="J68" s="986"/>
      <c r="K68" s="986"/>
      <c r="L68" s="986"/>
      <c r="M68" s="986"/>
      <c r="N68" s="986"/>
      <c r="O68" s="986"/>
      <c r="P68" s="987"/>
      <c r="Q68" s="988">
        <v>6239</v>
      </c>
      <c r="R68" s="982"/>
      <c r="S68" s="982"/>
      <c r="T68" s="982"/>
      <c r="U68" s="982"/>
      <c r="V68" s="982">
        <v>6001</v>
      </c>
      <c r="W68" s="982"/>
      <c r="X68" s="982"/>
      <c r="Y68" s="982"/>
      <c r="Z68" s="982"/>
      <c r="AA68" s="982">
        <v>238</v>
      </c>
      <c r="AB68" s="982"/>
      <c r="AC68" s="982"/>
      <c r="AD68" s="982"/>
      <c r="AE68" s="982"/>
      <c r="AF68" s="982">
        <v>228</v>
      </c>
      <c r="AG68" s="982"/>
      <c r="AH68" s="982"/>
      <c r="AI68" s="982"/>
      <c r="AJ68" s="982"/>
      <c r="AK68" s="982">
        <v>0</v>
      </c>
      <c r="AL68" s="982"/>
      <c r="AM68" s="982"/>
      <c r="AN68" s="982"/>
      <c r="AO68" s="982"/>
      <c r="AP68" s="982">
        <v>2949</v>
      </c>
      <c r="AQ68" s="982"/>
      <c r="AR68" s="982"/>
      <c r="AS68" s="982"/>
      <c r="AT68" s="982"/>
      <c r="AU68" s="982">
        <v>144</v>
      </c>
      <c r="AV68" s="982"/>
      <c r="AW68" s="982"/>
      <c r="AX68" s="982"/>
      <c r="AY68" s="982"/>
      <c r="AZ68" s="983"/>
      <c r="BA68" s="983"/>
      <c r="BB68" s="983"/>
      <c r="BC68" s="983"/>
      <c r="BD68" s="984"/>
      <c r="BE68" s="240"/>
      <c r="BF68" s="240"/>
      <c r="BG68" s="240"/>
      <c r="BH68" s="240"/>
      <c r="BI68" s="240"/>
      <c r="BJ68" s="240"/>
      <c r="BK68" s="240"/>
      <c r="BL68" s="240"/>
      <c r="BM68" s="240"/>
      <c r="BN68" s="240"/>
      <c r="BO68" s="240"/>
      <c r="BP68" s="240"/>
      <c r="BQ68" s="237">
        <v>62</v>
      </c>
      <c r="BR68" s="242"/>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9"/>
    </row>
    <row r="69" spans="1:131" ht="26.25" customHeight="1" x14ac:dyDescent="0.15">
      <c r="A69" s="237">
        <v>2</v>
      </c>
      <c r="B69" s="974" t="s">
        <v>556</v>
      </c>
      <c r="C69" s="975"/>
      <c r="D69" s="975"/>
      <c r="E69" s="975"/>
      <c r="F69" s="975"/>
      <c r="G69" s="975"/>
      <c r="H69" s="975"/>
      <c r="I69" s="975"/>
      <c r="J69" s="975"/>
      <c r="K69" s="975"/>
      <c r="L69" s="975"/>
      <c r="M69" s="975"/>
      <c r="N69" s="975"/>
      <c r="O69" s="975"/>
      <c r="P69" s="976"/>
      <c r="Q69" s="977">
        <v>5908</v>
      </c>
      <c r="R69" s="971"/>
      <c r="S69" s="971"/>
      <c r="T69" s="971"/>
      <c r="U69" s="971"/>
      <c r="V69" s="971">
        <v>3386</v>
      </c>
      <c r="W69" s="971"/>
      <c r="X69" s="971"/>
      <c r="Y69" s="971"/>
      <c r="Z69" s="971"/>
      <c r="AA69" s="971">
        <v>2522</v>
      </c>
      <c r="AB69" s="971"/>
      <c r="AC69" s="971"/>
      <c r="AD69" s="971"/>
      <c r="AE69" s="971"/>
      <c r="AF69" s="971">
        <v>2522</v>
      </c>
      <c r="AG69" s="971"/>
      <c r="AH69" s="971"/>
      <c r="AI69" s="971"/>
      <c r="AJ69" s="971"/>
      <c r="AK69" s="971" t="s">
        <v>493</v>
      </c>
      <c r="AL69" s="971"/>
      <c r="AM69" s="971"/>
      <c r="AN69" s="971"/>
      <c r="AO69" s="971"/>
      <c r="AP69" s="971" t="s">
        <v>493</v>
      </c>
      <c r="AQ69" s="971"/>
      <c r="AR69" s="971"/>
      <c r="AS69" s="971"/>
      <c r="AT69" s="971"/>
      <c r="AU69" s="971" t="s">
        <v>493</v>
      </c>
      <c r="AV69" s="971"/>
      <c r="AW69" s="971"/>
      <c r="AX69" s="971"/>
      <c r="AY69" s="971"/>
      <c r="AZ69" s="972"/>
      <c r="BA69" s="972"/>
      <c r="BB69" s="972"/>
      <c r="BC69" s="972"/>
      <c r="BD69" s="973"/>
      <c r="BE69" s="240"/>
      <c r="BF69" s="240"/>
      <c r="BG69" s="240"/>
      <c r="BH69" s="240"/>
      <c r="BI69" s="240"/>
      <c r="BJ69" s="240"/>
      <c r="BK69" s="240"/>
      <c r="BL69" s="240"/>
      <c r="BM69" s="240"/>
      <c r="BN69" s="240"/>
      <c r="BO69" s="240"/>
      <c r="BP69" s="240"/>
      <c r="BQ69" s="237">
        <v>63</v>
      </c>
      <c r="BR69" s="242"/>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9"/>
    </row>
    <row r="70" spans="1:131" ht="26.25" customHeight="1" x14ac:dyDescent="0.15">
      <c r="A70" s="237">
        <v>3</v>
      </c>
      <c r="B70" s="974" t="s">
        <v>557</v>
      </c>
      <c r="C70" s="975"/>
      <c r="D70" s="975"/>
      <c r="E70" s="975"/>
      <c r="F70" s="975"/>
      <c r="G70" s="975"/>
      <c r="H70" s="975"/>
      <c r="I70" s="975"/>
      <c r="J70" s="975"/>
      <c r="K70" s="975"/>
      <c r="L70" s="975"/>
      <c r="M70" s="975"/>
      <c r="N70" s="975"/>
      <c r="O70" s="975"/>
      <c r="P70" s="976"/>
      <c r="Q70" s="977">
        <v>617</v>
      </c>
      <c r="R70" s="971"/>
      <c r="S70" s="971"/>
      <c r="T70" s="971"/>
      <c r="U70" s="971"/>
      <c r="V70" s="971">
        <v>567</v>
      </c>
      <c r="W70" s="971"/>
      <c r="X70" s="971"/>
      <c r="Y70" s="971"/>
      <c r="Z70" s="971"/>
      <c r="AA70" s="971">
        <v>51</v>
      </c>
      <c r="AB70" s="971"/>
      <c r="AC70" s="971"/>
      <c r="AD70" s="971"/>
      <c r="AE70" s="971"/>
      <c r="AF70" s="971">
        <v>51</v>
      </c>
      <c r="AG70" s="971"/>
      <c r="AH70" s="971"/>
      <c r="AI70" s="971"/>
      <c r="AJ70" s="971"/>
      <c r="AK70" s="971">
        <v>39</v>
      </c>
      <c r="AL70" s="971"/>
      <c r="AM70" s="971"/>
      <c r="AN70" s="971"/>
      <c r="AO70" s="971"/>
      <c r="AP70" s="971" t="s">
        <v>493</v>
      </c>
      <c r="AQ70" s="971"/>
      <c r="AR70" s="971"/>
      <c r="AS70" s="971"/>
      <c r="AT70" s="971"/>
      <c r="AU70" s="971" t="s">
        <v>493</v>
      </c>
      <c r="AV70" s="971"/>
      <c r="AW70" s="971"/>
      <c r="AX70" s="971"/>
      <c r="AY70" s="971"/>
      <c r="AZ70" s="972"/>
      <c r="BA70" s="972"/>
      <c r="BB70" s="972"/>
      <c r="BC70" s="972"/>
      <c r="BD70" s="973"/>
      <c r="BE70" s="240"/>
      <c r="BF70" s="240"/>
      <c r="BG70" s="240"/>
      <c r="BH70" s="240"/>
      <c r="BI70" s="240"/>
      <c r="BJ70" s="240"/>
      <c r="BK70" s="240"/>
      <c r="BL70" s="240"/>
      <c r="BM70" s="240"/>
      <c r="BN70" s="240"/>
      <c r="BO70" s="240"/>
      <c r="BP70" s="240"/>
      <c r="BQ70" s="237">
        <v>64</v>
      </c>
      <c r="BR70" s="242"/>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9"/>
    </row>
    <row r="71" spans="1:131" ht="26.25" customHeight="1" x14ac:dyDescent="0.15">
      <c r="A71" s="237">
        <v>4</v>
      </c>
      <c r="B71" s="974" t="s">
        <v>558</v>
      </c>
      <c r="C71" s="975"/>
      <c r="D71" s="975"/>
      <c r="E71" s="975"/>
      <c r="F71" s="975"/>
      <c r="G71" s="975"/>
      <c r="H71" s="975"/>
      <c r="I71" s="975"/>
      <c r="J71" s="975"/>
      <c r="K71" s="975"/>
      <c r="L71" s="975"/>
      <c r="M71" s="975"/>
      <c r="N71" s="975"/>
      <c r="O71" s="975"/>
      <c r="P71" s="976"/>
      <c r="Q71" s="977">
        <v>177493</v>
      </c>
      <c r="R71" s="971"/>
      <c r="S71" s="971"/>
      <c r="T71" s="971"/>
      <c r="U71" s="971"/>
      <c r="V71" s="971">
        <v>175048</v>
      </c>
      <c r="W71" s="971"/>
      <c r="X71" s="971"/>
      <c r="Y71" s="971"/>
      <c r="Z71" s="971"/>
      <c r="AA71" s="971">
        <v>2445</v>
      </c>
      <c r="AB71" s="971"/>
      <c r="AC71" s="971"/>
      <c r="AD71" s="971"/>
      <c r="AE71" s="971"/>
      <c r="AF71" s="971">
        <v>2442</v>
      </c>
      <c r="AG71" s="971"/>
      <c r="AH71" s="971"/>
      <c r="AI71" s="971"/>
      <c r="AJ71" s="971"/>
      <c r="AK71" s="971">
        <v>6094</v>
      </c>
      <c r="AL71" s="971"/>
      <c r="AM71" s="971"/>
      <c r="AN71" s="971"/>
      <c r="AO71" s="971"/>
      <c r="AP71" s="971" t="s">
        <v>493</v>
      </c>
      <c r="AQ71" s="971"/>
      <c r="AR71" s="971"/>
      <c r="AS71" s="971"/>
      <c r="AT71" s="971"/>
      <c r="AU71" s="971" t="s">
        <v>493</v>
      </c>
      <c r="AV71" s="971"/>
      <c r="AW71" s="971"/>
      <c r="AX71" s="971"/>
      <c r="AY71" s="971"/>
      <c r="AZ71" s="972"/>
      <c r="BA71" s="972"/>
      <c r="BB71" s="972"/>
      <c r="BC71" s="972"/>
      <c r="BD71" s="973"/>
      <c r="BE71" s="240"/>
      <c r="BF71" s="240"/>
      <c r="BG71" s="240"/>
      <c r="BH71" s="240"/>
      <c r="BI71" s="240"/>
      <c r="BJ71" s="240"/>
      <c r="BK71" s="240"/>
      <c r="BL71" s="240"/>
      <c r="BM71" s="240"/>
      <c r="BN71" s="240"/>
      <c r="BO71" s="240"/>
      <c r="BP71" s="240"/>
      <c r="BQ71" s="237">
        <v>65</v>
      </c>
      <c r="BR71" s="242"/>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9"/>
    </row>
    <row r="72" spans="1:131" ht="26.25" customHeight="1" x14ac:dyDescent="0.15">
      <c r="A72" s="237">
        <v>5</v>
      </c>
      <c r="B72" s="974" t="s">
        <v>559</v>
      </c>
      <c r="C72" s="975"/>
      <c r="D72" s="975"/>
      <c r="E72" s="975"/>
      <c r="F72" s="975"/>
      <c r="G72" s="975"/>
      <c r="H72" s="975"/>
      <c r="I72" s="975"/>
      <c r="J72" s="975"/>
      <c r="K72" s="975"/>
      <c r="L72" s="975"/>
      <c r="M72" s="975"/>
      <c r="N72" s="975"/>
      <c r="O72" s="975"/>
      <c r="P72" s="976"/>
      <c r="Q72" s="977">
        <v>127</v>
      </c>
      <c r="R72" s="971"/>
      <c r="S72" s="971"/>
      <c r="T72" s="971"/>
      <c r="U72" s="971"/>
      <c r="V72" s="971">
        <v>122</v>
      </c>
      <c r="W72" s="971"/>
      <c r="X72" s="971"/>
      <c r="Y72" s="971"/>
      <c r="Z72" s="971"/>
      <c r="AA72" s="971">
        <v>5</v>
      </c>
      <c r="AB72" s="971"/>
      <c r="AC72" s="971"/>
      <c r="AD72" s="971"/>
      <c r="AE72" s="971"/>
      <c r="AF72" s="971">
        <v>5</v>
      </c>
      <c r="AG72" s="971"/>
      <c r="AH72" s="971"/>
      <c r="AI72" s="971"/>
      <c r="AJ72" s="971"/>
      <c r="AK72" s="971">
        <v>10</v>
      </c>
      <c r="AL72" s="971"/>
      <c r="AM72" s="971"/>
      <c r="AN72" s="971"/>
      <c r="AO72" s="971"/>
      <c r="AP72" s="971" t="s">
        <v>493</v>
      </c>
      <c r="AQ72" s="971"/>
      <c r="AR72" s="971"/>
      <c r="AS72" s="971"/>
      <c r="AT72" s="971"/>
      <c r="AU72" s="971" t="s">
        <v>493</v>
      </c>
      <c r="AV72" s="971"/>
      <c r="AW72" s="971"/>
      <c r="AX72" s="971"/>
      <c r="AY72" s="971"/>
      <c r="AZ72" s="972"/>
      <c r="BA72" s="972"/>
      <c r="BB72" s="972"/>
      <c r="BC72" s="972"/>
      <c r="BD72" s="973"/>
      <c r="BE72" s="240"/>
      <c r="BF72" s="240"/>
      <c r="BG72" s="240"/>
      <c r="BH72" s="240"/>
      <c r="BI72" s="240"/>
      <c r="BJ72" s="240"/>
      <c r="BK72" s="240"/>
      <c r="BL72" s="240"/>
      <c r="BM72" s="240"/>
      <c r="BN72" s="240"/>
      <c r="BO72" s="240"/>
      <c r="BP72" s="240"/>
      <c r="BQ72" s="237">
        <v>66</v>
      </c>
      <c r="BR72" s="242"/>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9"/>
    </row>
    <row r="73" spans="1:131" ht="26.25" customHeight="1" x14ac:dyDescent="0.15">
      <c r="A73" s="237">
        <v>6</v>
      </c>
      <c r="B73" s="974" t="s">
        <v>560</v>
      </c>
      <c r="C73" s="975"/>
      <c r="D73" s="975"/>
      <c r="E73" s="975"/>
      <c r="F73" s="975"/>
      <c r="G73" s="975"/>
      <c r="H73" s="975"/>
      <c r="I73" s="975"/>
      <c r="J73" s="975"/>
      <c r="K73" s="975"/>
      <c r="L73" s="975"/>
      <c r="M73" s="975"/>
      <c r="N73" s="975"/>
      <c r="O73" s="975"/>
      <c r="P73" s="976"/>
      <c r="Q73" s="977">
        <v>895</v>
      </c>
      <c r="R73" s="971"/>
      <c r="S73" s="971"/>
      <c r="T73" s="971"/>
      <c r="U73" s="971"/>
      <c r="V73" s="971">
        <v>875</v>
      </c>
      <c r="W73" s="971"/>
      <c r="X73" s="971"/>
      <c r="Y73" s="971"/>
      <c r="Z73" s="971"/>
      <c r="AA73" s="971">
        <v>19</v>
      </c>
      <c r="AB73" s="971"/>
      <c r="AC73" s="971"/>
      <c r="AD73" s="971"/>
      <c r="AE73" s="971"/>
      <c r="AF73" s="971">
        <v>19</v>
      </c>
      <c r="AG73" s="971"/>
      <c r="AH73" s="971"/>
      <c r="AI73" s="971"/>
      <c r="AJ73" s="971"/>
      <c r="AK73" s="971">
        <v>60</v>
      </c>
      <c r="AL73" s="971"/>
      <c r="AM73" s="971"/>
      <c r="AN73" s="971"/>
      <c r="AO73" s="971"/>
      <c r="AP73" s="971" t="s">
        <v>493</v>
      </c>
      <c r="AQ73" s="971"/>
      <c r="AR73" s="971"/>
      <c r="AS73" s="971"/>
      <c r="AT73" s="971"/>
      <c r="AU73" s="971" t="s">
        <v>493</v>
      </c>
      <c r="AV73" s="971"/>
      <c r="AW73" s="971"/>
      <c r="AX73" s="971"/>
      <c r="AY73" s="971"/>
      <c r="AZ73" s="972"/>
      <c r="BA73" s="972"/>
      <c r="BB73" s="972"/>
      <c r="BC73" s="972"/>
      <c r="BD73" s="973"/>
      <c r="BE73" s="240"/>
      <c r="BF73" s="240"/>
      <c r="BG73" s="240"/>
      <c r="BH73" s="240"/>
      <c r="BI73" s="240"/>
      <c r="BJ73" s="240"/>
      <c r="BK73" s="240"/>
      <c r="BL73" s="240"/>
      <c r="BM73" s="240"/>
      <c r="BN73" s="240"/>
      <c r="BO73" s="240"/>
      <c r="BP73" s="240"/>
      <c r="BQ73" s="237">
        <v>67</v>
      </c>
      <c r="BR73" s="242"/>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9"/>
    </row>
    <row r="74" spans="1:131" ht="26.25" customHeight="1" x14ac:dyDescent="0.15">
      <c r="A74" s="237">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0"/>
      <c r="BF74" s="240"/>
      <c r="BG74" s="240"/>
      <c r="BH74" s="240"/>
      <c r="BI74" s="240"/>
      <c r="BJ74" s="240"/>
      <c r="BK74" s="240"/>
      <c r="BL74" s="240"/>
      <c r="BM74" s="240"/>
      <c r="BN74" s="240"/>
      <c r="BO74" s="240"/>
      <c r="BP74" s="240"/>
      <c r="BQ74" s="237">
        <v>68</v>
      </c>
      <c r="BR74" s="242"/>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9"/>
    </row>
    <row r="75" spans="1:131" ht="26.25" customHeight="1" x14ac:dyDescent="0.15">
      <c r="A75" s="237">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0"/>
      <c r="BF75" s="240"/>
      <c r="BG75" s="240"/>
      <c r="BH75" s="240"/>
      <c r="BI75" s="240"/>
      <c r="BJ75" s="240"/>
      <c r="BK75" s="240"/>
      <c r="BL75" s="240"/>
      <c r="BM75" s="240"/>
      <c r="BN75" s="240"/>
      <c r="BO75" s="240"/>
      <c r="BP75" s="240"/>
      <c r="BQ75" s="237">
        <v>69</v>
      </c>
      <c r="BR75" s="242"/>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9"/>
    </row>
    <row r="76" spans="1:131" ht="26.25" customHeight="1" x14ac:dyDescent="0.15">
      <c r="A76" s="237">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0"/>
      <c r="BF76" s="240"/>
      <c r="BG76" s="240"/>
      <c r="BH76" s="240"/>
      <c r="BI76" s="240"/>
      <c r="BJ76" s="240"/>
      <c r="BK76" s="240"/>
      <c r="BL76" s="240"/>
      <c r="BM76" s="240"/>
      <c r="BN76" s="240"/>
      <c r="BO76" s="240"/>
      <c r="BP76" s="240"/>
      <c r="BQ76" s="237">
        <v>70</v>
      </c>
      <c r="BR76" s="242"/>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9"/>
    </row>
    <row r="77" spans="1:131" ht="26.25" customHeight="1" x14ac:dyDescent="0.15">
      <c r="A77" s="237">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0"/>
      <c r="BF77" s="240"/>
      <c r="BG77" s="240"/>
      <c r="BH77" s="240"/>
      <c r="BI77" s="240"/>
      <c r="BJ77" s="240"/>
      <c r="BK77" s="240"/>
      <c r="BL77" s="240"/>
      <c r="BM77" s="240"/>
      <c r="BN77" s="240"/>
      <c r="BO77" s="240"/>
      <c r="BP77" s="240"/>
      <c r="BQ77" s="237">
        <v>71</v>
      </c>
      <c r="BR77" s="242"/>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9"/>
    </row>
    <row r="78" spans="1:131" ht="26.25" customHeight="1" x14ac:dyDescent="0.15">
      <c r="A78" s="237">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0"/>
      <c r="BF78" s="240"/>
      <c r="BG78" s="240"/>
      <c r="BH78" s="240"/>
      <c r="BI78" s="240"/>
      <c r="BJ78" s="229"/>
      <c r="BK78" s="229"/>
      <c r="BL78" s="229"/>
      <c r="BM78" s="229"/>
      <c r="BN78" s="229"/>
      <c r="BO78" s="240"/>
      <c r="BP78" s="240"/>
      <c r="BQ78" s="237">
        <v>72</v>
      </c>
      <c r="BR78" s="242"/>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9"/>
    </row>
    <row r="79" spans="1:131" ht="26.25" customHeight="1" x14ac:dyDescent="0.15">
      <c r="A79" s="237">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0"/>
      <c r="BF79" s="240"/>
      <c r="BG79" s="240"/>
      <c r="BH79" s="240"/>
      <c r="BI79" s="240"/>
      <c r="BJ79" s="229"/>
      <c r="BK79" s="229"/>
      <c r="BL79" s="229"/>
      <c r="BM79" s="229"/>
      <c r="BN79" s="229"/>
      <c r="BO79" s="240"/>
      <c r="BP79" s="240"/>
      <c r="BQ79" s="237">
        <v>73</v>
      </c>
      <c r="BR79" s="242"/>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9"/>
    </row>
    <row r="80" spans="1:131" ht="26.25" customHeight="1" x14ac:dyDescent="0.15">
      <c r="A80" s="237">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0"/>
      <c r="BF80" s="240"/>
      <c r="BG80" s="240"/>
      <c r="BH80" s="240"/>
      <c r="BI80" s="240"/>
      <c r="BJ80" s="240"/>
      <c r="BK80" s="240"/>
      <c r="BL80" s="240"/>
      <c r="BM80" s="240"/>
      <c r="BN80" s="240"/>
      <c r="BO80" s="240"/>
      <c r="BP80" s="240"/>
      <c r="BQ80" s="237">
        <v>74</v>
      </c>
      <c r="BR80" s="242"/>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9"/>
    </row>
    <row r="81" spans="1:131" ht="26.25" customHeight="1" x14ac:dyDescent="0.15">
      <c r="A81" s="237">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0"/>
      <c r="BF81" s="240"/>
      <c r="BG81" s="240"/>
      <c r="BH81" s="240"/>
      <c r="BI81" s="240"/>
      <c r="BJ81" s="240"/>
      <c r="BK81" s="240"/>
      <c r="BL81" s="240"/>
      <c r="BM81" s="240"/>
      <c r="BN81" s="240"/>
      <c r="BO81" s="240"/>
      <c r="BP81" s="240"/>
      <c r="BQ81" s="237">
        <v>75</v>
      </c>
      <c r="BR81" s="242"/>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9"/>
    </row>
    <row r="82" spans="1:131" ht="26.25" customHeight="1" x14ac:dyDescent="0.15">
      <c r="A82" s="237">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0"/>
      <c r="BF82" s="240"/>
      <c r="BG82" s="240"/>
      <c r="BH82" s="240"/>
      <c r="BI82" s="240"/>
      <c r="BJ82" s="240"/>
      <c r="BK82" s="240"/>
      <c r="BL82" s="240"/>
      <c r="BM82" s="240"/>
      <c r="BN82" s="240"/>
      <c r="BO82" s="240"/>
      <c r="BP82" s="240"/>
      <c r="BQ82" s="237">
        <v>76</v>
      </c>
      <c r="BR82" s="242"/>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9"/>
    </row>
    <row r="83" spans="1:131" ht="26.25" customHeight="1" x14ac:dyDescent="0.15">
      <c r="A83" s="237">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0"/>
      <c r="BF83" s="240"/>
      <c r="BG83" s="240"/>
      <c r="BH83" s="240"/>
      <c r="BI83" s="240"/>
      <c r="BJ83" s="240"/>
      <c r="BK83" s="240"/>
      <c r="BL83" s="240"/>
      <c r="BM83" s="240"/>
      <c r="BN83" s="240"/>
      <c r="BO83" s="240"/>
      <c r="BP83" s="240"/>
      <c r="BQ83" s="237">
        <v>77</v>
      </c>
      <c r="BR83" s="242"/>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9"/>
    </row>
    <row r="84" spans="1:131" ht="26.25" customHeight="1" x14ac:dyDescent="0.15">
      <c r="A84" s="237">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0"/>
      <c r="BF84" s="240"/>
      <c r="BG84" s="240"/>
      <c r="BH84" s="240"/>
      <c r="BI84" s="240"/>
      <c r="BJ84" s="240"/>
      <c r="BK84" s="240"/>
      <c r="BL84" s="240"/>
      <c r="BM84" s="240"/>
      <c r="BN84" s="240"/>
      <c r="BO84" s="240"/>
      <c r="BP84" s="240"/>
      <c r="BQ84" s="237">
        <v>78</v>
      </c>
      <c r="BR84" s="242"/>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9"/>
    </row>
    <row r="85" spans="1:131" ht="26.25" customHeight="1" x14ac:dyDescent="0.15">
      <c r="A85" s="237">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0"/>
      <c r="BF85" s="240"/>
      <c r="BG85" s="240"/>
      <c r="BH85" s="240"/>
      <c r="BI85" s="240"/>
      <c r="BJ85" s="240"/>
      <c r="BK85" s="240"/>
      <c r="BL85" s="240"/>
      <c r="BM85" s="240"/>
      <c r="BN85" s="240"/>
      <c r="BO85" s="240"/>
      <c r="BP85" s="240"/>
      <c r="BQ85" s="237">
        <v>79</v>
      </c>
      <c r="BR85" s="242"/>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9"/>
    </row>
    <row r="86" spans="1:131" ht="26.25" customHeight="1" x14ac:dyDescent="0.15">
      <c r="A86" s="237">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0"/>
      <c r="BF86" s="240"/>
      <c r="BG86" s="240"/>
      <c r="BH86" s="240"/>
      <c r="BI86" s="240"/>
      <c r="BJ86" s="240"/>
      <c r="BK86" s="240"/>
      <c r="BL86" s="240"/>
      <c r="BM86" s="240"/>
      <c r="BN86" s="240"/>
      <c r="BO86" s="240"/>
      <c r="BP86" s="240"/>
      <c r="BQ86" s="237">
        <v>80</v>
      </c>
      <c r="BR86" s="242"/>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9"/>
    </row>
    <row r="87" spans="1:131" ht="26.25" customHeight="1" x14ac:dyDescent="0.15">
      <c r="A87" s="243">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0"/>
      <c r="BF87" s="240"/>
      <c r="BG87" s="240"/>
      <c r="BH87" s="240"/>
      <c r="BI87" s="240"/>
      <c r="BJ87" s="240"/>
      <c r="BK87" s="240"/>
      <c r="BL87" s="240"/>
      <c r="BM87" s="240"/>
      <c r="BN87" s="240"/>
      <c r="BO87" s="240"/>
      <c r="BP87" s="240"/>
      <c r="BQ87" s="237">
        <v>81</v>
      </c>
      <c r="BR87" s="242"/>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9"/>
    </row>
    <row r="88" spans="1:131" ht="26.25" customHeight="1" thickBot="1" x14ac:dyDescent="0.2">
      <c r="A88" s="239" t="s">
        <v>380</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5267</v>
      </c>
      <c r="AG88" s="959"/>
      <c r="AH88" s="959"/>
      <c r="AI88" s="959"/>
      <c r="AJ88" s="959"/>
      <c r="AK88" s="963"/>
      <c r="AL88" s="963"/>
      <c r="AM88" s="963"/>
      <c r="AN88" s="963"/>
      <c r="AO88" s="963"/>
      <c r="AP88" s="959">
        <v>2949</v>
      </c>
      <c r="AQ88" s="959"/>
      <c r="AR88" s="959"/>
      <c r="AS88" s="959"/>
      <c r="AT88" s="959"/>
      <c r="AU88" s="959">
        <v>144</v>
      </c>
      <c r="AV88" s="959"/>
      <c r="AW88" s="959"/>
      <c r="AX88" s="959"/>
      <c r="AY88" s="959"/>
      <c r="AZ88" s="960"/>
      <c r="BA88" s="960"/>
      <c r="BB88" s="960"/>
      <c r="BC88" s="960"/>
      <c r="BD88" s="961"/>
      <c r="BE88" s="240"/>
      <c r="BF88" s="240"/>
      <c r="BG88" s="240"/>
      <c r="BH88" s="240"/>
      <c r="BI88" s="240"/>
      <c r="BJ88" s="240"/>
      <c r="BK88" s="240"/>
      <c r="BL88" s="240"/>
      <c r="BM88" s="240"/>
      <c r="BN88" s="240"/>
      <c r="BO88" s="240"/>
      <c r="BP88" s="240"/>
      <c r="BQ88" s="237">
        <v>82</v>
      </c>
      <c r="BR88" s="242"/>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380</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411</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412</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9" customFormat="1" ht="26.25" customHeight="1" x14ac:dyDescent="0.15">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298</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298</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298</v>
      </c>
      <c r="DR109" s="896"/>
      <c r="DS109" s="896"/>
      <c r="DT109" s="896"/>
      <c r="DU109" s="897"/>
      <c r="DV109" s="898" t="s">
        <v>418</v>
      </c>
      <c r="DW109" s="896"/>
      <c r="DX109" s="896"/>
      <c r="DY109" s="896"/>
      <c r="DZ109" s="929"/>
    </row>
    <row r="110" spans="1:131" s="229" customFormat="1" ht="26.25" customHeight="1" x14ac:dyDescent="0.15">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547715</v>
      </c>
      <c r="AB110" s="889"/>
      <c r="AC110" s="889"/>
      <c r="AD110" s="889"/>
      <c r="AE110" s="890"/>
      <c r="AF110" s="891">
        <v>609379</v>
      </c>
      <c r="AG110" s="889"/>
      <c r="AH110" s="889"/>
      <c r="AI110" s="889"/>
      <c r="AJ110" s="890"/>
      <c r="AK110" s="891">
        <v>641497</v>
      </c>
      <c r="AL110" s="889"/>
      <c r="AM110" s="889"/>
      <c r="AN110" s="889"/>
      <c r="AO110" s="890"/>
      <c r="AP110" s="892">
        <v>16.8</v>
      </c>
      <c r="AQ110" s="893"/>
      <c r="AR110" s="893"/>
      <c r="AS110" s="893"/>
      <c r="AT110" s="894"/>
      <c r="AU110" s="930" t="s">
        <v>71</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7477265</v>
      </c>
      <c r="BR110" s="842"/>
      <c r="BS110" s="842"/>
      <c r="BT110" s="842"/>
      <c r="BU110" s="842"/>
      <c r="BV110" s="842">
        <v>7939918</v>
      </c>
      <c r="BW110" s="842"/>
      <c r="BX110" s="842"/>
      <c r="BY110" s="842"/>
      <c r="BZ110" s="842"/>
      <c r="CA110" s="842">
        <v>7818353</v>
      </c>
      <c r="CB110" s="842"/>
      <c r="CC110" s="842"/>
      <c r="CD110" s="842"/>
      <c r="CE110" s="842"/>
      <c r="CF110" s="866">
        <v>204.7</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29" customFormat="1" ht="26.25" customHeight="1" x14ac:dyDescent="0.15">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t="s">
        <v>124</v>
      </c>
      <c r="BR111" s="817"/>
      <c r="BS111" s="817"/>
      <c r="BT111" s="817"/>
      <c r="BU111" s="817"/>
      <c r="BV111" s="817" t="s">
        <v>124</v>
      </c>
      <c r="BW111" s="817"/>
      <c r="BX111" s="817"/>
      <c r="BY111" s="817"/>
      <c r="BZ111" s="817"/>
      <c r="CA111" s="817" t="s">
        <v>124</v>
      </c>
      <c r="CB111" s="817"/>
      <c r="CC111" s="817"/>
      <c r="CD111" s="817"/>
      <c r="CE111" s="817"/>
      <c r="CF111" s="875" t="s">
        <v>124</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124</v>
      </c>
      <c r="DH111" s="817"/>
      <c r="DI111" s="817"/>
      <c r="DJ111" s="817"/>
      <c r="DK111" s="817"/>
      <c r="DL111" s="817" t="s">
        <v>124</v>
      </c>
      <c r="DM111" s="817"/>
      <c r="DN111" s="817"/>
      <c r="DO111" s="817"/>
      <c r="DP111" s="817"/>
      <c r="DQ111" s="817" t="s">
        <v>124</v>
      </c>
      <c r="DR111" s="817"/>
      <c r="DS111" s="817"/>
      <c r="DT111" s="817"/>
      <c r="DU111" s="817"/>
      <c r="DV111" s="794" t="s">
        <v>124</v>
      </c>
      <c r="DW111" s="794"/>
      <c r="DX111" s="794"/>
      <c r="DY111" s="794"/>
      <c r="DZ111" s="795"/>
    </row>
    <row r="112" spans="1:131" s="229" customFormat="1" ht="26.25" customHeight="1" x14ac:dyDescent="0.15">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4209739</v>
      </c>
      <c r="BR112" s="817"/>
      <c r="BS112" s="817"/>
      <c r="BT112" s="817"/>
      <c r="BU112" s="817"/>
      <c r="BV112" s="817">
        <v>4045266</v>
      </c>
      <c r="BW112" s="817"/>
      <c r="BX112" s="817"/>
      <c r="BY112" s="817"/>
      <c r="BZ112" s="817"/>
      <c r="CA112" s="817">
        <v>3872519</v>
      </c>
      <c r="CB112" s="817"/>
      <c r="CC112" s="817"/>
      <c r="CD112" s="817"/>
      <c r="CE112" s="817"/>
      <c r="CF112" s="875">
        <v>101.4</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124</v>
      </c>
      <c r="DH112" s="817"/>
      <c r="DI112" s="817"/>
      <c r="DJ112" s="817"/>
      <c r="DK112" s="817"/>
      <c r="DL112" s="817" t="s">
        <v>124</v>
      </c>
      <c r="DM112" s="817"/>
      <c r="DN112" s="817"/>
      <c r="DO112" s="817"/>
      <c r="DP112" s="817"/>
      <c r="DQ112" s="817" t="s">
        <v>124</v>
      </c>
      <c r="DR112" s="817"/>
      <c r="DS112" s="817"/>
      <c r="DT112" s="817"/>
      <c r="DU112" s="817"/>
      <c r="DV112" s="794" t="s">
        <v>124</v>
      </c>
      <c r="DW112" s="794"/>
      <c r="DX112" s="794"/>
      <c r="DY112" s="794"/>
      <c r="DZ112" s="795"/>
    </row>
    <row r="113" spans="1:130" s="229" customFormat="1" ht="26.25" customHeight="1" x14ac:dyDescent="0.15">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419446</v>
      </c>
      <c r="AB113" s="919"/>
      <c r="AC113" s="919"/>
      <c r="AD113" s="919"/>
      <c r="AE113" s="920"/>
      <c r="AF113" s="921">
        <v>415699</v>
      </c>
      <c r="AG113" s="919"/>
      <c r="AH113" s="919"/>
      <c r="AI113" s="919"/>
      <c r="AJ113" s="920"/>
      <c r="AK113" s="921">
        <v>416782</v>
      </c>
      <c r="AL113" s="919"/>
      <c r="AM113" s="919"/>
      <c r="AN113" s="919"/>
      <c r="AO113" s="920"/>
      <c r="AP113" s="922">
        <v>10.9</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169188</v>
      </c>
      <c r="BR113" s="817"/>
      <c r="BS113" s="817"/>
      <c r="BT113" s="817"/>
      <c r="BU113" s="817"/>
      <c r="BV113" s="817">
        <v>160410</v>
      </c>
      <c r="BW113" s="817"/>
      <c r="BX113" s="817"/>
      <c r="BY113" s="817"/>
      <c r="BZ113" s="817"/>
      <c r="CA113" s="817">
        <v>144388</v>
      </c>
      <c r="CB113" s="817"/>
      <c r="CC113" s="817"/>
      <c r="CD113" s="817"/>
      <c r="CE113" s="817"/>
      <c r="CF113" s="875">
        <v>3.8</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29" customFormat="1" ht="26.25" customHeight="1" x14ac:dyDescent="0.15">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14035</v>
      </c>
      <c r="AB114" s="780"/>
      <c r="AC114" s="780"/>
      <c r="AD114" s="780"/>
      <c r="AE114" s="781"/>
      <c r="AF114" s="782">
        <v>1485</v>
      </c>
      <c r="AG114" s="780"/>
      <c r="AH114" s="780"/>
      <c r="AI114" s="780"/>
      <c r="AJ114" s="781"/>
      <c r="AK114" s="782">
        <v>15725</v>
      </c>
      <c r="AL114" s="780"/>
      <c r="AM114" s="780"/>
      <c r="AN114" s="780"/>
      <c r="AO114" s="781"/>
      <c r="AP114" s="824">
        <v>0.4</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404300</v>
      </c>
      <c r="BR114" s="817"/>
      <c r="BS114" s="817"/>
      <c r="BT114" s="817"/>
      <c r="BU114" s="817"/>
      <c r="BV114" s="817">
        <v>365568</v>
      </c>
      <c r="BW114" s="817"/>
      <c r="BX114" s="817"/>
      <c r="BY114" s="817"/>
      <c r="BZ114" s="817"/>
      <c r="CA114" s="817">
        <v>351706</v>
      </c>
      <c r="CB114" s="817"/>
      <c r="CC114" s="817"/>
      <c r="CD114" s="817"/>
      <c r="CE114" s="817"/>
      <c r="CF114" s="875">
        <v>9.1999999999999993</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29" customFormat="1" ht="26.25" customHeight="1" x14ac:dyDescent="0.15">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124</v>
      </c>
      <c r="AB115" s="919"/>
      <c r="AC115" s="919"/>
      <c r="AD115" s="919"/>
      <c r="AE115" s="920"/>
      <c r="AF115" s="921" t="s">
        <v>124</v>
      </c>
      <c r="AG115" s="919"/>
      <c r="AH115" s="919"/>
      <c r="AI115" s="919"/>
      <c r="AJ115" s="920"/>
      <c r="AK115" s="921" t="s">
        <v>124</v>
      </c>
      <c r="AL115" s="919"/>
      <c r="AM115" s="919"/>
      <c r="AN115" s="919"/>
      <c r="AO115" s="920"/>
      <c r="AP115" s="922" t="s">
        <v>124</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t="s">
        <v>124</v>
      </c>
      <c r="BR115" s="817"/>
      <c r="BS115" s="817"/>
      <c r="BT115" s="817"/>
      <c r="BU115" s="817"/>
      <c r="BV115" s="817" t="s">
        <v>124</v>
      </c>
      <c r="BW115" s="817"/>
      <c r="BX115" s="817"/>
      <c r="BY115" s="817"/>
      <c r="BZ115" s="817"/>
      <c r="CA115" s="817" t="s">
        <v>124</v>
      </c>
      <c r="CB115" s="817"/>
      <c r="CC115" s="817"/>
      <c r="CD115" s="817"/>
      <c r="CE115" s="817"/>
      <c r="CF115" s="875" t="s">
        <v>124</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29" customFormat="1" ht="26.25" customHeight="1" x14ac:dyDescent="0.15">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19</v>
      </c>
      <c r="AB116" s="780"/>
      <c r="AC116" s="780"/>
      <c r="AD116" s="780"/>
      <c r="AE116" s="781"/>
      <c r="AF116" s="782">
        <v>18</v>
      </c>
      <c r="AG116" s="780"/>
      <c r="AH116" s="780"/>
      <c r="AI116" s="780"/>
      <c r="AJ116" s="781"/>
      <c r="AK116" s="782">
        <v>10</v>
      </c>
      <c r="AL116" s="780"/>
      <c r="AM116" s="780"/>
      <c r="AN116" s="780"/>
      <c r="AO116" s="781"/>
      <c r="AP116" s="824">
        <v>0</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124</v>
      </c>
      <c r="BR116" s="817"/>
      <c r="BS116" s="817"/>
      <c r="BT116" s="817"/>
      <c r="BU116" s="817"/>
      <c r="BV116" s="817" t="s">
        <v>124</v>
      </c>
      <c r="BW116" s="817"/>
      <c r="BX116" s="817"/>
      <c r="BY116" s="817"/>
      <c r="BZ116" s="817"/>
      <c r="CA116" s="817" t="s">
        <v>124</v>
      </c>
      <c r="CB116" s="817"/>
      <c r="CC116" s="817"/>
      <c r="CD116" s="817"/>
      <c r="CE116" s="817"/>
      <c r="CF116" s="875" t="s">
        <v>124</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29" customFormat="1" ht="26.25" customHeight="1" x14ac:dyDescent="0.15">
      <c r="A117" s="895" t="s">
        <v>181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981215</v>
      </c>
      <c r="AB117" s="903"/>
      <c r="AC117" s="903"/>
      <c r="AD117" s="903"/>
      <c r="AE117" s="904"/>
      <c r="AF117" s="905">
        <v>1026581</v>
      </c>
      <c r="AG117" s="903"/>
      <c r="AH117" s="903"/>
      <c r="AI117" s="903"/>
      <c r="AJ117" s="904"/>
      <c r="AK117" s="905">
        <v>1074014</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124</v>
      </c>
      <c r="BR117" s="817"/>
      <c r="BS117" s="817"/>
      <c r="BT117" s="817"/>
      <c r="BU117" s="817"/>
      <c r="BV117" s="817" t="s">
        <v>124</v>
      </c>
      <c r="BW117" s="817"/>
      <c r="BX117" s="817"/>
      <c r="BY117" s="817"/>
      <c r="BZ117" s="817"/>
      <c r="CA117" s="817" t="s">
        <v>124</v>
      </c>
      <c r="CB117" s="817"/>
      <c r="CC117" s="817"/>
      <c r="CD117" s="817"/>
      <c r="CE117" s="817"/>
      <c r="CF117" s="875" t="s">
        <v>124</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29" customFormat="1" ht="26.25" customHeight="1" x14ac:dyDescent="0.15">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298</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29" customFormat="1" ht="26.25" customHeight="1" x14ac:dyDescent="0.15">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0" t="s">
        <v>181</v>
      </c>
      <c r="BA119" s="250"/>
      <c r="BB119" s="250"/>
      <c r="BC119" s="250"/>
      <c r="BD119" s="250"/>
      <c r="BE119" s="250"/>
      <c r="BF119" s="250"/>
      <c r="BG119" s="250"/>
      <c r="BH119" s="250"/>
      <c r="BI119" s="250"/>
      <c r="BJ119" s="250"/>
      <c r="BK119" s="250"/>
      <c r="BL119" s="250"/>
      <c r="BM119" s="250"/>
      <c r="BN119" s="250"/>
      <c r="BO119" s="877" t="s">
        <v>448</v>
      </c>
      <c r="BP119" s="878"/>
      <c r="BQ119" s="879">
        <v>12260492</v>
      </c>
      <c r="BR119" s="845"/>
      <c r="BS119" s="845"/>
      <c r="BT119" s="845"/>
      <c r="BU119" s="845"/>
      <c r="BV119" s="845">
        <v>12511162</v>
      </c>
      <c r="BW119" s="845"/>
      <c r="BX119" s="845"/>
      <c r="BY119" s="845"/>
      <c r="BZ119" s="845"/>
      <c r="CA119" s="845">
        <v>12186966</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29" customFormat="1" ht="26.25" customHeight="1" x14ac:dyDescent="0.15">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2107142</v>
      </c>
      <c r="BR120" s="842"/>
      <c r="BS120" s="842"/>
      <c r="BT120" s="842"/>
      <c r="BU120" s="842"/>
      <c r="BV120" s="842">
        <v>2297183</v>
      </c>
      <c r="BW120" s="842"/>
      <c r="BX120" s="842"/>
      <c r="BY120" s="842"/>
      <c r="BZ120" s="842"/>
      <c r="CA120" s="842">
        <v>2373831</v>
      </c>
      <c r="CB120" s="842"/>
      <c r="CC120" s="842"/>
      <c r="CD120" s="842"/>
      <c r="CE120" s="842"/>
      <c r="CF120" s="866">
        <v>62.2</v>
      </c>
      <c r="CG120" s="867"/>
      <c r="CH120" s="867"/>
      <c r="CI120" s="867"/>
      <c r="CJ120" s="867"/>
      <c r="CK120" s="868" t="s">
        <v>452</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2274279</v>
      </c>
      <c r="DH120" s="842"/>
      <c r="DI120" s="842"/>
      <c r="DJ120" s="842"/>
      <c r="DK120" s="842"/>
      <c r="DL120" s="842">
        <v>2341585</v>
      </c>
      <c r="DM120" s="842"/>
      <c r="DN120" s="842"/>
      <c r="DO120" s="842"/>
      <c r="DP120" s="842"/>
      <c r="DQ120" s="842">
        <v>2389908</v>
      </c>
      <c r="DR120" s="842"/>
      <c r="DS120" s="842"/>
      <c r="DT120" s="842"/>
      <c r="DU120" s="842"/>
      <c r="DV120" s="843">
        <v>62.6</v>
      </c>
      <c r="DW120" s="843"/>
      <c r="DX120" s="843"/>
      <c r="DY120" s="843"/>
      <c r="DZ120" s="844"/>
    </row>
    <row r="121" spans="1:130" s="229" customFormat="1" ht="26.25" customHeight="1" x14ac:dyDescent="0.15">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t="s">
        <v>124</v>
      </c>
      <c r="BR121" s="817"/>
      <c r="BS121" s="817"/>
      <c r="BT121" s="817"/>
      <c r="BU121" s="817"/>
      <c r="BV121" s="817" t="s">
        <v>124</v>
      </c>
      <c r="BW121" s="817"/>
      <c r="BX121" s="817"/>
      <c r="BY121" s="817"/>
      <c r="BZ121" s="817"/>
      <c r="CA121" s="817" t="s">
        <v>124</v>
      </c>
      <c r="CB121" s="817"/>
      <c r="CC121" s="817"/>
      <c r="CD121" s="817"/>
      <c r="CE121" s="817"/>
      <c r="CF121" s="875" t="s">
        <v>124</v>
      </c>
      <c r="CG121" s="876"/>
      <c r="CH121" s="876"/>
      <c r="CI121" s="876"/>
      <c r="CJ121" s="876"/>
      <c r="CK121" s="869"/>
      <c r="CL121" s="855"/>
      <c r="CM121" s="855"/>
      <c r="CN121" s="855"/>
      <c r="CO121" s="856"/>
      <c r="CP121" s="835" t="s">
        <v>145</v>
      </c>
      <c r="CQ121" s="836"/>
      <c r="CR121" s="836"/>
      <c r="CS121" s="836"/>
      <c r="CT121" s="836"/>
      <c r="CU121" s="836"/>
      <c r="CV121" s="836"/>
      <c r="CW121" s="836"/>
      <c r="CX121" s="836"/>
      <c r="CY121" s="836"/>
      <c r="CZ121" s="836"/>
      <c r="DA121" s="836"/>
      <c r="DB121" s="836"/>
      <c r="DC121" s="836"/>
      <c r="DD121" s="836"/>
      <c r="DE121" s="836"/>
      <c r="DF121" s="837"/>
      <c r="DG121" s="816">
        <v>763240</v>
      </c>
      <c r="DH121" s="817"/>
      <c r="DI121" s="817"/>
      <c r="DJ121" s="817"/>
      <c r="DK121" s="817"/>
      <c r="DL121" s="817">
        <v>735379</v>
      </c>
      <c r="DM121" s="817"/>
      <c r="DN121" s="817"/>
      <c r="DO121" s="817"/>
      <c r="DP121" s="817"/>
      <c r="DQ121" s="817">
        <v>708671</v>
      </c>
      <c r="DR121" s="817"/>
      <c r="DS121" s="817"/>
      <c r="DT121" s="817"/>
      <c r="DU121" s="817"/>
      <c r="DV121" s="794">
        <v>18.600000000000001</v>
      </c>
      <c r="DW121" s="794"/>
      <c r="DX121" s="794"/>
      <c r="DY121" s="794"/>
      <c r="DZ121" s="795"/>
    </row>
    <row r="122" spans="1:130" s="229" customFormat="1" ht="26.25" customHeight="1" x14ac:dyDescent="0.15">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7424541</v>
      </c>
      <c r="BR122" s="845"/>
      <c r="BS122" s="845"/>
      <c r="BT122" s="845"/>
      <c r="BU122" s="845"/>
      <c r="BV122" s="845">
        <v>7495389</v>
      </c>
      <c r="BW122" s="845"/>
      <c r="BX122" s="845"/>
      <c r="BY122" s="845"/>
      <c r="BZ122" s="845"/>
      <c r="CA122" s="845">
        <v>7156695</v>
      </c>
      <c r="CB122" s="845"/>
      <c r="CC122" s="845"/>
      <c r="CD122" s="845"/>
      <c r="CE122" s="845"/>
      <c r="CF122" s="846">
        <v>187.4</v>
      </c>
      <c r="CG122" s="847"/>
      <c r="CH122" s="847"/>
      <c r="CI122" s="847"/>
      <c r="CJ122" s="847"/>
      <c r="CK122" s="869"/>
      <c r="CL122" s="855"/>
      <c r="CM122" s="855"/>
      <c r="CN122" s="855"/>
      <c r="CO122" s="856"/>
      <c r="CP122" s="835" t="s">
        <v>400</v>
      </c>
      <c r="CQ122" s="836"/>
      <c r="CR122" s="836"/>
      <c r="CS122" s="836"/>
      <c r="CT122" s="836"/>
      <c r="CU122" s="836"/>
      <c r="CV122" s="836"/>
      <c r="CW122" s="836"/>
      <c r="CX122" s="836"/>
      <c r="CY122" s="836"/>
      <c r="CZ122" s="836"/>
      <c r="DA122" s="836"/>
      <c r="DB122" s="836"/>
      <c r="DC122" s="836"/>
      <c r="DD122" s="836"/>
      <c r="DE122" s="836"/>
      <c r="DF122" s="837"/>
      <c r="DG122" s="816">
        <v>556971</v>
      </c>
      <c r="DH122" s="817"/>
      <c r="DI122" s="817"/>
      <c r="DJ122" s="817"/>
      <c r="DK122" s="817"/>
      <c r="DL122" s="817">
        <v>492387</v>
      </c>
      <c r="DM122" s="817"/>
      <c r="DN122" s="817"/>
      <c r="DO122" s="817"/>
      <c r="DP122" s="817"/>
      <c r="DQ122" s="817">
        <v>436815</v>
      </c>
      <c r="DR122" s="817"/>
      <c r="DS122" s="817"/>
      <c r="DT122" s="817"/>
      <c r="DU122" s="817"/>
      <c r="DV122" s="794">
        <v>11.4</v>
      </c>
      <c r="DW122" s="794"/>
      <c r="DX122" s="794"/>
      <c r="DY122" s="794"/>
      <c r="DZ122" s="795"/>
    </row>
    <row r="123" spans="1:130" s="229" customFormat="1" ht="26.25" customHeight="1" x14ac:dyDescent="0.15">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0" t="s">
        <v>181</v>
      </c>
      <c r="BA123" s="250"/>
      <c r="BB123" s="250"/>
      <c r="BC123" s="250"/>
      <c r="BD123" s="250"/>
      <c r="BE123" s="250"/>
      <c r="BF123" s="250"/>
      <c r="BG123" s="250"/>
      <c r="BH123" s="250"/>
      <c r="BI123" s="250"/>
      <c r="BJ123" s="250"/>
      <c r="BK123" s="250"/>
      <c r="BL123" s="250"/>
      <c r="BM123" s="250"/>
      <c r="BN123" s="250"/>
      <c r="BO123" s="877" t="s">
        <v>456</v>
      </c>
      <c r="BP123" s="878"/>
      <c r="BQ123" s="832">
        <v>9531683</v>
      </c>
      <c r="BR123" s="833"/>
      <c r="BS123" s="833"/>
      <c r="BT123" s="833"/>
      <c r="BU123" s="833"/>
      <c r="BV123" s="833">
        <v>9792572</v>
      </c>
      <c r="BW123" s="833"/>
      <c r="BX123" s="833"/>
      <c r="BY123" s="833"/>
      <c r="BZ123" s="833"/>
      <c r="CA123" s="833">
        <v>9530526</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566413</v>
      </c>
      <c r="DH123" s="780"/>
      <c r="DI123" s="780"/>
      <c r="DJ123" s="780"/>
      <c r="DK123" s="781"/>
      <c r="DL123" s="782">
        <v>424489</v>
      </c>
      <c r="DM123" s="780"/>
      <c r="DN123" s="780"/>
      <c r="DO123" s="780"/>
      <c r="DP123" s="781"/>
      <c r="DQ123" s="782">
        <v>284893</v>
      </c>
      <c r="DR123" s="780"/>
      <c r="DS123" s="780"/>
      <c r="DT123" s="780"/>
      <c r="DU123" s="781"/>
      <c r="DV123" s="824">
        <v>7.5</v>
      </c>
      <c r="DW123" s="825"/>
      <c r="DX123" s="825"/>
      <c r="DY123" s="825"/>
      <c r="DZ123" s="826"/>
    </row>
    <row r="124" spans="1:130" s="229" customFormat="1" ht="26.25" customHeight="1" thickBot="1" x14ac:dyDescent="0.2">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69.7</v>
      </c>
      <c r="BR124" s="831"/>
      <c r="BS124" s="831"/>
      <c r="BT124" s="831"/>
      <c r="BU124" s="831"/>
      <c r="BV124" s="831">
        <v>71.400000000000006</v>
      </c>
      <c r="BW124" s="831"/>
      <c r="BX124" s="831"/>
      <c r="BY124" s="831"/>
      <c r="BZ124" s="831"/>
      <c r="CA124" s="831">
        <v>69.5</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48836</v>
      </c>
      <c r="DH124" s="764"/>
      <c r="DI124" s="764"/>
      <c r="DJ124" s="764"/>
      <c r="DK124" s="765"/>
      <c r="DL124" s="766">
        <v>51426</v>
      </c>
      <c r="DM124" s="764"/>
      <c r="DN124" s="764"/>
      <c r="DO124" s="764"/>
      <c r="DP124" s="765"/>
      <c r="DQ124" s="766">
        <v>52232</v>
      </c>
      <c r="DR124" s="764"/>
      <c r="DS124" s="764"/>
      <c r="DT124" s="764"/>
      <c r="DU124" s="765"/>
      <c r="DV124" s="848">
        <v>1.4</v>
      </c>
      <c r="DW124" s="849"/>
      <c r="DX124" s="849"/>
      <c r="DY124" s="849"/>
      <c r="DZ124" s="850"/>
    </row>
    <row r="125" spans="1:130" s="229" customFormat="1" ht="26.25" customHeight="1" x14ac:dyDescent="0.15">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29" customFormat="1" ht="26.25" customHeight="1" thickBot="1" x14ac:dyDescent="0.2">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4" t="s">
        <v>124</v>
      </c>
      <c r="AQ126" s="825"/>
      <c r="AR126" s="825"/>
      <c r="AS126" s="825"/>
      <c r="AT126" s="826"/>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124</v>
      </c>
      <c r="DH126" s="817"/>
      <c r="DI126" s="817"/>
      <c r="DJ126" s="817"/>
      <c r="DK126" s="817"/>
      <c r="DL126" s="817" t="s">
        <v>124</v>
      </c>
      <c r="DM126" s="817"/>
      <c r="DN126" s="817"/>
      <c r="DO126" s="817"/>
      <c r="DP126" s="817"/>
      <c r="DQ126" s="817" t="s">
        <v>124</v>
      </c>
      <c r="DR126" s="817"/>
      <c r="DS126" s="817"/>
      <c r="DT126" s="817"/>
      <c r="DU126" s="817"/>
      <c r="DV126" s="794" t="s">
        <v>124</v>
      </c>
      <c r="DW126" s="794"/>
      <c r="DX126" s="794"/>
      <c r="DY126" s="794"/>
      <c r="DZ126" s="795"/>
    </row>
    <row r="127" spans="1:130" s="229" customFormat="1" ht="26.25" customHeight="1" x14ac:dyDescent="0.15">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1"/>
      <c r="AV127" s="231"/>
      <c r="AW127" s="231"/>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1"/>
      <c r="CB127" s="231"/>
      <c r="CC127" s="231"/>
      <c r="CD127" s="254"/>
      <c r="CE127" s="254"/>
      <c r="CF127" s="254"/>
      <c r="CG127" s="231"/>
      <c r="CH127" s="231"/>
      <c r="CI127" s="231"/>
      <c r="CJ127" s="253"/>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124</v>
      </c>
      <c r="DH127" s="817"/>
      <c r="DI127" s="817"/>
      <c r="DJ127" s="817"/>
      <c r="DK127" s="817"/>
      <c r="DL127" s="817" t="s">
        <v>124</v>
      </c>
      <c r="DM127" s="817"/>
      <c r="DN127" s="817"/>
      <c r="DO127" s="817"/>
      <c r="DP127" s="817"/>
      <c r="DQ127" s="817" t="s">
        <v>124</v>
      </c>
      <c r="DR127" s="817"/>
      <c r="DS127" s="817"/>
      <c r="DT127" s="817"/>
      <c r="DU127" s="817"/>
      <c r="DV127" s="794" t="s">
        <v>124</v>
      </c>
      <c r="DW127" s="794"/>
      <c r="DX127" s="794"/>
      <c r="DY127" s="794"/>
      <c r="DZ127" s="795"/>
    </row>
    <row r="128" spans="1:130" s="229" customFormat="1" ht="26.25" customHeight="1" thickBot="1" x14ac:dyDescent="0.2">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t="s">
        <v>124</v>
      </c>
      <c r="AB128" s="801"/>
      <c r="AC128" s="801"/>
      <c r="AD128" s="801"/>
      <c r="AE128" s="802"/>
      <c r="AF128" s="803">
        <v>109</v>
      </c>
      <c r="AG128" s="801"/>
      <c r="AH128" s="801"/>
      <c r="AI128" s="801"/>
      <c r="AJ128" s="802"/>
      <c r="AK128" s="803">
        <v>109</v>
      </c>
      <c r="AL128" s="801"/>
      <c r="AM128" s="801"/>
      <c r="AN128" s="801"/>
      <c r="AO128" s="802"/>
      <c r="AP128" s="804"/>
      <c r="AQ128" s="805"/>
      <c r="AR128" s="805"/>
      <c r="AS128" s="805"/>
      <c r="AT128" s="806"/>
      <c r="AU128" s="231"/>
      <c r="AV128" s="231"/>
      <c r="AW128" s="231"/>
      <c r="AX128" s="807" t="s">
        <v>470</v>
      </c>
      <c r="AY128" s="808"/>
      <c r="AZ128" s="808"/>
      <c r="BA128" s="808"/>
      <c r="BB128" s="808"/>
      <c r="BC128" s="808"/>
      <c r="BD128" s="808"/>
      <c r="BE128" s="809"/>
      <c r="BF128" s="786" t="s">
        <v>124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4"/>
      <c r="CB128" s="254"/>
      <c r="CC128" s="254"/>
      <c r="CD128" s="254"/>
      <c r="CE128" s="254"/>
      <c r="CF128" s="254"/>
      <c r="CG128" s="231"/>
      <c r="CH128" s="231"/>
      <c r="CI128" s="231"/>
      <c r="CJ128" s="253"/>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t="s">
        <v>124</v>
      </c>
      <c r="DH128" s="791"/>
      <c r="DI128" s="791"/>
      <c r="DJ128" s="791"/>
      <c r="DK128" s="791"/>
      <c r="DL128" s="791" t="s">
        <v>124</v>
      </c>
      <c r="DM128" s="791"/>
      <c r="DN128" s="791"/>
      <c r="DO128" s="791"/>
      <c r="DP128" s="791"/>
      <c r="DQ128" s="791" t="s">
        <v>124</v>
      </c>
      <c r="DR128" s="791"/>
      <c r="DS128" s="791"/>
      <c r="DT128" s="791"/>
      <c r="DU128" s="791"/>
      <c r="DV128" s="792" t="s">
        <v>124</v>
      </c>
      <c r="DW128" s="792"/>
      <c r="DX128" s="792"/>
      <c r="DY128" s="792"/>
      <c r="DZ128" s="793"/>
    </row>
    <row r="129" spans="1:131" s="229" customFormat="1" ht="26.25" customHeight="1" x14ac:dyDescent="0.15">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4506612</v>
      </c>
      <c r="AB129" s="780"/>
      <c r="AC129" s="780"/>
      <c r="AD129" s="780"/>
      <c r="AE129" s="781"/>
      <c r="AF129" s="782">
        <v>4416134</v>
      </c>
      <c r="AG129" s="780"/>
      <c r="AH129" s="780"/>
      <c r="AI129" s="780"/>
      <c r="AJ129" s="781"/>
      <c r="AK129" s="782">
        <v>4464966</v>
      </c>
      <c r="AL129" s="780"/>
      <c r="AM129" s="780"/>
      <c r="AN129" s="780"/>
      <c r="AO129" s="781"/>
      <c r="AP129" s="783"/>
      <c r="AQ129" s="784"/>
      <c r="AR129" s="784"/>
      <c r="AS129" s="784"/>
      <c r="AT129" s="785"/>
      <c r="AU129" s="232"/>
      <c r="AV129" s="232"/>
      <c r="AW129" s="232"/>
      <c r="AX129" s="751" t="s">
        <v>473</v>
      </c>
      <c r="AY129" s="752"/>
      <c r="AZ129" s="752"/>
      <c r="BA129" s="752"/>
      <c r="BB129" s="752"/>
      <c r="BC129" s="752"/>
      <c r="BD129" s="752"/>
      <c r="BE129" s="753"/>
      <c r="BF129" s="770" t="s">
        <v>124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595900</v>
      </c>
      <c r="AB130" s="780"/>
      <c r="AC130" s="780"/>
      <c r="AD130" s="780"/>
      <c r="AE130" s="781"/>
      <c r="AF130" s="782">
        <v>612410</v>
      </c>
      <c r="AG130" s="780"/>
      <c r="AH130" s="780"/>
      <c r="AI130" s="780"/>
      <c r="AJ130" s="781"/>
      <c r="AK130" s="782">
        <v>646383</v>
      </c>
      <c r="AL130" s="780"/>
      <c r="AM130" s="780"/>
      <c r="AN130" s="780"/>
      <c r="AO130" s="781"/>
      <c r="AP130" s="783"/>
      <c r="AQ130" s="784"/>
      <c r="AR130" s="784"/>
      <c r="AS130" s="784"/>
      <c r="AT130" s="785"/>
      <c r="AU130" s="232"/>
      <c r="AV130" s="232"/>
      <c r="AW130" s="232"/>
      <c r="AX130" s="751" t="s">
        <v>476</v>
      </c>
      <c r="AY130" s="752"/>
      <c r="AZ130" s="752"/>
      <c r="BA130" s="752"/>
      <c r="BB130" s="752"/>
      <c r="BC130" s="752"/>
      <c r="BD130" s="752"/>
      <c r="BE130" s="753"/>
      <c r="BF130" s="754">
        <v>10.6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3910712</v>
      </c>
      <c r="AB131" s="764"/>
      <c r="AC131" s="764"/>
      <c r="AD131" s="764"/>
      <c r="AE131" s="765"/>
      <c r="AF131" s="766">
        <v>3803724</v>
      </c>
      <c r="AG131" s="764"/>
      <c r="AH131" s="764"/>
      <c r="AI131" s="764"/>
      <c r="AJ131" s="765"/>
      <c r="AK131" s="766">
        <v>3818583</v>
      </c>
      <c r="AL131" s="764"/>
      <c r="AM131" s="764"/>
      <c r="AN131" s="764"/>
      <c r="AO131" s="765"/>
      <c r="AP131" s="767"/>
      <c r="AQ131" s="768"/>
      <c r="AR131" s="768"/>
      <c r="AS131" s="768"/>
      <c r="AT131" s="769"/>
      <c r="AU131" s="232"/>
      <c r="AV131" s="232"/>
      <c r="AW131" s="232"/>
      <c r="AX131" s="729" t="s">
        <v>478</v>
      </c>
      <c r="AY131" s="730"/>
      <c r="AZ131" s="730"/>
      <c r="BA131" s="730"/>
      <c r="BB131" s="730"/>
      <c r="BC131" s="730"/>
      <c r="BD131" s="730"/>
      <c r="BE131" s="731"/>
      <c r="BF131" s="732">
        <v>69.5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9.8528094119999992</v>
      </c>
      <c r="AB132" s="745"/>
      <c r="AC132" s="745"/>
      <c r="AD132" s="745"/>
      <c r="AE132" s="746"/>
      <c r="AF132" s="747">
        <v>10.88570043</v>
      </c>
      <c r="AG132" s="745"/>
      <c r="AH132" s="745"/>
      <c r="AI132" s="745"/>
      <c r="AJ132" s="746"/>
      <c r="AK132" s="747">
        <v>11.1958284</v>
      </c>
      <c r="AL132" s="745"/>
      <c r="AM132" s="745"/>
      <c r="AN132" s="745"/>
      <c r="AO132" s="746"/>
      <c r="AP132" s="748"/>
      <c r="AQ132" s="749"/>
      <c r="AR132" s="749"/>
      <c r="AS132" s="749"/>
      <c r="AT132" s="750"/>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9.6</v>
      </c>
      <c r="AB133" s="724"/>
      <c r="AC133" s="724"/>
      <c r="AD133" s="724"/>
      <c r="AE133" s="725"/>
      <c r="AF133" s="723">
        <v>10.1</v>
      </c>
      <c r="AG133" s="724"/>
      <c r="AH133" s="724"/>
      <c r="AI133" s="724"/>
      <c r="AJ133" s="725"/>
      <c r="AK133" s="723">
        <v>10.6</v>
      </c>
      <c r="AL133" s="724"/>
      <c r="AM133" s="724"/>
      <c r="AN133" s="724"/>
      <c r="AO133" s="725"/>
      <c r="AP133" s="726"/>
      <c r="AQ133" s="727"/>
      <c r="AR133" s="727"/>
      <c r="AS133" s="727"/>
      <c r="AT133" s="728"/>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thJPDI8HvXSsFYOmwPfvyOQFErCowzcC7yGPQMbcM7t+Yj165dqQ3OdH3zgQXiqc24P41A+McJ9QBHLA5QHfTA==" saltValue="eH3a5cVdxwFc+4FSPgSR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482</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EJJlU71FK8V+T6faMm/0RJM648SPz5wyyYYbaW/ApKTscVe8h7JjHazjsdxLpql/wpSF0aOBKMW3BvC/GRFT4w==" saltValue="gi44g4L+oxnB5zi9O4fG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luJDfKdXBujJ3a8ycf+NVAJbNP8luDNML6qp8dlas7q9SkHNZ4Fwq1/R3/3elXqiMHp52TicFnHv6ngEisTVQ==" saltValue="xn0rY3dZrGrdVFPn2rZc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483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484</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8" t="s">
        <v>485</v>
      </c>
      <c r="AP7" s="271"/>
      <c r="AQ7" s="272" t="s">
        <v>486</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9"/>
      <c r="AP8" s="277" t="s">
        <v>487</v>
      </c>
      <c r="AQ8" s="278" t="s">
        <v>488</v>
      </c>
      <c r="AR8" s="279" t="s">
        <v>489</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30" t="s">
        <v>490</v>
      </c>
      <c r="AL9" s="1131"/>
      <c r="AM9" s="1131"/>
      <c r="AN9" s="1132"/>
      <c r="AO9" s="280">
        <v>1023846</v>
      </c>
      <c r="AP9" s="280">
        <v>102920</v>
      </c>
      <c r="AQ9" s="281">
        <v>123213</v>
      </c>
      <c r="AR9" s="282">
        <v>-16.5</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30" t="s">
        <v>491</v>
      </c>
      <c r="AL10" s="1131"/>
      <c r="AM10" s="1131"/>
      <c r="AN10" s="1132"/>
      <c r="AO10" s="283">
        <v>246100</v>
      </c>
      <c r="AP10" s="283">
        <v>24739</v>
      </c>
      <c r="AQ10" s="284">
        <v>19454</v>
      </c>
      <c r="AR10" s="285">
        <v>27.2</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30" t="s">
        <v>492</v>
      </c>
      <c r="AL11" s="1131"/>
      <c r="AM11" s="1131"/>
      <c r="AN11" s="1132"/>
      <c r="AO11" s="283" t="s">
        <v>493</v>
      </c>
      <c r="AP11" s="283" t="s">
        <v>493</v>
      </c>
      <c r="AQ11" s="284">
        <v>2988</v>
      </c>
      <c r="AR11" s="285" t="s">
        <v>493</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30" t="s">
        <v>494</v>
      </c>
      <c r="AL12" s="1131"/>
      <c r="AM12" s="1131"/>
      <c r="AN12" s="1132"/>
      <c r="AO12" s="283" t="s">
        <v>493</v>
      </c>
      <c r="AP12" s="283" t="s">
        <v>493</v>
      </c>
      <c r="AQ12" s="284" t="s">
        <v>493</v>
      </c>
      <c r="AR12" s="285" t="s">
        <v>493</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30" t="s">
        <v>495</v>
      </c>
      <c r="AL13" s="1131"/>
      <c r="AM13" s="1131"/>
      <c r="AN13" s="1132"/>
      <c r="AO13" s="283">
        <v>103382</v>
      </c>
      <c r="AP13" s="283">
        <v>10392</v>
      </c>
      <c r="AQ13" s="284">
        <v>6503</v>
      </c>
      <c r="AR13" s="285">
        <v>59.8</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30" t="s">
        <v>496</v>
      </c>
      <c r="AL14" s="1131"/>
      <c r="AM14" s="1131"/>
      <c r="AN14" s="1132"/>
      <c r="AO14" s="283">
        <v>51817</v>
      </c>
      <c r="AP14" s="283">
        <v>5209</v>
      </c>
      <c r="AQ14" s="284">
        <v>2823</v>
      </c>
      <c r="AR14" s="285">
        <v>84.5</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3" t="s">
        <v>497</v>
      </c>
      <c r="AL15" s="1134"/>
      <c r="AM15" s="1134"/>
      <c r="AN15" s="1135"/>
      <c r="AO15" s="283">
        <v>-72998</v>
      </c>
      <c r="AP15" s="283">
        <v>-7338</v>
      </c>
      <c r="AQ15" s="284">
        <v>-6736</v>
      </c>
      <c r="AR15" s="285">
        <v>8.9</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3" t="s">
        <v>181</v>
      </c>
      <c r="AL16" s="1134"/>
      <c r="AM16" s="1134"/>
      <c r="AN16" s="1135"/>
      <c r="AO16" s="283">
        <v>1352147</v>
      </c>
      <c r="AP16" s="283">
        <v>135921</v>
      </c>
      <c r="AQ16" s="284">
        <v>148246</v>
      </c>
      <c r="AR16" s="285">
        <v>-8.3000000000000007</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498</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499</v>
      </c>
      <c r="AP20" s="292" t="s">
        <v>500</v>
      </c>
      <c r="AQ20" s="293" t="s">
        <v>501</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6" t="s">
        <v>502</v>
      </c>
      <c r="AL21" s="1137"/>
      <c r="AM21" s="1137"/>
      <c r="AN21" s="1138"/>
      <c r="AO21" s="296">
        <v>11.16</v>
      </c>
      <c r="AP21" s="297">
        <v>12.94</v>
      </c>
      <c r="AQ21" s="298">
        <v>-1.78</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6" t="s">
        <v>503</v>
      </c>
      <c r="AL22" s="1137"/>
      <c r="AM22" s="1137"/>
      <c r="AN22" s="1138"/>
      <c r="AO22" s="301">
        <v>97.9</v>
      </c>
      <c r="AP22" s="302">
        <v>95.5</v>
      </c>
      <c r="AQ22" s="303">
        <v>2.4</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6"/>
    </row>
    <row r="27" spans="1:46" x14ac:dyDescent="0.15">
      <c r="A27" s="308"/>
      <c r="AO27" s="261"/>
      <c r="AP27" s="261"/>
      <c r="AQ27" s="261"/>
      <c r="AR27" s="261"/>
      <c r="AS27" s="261"/>
      <c r="AT27" s="261"/>
    </row>
    <row r="28" spans="1:46" ht="17.25" x14ac:dyDescent="0.15">
      <c r="A28" s="262" t="s">
        <v>505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506</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8" t="s">
        <v>485</v>
      </c>
      <c r="AP30" s="271"/>
      <c r="AQ30" s="272" t="s">
        <v>486</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9"/>
      <c r="AP31" s="277" t="s">
        <v>487</v>
      </c>
      <c r="AQ31" s="278" t="s">
        <v>488</v>
      </c>
      <c r="AR31" s="279" t="s">
        <v>489</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0" t="s">
        <v>507</v>
      </c>
      <c r="AL32" s="1121"/>
      <c r="AM32" s="1121"/>
      <c r="AN32" s="1122"/>
      <c r="AO32" s="311">
        <v>641497</v>
      </c>
      <c r="AP32" s="311">
        <v>64485</v>
      </c>
      <c r="AQ32" s="312">
        <v>83862</v>
      </c>
      <c r="AR32" s="313">
        <v>-23.1</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0" t="s">
        <v>508</v>
      </c>
      <c r="AL33" s="1121"/>
      <c r="AM33" s="1121"/>
      <c r="AN33" s="1122"/>
      <c r="AO33" s="311" t="s">
        <v>493</v>
      </c>
      <c r="AP33" s="311" t="s">
        <v>493</v>
      </c>
      <c r="AQ33" s="312" t="s">
        <v>493</v>
      </c>
      <c r="AR33" s="313" t="s">
        <v>493</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0" t="s">
        <v>509</v>
      </c>
      <c r="AL34" s="1121"/>
      <c r="AM34" s="1121"/>
      <c r="AN34" s="1122"/>
      <c r="AO34" s="311" t="s">
        <v>493</v>
      </c>
      <c r="AP34" s="311" t="s">
        <v>493</v>
      </c>
      <c r="AQ34" s="312" t="s">
        <v>493</v>
      </c>
      <c r="AR34" s="313" t="s">
        <v>493</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0" t="s">
        <v>510</v>
      </c>
      <c r="AL35" s="1121"/>
      <c r="AM35" s="1121"/>
      <c r="AN35" s="1122"/>
      <c r="AO35" s="311">
        <v>416782</v>
      </c>
      <c r="AP35" s="311">
        <v>41896</v>
      </c>
      <c r="AQ35" s="312">
        <v>26360</v>
      </c>
      <c r="AR35" s="313">
        <v>58.9</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0" t="s">
        <v>511</v>
      </c>
      <c r="AL36" s="1121"/>
      <c r="AM36" s="1121"/>
      <c r="AN36" s="1122"/>
      <c r="AO36" s="311">
        <v>15725</v>
      </c>
      <c r="AP36" s="311">
        <v>1581</v>
      </c>
      <c r="AQ36" s="312">
        <v>3483</v>
      </c>
      <c r="AR36" s="313">
        <v>-54.6</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0" t="s">
        <v>512</v>
      </c>
      <c r="AL37" s="1121"/>
      <c r="AM37" s="1121"/>
      <c r="AN37" s="1122"/>
      <c r="AO37" s="311" t="s">
        <v>493</v>
      </c>
      <c r="AP37" s="311" t="s">
        <v>493</v>
      </c>
      <c r="AQ37" s="312">
        <v>612</v>
      </c>
      <c r="AR37" s="313" t="s">
        <v>493</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3" t="s">
        <v>513</v>
      </c>
      <c r="AL38" s="1124"/>
      <c r="AM38" s="1124"/>
      <c r="AN38" s="1125"/>
      <c r="AO38" s="314">
        <v>10</v>
      </c>
      <c r="AP38" s="314">
        <v>1</v>
      </c>
      <c r="AQ38" s="315">
        <v>21</v>
      </c>
      <c r="AR38" s="303">
        <v>-95.2</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3" t="s">
        <v>514</v>
      </c>
      <c r="AL39" s="1124"/>
      <c r="AM39" s="1124"/>
      <c r="AN39" s="1125"/>
      <c r="AO39" s="311">
        <v>-109</v>
      </c>
      <c r="AP39" s="311">
        <v>-11</v>
      </c>
      <c r="AQ39" s="312">
        <v>-3285</v>
      </c>
      <c r="AR39" s="313">
        <v>-99.7</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0" t="s">
        <v>515</v>
      </c>
      <c r="AL40" s="1121"/>
      <c r="AM40" s="1121"/>
      <c r="AN40" s="1122"/>
      <c r="AO40" s="311">
        <v>-646383</v>
      </c>
      <c r="AP40" s="311">
        <v>-64976</v>
      </c>
      <c r="AQ40" s="312">
        <v>-73039</v>
      </c>
      <c r="AR40" s="313">
        <v>-11</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6" t="s">
        <v>291</v>
      </c>
      <c r="AL41" s="1127"/>
      <c r="AM41" s="1127"/>
      <c r="AN41" s="1128"/>
      <c r="AO41" s="311">
        <v>427522</v>
      </c>
      <c r="AP41" s="311">
        <v>42976</v>
      </c>
      <c r="AQ41" s="312">
        <v>38015</v>
      </c>
      <c r="AR41" s="313">
        <v>13.1</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516</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517</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3" t="s">
        <v>485</v>
      </c>
      <c r="AN49" s="1115" t="s">
        <v>518</v>
      </c>
      <c r="AO49" s="1116"/>
      <c r="AP49" s="1116"/>
      <c r="AQ49" s="1116"/>
      <c r="AR49" s="1117"/>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4"/>
      <c r="AN50" s="327" t="s">
        <v>519</v>
      </c>
      <c r="AO50" s="328" t="s">
        <v>520</v>
      </c>
      <c r="AP50" s="329" t="s">
        <v>521</v>
      </c>
      <c r="AQ50" s="330" t="s">
        <v>522</v>
      </c>
      <c r="AR50" s="331" t="s">
        <v>523</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524</v>
      </c>
      <c r="AL51" s="324"/>
      <c r="AM51" s="332">
        <v>1262407</v>
      </c>
      <c r="AN51" s="333">
        <v>116094</v>
      </c>
      <c r="AO51" s="334">
        <v>39.200000000000003</v>
      </c>
      <c r="AP51" s="335">
        <v>118252</v>
      </c>
      <c r="AQ51" s="336">
        <v>2.8</v>
      </c>
      <c r="AR51" s="337">
        <v>36.4</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525</v>
      </c>
      <c r="AM52" s="340">
        <v>862123</v>
      </c>
      <c r="AN52" s="341">
        <v>79283</v>
      </c>
      <c r="AO52" s="342">
        <v>100</v>
      </c>
      <c r="AP52" s="343">
        <v>49994</v>
      </c>
      <c r="AQ52" s="344">
        <v>-7.1</v>
      </c>
      <c r="AR52" s="345">
        <v>107.1</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526</v>
      </c>
      <c r="AL53" s="324"/>
      <c r="AM53" s="332">
        <v>1994705</v>
      </c>
      <c r="AN53" s="333">
        <v>187490</v>
      </c>
      <c r="AO53" s="334">
        <v>61.5</v>
      </c>
      <c r="AP53" s="335">
        <v>120302</v>
      </c>
      <c r="AQ53" s="336">
        <v>1.7</v>
      </c>
      <c r="AR53" s="337">
        <v>59.8</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525</v>
      </c>
      <c r="AM54" s="340">
        <v>1539461</v>
      </c>
      <c r="AN54" s="341">
        <v>144700</v>
      </c>
      <c r="AO54" s="342">
        <v>82.5</v>
      </c>
      <c r="AP54" s="343">
        <v>59328</v>
      </c>
      <c r="AQ54" s="344">
        <v>18.7</v>
      </c>
      <c r="AR54" s="345">
        <v>63.8</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527</v>
      </c>
      <c r="AL55" s="324"/>
      <c r="AM55" s="332">
        <v>1066326</v>
      </c>
      <c r="AN55" s="333">
        <v>102315</v>
      </c>
      <c r="AO55" s="334">
        <v>-45.4</v>
      </c>
      <c r="AP55" s="335">
        <v>114841</v>
      </c>
      <c r="AQ55" s="336">
        <v>-4.5</v>
      </c>
      <c r="AR55" s="337">
        <v>-40.9</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525</v>
      </c>
      <c r="AM56" s="340">
        <v>531206</v>
      </c>
      <c r="AN56" s="341">
        <v>50970</v>
      </c>
      <c r="AO56" s="342">
        <v>-64.8</v>
      </c>
      <c r="AP56" s="343">
        <v>51589</v>
      </c>
      <c r="AQ56" s="344">
        <v>-13</v>
      </c>
      <c r="AR56" s="345">
        <v>-51.8</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528</v>
      </c>
      <c r="AL57" s="324"/>
      <c r="AM57" s="332">
        <v>1366720</v>
      </c>
      <c r="AN57" s="333">
        <v>134163</v>
      </c>
      <c r="AO57" s="334">
        <v>31.1</v>
      </c>
      <c r="AP57" s="335">
        <v>124145</v>
      </c>
      <c r="AQ57" s="336">
        <v>8.1</v>
      </c>
      <c r="AR57" s="337">
        <v>23</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525</v>
      </c>
      <c r="AM58" s="340">
        <v>933998</v>
      </c>
      <c r="AN58" s="341">
        <v>91685</v>
      </c>
      <c r="AO58" s="342">
        <v>79.900000000000006</v>
      </c>
      <c r="AP58" s="343">
        <v>54761</v>
      </c>
      <c r="AQ58" s="344">
        <v>6.1</v>
      </c>
      <c r="AR58" s="345">
        <v>73.8</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529</v>
      </c>
      <c r="AL59" s="324"/>
      <c r="AM59" s="332">
        <v>654451</v>
      </c>
      <c r="AN59" s="333">
        <v>65787</v>
      </c>
      <c r="AO59" s="334">
        <v>-51</v>
      </c>
      <c r="AP59" s="335">
        <v>131480</v>
      </c>
      <c r="AQ59" s="336">
        <v>5.9</v>
      </c>
      <c r="AR59" s="337">
        <v>-56.9</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525</v>
      </c>
      <c r="AM60" s="340">
        <v>471288</v>
      </c>
      <c r="AN60" s="341">
        <v>47375</v>
      </c>
      <c r="AO60" s="342">
        <v>-48.3</v>
      </c>
      <c r="AP60" s="343">
        <v>63148</v>
      </c>
      <c r="AQ60" s="344">
        <v>15.3</v>
      </c>
      <c r="AR60" s="345">
        <v>-63.6</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530</v>
      </c>
      <c r="AL61" s="346"/>
      <c r="AM61" s="347">
        <v>1268922</v>
      </c>
      <c r="AN61" s="348">
        <v>121170</v>
      </c>
      <c r="AO61" s="349">
        <v>7.1</v>
      </c>
      <c r="AP61" s="350">
        <v>121804</v>
      </c>
      <c r="AQ61" s="351">
        <v>2.8</v>
      </c>
      <c r="AR61" s="337">
        <v>4.3</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525</v>
      </c>
      <c r="AM62" s="340">
        <v>867615</v>
      </c>
      <c r="AN62" s="341">
        <v>82803</v>
      </c>
      <c r="AO62" s="342">
        <v>29.9</v>
      </c>
      <c r="AP62" s="343">
        <v>55764</v>
      </c>
      <c r="AQ62" s="344">
        <v>4</v>
      </c>
      <c r="AR62" s="345">
        <v>25.9</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Qhp45yfBfeNpar6qRJs/Hj4rdX9aMozHLYYQcpTlqHbFxWaToIzai3iIxeSCWtXCpPwKrNkzne3ORjWqxtBzlg==" saltValue="kNGPxT026p6lXXksBSsP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1" zoomScale="70" zoomScaleNormal="7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482</v>
      </c>
    </row>
    <row r="121" spans="125:125" ht="13.5" hidden="1" customHeight="1" x14ac:dyDescent="0.15">
      <c r="DU121" s="258"/>
    </row>
  </sheetData>
  <sheetProtection algorithmName="SHA-512" hashValue="yQMBsRPv/AtD8qkgJIs80J+3rfOAmFQ/gfcXNij5mnmTD6B5YFbCydWWgpV0d16Y5HX58Pak0/mDEQ0aVokZTw==" saltValue="LMnsscR4xkViUwhCObB0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482</v>
      </c>
    </row>
  </sheetData>
  <sheetProtection algorithmName="SHA-512" hashValue="W9nNkNLXL3KbUPmILikfdd9wQMEgSdN46nCUTXBjINoTs+3KiLkQ4/+K9f0mJP3QQnyV5vSxcug6uDo5QQlIoA==" saltValue="UPcMacub2CLaMvAYaP7o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39" t="s">
        <v>3</v>
      </c>
      <c r="D47" s="1139"/>
      <c r="E47" s="1140"/>
      <c r="F47" s="11">
        <v>11.94</v>
      </c>
      <c r="G47" s="12">
        <v>11.65</v>
      </c>
      <c r="H47" s="12">
        <v>11.84</v>
      </c>
      <c r="I47" s="12">
        <v>15.57</v>
      </c>
      <c r="J47" s="13">
        <v>16.63</v>
      </c>
    </row>
    <row r="48" spans="2:10" ht="57.75" customHeight="1" x14ac:dyDescent="0.15">
      <c r="B48" s="14"/>
      <c r="C48" s="1141" t="s">
        <v>4</v>
      </c>
      <c r="D48" s="1141"/>
      <c r="E48" s="1142"/>
      <c r="F48" s="15">
        <v>3.93</v>
      </c>
      <c r="G48" s="16">
        <v>3.6</v>
      </c>
      <c r="H48" s="16">
        <v>3.64</v>
      </c>
      <c r="I48" s="16">
        <v>3.43</v>
      </c>
      <c r="J48" s="17">
        <v>4.46</v>
      </c>
    </row>
    <row r="49" spans="2:10" ht="57.75" customHeight="1" thickBot="1" x14ac:dyDescent="0.2">
      <c r="B49" s="18"/>
      <c r="C49" s="1143" t="s">
        <v>5</v>
      </c>
      <c r="D49" s="1143"/>
      <c r="E49" s="1144"/>
      <c r="F49" s="19">
        <v>0.23</v>
      </c>
      <c r="G49" s="20" t="s">
        <v>537</v>
      </c>
      <c r="H49" s="20" t="s">
        <v>538</v>
      </c>
      <c r="I49" s="20">
        <v>1.17</v>
      </c>
      <c r="J49" s="21">
        <v>0.51</v>
      </c>
    </row>
    <row r="50" spans="2:10" x14ac:dyDescent="0.15"/>
  </sheetData>
  <sheetProtection algorithmName="SHA-512" hashValue="G3efW4YH9IyCuA6ZVh0FKLlvdhsq39T645Ux8i1zKX8lv2zLYkghqMNV7hvoy4alN/7WE9YWGm1IEyfw6VSMjg==" saltValue="d+OpEa89JSIsvzpCOKz1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51" t="s">
        <v>539</v>
      </c>
      <c r="D34" s="1151"/>
      <c r="E34" s="1152"/>
      <c r="F34" s="32">
        <v>0.01</v>
      </c>
      <c r="G34" s="33">
        <v>0.01</v>
      </c>
      <c r="H34" s="33">
        <v>0.02</v>
      </c>
      <c r="I34" s="33">
        <v>0.03</v>
      </c>
      <c r="J34" s="34" t="s">
        <v>540</v>
      </c>
      <c r="K34" s="22"/>
      <c r="L34" s="22"/>
      <c r="M34" s="22"/>
      <c r="N34" s="22"/>
      <c r="O34" s="22"/>
      <c r="P34" s="22"/>
    </row>
    <row r="35" spans="1:16" ht="39" customHeight="1" x14ac:dyDescent="0.15">
      <c r="A35" s="22"/>
      <c r="B35" s="35"/>
      <c r="C35" s="1145" t="s">
        <v>541</v>
      </c>
      <c r="D35" s="1146"/>
      <c r="E35" s="1147"/>
      <c r="F35" s="36">
        <v>3.93</v>
      </c>
      <c r="G35" s="37">
        <v>3.6</v>
      </c>
      <c r="H35" s="37">
        <v>3.64</v>
      </c>
      <c r="I35" s="37">
        <v>3.43</v>
      </c>
      <c r="J35" s="38">
        <v>4.46</v>
      </c>
      <c r="K35" s="22"/>
      <c r="L35" s="22"/>
      <c r="M35" s="22"/>
      <c r="N35" s="22"/>
      <c r="O35" s="22"/>
      <c r="P35" s="22"/>
    </row>
    <row r="36" spans="1:16" ht="39" customHeight="1" x14ac:dyDescent="0.15">
      <c r="A36" s="22"/>
      <c r="B36" s="35"/>
      <c r="C36" s="1145" t="s">
        <v>542</v>
      </c>
      <c r="D36" s="1146"/>
      <c r="E36" s="1147"/>
      <c r="F36" s="36">
        <v>2.36</v>
      </c>
      <c r="G36" s="37">
        <v>2.69</v>
      </c>
      <c r="H36" s="37">
        <v>3.04</v>
      </c>
      <c r="I36" s="37">
        <v>3.65</v>
      </c>
      <c r="J36" s="38">
        <v>4.1399999999999997</v>
      </c>
      <c r="K36" s="22"/>
      <c r="L36" s="22"/>
      <c r="M36" s="22"/>
      <c r="N36" s="22"/>
      <c r="O36" s="22"/>
      <c r="P36" s="22"/>
    </row>
    <row r="37" spans="1:16" ht="39" customHeight="1" x14ac:dyDescent="0.15">
      <c r="A37" s="22"/>
      <c r="B37" s="35"/>
      <c r="C37" s="1145" t="s">
        <v>543</v>
      </c>
      <c r="D37" s="1146"/>
      <c r="E37" s="1147"/>
      <c r="F37" s="36">
        <v>1.02</v>
      </c>
      <c r="G37" s="37">
        <v>0.3</v>
      </c>
      <c r="H37" s="37">
        <v>0.46</v>
      </c>
      <c r="I37" s="37">
        <v>2.34</v>
      </c>
      <c r="J37" s="38">
        <v>3.01</v>
      </c>
      <c r="K37" s="22"/>
      <c r="L37" s="22"/>
      <c r="M37" s="22"/>
      <c r="N37" s="22"/>
      <c r="O37" s="22"/>
      <c r="P37" s="22"/>
    </row>
    <row r="38" spans="1:16" ht="39" customHeight="1" x14ac:dyDescent="0.15">
      <c r="A38" s="22"/>
      <c r="B38" s="35"/>
      <c r="C38" s="1145" t="s">
        <v>544</v>
      </c>
      <c r="D38" s="1146"/>
      <c r="E38" s="1147"/>
      <c r="F38" s="36">
        <v>3.64</v>
      </c>
      <c r="G38" s="37">
        <v>3.67</v>
      </c>
      <c r="H38" s="37">
        <v>3.68</v>
      </c>
      <c r="I38" s="37">
        <v>2.81</v>
      </c>
      <c r="J38" s="38">
        <v>2.5499999999999998</v>
      </c>
      <c r="K38" s="22"/>
      <c r="L38" s="22"/>
      <c r="M38" s="22"/>
      <c r="N38" s="22"/>
      <c r="O38" s="22"/>
      <c r="P38" s="22"/>
    </row>
    <row r="39" spans="1:16" ht="39" customHeight="1" x14ac:dyDescent="0.15">
      <c r="A39" s="22"/>
      <c r="B39" s="35"/>
      <c r="C39" s="1145" t="s">
        <v>545</v>
      </c>
      <c r="D39" s="1146"/>
      <c r="E39" s="1147"/>
      <c r="F39" s="36">
        <v>2.0499999999999998</v>
      </c>
      <c r="G39" s="37">
        <v>2.67</v>
      </c>
      <c r="H39" s="37">
        <v>1.98</v>
      </c>
      <c r="I39" s="37">
        <v>0.6</v>
      </c>
      <c r="J39" s="38">
        <v>0.96</v>
      </c>
      <c r="K39" s="22"/>
      <c r="L39" s="22"/>
      <c r="M39" s="22"/>
      <c r="N39" s="22"/>
      <c r="O39" s="22"/>
      <c r="P39" s="22"/>
    </row>
    <row r="40" spans="1:16" ht="39" customHeight="1" x14ac:dyDescent="0.15">
      <c r="A40" s="22"/>
      <c r="B40" s="35"/>
      <c r="C40" s="1145" t="s">
        <v>546</v>
      </c>
      <c r="D40" s="1146"/>
      <c r="E40" s="1147"/>
      <c r="F40" s="36">
        <v>0.08</v>
      </c>
      <c r="G40" s="37">
        <v>0.05</v>
      </c>
      <c r="H40" s="37">
        <v>0.04</v>
      </c>
      <c r="I40" s="37">
        <v>0.04</v>
      </c>
      <c r="J40" s="38">
        <v>0.06</v>
      </c>
      <c r="K40" s="22"/>
      <c r="L40" s="22"/>
      <c r="M40" s="22"/>
      <c r="N40" s="22"/>
      <c r="O40" s="22"/>
      <c r="P40" s="22"/>
    </row>
    <row r="41" spans="1:16" ht="39" customHeight="1" x14ac:dyDescent="0.15">
      <c r="A41" s="22"/>
      <c r="B41" s="35"/>
      <c r="C41" s="1145" t="s">
        <v>547</v>
      </c>
      <c r="D41" s="1146"/>
      <c r="E41" s="1147"/>
      <c r="F41" s="36">
        <v>0.01</v>
      </c>
      <c r="G41" s="37">
        <v>0.01</v>
      </c>
      <c r="H41" s="37">
        <v>0.03</v>
      </c>
      <c r="I41" s="37">
        <v>0.03</v>
      </c>
      <c r="J41" s="38">
        <v>0.06</v>
      </c>
      <c r="K41" s="22"/>
      <c r="L41" s="22"/>
      <c r="M41" s="22"/>
      <c r="N41" s="22"/>
      <c r="O41" s="22"/>
      <c r="P41" s="22"/>
    </row>
    <row r="42" spans="1:16" ht="39" customHeight="1" x14ac:dyDescent="0.15">
      <c r="A42" s="22"/>
      <c r="B42" s="39"/>
      <c r="C42" s="1145" t="s">
        <v>548</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549</v>
      </c>
      <c r="D43" s="1149"/>
      <c r="E43" s="1150"/>
      <c r="F43" s="41">
        <v>0.03</v>
      </c>
      <c r="G43" s="42">
        <v>0.02</v>
      </c>
      <c r="H43" s="42">
        <v>0.01</v>
      </c>
      <c r="I43" s="42">
        <v>0.02</v>
      </c>
      <c r="J43" s="43">
        <v>0.08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lYrdlPmT+GrPjI+A5BacNuv5LHZcWlW9FPLM/T8lyfjPMYFYP0Qz3SOax5c24G/NF1iNvw+UJfSWF1ZwbZ98w==" saltValue="ZvT7f/CfHFu5gmq444yV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507</v>
      </c>
      <c r="L45" s="60">
        <v>492</v>
      </c>
      <c r="M45" s="60">
        <v>548</v>
      </c>
      <c r="N45" s="60">
        <v>609</v>
      </c>
      <c r="O45" s="61">
        <v>641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15">
      <c r="A48" s="48"/>
      <c r="B48" s="1178"/>
      <c r="C48" s="1179"/>
      <c r="D48" s="62"/>
      <c r="E48" s="1155" t="s">
        <v>13</v>
      </c>
      <c r="F48" s="1155"/>
      <c r="G48" s="1155"/>
      <c r="H48" s="1155"/>
      <c r="I48" s="1155"/>
      <c r="J48" s="1156"/>
      <c r="K48" s="63">
        <v>407</v>
      </c>
      <c r="L48" s="64">
        <v>404</v>
      </c>
      <c r="M48" s="64">
        <v>419</v>
      </c>
      <c r="N48" s="64">
        <v>416</v>
      </c>
      <c r="O48" s="65">
        <v>417</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v>
      </c>
      <c r="L49" s="64">
        <v>16</v>
      </c>
      <c r="M49" s="64">
        <v>14</v>
      </c>
      <c r="N49" s="64">
        <v>16</v>
      </c>
      <c r="O49" s="65">
        <v>16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493</v>
      </c>
      <c r="L50" s="64" t="s">
        <v>493</v>
      </c>
      <c r="M50" s="64" t="s">
        <v>493</v>
      </c>
      <c r="N50" s="64" t="s">
        <v>493</v>
      </c>
      <c r="O50" s="65" t="s">
        <v>493</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583</v>
      </c>
      <c r="L52" s="64">
        <v>574</v>
      </c>
      <c r="M52" s="64">
        <v>596</v>
      </c>
      <c r="N52" s="64">
        <v>612</v>
      </c>
      <c r="O52" s="65">
        <v>646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344</v>
      </c>
      <c r="L53" s="69">
        <v>338</v>
      </c>
      <c r="M53" s="69">
        <v>385</v>
      </c>
      <c r="N53" s="69">
        <v>429</v>
      </c>
      <c r="O53" s="70">
        <v>428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571</v>
      </c>
      <c r="L58" s="84" t="s">
        <v>571</v>
      </c>
      <c r="M58" s="84" t="s">
        <v>571</v>
      </c>
      <c r="N58" s="84" t="s">
        <v>571</v>
      </c>
      <c r="O58" s="85" t="s">
        <v>571</v>
      </c>
    </row>
    <row r="59" spans="1:21" ht="31.5" customHeight="1" x14ac:dyDescent="0.15">
      <c r="B59" s="1163"/>
      <c r="C59" s="1164"/>
      <c r="D59" s="1170" t="s">
        <v>26</v>
      </c>
      <c r="E59" s="1171"/>
      <c r="F59" s="1171"/>
      <c r="G59" s="1171"/>
      <c r="H59" s="1171"/>
      <c r="I59" s="1171"/>
      <c r="J59" s="1172"/>
      <c r="K59" s="86" t="s">
        <v>571</v>
      </c>
      <c r="L59" s="87" t="s">
        <v>571</v>
      </c>
      <c r="M59" s="87" t="s">
        <v>571</v>
      </c>
      <c r="N59" s="87" t="s">
        <v>571</v>
      </c>
      <c r="O59" s="363" t="s">
        <v>571</v>
      </c>
    </row>
    <row r="60" spans="1:21" ht="31.5" customHeight="1" thickBot="1" x14ac:dyDescent="0.2">
      <c r="B60" s="1165"/>
      <c r="C60" s="1166"/>
      <c r="D60" s="1173" t="s">
        <v>27</v>
      </c>
      <c r="E60" s="1174"/>
      <c r="F60" s="1174"/>
      <c r="G60" s="1174"/>
      <c r="H60" s="1174"/>
      <c r="I60" s="1174"/>
      <c r="J60" s="1175"/>
      <c r="K60" s="88" t="s">
        <v>571</v>
      </c>
      <c r="L60" s="89" t="s">
        <v>571</v>
      </c>
      <c r="M60" s="89" t="s">
        <v>571</v>
      </c>
      <c r="N60" s="89" t="s">
        <v>571</v>
      </c>
      <c r="O60" s="90" t="s">
        <v>493</v>
      </c>
    </row>
    <row r="61" spans="1:21" ht="24" customHeight="1" x14ac:dyDescent="0.15">
      <c r="B61" s="91"/>
      <c r="C61" s="91"/>
      <c r="D61" s="92" t="s">
        <v>28</v>
      </c>
      <c r="E61" s="93"/>
      <c r="F61" s="93"/>
      <c r="G61" s="93"/>
      <c r="H61" s="93"/>
      <c r="I61" s="93"/>
      <c r="J61" s="93"/>
      <c r="K61" s="93"/>
      <c r="L61" s="93"/>
      <c r="M61" s="93"/>
      <c r="N61" s="93"/>
      <c r="O61" s="93"/>
    </row>
    <row r="62" spans="1:21" ht="24" customHeight="1" x14ac:dyDescent="0.15">
      <c r="B62" s="94"/>
      <c r="C62" s="94"/>
      <c r="D62" s="92" t="s">
        <v>29</v>
      </c>
      <c r="E62" s="93"/>
      <c r="F62" s="93"/>
      <c r="G62" s="93"/>
      <c r="H62" s="93"/>
      <c r="I62" s="93"/>
      <c r="J62" s="93"/>
      <c r="K62" s="93"/>
      <c r="L62" s="93"/>
      <c r="M62" s="93"/>
      <c r="N62" s="93"/>
      <c r="O62" s="93"/>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SWXM7HWC/wkbWMjNqFQ3MZypMb4uP46HHNEN8AuPhVqHzvKRk+r9z4b9QNYhCa0VERbDToLwYMtXe17hKwKlQ==" saltValue="dTfXXx2Pj6bNnDBNCcp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5" customWidth="1"/>
    <col min="2" max="3" width="12.625" style="95" customWidth="1"/>
    <col min="4" max="4" width="11.625" style="95" customWidth="1"/>
    <col min="5" max="8" width="10.375" style="95" customWidth="1"/>
    <col min="9" max="13" width="16.375" style="95" customWidth="1"/>
    <col min="14" max="19" width="12.625" style="95" customWidth="1"/>
    <col min="20" max="16384" width="0" style="9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6" t="s">
        <v>7</v>
      </c>
    </row>
    <row r="40" spans="2:13" ht="27.75" customHeight="1" thickBot="1" x14ac:dyDescent="0.2">
      <c r="B40" s="97" t="s">
        <v>8</v>
      </c>
      <c r="C40" s="98"/>
      <c r="D40" s="98"/>
      <c r="E40" s="99"/>
      <c r="F40" s="99"/>
      <c r="G40" s="99"/>
      <c r="H40" s="100" t="s">
        <v>2</v>
      </c>
      <c r="I40" s="101" t="s">
        <v>532</v>
      </c>
      <c r="J40" s="102" t="s">
        <v>533</v>
      </c>
      <c r="K40" s="102" t="s">
        <v>534</v>
      </c>
      <c r="L40" s="102" t="s">
        <v>535</v>
      </c>
      <c r="M40" s="103" t="s">
        <v>536</v>
      </c>
    </row>
    <row r="41" spans="2:13" ht="27.75" customHeight="1" x14ac:dyDescent="0.15">
      <c r="B41" s="1196" t="s">
        <v>30</v>
      </c>
      <c r="C41" s="1197"/>
      <c r="D41" s="104"/>
      <c r="E41" s="1198" t="s">
        <v>31</v>
      </c>
      <c r="F41" s="1198"/>
      <c r="G41" s="1198"/>
      <c r="H41" s="1199"/>
      <c r="I41" s="354">
        <v>6163</v>
      </c>
      <c r="J41" s="355">
        <v>7344</v>
      </c>
      <c r="K41" s="355">
        <v>7477</v>
      </c>
      <c r="L41" s="355">
        <v>7940</v>
      </c>
      <c r="M41" s="356">
        <v>7818</v>
      </c>
    </row>
    <row r="42" spans="2:13" ht="27.75" customHeight="1" x14ac:dyDescent="0.15">
      <c r="B42" s="1186"/>
      <c r="C42" s="1187"/>
      <c r="D42" s="105"/>
      <c r="E42" s="1190" t="s">
        <v>32</v>
      </c>
      <c r="F42" s="1190"/>
      <c r="G42" s="1190"/>
      <c r="H42" s="1191"/>
      <c r="I42" s="357" t="s">
        <v>493</v>
      </c>
      <c r="J42" s="358" t="s">
        <v>493</v>
      </c>
      <c r="K42" s="358" t="s">
        <v>493</v>
      </c>
      <c r="L42" s="358" t="s">
        <v>493</v>
      </c>
      <c r="M42" s="359" t="s">
        <v>493</v>
      </c>
    </row>
    <row r="43" spans="2:13" ht="27.75" customHeight="1" x14ac:dyDescent="0.15">
      <c r="B43" s="1186"/>
      <c r="C43" s="1187"/>
      <c r="D43" s="105"/>
      <c r="E43" s="1190" t="s">
        <v>33</v>
      </c>
      <c r="F43" s="1190"/>
      <c r="G43" s="1190"/>
      <c r="H43" s="1191"/>
      <c r="I43" s="357">
        <v>4671</v>
      </c>
      <c r="J43" s="358">
        <v>4424</v>
      </c>
      <c r="K43" s="358">
        <v>4210</v>
      </c>
      <c r="L43" s="358">
        <v>4045</v>
      </c>
      <c r="M43" s="359">
        <v>3873</v>
      </c>
    </row>
    <row r="44" spans="2:13" ht="27.75" customHeight="1" x14ac:dyDescent="0.15">
      <c r="B44" s="1186"/>
      <c r="C44" s="1187"/>
      <c r="D44" s="105"/>
      <c r="E44" s="1190" t="s">
        <v>34</v>
      </c>
      <c r="F44" s="1190"/>
      <c r="G44" s="1190"/>
      <c r="H44" s="1191"/>
      <c r="I44" s="357">
        <v>115</v>
      </c>
      <c r="J44" s="358">
        <v>126</v>
      </c>
      <c r="K44" s="358">
        <v>169</v>
      </c>
      <c r="L44" s="358">
        <v>160</v>
      </c>
      <c r="M44" s="359">
        <v>144</v>
      </c>
    </row>
    <row r="45" spans="2:13" ht="27.75" customHeight="1" x14ac:dyDescent="0.15">
      <c r="B45" s="1186"/>
      <c r="C45" s="1187"/>
      <c r="D45" s="105"/>
      <c r="E45" s="1190" t="s">
        <v>35</v>
      </c>
      <c r="F45" s="1190"/>
      <c r="G45" s="1190"/>
      <c r="H45" s="1191"/>
      <c r="I45" s="357">
        <v>468</v>
      </c>
      <c r="J45" s="358">
        <v>425</v>
      </c>
      <c r="K45" s="358">
        <v>404</v>
      </c>
      <c r="L45" s="358">
        <v>366</v>
      </c>
      <c r="M45" s="359">
        <v>352</v>
      </c>
    </row>
    <row r="46" spans="2:13" ht="27.75" customHeight="1" x14ac:dyDescent="0.15">
      <c r="B46" s="1186"/>
      <c r="C46" s="1187"/>
      <c r="D46" s="106"/>
      <c r="E46" s="1190" t="s">
        <v>36</v>
      </c>
      <c r="F46" s="1190"/>
      <c r="G46" s="1190"/>
      <c r="H46" s="1191"/>
      <c r="I46" s="357" t="s">
        <v>493</v>
      </c>
      <c r="J46" s="358" t="s">
        <v>493</v>
      </c>
      <c r="K46" s="358" t="s">
        <v>493</v>
      </c>
      <c r="L46" s="358" t="s">
        <v>493</v>
      </c>
      <c r="M46" s="359" t="s">
        <v>493</v>
      </c>
    </row>
    <row r="47" spans="2:13" ht="27.75" customHeight="1" x14ac:dyDescent="0.15">
      <c r="B47" s="1186"/>
      <c r="C47" s="1187"/>
      <c r="D47" s="107"/>
      <c r="E47" s="1200" t="s">
        <v>37</v>
      </c>
      <c r="F47" s="1201"/>
      <c r="G47" s="1201"/>
      <c r="H47" s="1202"/>
      <c r="I47" s="357" t="s">
        <v>493</v>
      </c>
      <c r="J47" s="358" t="s">
        <v>493</v>
      </c>
      <c r="K47" s="358" t="s">
        <v>493</v>
      </c>
      <c r="L47" s="358" t="s">
        <v>493</v>
      </c>
      <c r="M47" s="359" t="s">
        <v>493</v>
      </c>
    </row>
    <row r="48" spans="2:13" ht="27.75" customHeight="1" x14ac:dyDescent="0.15">
      <c r="B48" s="1186"/>
      <c r="C48" s="1187"/>
      <c r="D48" s="105"/>
      <c r="E48" s="1190" t="s">
        <v>38</v>
      </c>
      <c r="F48" s="1190"/>
      <c r="G48" s="1190"/>
      <c r="H48" s="1191"/>
      <c r="I48" s="357" t="s">
        <v>493</v>
      </c>
      <c r="J48" s="358" t="s">
        <v>493</v>
      </c>
      <c r="K48" s="358" t="s">
        <v>493</v>
      </c>
      <c r="L48" s="358" t="s">
        <v>493</v>
      </c>
      <c r="M48" s="359" t="s">
        <v>493</v>
      </c>
    </row>
    <row r="49" spans="2:13" ht="27.75" customHeight="1" x14ac:dyDescent="0.15">
      <c r="B49" s="1188"/>
      <c r="C49" s="1189"/>
      <c r="D49" s="105"/>
      <c r="E49" s="1190" t="s">
        <v>39</v>
      </c>
      <c r="F49" s="1190"/>
      <c r="G49" s="1190"/>
      <c r="H49" s="1191"/>
      <c r="I49" s="357" t="s">
        <v>493</v>
      </c>
      <c r="J49" s="358" t="s">
        <v>493</v>
      </c>
      <c r="K49" s="358" t="s">
        <v>493</v>
      </c>
      <c r="L49" s="358" t="s">
        <v>493</v>
      </c>
      <c r="M49" s="359" t="s">
        <v>493</v>
      </c>
    </row>
    <row r="50" spans="2:13" ht="27.75" customHeight="1" x14ac:dyDescent="0.15">
      <c r="B50" s="1184" t="s">
        <v>40</v>
      </c>
      <c r="C50" s="1185"/>
      <c r="D50" s="108"/>
      <c r="E50" s="1190" t="s">
        <v>41</v>
      </c>
      <c r="F50" s="1190"/>
      <c r="G50" s="1190"/>
      <c r="H50" s="1191"/>
      <c r="I50" s="357">
        <v>1812</v>
      </c>
      <c r="J50" s="358">
        <v>1753</v>
      </c>
      <c r="K50" s="358">
        <v>2107</v>
      </c>
      <c r="L50" s="358">
        <v>2297</v>
      </c>
      <c r="M50" s="359">
        <v>2374</v>
      </c>
    </row>
    <row r="51" spans="2:13" ht="27.75" customHeight="1" x14ac:dyDescent="0.15">
      <c r="B51" s="1186"/>
      <c r="C51" s="1187"/>
      <c r="D51" s="105"/>
      <c r="E51" s="1190" t="s">
        <v>42</v>
      </c>
      <c r="F51" s="1190"/>
      <c r="G51" s="1190"/>
      <c r="H51" s="1191"/>
      <c r="I51" s="357" t="s">
        <v>493</v>
      </c>
      <c r="J51" s="358" t="s">
        <v>493</v>
      </c>
      <c r="K51" s="358" t="s">
        <v>493</v>
      </c>
      <c r="L51" s="358" t="s">
        <v>493</v>
      </c>
      <c r="M51" s="359" t="s">
        <v>493</v>
      </c>
    </row>
    <row r="52" spans="2:13" ht="27.75" customHeight="1" x14ac:dyDescent="0.15">
      <c r="B52" s="1188"/>
      <c r="C52" s="1189"/>
      <c r="D52" s="105"/>
      <c r="E52" s="1190" t="s">
        <v>43</v>
      </c>
      <c r="F52" s="1190"/>
      <c r="G52" s="1190"/>
      <c r="H52" s="1191"/>
      <c r="I52" s="357">
        <v>6949</v>
      </c>
      <c r="J52" s="358">
        <v>7505</v>
      </c>
      <c r="K52" s="358">
        <v>7425</v>
      </c>
      <c r="L52" s="358">
        <v>7495</v>
      </c>
      <c r="M52" s="359">
        <v>7157</v>
      </c>
    </row>
    <row r="53" spans="2:13" ht="27.75" customHeight="1" thickBot="1" x14ac:dyDescent="0.2">
      <c r="B53" s="1192" t="s">
        <v>19</v>
      </c>
      <c r="C53" s="1193"/>
      <c r="D53" s="109"/>
      <c r="E53" s="1194" t="s">
        <v>44</v>
      </c>
      <c r="F53" s="1194"/>
      <c r="G53" s="1194"/>
      <c r="H53" s="1195"/>
      <c r="I53" s="360">
        <v>2657</v>
      </c>
      <c r="J53" s="361">
        <v>3062</v>
      </c>
      <c r="K53" s="361">
        <v>2729</v>
      </c>
      <c r="L53" s="361">
        <v>2719</v>
      </c>
      <c r="M53" s="362">
        <v>2656</v>
      </c>
    </row>
    <row r="54" spans="2:13" ht="27.75" customHeight="1" x14ac:dyDescent="0.15">
      <c r="B54" s="110"/>
      <c r="C54" s="111"/>
      <c r="D54" s="111"/>
      <c r="E54" s="112"/>
      <c r="F54" s="112"/>
      <c r="G54" s="112"/>
      <c r="H54" s="112"/>
      <c r="I54" s="113"/>
      <c r="J54" s="113"/>
      <c r="K54" s="113"/>
      <c r="L54" s="113"/>
      <c r="M54" s="113"/>
    </row>
    <row r="55" spans="2:13" x14ac:dyDescent="0.15"/>
  </sheetData>
  <sheetProtection algorithmName="SHA-512" hashValue="GvjUmZFGF9RhVQd00yVZaZD4q8t56MXf9bk/Z13G4Ynr8lL5eubSSF/9UwmiL5j3Hg/V0WBATEm9JuN6uNv7VA==" saltValue="wve4iXdIToU+EXptZA6J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45</v>
      </c>
    </row>
    <row r="54" spans="2:8" ht="29.25" customHeight="1" thickBot="1" x14ac:dyDescent="0.25">
      <c r="B54" s="115" t="s">
        <v>1</v>
      </c>
      <c r="C54" s="116"/>
      <c r="D54" s="116"/>
      <c r="E54" s="117" t="s">
        <v>2</v>
      </c>
      <c r="F54" s="118" t="s">
        <v>534</v>
      </c>
      <c r="G54" s="118" t="s">
        <v>535</v>
      </c>
      <c r="H54" s="119" t="s">
        <v>536</v>
      </c>
    </row>
    <row r="55" spans="2:8" ht="52.5" customHeight="1" x14ac:dyDescent="0.15">
      <c r="B55" s="120"/>
      <c r="C55" s="1211" t="s">
        <v>46</v>
      </c>
      <c r="D55" s="1211"/>
      <c r="E55" s="1212"/>
      <c r="F55" s="121">
        <v>534</v>
      </c>
      <c r="G55" s="121">
        <v>688</v>
      </c>
      <c r="H55" s="122">
        <v>743</v>
      </c>
    </row>
    <row r="56" spans="2:8" ht="52.5" customHeight="1" x14ac:dyDescent="0.15">
      <c r="B56" s="123"/>
      <c r="C56" s="1213" t="s">
        <v>47</v>
      </c>
      <c r="D56" s="1213"/>
      <c r="E56" s="1214"/>
      <c r="F56" s="124">
        <v>346</v>
      </c>
      <c r="G56" s="124">
        <v>346</v>
      </c>
      <c r="H56" s="125">
        <v>362</v>
      </c>
    </row>
    <row r="57" spans="2:8" ht="53.25" customHeight="1" x14ac:dyDescent="0.15">
      <c r="B57" s="123"/>
      <c r="C57" s="1215" t="s">
        <v>48</v>
      </c>
      <c r="D57" s="1215"/>
      <c r="E57" s="1216"/>
      <c r="F57" s="126">
        <v>889</v>
      </c>
      <c r="G57" s="126">
        <v>789</v>
      </c>
      <c r="H57" s="127">
        <v>794</v>
      </c>
    </row>
    <row r="58" spans="2:8" ht="45.75" customHeight="1" x14ac:dyDescent="0.15">
      <c r="B58" s="128"/>
      <c r="C58" s="1203" t="s">
        <v>49</v>
      </c>
      <c r="D58" s="1204"/>
      <c r="E58" s="1205"/>
      <c r="F58" s="129" t="s">
        <v>570</v>
      </c>
      <c r="G58" s="129" t="s">
        <v>570</v>
      </c>
      <c r="H58" s="130" t="s">
        <v>561</v>
      </c>
    </row>
    <row r="59" spans="2:8" ht="45.75" customHeight="1" x14ac:dyDescent="0.15">
      <c r="B59" s="128"/>
      <c r="C59" s="1203" t="s">
        <v>50</v>
      </c>
      <c r="D59" s="1204"/>
      <c r="E59" s="1205"/>
      <c r="F59" s="129" t="s">
        <v>566</v>
      </c>
      <c r="G59" s="129" t="s">
        <v>566</v>
      </c>
      <c r="H59" s="130" t="s">
        <v>562</v>
      </c>
    </row>
    <row r="60" spans="2:8" ht="45.75" customHeight="1" x14ac:dyDescent="0.15">
      <c r="B60" s="128"/>
      <c r="C60" s="1203" t="s">
        <v>50</v>
      </c>
      <c r="D60" s="1204"/>
      <c r="E60" s="1205"/>
      <c r="F60" s="129" t="s">
        <v>567</v>
      </c>
      <c r="G60" s="129" t="s">
        <v>567</v>
      </c>
      <c r="H60" s="130" t="s">
        <v>563</v>
      </c>
    </row>
    <row r="61" spans="2:8" ht="45.75" customHeight="1" x14ac:dyDescent="0.15">
      <c r="B61" s="128"/>
      <c r="C61" s="1203" t="s">
        <v>50</v>
      </c>
      <c r="D61" s="1204"/>
      <c r="E61" s="1205"/>
      <c r="F61" s="129" t="s">
        <v>568</v>
      </c>
      <c r="G61" s="129" t="s">
        <v>568</v>
      </c>
      <c r="H61" s="130" t="s">
        <v>564</v>
      </c>
    </row>
    <row r="62" spans="2:8" ht="45.75" customHeight="1" thickBot="1" x14ac:dyDescent="0.2">
      <c r="B62" s="131"/>
      <c r="C62" s="1206" t="s">
        <v>50</v>
      </c>
      <c r="D62" s="1207"/>
      <c r="E62" s="1208"/>
      <c r="F62" s="132" t="s">
        <v>569</v>
      </c>
      <c r="G62" s="132" t="s">
        <v>569</v>
      </c>
      <c r="H62" s="133" t="s">
        <v>565</v>
      </c>
    </row>
    <row r="63" spans="2:8" ht="52.5" customHeight="1" thickBot="1" x14ac:dyDescent="0.2">
      <c r="B63" s="134"/>
      <c r="C63" s="1209" t="s">
        <v>51</v>
      </c>
      <c r="D63" s="1209"/>
      <c r="E63" s="1210"/>
      <c r="F63" s="135">
        <v>1768</v>
      </c>
      <c r="G63" s="135">
        <v>1822</v>
      </c>
      <c r="H63" s="136">
        <v>1898</v>
      </c>
    </row>
    <row r="64" spans="2:8" x14ac:dyDescent="0.15"/>
  </sheetData>
  <sheetProtection algorithmName="SHA-512" hashValue="9W8j/fCpAExwJfNy4nfy9m6JfQpjueVcdGJMd2p89IR38QKMdWB9aOO/Tw9a7kvkDUkGEln1VcS7pSCLd08mxg==" saltValue="lrL3NJf3l0aJB1h5Kss3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52</v>
      </c>
      <c r="E2" s="148"/>
      <c r="F2" s="149" t="s">
        <v>531</v>
      </c>
      <c r="G2" s="150"/>
      <c r="H2" s="151"/>
    </row>
    <row r="3" spans="1:8" x14ac:dyDescent="0.15">
      <c r="A3" s="147" t="s">
        <v>524</v>
      </c>
      <c r="B3" s="152"/>
      <c r="C3" s="153"/>
      <c r="D3" s="154">
        <v>116094</v>
      </c>
      <c r="E3" s="155"/>
      <c r="F3" s="156">
        <v>118252</v>
      </c>
      <c r="G3" s="157"/>
      <c r="H3" s="158"/>
    </row>
    <row r="4" spans="1:8" x14ac:dyDescent="0.15">
      <c r="A4" s="159"/>
      <c r="B4" s="160"/>
      <c r="C4" s="161"/>
      <c r="D4" s="162">
        <v>79283</v>
      </c>
      <c r="E4" s="163"/>
      <c r="F4" s="164">
        <v>49994</v>
      </c>
      <c r="G4" s="165"/>
      <c r="H4" s="166"/>
    </row>
    <row r="5" spans="1:8" x14ac:dyDescent="0.15">
      <c r="A5" s="147" t="s">
        <v>526</v>
      </c>
      <c r="B5" s="152"/>
      <c r="C5" s="153"/>
      <c r="D5" s="154">
        <v>187490</v>
      </c>
      <c r="E5" s="155"/>
      <c r="F5" s="156">
        <v>120302</v>
      </c>
      <c r="G5" s="157"/>
      <c r="H5" s="158"/>
    </row>
    <row r="6" spans="1:8" x14ac:dyDescent="0.15">
      <c r="A6" s="159"/>
      <c r="B6" s="160"/>
      <c r="C6" s="161"/>
      <c r="D6" s="162">
        <v>144700</v>
      </c>
      <c r="E6" s="163"/>
      <c r="F6" s="164">
        <v>59328</v>
      </c>
      <c r="G6" s="165"/>
      <c r="H6" s="166"/>
    </row>
    <row r="7" spans="1:8" x14ac:dyDescent="0.15">
      <c r="A7" s="147" t="s">
        <v>527</v>
      </c>
      <c r="B7" s="152"/>
      <c r="C7" s="153"/>
      <c r="D7" s="154">
        <v>102315</v>
      </c>
      <c r="E7" s="155"/>
      <c r="F7" s="156">
        <v>114841</v>
      </c>
      <c r="G7" s="157"/>
      <c r="H7" s="158"/>
    </row>
    <row r="8" spans="1:8" x14ac:dyDescent="0.15">
      <c r="A8" s="159"/>
      <c r="B8" s="160"/>
      <c r="C8" s="161"/>
      <c r="D8" s="162">
        <v>50970</v>
      </c>
      <c r="E8" s="163"/>
      <c r="F8" s="164">
        <v>51589</v>
      </c>
      <c r="G8" s="165"/>
      <c r="H8" s="166"/>
    </row>
    <row r="9" spans="1:8" x14ac:dyDescent="0.15">
      <c r="A9" s="147" t="s">
        <v>528</v>
      </c>
      <c r="B9" s="152"/>
      <c r="C9" s="153"/>
      <c r="D9" s="154">
        <v>134163</v>
      </c>
      <c r="E9" s="155"/>
      <c r="F9" s="156">
        <v>124145</v>
      </c>
      <c r="G9" s="157"/>
      <c r="H9" s="158"/>
    </row>
    <row r="10" spans="1:8" x14ac:dyDescent="0.15">
      <c r="A10" s="159"/>
      <c r="B10" s="160"/>
      <c r="C10" s="161"/>
      <c r="D10" s="162">
        <v>91685</v>
      </c>
      <c r="E10" s="163"/>
      <c r="F10" s="164">
        <v>54761</v>
      </c>
      <c r="G10" s="165"/>
      <c r="H10" s="166"/>
    </row>
    <row r="11" spans="1:8" x14ac:dyDescent="0.15">
      <c r="A11" s="147" t="s">
        <v>529</v>
      </c>
      <c r="B11" s="152"/>
      <c r="C11" s="153"/>
      <c r="D11" s="154">
        <v>65787</v>
      </c>
      <c r="E11" s="155"/>
      <c r="F11" s="156">
        <v>131480</v>
      </c>
      <c r="G11" s="157"/>
      <c r="H11" s="158"/>
    </row>
    <row r="12" spans="1:8" x14ac:dyDescent="0.15">
      <c r="A12" s="159"/>
      <c r="B12" s="160"/>
      <c r="C12" s="167"/>
      <c r="D12" s="162">
        <v>47375</v>
      </c>
      <c r="E12" s="163"/>
      <c r="F12" s="164">
        <v>63148</v>
      </c>
      <c r="G12" s="165"/>
      <c r="H12" s="166"/>
    </row>
    <row r="13" spans="1:8" x14ac:dyDescent="0.15">
      <c r="A13" s="147"/>
      <c r="B13" s="152"/>
      <c r="C13" s="168"/>
      <c r="D13" s="169">
        <v>121170</v>
      </c>
      <c r="E13" s="170"/>
      <c r="F13" s="171">
        <v>121804</v>
      </c>
      <c r="G13" s="172"/>
      <c r="H13" s="158"/>
    </row>
    <row r="14" spans="1:8" x14ac:dyDescent="0.15">
      <c r="A14" s="159"/>
      <c r="B14" s="160"/>
      <c r="C14" s="161"/>
      <c r="D14" s="162">
        <v>82803</v>
      </c>
      <c r="E14" s="163"/>
      <c r="F14" s="164">
        <v>55764</v>
      </c>
      <c r="G14" s="165"/>
      <c r="H14" s="166"/>
    </row>
    <row r="17" spans="1:11" x14ac:dyDescent="0.15">
      <c r="A17" s="143" t="s">
        <v>53</v>
      </c>
    </row>
    <row r="18" spans="1:11" x14ac:dyDescent="0.15">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15">
      <c r="A19" s="173" t="s">
        <v>54</v>
      </c>
      <c r="B19" s="173">
        <f>ROUND(VALUE(SUBSTITUTE(実質収支比率等に係る経年分析!F$48,"▲","-")),2)</f>
        <v>3.93</v>
      </c>
      <c r="C19" s="173">
        <f>ROUND(VALUE(SUBSTITUTE(実質収支比率等に係る経年分析!G$48,"▲","-")),2)</f>
        <v>3.6</v>
      </c>
      <c r="D19" s="173">
        <f>ROUND(VALUE(SUBSTITUTE(実質収支比率等に係る経年分析!H$48,"▲","-")),2)</f>
        <v>3.64</v>
      </c>
      <c r="E19" s="173">
        <f>ROUND(VALUE(SUBSTITUTE(実質収支比率等に係る経年分析!I$48,"▲","-")),2)</f>
        <v>3.43</v>
      </c>
      <c r="F19" s="173">
        <f>ROUND(VALUE(SUBSTITUTE(実質収支比率等に係る経年分析!J$48,"▲","-")),2)</f>
        <v>4.46</v>
      </c>
    </row>
    <row r="20" spans="1:11" x14ac:dyDescent="0.15">
      <c r="A20" s="173" t="s">
        <v>55</v>
      </c>
      <c r="B20" s="173">
        <f>ROUND(VALUE(SUBSTITUTE(実質収支比率等に係る経年分析!F$47,"▲","-")),2)</f>
        <v>11.94</v>
      </c>
      <c r="C20" s="173">
        <f>ROUND(VALUE(SUBSTITUTE(実質収支比率等に係る経年分析!G$47,"▲","-")),2)</f>
        <v>11.65</v>
      </c>
      <c r="D20" s="173">
        <f>ROUND(VALUE(SUBSTITUTE(実質収支比率等に係る経年分析!H$47,"▲","-")),2)</f>
        <v>11.84</v>
      </c>
      <c r="E20" s="173">
        <f>ROUND(VALUE(SUBSTITUTE(実質収支比率等に係る経年分析!I$47,"▲","-")),2)</f>
        <v>15.57</v>
      </c>
      <c r="F20" s="173">
        <f>ROUND(VALUE(SUBSTITUTE(実質収支比率等に係る経年分析!J$47,"▲","-")),2)</f>
        <v>16.63</v>
      </c>
    </row>
    <row r="21" spans="1:11" x14ac:dyDescent="0.15">
      <c r="A21" s="173" t="s">
        <v>56</v>
      </c>
      <c r="B21" s="173">
        <f>IF(ISNUMBER(VALUE(SUBSTITUTE(実質収支比率等に係る経年分析!F$49,"▲","-"))),ROUND(VALUE(SUBSTITUTE(実質収支比率等に係る経年分析!F$49,"▲","-")),2),NA())</f>
        <v>0.23</v>
      </c>
      <c r="C21" s="173">
        <f>IF(ISNUMBER(VALUE(SUBSTITUTE(実質収支比率等に係る経年分析!G$49,"▲","-"))),ROUND(VALUE(SUBSTITUTE(実質収支比率等に係る経年分析!G$49,"▲","-")),2),NA())</f>
        <v>-2.37</v>
      </c>
      <c r="D21" s="173">
        <f>IF(ISNUMBER(VALUE(SUBSTITUTE(実質収支比率等に係る経年分析!H$49,"▲","-"))),ROUND(VALUE(SUBSTITUTE(実質収支比率等に係る経年分析!H$49,"▲","-")),2),NA())</f>
        <v>-0.55000000000000004</v>
      </c>
      <c r="E21" s="173">
        <f>IF(ISNUMBER(VALUE(SUBSTITUTE(実質収支比率等に係る経年分析!I$49,"▲","-"))),ROUND(VALUE(SUBSTITUTE(実質収支比率等に係る経年分析!I$49,"▲","-")),2),NA())</f>
        <v>1.17</v>
      </c>
      <c r="F21" s="173">
        <f>IF(ISNUMBER(VALUE(SUBSTITUTE(実質収支比率等に係る経年分析!J$49,"▲","-"))),ROUND(VALUE(SUBSTITUTE(実質収支比率等に係る経年分析!J$49,"▲","-")),2),NA())</f>
        <v>0.51</v>
      </c>
    </row>
    <row r="24" spans="1:11" x14ac:dyDescent="0.15">
      <c r="A24" s="143" t="s">
        <v>57</v>
      </c>
    </row>
    <row r="25" spans="1:11" x14ac:dyDescent="0.15">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0.03</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0.02</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0.01</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0.02</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0.08</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平内町農業集落排水事業特別会計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0.01</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0.01</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0.03</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0.03</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0.06</v>
      </c>
    </row>
    <row r="30" spans="1:11" x14ac:dyDescent="0.15">
      <c r="A30" s="174" t="str">
        <f>IF(連結実質赤字比率に係る赤字・黒字の構成分析!C$40="",NA(),連結実質赤字比率に係る赤字・黒字の構成分析!C$40)</f>
        <v>平内町後期高齢者医療特別会計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0.08</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0.05</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0.04</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0.04</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0.06</v>
      </c>
    </row>
    <row r="31" spans="1:11" x14ac:dyDescent="0.15">
      <c r="A31" s="174" t="str">
        <f>IF(連結実質赤字比率に係る赤字・黒字の構成分析!C$39="",NA(),連結実質赤字比率に係る赤字・黒字の構成分析!C$39)</f>
        <v>平内町国民健康保険特別会計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2.0499999999999998</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2.67</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1.98</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0.6</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0.96</v>
      </c>
    </row>
    <row r="32" spans="1:11" x14ac:dyDescent="0.15">
      <c r="A32" s="174" t="str">
        <f>IF(連結実質赤字比率に係る赤字・黒字の構成分析!C$38="",NA(),連結実質赤字比率に係る赤字・黒字の構成分析!C$38)</f>
        <v>平内町国民健康保険平内中央病院事業会計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3.64</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3.67</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3.68</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2.81</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2.5499999999999998</v>
      </c>
    </row>
    <row r="33" spans="1:16" x14ac:dyDescent="0.15">
      <c r="A33" s="174" t="str">
        <f>IF(連結実質赤字比率に係る赤字・黒字の構成分析!C$37="",NA(),連結実質赤字比率に係る赤字・黒字の構成分析!C$37)</f>
        <v>平内町介護保険特別会計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1.02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0.3</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0.46</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2.34</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3.01</v>
      </c>
    </row>
    <row r="34" spans="1:16" x14ac:dyDescent="0.15">
      <c r="A34" s="174" t="str">
        <f>IF(連結実質赤字比率に係る赤字・黒字の構成分析!C$36="",NA(),連結実質赤字比率に係る赤字・黒字の構成分析!C$36)</f>
        <v>平内町水道事業会計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2.36</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2.69</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3.04</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3.65</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4.1399999999999997</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3.93</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3.6</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3.64</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3.43</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4.46</v>
      </c>
    </row>
    <row r="36" spans="1:16" x14ac:dyDescent="0.15">
      <c r="A36" s="174" t="str">
        <f>IF(連結実質赤字比率に係る赤字・黒字の構成分析!C$34="",NA(),連結実質赤字比率に係る赤字・黒字の構成分析!C$34)</f>
        <v>平内町漁業集落環境整備事業特別会計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0.01</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0.01</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0.02</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0.03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0</v>
      </c>
    </row>
    <row r="39" spans="1:16" x14ac:dyDescent="0.15">
      <c r="A39" s="143" t="s">
        <v>60</v>
      </c>
    </row>
    <row r="40" spans="1:16" x14ac:dyDescent="0.15">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583</v>
      </c>
      <c r="E42" s="175"/>
      <c r="F42" s="175"/>
      <c r="G42" s="175">
        <f>'実質公債費比率（分子）の構造'!L$52</f>
        <v>574</v>
      </c>
      <c r="H42" s="175"/>
      <c r="I42" s="175"/>
      <c r="J42" s="175">
        <f>'実質公債費比率（分子）の構造'!M$52</f>
        <v>596</v>
      </c>
      <c r="K42" s="175"/>
      <c r="L42" s="175"/>
      <c r="M42" s="175">
        <f>'実質公債費比率（分子）の構造'!N$52</f>
        <v>612</v>
      </c>
      <c r="N42" s="175"/>
      <c r="O42" s="175"/>
      <c r="P42" s="175">
        <f>'実質公債費比率（分子）の構造'!O$52</f>
        <v>646</v>
      </c>
    </row>
    <row r="43" spans="1:16" x14ac:dyDescent="0.15">
      <c r="A43" s="175" t="s">
        <v>16</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0</v>
      </c>
      <c r="L43" s="175"/>
      <c r="M43" s="175"/>
      <c r="N43" s="175">
        <f>'実質公債費比率（分子）の構造'!O$51</f>
        <v>0</v>
      </c>
      <c r="O43" s="175"/>
      <c r="P43" s="175"/>
    </row>
    <row r="44" spans="1:16" x14ac:dyDescent="0.15">
      <c r="A44" s="175" t="s">
        <v>64</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65</v>
      </c>
      <c r="B45" s="175">
        <f>'実質公債費比率（分子）の構造'!K$49</f>
        <v>13</v>
      </c>
      <c r="C45" s="175"/>
      <c r="D45" s="175"/>
      <c r="E45" s="175">
        <f>'実質公債費比率（分子）の構造'!L$49</f>
        <v>16</v>
      </c>
      <c r="F45" s="175"/>
      <c r="G45" s="175"/>
      <c r="H45" s="175">
        <f>'実質公債費比率（分子）の構造'!M$49</f>
        <v>14</v>
      </c>
      <c r="I45" s="175"/>
      <c r="J45" s="175"/>
      <c r="K45" s="175">
        <f>'実質公債費比率（分子）の構造'!N$49</f>
        <v>16</v>
      </c>
      <c r="L45" s="175"/>
      <c r="M45" s="175"/>
      <c r="N45" s="175">
        <f>'実質公債費比率（分子）の構造'!O$49</f>
        <v>16</v>
      </c>
      <c r="O45" s="175"/>
      <c r="P45" s="175"/>
    </row>
    <row r="46" spans="1:16" x14ac:dyDescent="0.15">
      <c r="A46" s="175" t="s">
        <v>66</v>
      </c>
      <c r="B46" s="175">
        <f>'実質公債費比率（分子）の構造'!K$48</f>
        <v>407</v>
      </c>
      <c r="C46" s="175"/>
      <c r="D46" s="175"/>
      <c r="E46" s="175">
        <f>'実質公債費比率（分子）の構造'!L$48</f>
        <v>404</v>
      </c>
      <c r="F46" s="175"/>
      <c r="G46" s="175"/>
      <c r="H46" s="175">
        <f>'実質公債費比率（分子）の構造'!M$48</f>
        <v>419</v>
      </c>
      <c r="I46" s="175"/>
      <c r="J46" s="175"/>
      <c r="K46" s="175">
        <f>'実質公債費比率（分子）の構造'!N$48</f>
        <v>416</v>
      </c>
      <c r="L46" s="175"/>
      <c r="M46" s="175"/>
      <c r="N46" s="175">
        <f>'実質公債費比率（分子）の構造'!O$48</f>
        <v>417</v>
      </c>
      <c r="O46" s="175"/>
      <c r="P46" s="175"/>
    </row>
    <row r="47" spans="1:16" x14ac:dyDescent="0.15">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67</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68</v>
      </c>
      <c r="B49" s="175">
        <f>'実質公債費比率（分子）の構造'!K$45</f>
        <v>507</v>
      </c>
      <c r="C49" s="175"/>
      <c r="D49" s="175"/>
      <c r="E49" s="175">
        <f>'実質公債費比率（分子）の構造'!L$45</f>
        <v>492</v>
      </c>
      <c r="F49" s="175"/>
      <c r="G49" s="175"/>
      <c r="H49" s="175">
        <f>'実質公債費比率（分子）の構造'!M$45</f>
        <v>548</v>
      </c>
      <c r="I49" s="175"/>
      <c r="J49" s="175"/>
      <c r="K49" s="175">
        <f>'実質公債費比率（分子）の構造'!N$45</f>
        <v>609</v>
      </c>
      <c r="L49" s="175"/>
      <c r="M49" s="175"/>
      <c r="N49" s="175">
        <f>'実質公債費比率（分子）の構造'!O$45</f>
        <v>641</v>
      </c>
      <c r="O49" s="175"/>
      <c r="P49" s="175"/>
    </row>
    <row r="50" spans="1:16" x14ac:dyDescent="0.15">
      <c r="A50" s="175" t="s">
        <v>69</v>
      </c>
      <c r="B50" s="175" t="e">
        <f>NA()</f>
        <v>#N/A</v>
      </c>
      <c r="C50" s="175">
        <f>IF(ISNUMBER('実質公債費比率（分子）の構造'!K$53),'実質公債費比率（分子）の構造'!K$53,NA())</f>
        <v>344</v>
      </c>
      <c r="D50" s="175" t="e">
        <f>NA()</f>
        <v>#N/A</v>
      </c>
      <c r="E50" s="175" t="e">
        <f>NA()</f>
        <v>#N/A</v>
      </c>
      <c r="F50" s="175">
        <f>IF(ISNUMBER('実質公債費比率（分子）の構造'!L$53),'実質公債費比率（分子）の構造'!L$53,NA())</f>
        <v>338</v>
      </c>
      <c r="G50" s="175" t="e">
        <f>NA()</f>
        <v>#N/A</v>
      </c>
      <c r="H50" s="175" t="e">
        <f>NA()</f>
        <v>#N/A</v>
      </c>
      <c r="I50" s="175">
        <f>IF(ISNUMBER('実質公債費比率（分子）の構造'!M$53),'実質公債費比率（分子）の構造'!M$53,NA())</f>
        <v>385</v>
      </c>
      <c r="J50" s="175" t="e">
        <f>NA()</f>
        <v>#N/A</v>
      </c>
      <c r="K50" s="175" t="e">
        <f>NA()</f>
        <v>#N/A</v>
      </c>
      <c r="L50" s="175">
        <f>IF(ISNUMBER('実質公債費比率（分子）の構造'!N$53),'実質公債費比率（分子）の構造'!N$53,NA())</f>
        <v>429</v>
      </c>
      <c r="M50" s="175" t="e">
        <f>NA()</f>
        <v>#N/A</v>
      </c>
      <c r="N50" s="175" t="e">
        <f>NA()</f>
        <v>#N/A</v>
      </c>
      <c r="O50" s="175">
        <f>IF(ISNUMBER('実質公債費比率（分子）の構造'!O$53),'実質公債費比率（分子）の構造'!O$53,NA())</f>
        <v>428</v>
      </c>
      <c r="P50" s="175" t="e">
        <f>NA()</f>
        <v>#N/A</v>
      </c>
    </row>
    <row r="53" spans="1:16" x14ac:dyDescent="0.15">
      <c r="A53" s="143" t="s">
        <v>70</v>
      </c>
    </row>
    <row r="54" spans="1:16" x14ac:dyDescent="0.15">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15">
      <c r="A55" s="174"/>
      <c r="B55" s="174" t="s">
        <v>71</v>
      </c>
      <c r="C55" s="174"/>
      <c r="D55" s="174" t="s">
        <v>72</v>
      </c>
      <c r="E55" s="174" t="s">
        <v>71</v>
      </c>
      <c r="F55" s="174"/>
      <c r="G55" s="174" t="s">
        <v>72</v>
      </c>
      <c r="H55" s="174" t="s">
        <v>71</v>
      </c>
      <c r="I55" s="174"/>
      <c r="J55" s="174" t="s">
        <v>72</v>
      </c>
      <c r="K55" s="174" t="s">
        <v>71</v>
      </c>
      <c r="L55" s="174"/>
      <c r="M55" s="174" t="s">
        <v>72</v>
      </c>
      <c r="N55" s="174" t="s">
        <v>71</v>
      </c>
      <c r="O55" s="174"/>
      <c r="P55" s="174" t="s">
        <v>72</v>
      </c>
    </row>
    <row r="56" spans="1:16" x14ac:dyDescent="0.15">
      <c r="A56" s="174" t="s">
        <v>43</v>
      </c>
      <c r="B56" s="174"/>
      <c r="C56" s="174"/>
      <c r="D56" s="174">
        <f>'将来負担比率（分子）の構造'!I$52</f>
        <v>6949</v>
      </c>
      <c r="E56" s="174"/>
      <c r="F56" s="174"/>
      <c r="G56" s="174">
        <f>'将来負担比率（分子）の構造'!J$52</f>
        <v>7505</v>
      </c>
      <c r="H56" s="174"/>
      <c r="I56" s="174"/>
      <c r="J56" s="174">
        <f>'将来負担比率（分子）の構造'!K$52</f>
        <v>7425</v>
      </c>
      <c r="K56" s="174"/>
      <c r="L56" s="174"/>
      <c r="M56" s="174">
        <f>'将来負担比率（分子）の構造'!L$52</f>
        <v>7495</v>
      </c>
      <c r="N56" s="174"/>
      <c r="O56" s="174"/>
      <c r="P56" s="174">
        <f>'将来負担比率（分子）の構造'!M$52</f>
        <v>7157</v>
      </c>
    </row>
    <row r="57" spans="1:16" x14ac:dyDescent="0.15">
      <c r="A57" s="174" t="s">
        <v>42</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t="str">
        <f>'将来負担比率（分子）の構造'!M$51</f>
        <v>-</v>
      </c>
    </row>
    <row r="58" spans="1:16" x14ac:dyDescent="0.15">
      <c r="A58" s="174" t="s">
        <v>41</v>
      </c>
      <c r="B58" s="174"/>
      <c r="C58" s="174"/>
      <c r="D58" s="174">
        <f>'将来負担比率（分子）の構造'!I$50</f>
        <v>1812</v>
      </c>
      <c r="E58" s="174"/>
      <c r="F58" s="174"/>
      <c r="G58" s="174">
        <f>'将来負担比率（分子）の構造'!J$50</f>
        <v>1753</v>
      </c>
      <c r="H58" s="174"/>
      <c r="I58" s="174"/>
      <c r="J58" s="174">
        <f>'将来負担比率（分子）の構造'!K$50</f>
        <v>2107</v>
      </c>
      <c r="K58" s="174"/>
      <c r="L58" s="174"/>
      <c r="M58" s="174">
        <f>'将来負担比率（分子）の構造'!L$50</f>
        <v>2297</v>
      </c>
      <c r="N58" s="174"/>
      <c r="O58" s="174"/>
      <c r="P58" s="174">
        <f>'将来負担比率（分子）の構造'!M$50</f>
        <v>2374</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468</v>
      </c>
      <c r="C62" s="174"/>
      <c r="D62" s="174"/>
      <c r="E62" s="174">
        <f>'将来負担比率（分子）の構造'!J$45</f>
        <v>425</v>
      </c>
      <c r="F62" s="174"/>
      <c r="G62" s="174"/>
      <c r="H62" s="174">
        <f>'将来負担比率（分子）の構造'!K$45</f>
        <v>404</v>
      </c>
      <c r="I62" s="174"/>
      <c r="J62" s="174"/>
      <c r="K62" s="174">
        <f>'将来負担比率（分子）の構造'!L$45</f>
        <v>366</v>
      </c>
      <c r="L62" s="174"/>
      <c r="M62" s="174"/>
      <c r="N62" s="174">
        <f>'将来負担比率（分子）の構造'!M$45</f>
        <v>352</v>
      </c>
      <c r="O62" s="174"/>
      <c r="P62" s="174"/>
    </row>
    <row r="63" spans="1:16" x14ac:dyDescent="0.15">
      <c r="A63" s="174" t="s">
        <v>34</v>
      </c>
      <c r="B63" s="174">
        <f>'将来負担比率（分子）の構造'!I$44</f>
        <v>115</v>
      </c>
      <c r="C63" s="174"/>
      <c r="D63" s="174"/>
      <c r="E63" s="174">
        <f>'将来負担比率（分子）の構造'!J$44</f>
        <v>126</v>
      </c>
      <c r="F63" s="174"/>
      <c r="G63" s="174"/>
      <c r="H63" s="174">
        <f>'将来負担比率（分子）の構造'!K$44</f>
        <v>169</v>
      </c>
      <c r="I63" s="174"/>
      <c r="J63" s="174"/>
      <c r="K63" s="174">
        <f>'将来負担比率（分子）の構造'!L$44</f>
        <v>160</v>
      </c>
      <c r="L63" s="174"/>
      <c r="M63" s="174"/>
      <c r="N63" s="174">
        <f>'将来負担比率（分子）の構造'!M$44</f>
        <v>144</v>
      </c>
      <c r="O63" s="174"/>
      <c r="P63" s="174"/>
    </row>
    <row r="64" spans="1:16" x14ac:dyDescent="0.15">
      <c r="A64" s="174" t="s">
        <v>33</v>
      </c>
      <c r="B64" s="174">
        <f>'将来負担比率（分子）の構造'!I$43</f>
        <v>4671</v>
      </c>
      <c r="C64" s="174"/>
      <c r="D64" s="174"/>
      <c r="E64" s="174">
        <f>'将来負担比率（分子）の構造'!J$43</f>
        <v>4424</v>
      </c>
      <c r="F64" s="174"/>
      <c r="G64" s="174"/>
      <c r="H64" s="174">
        <f>'将来負担比率（分子）の構造'!K$43</f>
        <v>4210</v>
      </c>
      <c r="I64" s="174"/>
      <c r="J64" s="174"/>
      <c r="K64" s="174">
        <f>'将来負担比率（分子）の構造'!L$43</f>
        <v>4045</v>
      </c>
      <c r="L64" s="174"/>
      <c r="M64" s="174"/>
      <c r="N64" s="174">
        <f>'将来負担比率（分子）の構造'!M$43</f>
        <v>3873</v>
      </c>
      <c r="O64" s="174"/>
      <c r="P64" s="174"/>
    </row>
    <row r="65" spans="1:16" x14ac:dyDescent="0.15">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31</v>
      </c>
      <c r="B66" s="174">
        <f>'将来負担比率（分子）の構造'!I$41</f>
        <v>6163</v>
      </c>
      <c r="C66" s="174"/>
      <c r="D66" s="174"/>
      <c r="E66" s="174">
        <f>'将来負担比率（分子）の構造'!J$41</f>
        <v>7344</v>
      </c>
      <c r="F66" s="174"/>
      <c r="G66" s="174"/>
      <c r="H66" s="174">
        <f>'将来負担比率（分子）の構造'!K$41</f>
        <v>7477</v>
      </c>
      <c r="I66" s="174"/>
      <c r="J66" s="174"/>
      <c r="K66" s="174">
        <f>'将来負担比率（分子）の構造'!L$41</f>
        <v>7940</v>
      </c>
      <c r="L66" s="174"/>
      <c r="M66" s="174"/>
      <c r="N66" s="174">
        <f>'将来負担比率（分子）の構造'!M$41</f>
        <v>7818</v>
      </c>
      <c r="O66" s="174"/>
      <c r="P66" s="174"/>
    </row>
    <row r="67" spans="1:16" x14ac:dyDescent="0.15">
      <c r="A67" s="174" t="s">
        <v>73</v>
      </c>
      <c r="B67" s="174" t="e">
        <f>NA()</f>
        <v>#N/A</v>
      </c>
      <c r="C67" s="174">
        <f>IF(ISNUMBER('将来負担比率（分子）の構造'!I$53), IF('将来負担比率（分子）の構造'!I$53 &lt; 0, 0, '将来負担比率（分子）の構造'!I$53), NA())</f>
        <v>2657</v>
      </c>
      <c r="D67" s="174" t="e">
        <f>NA()</f>
        <v>#N/A</v>
      </c>
      <c r="E67" s="174" t="e">
        <f>NA()</f>
        <v>#N/A</v>
      </c>
      <c r="F67" s="174">
        <f>IF(ISNUMBER('将来負担比率（分子）の構造'!J$53), IF('将来負担比率（分子）の構造'!J$53 &lt; 0, 0, '将来負担比率（分子）の構造'!J$53), NA())</f>
        <v>3062</v>
      </c>
      <c r="G67" s="174" t="e">
        <f>NA()</f>
        <v>#N/A</v>
      </c>
      <c r="H67" s="174" t="e">
        <f>NA()</f>
        <v>#N/A</v>
      </c>
      <c r="I67" s="174">
        <f>IF(ISNUMBER('将来負担比率（分子）の構造'!K$53), IF('将来負担比率（分子）の構造'!K$53 &lt; 0, 0, '将来負担比率（分子）の構造'!K$53), NA())</f>
        <v>2729</v>
      </c>
      <c r="J67" s="174" t="e">
        <f>NA()</f>
        <v>#N/A</v>
      </c>
      <c r="K67" s="174" t="e">
        <f>NA()</f>
        <v>#N/A</v>
      </c>
      <c r="L67" s="174">
        <f>IF(ISNUMBER('将来負担比率（分子）の構造'!L$53), IF('将来負担比率（分子）の構造'!L$53 &lt; 0, 0, '将来負担比率（分子）の構造'!L$53), NA())</f>
        <v>2719</v>
      </c>
      <c r="M67" s="174" t="e">
        <f>NA()</f>
        <v>#N/A</v>
      </c>
      <c r="N67" s="174" t="e">
        <f>NA()</f>
        <v>#N/A</v>
      </c>
      <c r="O67" s="174">
        <f>IF(ISNUMBER('将来負担比率（分子）の構造'!M$53), IF('将来負担比率（分子）の構造'!M$53 &lt; 0, 0, '将来負担比率（分子）の構造'!M$53), NA())</f>
        <v>2656</v>
      </c>
      <c r="P67" s="174" t="e">
        <f>NA()</f>
        <v>#N/A</v>
      </c>
    </row>
    <row r="70" spans="1:16" x14ac:dyDescent="0.15">
      <c r="A70" s="176" t="s">
        <v>74</v>
      </c>
      <c r="B70" s="176"/>
      <c r="C70" s="176"/>
      <c r="D70" s="176"/>
      <c r="E70" s="176"/>
      <c r="F70" s="176"/>
    </row>
    <row r="71" spans="1:16" x14ac:dyDescent="0.15">
      <c r="A71" s="177"/>
      <c r="B71" s="177" t="str">
        <f>基金残高に係る経年分析!F54</f>
        <v>R03</v>
      </c>
      <c r="C71" s="177" t="str">
        <f>基金残高に係る経年分析!G54</f>
        <v>R04</v>
      </c>
      <c r="D71" s="177" t="str">
        <f>基金残高に係る経年分析!H54</f>
        <v>R05</v>
      </c>
    </row>
    <row r="72" spans="1:16" x14ac:dyDescent="0.15">
      <c r="A72" s="177" t="s">
        <v>75</v>
      </c>
      <c r="B72" s="178">
        <f>基金残高に係る経年分析!F55</f>
        <v>534</v>
      </c>
      <c r="C72" s="178">
        <f>基金残高に係る経年分析!G55</f>
        <v>688</v>
      </c>
      <c r="D72" s="178">
        <f>基金残高に係る経年分析!H55</f>
        <v>743</v>
      </c>
    </row>
    <row r="73" spans="1:16" x14ac:dyDescent="0.15">
      <c r="A73" s="177" t="s">
        <v>76</v>
      </c>
      <c r="B73" s="178">
        <f>基金残高に係る経年分析!F56</f>
        <v>346</v>
      </c>
      <c r="C73" s="178">
        <f>基金残高に係る経年分析!G56</f>
        <v>346</v>
      </c>
      <c r="D73" s="178">
        <f>基金残高に係る経年分析!H56</f>
        <v>362</v>
      </c>
    </row>
    <row r="74" spans="1:16" x14ac:dyDescent="0.15">
      <c r="A74" s="177" t="s">
        <v>77</v>
      </c>
      <c r="B74" s="178">
        <f>基金残高に係る経年分析!F57</f>
        <v>889</v>
      </c>
      <c r="C74" s="178">
        <f>基金残高に係る経年分析!G57</f>
        <v>789</v>
      </c>
      <c r="D74" s="178">
        <f>基金残高に係る経年分析!H57</f>
        <v>794</v>
      </c>
    </row>
  </sheetData>
  <sheetProtection algorithmName="SHA-512" hashValue="8BsVUgtbWPvJy2DjHWegQPJxQQzSVMRNZQza24YhMQiZ8tVJfT8L7O5dvTS7DN2IsInsoUp0/5N05jBWNgBeDA==" saltValue="b7YKvIUeGBzyRX33C3aID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2025-03-11T07:44:58Z</cp:lastPrinted>
  <dcterms:created xsi:type="dcterms:W3CDTF">2025-02-19T00:27:29Z</dcterms:created>
  <dcterms:modified xsi:type="dcterms:W3CDTF">2025-03-24T00:17:02Z</dcterms:modified>
  <cp:category/>
</cp:coreProperties>
</file>